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7F4C1B3-45C4-47D6-9F97-F151FA00AD93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Cover" sheetId="1" r:id="rId1"/>
    <sheet name="P&amp;L conso" sheetId="2" r:id="rId2"/>
    <sheet name="Opex Consolidés" sheetId="3" r:id="rId3"/>
    <sheet name="CA Mobile" sheetId="4" r:id="rId4"/>
    <sheet name="Marge Mobile" sheetId="5" r:id="rId5"/>
    <sheet name="Trafic mobile" sheetId="6" r:id="rId6"/>
    <sheet name="Mobile Money" sheetId="7" r:id="rId7"/>
    <sheet name="Data Mobile" sheetId="8" r:id="rId8"/>
    <sheet name="Parc Mobile " sheetId="9" r:id="rId9"/>
    <sheet name="Indicateurs Mobile" sheetId="10" r:id="rId10"/>
    <sheet name="Capex Consolidés" sheetId="11" r:id="rId11"/>
    <sheet name="Détail projets Capex" sheetId="12" r:id="rId12"/>
    <sheet name="Cash conso" sheetId="13" r:id="rId13"/>
    <sheet name="Réalisé de trésorerie" sheetId="14" r:id="rId14"/>
    <sheet name="RH et QS" sheetId="15" r:id="rId15"/>
    <sheet name="Impacts IFRS 16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e">#N/A</definedName>
    <definedName name="\M" localSheetId="0">#REF!</definedName>
    <definedName name="\M" localSheetId="7">#REF!</definedName>
    <definedName name="\M" localSheetId="8">#REF!</definedName>
    <definedName name="\M">#REF!</definedName>
    <definedName name="\p" localSheetId="0">'[1]cur q v plan'!#REF!</definedName>
    <definedName name="\p" localSheetId="7">'[1]cur q v plan'!#REF!</definedName>
    <definedName name="\p" localSheetId="8">'[1]cur q v plan'!#REF!</definedName>
    <definedName name="\p">'[1]cur q v plan'!#REF!</definedName>
    <definedName name="\r">#N/A</definedName>
    <definedName name="\t">#N/A</definedName>
    <definedName name="_" localSheetId="0">#REF!</definedName>
    <definedName name="_" localSheetId="7">#REF!</definedName>
    <definedName name="_" localSheetId="8">#REF!</definedName>
    <definedName name="_">#REF!</definedName>
    <definedName name="__" localSheetId="7">#REF!</definedName>
    <definedName name="__" localSheetId="8">#REF!</definedName>
    <definedName name="__" localSheetId="13">{"subs",#N/A,FALSE,"database ";"proportional",#N/A,FALSE,"database "}</definedName>
    <definedName name="__">#REF!</definedName>
    <definedName name="___________B1">#N/A</definedName>
    <definedName name="___________eng2">#N/A</definedName>
    <definedName name="___________eng3" localSheetId="7">[0]!___________eng3</definedName>
    <definedName name="___________eng3" localSheetId="8">#N/A</definedName>
    <definedName name="___________eng3">[0]!___________eng3</definedName>
    <definedName name="___________eng4">#N/A</definedName>
    <definedName name="__________B1">#N/A</definedName>
    <definedName name="__________eng2">#N/A</definedName>
    <definedName name="__________eng3" localSheetId="7">[0]!__________eng3</definedName>
    <definedName name="__________eng3" localSheetId="8">#N/A</definedName>
    <definedName name="__________eng3">[0]!__________eng3</definedName>
    <definedName name="__________eng4">#N/A</definedName>
    <definedName name="_________eng3" localSheetId="7">[0]!_________eng3</definedName>
    <definedName name="_________eng3" localSheetId="8">#N/A</definedName>
    <definedName name="_________eng3">[0]!_________eng3</definedName>
    <definedName name="________eng3" localSheetId="7">[0]!________eng3</definedName>
    <definedName name="________eng3" localSheetId="8">#N/A</definedName>
    <definedName name="________eng3">[0]!________eng3</definedName>
    <definedName name="_______eng3" localSheetId="7">[0]!_______eng3</definedName>
    <definedName name="_______eng3" localSheetId="8">#N/A</definedName>
    <definedName name="_______eng3">[0]!_______eng3</definedName>
    <definedName name="______eng3" localSheetId="7">[0]!______eng3</definedName>
    <definedName name="______eng3" localSheetId="8">#N/A</definedName>
    <definedName name="______eng3">[0]!______eng3</definedName>
    <definedName name="______FRF4">'[6]FX Rates'!$G$10</definedName>
    <definedName name="______GBP4">'[6]FX Rates'!$G$9</definedName>
    <definedName name="_____0" localSheetId="0">#REF!</definedName>
    <definedName name="_____0" localSheetId="7">#REF!</definedName>
    <definedName name="_____0" localSheetId="8">#REF!</definedName>
    <definedName name="_____0">#REF!</definedName>
    <definedName name="_____12" localSheetId="0">#REF!</definedName>
    <definedName name="_____12" localSheetId="7">#REF!</definedName>
    <definedName name="_____12" localSheetId="8">#REF!</definedName>
    <definedName name="_____12">#REF!</definedName>
    <definedName name="_____14" localSheetId="0">#REF!</definedName>
    <definedName name="_____14" localSheetId="7">#REF!</definedName>
    <definedName name="_____14" localSheetId="8">#REF!</definedName>
    <definedName name="_____14">#REF!</definedName>
    <definedName name="_____16" localSheetId="7">#REF!</definedName>
    <definedName name="_____16" localSheetId="8">#REF!</definedName>
    <definedName name="_____16">#REF!</definedName>
    <definedName name="_____2" localSheetId="7">#REF!</definedName>
    <definedName name="_____2" localSheetId="8">#REF!</definedName>
    <definedName name="_____2">#REF!</definedName>
    <definedName name="_____25" localSheetId="7">#REF!</definedName>
    <definedName name="_____25" localSheetId="8">#REF!</definedName>
    <definedName name="_____25">#REF!</definedName>
    <definedName name="_____26" localSheetId="7">#REF!</definedName>
    <definedName name="_____26" localSheetId="8">#REF!</definedName>
    <definedName name="_____26">#REF!</definedName>
    <definedName name="_____27" localSheetId="7">#REF!</definedName>
    <definedName name="_____27" localSheetId="8">#REF!</definedName>
    <definedName name="_____27">#REF!</definedName>
    <definedName name="_____28" localSheetId="7">#REF!</definedName>
    <definedName name="_____28" localSheetId="8">#REF!</definedName>
    <definedName name="_____28">#REF!</definedName>
    <definedName name="_____4" localSheetId="7">#REF!</definedName>
    <definedName name="_____4" localSheetId="8">#REF!</definedName>
    <definedName name="_____4">#REF!</definedName>
    <definedName name="_____5" localSheetId="7">#REF!</definedName>
    <definedName name="_____5" localSheetId="8">#REF!</definedName>
    <definedName name="_____5">#REF!</definedName>
    <definedName name="_____6" localSheetId="7">#REF!</definedName>
    <definedName name="_____6" localSheetId="8">#REF!</definedName>
    <definedName name="_____6">#REF!</definedName>
    <definedName name="_____7" localSheetId="7">#REF!</definedName>
    <definedName name="_____7" localSheetId="8">#REF!</definedName>
    <definedName name="_____7">#REF!</definedName>
    <definedName name="_____eng3" localSheetId="7">[0]!_____eng3</definedName>
    <definedName name="_____eng3" localSheetId="8">#N/A</definedName>
    <definedName name="_____eng3">[0]!_____eng3</definedName>
    <definedName name="_____FRF4">'[6]FX Rates'!$G$10</definedName>
    <definedName name="_____GBP4">'[6]FX Rates'!$G$9</definedName>
    <definedName name="____0" localSheetId="0">#REF!</definedName>
    <definedName name="____0" localSheetId="7">#REF!</definedName>
    <definedName name="____0" localSheetId="8">#REF!</definedName>
    <definedName name="____0">#REF!</definedName>
    <definedName name="____12" localSheetId="0">#REF!</definedName>
    <definedName name="____12" localSheetId="7">#REF!</definedName>
    <definedName name="____12" localSheetId="8">#REF!</definedName>
    <definedName name="____12">#REF!</definedName>
    <definedName name="____14" localSheetId="0">#REF!</definedName>
    <definedName name="____14" localSheetId="7">#REF!</definedName>
    <definedName name="____14" localSheetId="8">#REF!</definedName>
    <definedName name="____14">#REF!</definedName>
    <definedName name="____16" localSheetId="7">#REF!</definedName>
    <definedName name="____16" localSheetId="8">#REF!</definedName>
    <definedName name="____16">#REF!</definedName>
    <definedName name="____2" localSheetId="7">#REF!</definedName>
    <definedName name="____2" localSheetId="8">#REF!</definedName>
    <definedName name="____2">#REF!</definedName>
    <definedName name="____25" localSheetId="7">#REF!</definedName>
    <definedName name="____25" localSheetId="8">#REF!</definedName>
    <definedName name="____25">#REF!</definedName>
    <definedName name="____26" localSheetId="7">#REF!</definedName>
    <definedName name="____26" localSheetId="8">#REF!</definedName>
    <definedName name="____26">#REF!</definedName>
    <definedName name="____27" localSheetId="7">#REF!</definedName>
    <definedName name="____27" localSheetId="8">#REF!</definedName>
    <definedName name="____27">#REF!</definedName>
    <definedName name="____4" localSheetId="7">#REF!</definedName>
    <definedName name="____4" localSheetId="8">#REF!</definedName>
    <definedName name="____4">#REF!</definedName>
    <definedName name="____5" localSheetId="7">#REF!</definedName>
    <definedName name="____5" localSheetId="8">#REF!</definedName>
    <definedName name="____5">#REF!</definedName>
    <definedName name="____7" localSheetId="7">#REF!</definedName>
    <definedName name="____7" localSheetId="8">#REF!</definedName>
    <definedName name="____7">#REF!</definedName>
    <definedName name="____eng3" localSheetId="7">[0]!____eng3</definedName>
    <definedName name="____eng3" localSheetId="8">#N/A</definedName>
    <definedName name="____eng3">[0]!____eng3</definedName>
    <definedName name="____FRF4">'[5]FX Rates'!$G$10</definedName>
    <definedName name="____GBP4">'[5]FX Rates'!$G$9</definedName>
    <definedName name="___FRF4">'[4]FX Rates'!$G$10</definedName>
    <definedName name="___GBP4">'[4]FX Rates'!$G$9</definedName>
    <definedName name="__0" localSheetId="0">#REF!</definedName>
    <definedName name="__0" localSheetId="7">#REF!</definedName>
    <definedName name="__0" localSheetId="8">#REF!</definedName>
    <definedName name="__0">#REF!</definedName>
    <definedName name="__0___0" localSheetId="0">#REF!</definedName>
    <definedName name="__0___0" localSheetId="7">#REF!</definedName>
    <definedName name="__0___0" localSheetId="8">#REF!</definedName>
    <definedName name="__0___0">#REF!</definedName>
    <definedName name="__0___12" localSheetId="0">#REF!</definedName>
    <definedName name="__0___12" localSheetId="7">#REF!</definedName>
    <definedName name="__0___12" localSheetId="8">#REF!</definedName>
    <definedName name="__0___12">#REF!</definedName>
    <definedName name="__0___14" localSheetId="7">#REF!</definedName>
    <definedName name="__0___14" localSheetId="8">#REF!</definedName>
    <definedName name="__0___14">#REF!</definedName>
    <definedName name="__0S" localSheetId="7">#REF!</definedName>
    <definedName name="__0S" localSheetId="8">#REF!</definedName>
    <definedName name="__0S">#REF!</definedName>
    <definedName name="__0S___0" localSheetId="7">[2]_ref!#REF!</definedName>
    <definedName name="__0S___0" localSheetId="8">[2]_ref!#REF!</definedName>
    <definedName name="__0S___0">[2]_ref!#REF!</definedName>
    <definedName name="__0S___12" localSheetId="7">[3]_ref!#REF!</definedName>
    <definedName name="__0S___12" localSheetId="8">[3]_ref!#REF!</definedName>
    <definedName name="__0S___12">[3]_ref!#REF!</definedName>
    <definedName name="__0S___14" localSheetId="0">#REF!</definedName>
    <definedName name="__0S___14" localSheetId="7">#REF!</definedName>
    <definedName name="__0S___14" localSheetId="8">#REF!</definedName>
    <definedName name="__0S___14">#REF!</definedName>
    <definedName name="__123Graph_A" localSheetId="10">#REF!</definedName>
    <definedName name="__123Graph_A" localSheetId="0">#REF!</definedName>
    <definedName name="__123Graph_A" localSheetId="7">#REF!</definedName>
    <definedName name="__123Graph_A" localSheetId="8">#REF!</definedName>
    <definedName name="__123Graph_A">#REF!</definedName>
    <definedName name="__123Graph_B" localSheetId="10">#REF!</definedName>
    <definedName name="__123Graph_B" localSheetId="0">#REF!</definedName>
    <definedName name="__123Graph_B" localSheetId="7">#REF!</definedName>
    <definedName name="__123Graph_B" localSheetId="8">#REF!</definedName>
    <definedName name="__123Graph_B">#REF!</definedName>
    <definedName name="__123Graph_D" localSheetId="10">#REF!</definedName>
    <definedName name="__123Graph_D" localSheetId="0">#REF!</definedName>
    <definedName name="__123Graph_D" localSheetId="7">#REF!</definedName>
    <definedName name="__123Graph_D" localSheetId="8">#REF!</definedName>
    <definedName name="__123Graph_D">#REF!</definedName>
    <definedName name="__123Graph_X" localSheetId="10">#REF!</definedName>
    <definedName name="__123Graph_X" localSheetId="0">#REF!</definedName>
    <definedName name="__123Graph_X" localSheetId="7">#REF!</definedName>
    <definedName name="__123Graph_X" localSheetId="8">#REF!</definedName>
    <definedName name="__123Graph_X">#REF!</definedName>
    <definedName name="__5_0__123Grap" localSheetId="10">#REF!</definedName>
    <definedName name="__5_0__123Grap" localSheetId="0">#REF!</definedName>
    <definedName name="__5_0__123Grap" localSheetId="7">#REF!</definedName>
    <definedName name="__5_0__123Grap" localSheetId="8">#REF!</definedName>
    <definedName name="__5_0__123Grap" localSheetId="13">#REF!</definedName>
    <definedName name="__5_0__123Grap">#REF!</definedName>
    <definedName name="__eng3">#N/A</definedName>
    <definedName name="__FRF4">'[4]FX Rates'!$G$10</definedName>
    <definedName name="__GBP4">'[4]FX Rates'!$G$9</definedName>
    <definedName name="_0" localSheetId="0">#REF!</definedName>
    <definedName name="_0" localSheetId="7">#REF!</definedName>
    <definedName name="_0" localSheetId="8">#REF!</definedName>
    <definedName name="_0">#REF!</definedName>
    <definedName name="_0___0" localSheetId="0">#REF!</definedName>
    <definedName name="_0___0" localSheetId="7">#REF!</definedName>
    <definedName name="_0___0" localSheetId="8">#REF!</definedName>
    <definedName name="_0___0">#REF!</definedName>
    <definedName name="_0___12" localSheetId="0">#REF!</definedName>
    <definedName name="_0___12" localSheetId="7">#REF!</definedName>
    <definedName name="_0___12" localSheetId="8">#REF!</definedName>
    <definedName name="_0___12">#REF!</definedName>
    <definedName name="_0___14" localSheetId="7">#REF!</definedName>
    <definedName name="_0___14" localSheetId="8">#REF!</definedName>
    <definedName name="_0___14">#REF!</definedName>
    <definedName name="_0___16" localSheetId="7">#REF!</definedName>
    <definedName name="_0___16" localSheetId="8">#REF!</definedName>
    <definedName name="_0___16">#REF!</definedName>
    <definedName name="_0___2" localSheetId="7">#REF!</definedName>
    <definedName name="_0___2" localSheetId="8">#REF!</definedName>
    <definedName name="_0___2">#REF!</definedName>
    <definedName name="_0___25" localSheetId="7">#REF!</definedName>
    <definedName name="_0___25" localSheetId="8">#REF!</definedName>
    <definedName name="_0___25">#REF!</definedName>
    <definedName name="_0___26" localSheetId="7">#REF!</definedName>
    <definedName name="_0___26" localSheetId="8">#REF!</definedName>
    <definedName name="_0___26">#REF!</definedName>
    <definedName name="_0___27" localSheetId="7">#REF!</definedName>
    <definedName name="_0___27" localSheetId="8">#REF!</definedName>
    <definedName name="_0___27">#REF!</definedName>
    <definedName name="_0___4" localSheetId="7">#REF!</definedName>
    <definedName name="_0___4" localSheetId="8">#REF!</definedName>
    <definedName name="_0___4">#REF!</definedName>
    <definedName name="_0___5" localSheetId="7">#REF!</definedName>
    <definedName name="_0___5" localSheetId="8">#REF!</definedName>
    <definedName name="_0___5">#REF!</definedName>
    <definedName name="_0___7" localSheetId="7">#REF!</definedName>
    <definedName name="_0___7" localSheetId="8">#REF!</definedName>
    <definedName name="_0___7">#REF!</definedName>
    <definedName name="_0C" localSheetId="7">#REF!</definedName>
    <definedName name="_0C" localSheetId="8">#REF!</definedName>
    <definedName name="_0C">#REF!</definedName>
    <definedName name="_0C___0" localSheetId="7">#REF!</definedName>
    <definedName name="_0C___0" localSheetId="8">#REF!</definedName>
    <definedName name="_0C___0">#REF!</definedName>
    <definedName name="_0C___12" localSheetId="7">#REF!</definedName>
    <definedName name="_0C___12" localSheetId="8">#REF!</definedName>
    <definedName name="_0C___12">#REF!</definedName>
    <definedName name="_0C___14" localSheetId="7">#REF!</definedName>
    <definedName name="_0C___14" localSheetId="8">#REF!</definedName>
    <definedName name="_0C___14">#REF!</definedName>
    <definedName name="_0C___16" localSheetId="7">#REF!</definedName>
    <definedName name="_0C___16" localSheetId="8">#REF!</definedName>
    <definedName name="_0C___16">#REF!</definedName>
    <definedName name="_0C___2" localSheetId="7">#REF!</definedName>
    <definedName name="_0C___2" localSheetId="8">#REF!</definedName>
    <definedName name="_0C___2">#REF!</definedName>
    <definedName name="_0C___25" localSheetId="7">#REF!</definedName>
    <definedName name="_0C___25" localSheetId="8">#REF!</definedName>
    <definedName name="_0C___25">#REF!</definedName>
    <definedName name="_0C___26" localSheetId="7">#REF!</definedName>
    <definedName name="_0C___26" localSheetId="8">#REF!</definedName>
    <definedName name="_0C___26">#REF!</definedName>
    <definedName name="_0C___27" localSheetId="7">#REF!</definedName>
    <definedName name="_0C___27" localSheetId="8">#REF!</definedName>
    <definedName name="_0C___27">#REF!</definedName>
    <definedName name="_0C___4" localSheetId="7">#REF!</definedName>
    <definedName name="_0C___4" localSheetId="8">#REF!</definedName>
    <definedName name="_0C___4">#REF!</definedName>
    <definedName name="_0C___5" localSheetId="7">#REF!</definedName>
    <definedName name="_0C___5" localSheetId="8">#REF!</definedName>
    <definedName name="_0C___5">#REF!</definedName>
    <definedName name="_0C___7" localSheetId="7">#REF!</definedName>
    <definedName name="_0C___7" localSheetId="8">#REF!</definedName>
    <definedName name="_0C___7">#REF!</definedName>
    <definedName name="_1_" localSheetId="7">#REF!</definedName>
    <definedName name="_1_" localSheetId="8">#REF!</definedName>
    <definedName name="_1_">#REF!</definedName>
    <definedName name="_1_1_97_Balance" localSheetId="7">#REF!</definedName>
    <definedName name="_1_1_97_Balance" localSheetId="8">#REF!</definedName>
    <definedName name="_1_1_97_Balance">#REF!</definedName>
    <definedName name="_10_0__123Grap" localSheetId="10">#REF!</definedName>
    <definedName name="_10_0__123Grap" localSheetId="0">#REF!</definedName>
    <definedName name="_10_0__123Grap" localSheetId="7">#REF!</definedName>
    <definedName name="_10_0__123Grap" localSheetId="8">#REF!</definedName>
    <definedName name="_10_0__123Grap" localSheetId="13">#REF!</definedName>
    <definedName name="_10_0__123Grap">#REF!</definedName>
    <definedName name="_111__123Graph_LBL_ACHART_3" localSheetId="0">#REF!</definedName>
    <definedName name="_111__123Graph_LBL_ACHART_3" localSheetId="7">#REF!</definedName>
    <definedName name="_111__123Graph_LBL_ACHART_3" localSheetId="8">#REF!</definedName>
    <definedName name="_111__123Graph_LBL_ACHART_3">#REF!</definedName>
    <definedName name="_13__123Graph_BCHART_3" localSheetId="0">#REF!</definedName>
    <definedName name="_13__123Graph_BCHART_3" localSheetId="7">#REF!</definedName>
    <definedName name="_13__123Graph_BCHART_3" localSheetId="8">#REF!</definedName>
    <definedName name="_13__123Graph_BCHART_3">#REF!</definedName>
    <definedName name="_13_0__123Grap" localSheetId="10">#REF!</definedName>
    <definedName name="_13_0__123Grap" localSheetId="0">#REF!</definedName>
    <definedName name="_13_0__123Grap" localSheetId="7">#REF!</definedName>
    <definedName name="_13_0__123Grap" localSheetId="8">#REF!</definedName>
    <definedName name="_13_0__123Grap" localSheetId="13">#REF!</definedName>
    <definedName name="_13_0__123Grap">#REF!</definedName>
    <definedName name="_18_0__123Grap" localSheetId="10">#REF!</definedName>
    <definedName name="_18_0__123Grap" localSheetId="0">#REF!</definedName>
    <definedName name="_18_0__123Grap" localSheetId="7">#REF!</definedName>
    <definedName name="_18_0__123Grap" localSheetId="8">#REF!</definedName>
    <definedName name="_18_0__123Grap" localSheetId="13">#REF!</definedName>
    <definedName name="_18_0__123Grap">#REF!</definedName>
    <definedName name="_19_0__123Grap" localSheetId="10">#REF!</definedName>
    <definedName name="_19_0__123Grap" localSheetId="0">#REF!</definedName>
    <definedName name="_19_0__123Grap" localSheetId="7">#REF!</definedName>
    <definedName name="_19_0__123Grap" localSheetId="8">#REF!</definedName>
    <definedName name="_19_0__123Grap" localSheetId="13">#REF!</definedName>
    <definedName name="_19_0__123Grap">#REF!</definedName>
    <definedName name="_1993" localSheetId="7">'[1]cur q v plan'!#REF!</definedName>
    <definedName name="_1993" localSheetId="8">'[1]cur q v plan'!#REF!</definedName>
    <definedName name="_1993">'[1]cur q v plan'!#REF!</definedName>
    <definedName name="_2_" localSheetId="7">#REF!</definedName>
    <definedName name="_2_" localSheetId="8">#REF!</definedName>
    <definedName name="_2_">#REF!</definedName>
    <definedName name="_200" localSheetId="0">#REF!</definedName>
    <definedName name="_200" localSheetId="7">#REF!</definedName>
    <definedName name="_200" localSheetId="8">#REF!</definedName>
    <definedName name="_200">#REF!</definedName>
    <definedName name="_200___0" localSheetId="0">#REF!</definedName>
    <definedName name="_200___0" localSheetId="7">#REF!</definedName>
    <definedName name="_200___0" localSheetId="8">#REF!</definedName>
    <definedName name="_200___0">#REF!</definedName>
    <definedName name="_200___12" localSheetId="0">#REF!</definedName>
    <definedName name="_200___12" localSheetId="7">#REF!</definedName>
    <definedName name="_200___12" localSheetId="8">#REF!</definedName>
    <definedName name="_200___12">#REF!</definedName>
    <definedName name="_200___14" localSheetId="7">#REF!</definedName>
    <definedName name="_200___14" localSheetId="8">#REF!</definedName>
    <definedName name="_200___14">#REF!</definedName>
    <definedName name="_200___16" localSheetId="7">#REF!</definedName>
    <definedName name="_200___16" localSheetId="8">#REF!</definedName>
    <definedName name="_200___16">#REF!</definedName>
    <definedName name="_200___2" localSheetId="7">#REF!</definedName>
    <definedName name="_200___2" localSheetId="8">#REF!</definedName>
    <definedName name="_200___2">#REF!</definedName>
    <definedName name="_200___25" localSheetId="7">#REF!</definedName>
    <definedName name="_200___25" localSheetId="8">#REF!</definedName>
    <definedName name="_200___25">#REF!</definedName>
    <definedName name="_200___26" localSheetId="7">#REF!</definedName>
    <definedName name="_200___26" localSheetId="8">#REF!</definedName>
    <definedName name="_200___26">#REF!</definedName>
    <definedName name="_200___27" localSheetId="7">#REF!</definedName>
    <definedName name="_200___27" localSheetId="8">#REF!</definedName>
    <definedName name="_200___27">#REF!</definedName>
    <definedName name="_200___4" localSheetId="7">#REF!</definedName>
    <definedName name="_200___4" localSheetId="8">#REF!</definedName>
    <definedName name="_200___4">#REF!</definedName>
    <definedName name="_200___5" localSheetId="7">#REF!</definedName>
    <definedName name="_200___5" localSheetId="8">#REF!</definedName>
    <definedName name="_200___5">#REF!</definedName>
    <definedName name="_200___7" localSheetId="7">#REF!</definedName>
    <definedName name="_200___7" localSheetId="8">#REF!</definedName>
    <definedName name="_200___7">#REF!</definedName>
    <definedName name="_211_I_1_6" localSheetId="0">#REF!</definedName>
    <definedName name="_211_I_1_6" localSheetId="7">#REF!</definedName>
    <definedName name="_211_I_1_6" localSheetId="8">#REF!</definedName>
    <definedName name="_211_I_1_6">#REF!</definedName>
    <definedName name="_212" localSheetId="0">#REF!</definedName>
    <definedName name="_212" localSheetId="7">#REF!</definedName>
    <definedName name="_212" localSheetId="8">#REF!</definedName>
    <definedName name="_212">#REF!</definedName>
    <definedName name="_212___0" localSheetId="0">#REF!</definedName>
    <definedName name="_212___0" localSheetId="7">#REF!</definedName>
    <definedName name="_212___0" localSheetId="8">#REF!</definedName>
    <definedName name="_212___0">#REF!</definedName>
    <definedName name="_212___12" localSheetId="7">#REF!</definedName>
    <definedName name="_212___12" localSheetId="8">#REF!</definedName>
    <definedName name="_212___12">#REF!</definedName>
    <definedName name="_212___14" localSheetId="7">#REF!</definedName>
    <definedName name="_212___14" localSheetId="8">#REF!</definedName>
    <definedName name="_212___14">#REF!</definedName>
    <definedName name="_212___16" localSheetId="7">#REF!</definedName>
    <definedName name="_212___16" localSheetId="8">#REF!</definedName>
    <definedName name="_212___16">#REF!</definedName>
    <definedName name="_212___2" localSheetId="7">#REF!</definedName>
    <definedName name="_212___2" localSheetId="8">#REF!</definedName>
    <definedName name="_212___2">#REF!</definedName>
    <definedName name="_212___25" localSheetId="7">#REF!</definedName>
    <definedName name="_212___25" localSheetId="8">#REF!</definedName>
    <definedName name="_212___25">#REF!</definedName>
    <definedName name="_212___26" localSheetId="7">#REF!</definedName>
    <definedName name="_212___26" localSheetId="8">#REF!</definedName>
    <definedName name="_212___26">#REF!</definedName>
    <definedName name="_212___27" localSheetId="7">#REF!</definedName>
    <definedName name="_212___27" localSheetId="8">#REF!</definedName>
    <definedName name="_212___27">#REF!</definedName>
    <definedName name="_212___4" localSheetId="7">#REF!</definedName>
    <definedName name="_212___4" localSheetId="8">#REF!</definedName>
    <definedName name="_212___4">#REF!</definedName>
    <definedName name="_212___5" localSheetId="7">#REF!</definedName>
    <definedName name="_212___5" localSheetId="8">#REF!</definedName>
    <definedName name="_212___5">#REF!</definedName>
    <definedName name="_212___7" localSheetId="7">#REF!</definedName>
    <definedName name="_212___7" localSheetId="8">#REF!</definedName>
    <definedName name="_212___7">#REF!</definedName>
    <definedName name="_214" localSheetId="7">#REF!</definedName>
    <definedName name="_214" localSheetId="8">#REF!</definedName>
    <definedName name="_214">#REF!</definedName>
    <definedName name="_214___0" localSheetId="7">#REF!</definedName>
    <definedName name="_214___0" localSheetId="8">#REF!</definedName>
    <definedName name="_214___0">#REF!</definedName>
    <definedName name="_214___12" localSheetId="7">#REF!</definedName>
    <definedName name="_214___12" localSheetId="8">#REF!</definedName>
    <definedName name="_214___12">#REF!</definedName>
    <definedName name="_214___14" localSheetId="7">#REF!</definedName>
    <definedName name="_214___14" localSheetId="8">#REF!</definedName>
    <definedName name="_214___14">#REF!</definedName>
    <definedName name="_214___16" localSheetId="7">#REF!</definedName>
    <definedName name="_214___16" localSheetId="8">#REF!</definedName>
    <definedName name="_214___16">#REF!</definedName>
    <definedName name="_214___2" localSheetId="7">#REF!</definedName>
    <definedName name="_214___2" localSheetId="8">#REF!</definedName>
    <definedName name="_214___2">#REF!</definedName>
    <definedName name="_214___25" localSheetId="7">#REF!</definedName>
    <definedName name="_214___25" localSheetId="8">#REF!</definedName>
    <definedName name="_214___25">#REF!</definedName>
    <definedName name="_214___26" localSheetId="7">#REF!</definedName>
    <definedName name="_214___26" localSheetId="8">#REF!</definedName>
    <definedName name="_214___26">#REF!</definedName>
    <definedName name="_214___27" localSheetId="7">#REF!</definedName>
    <definedName name="_214___27" localSheetId="8">#REF!</definedName>
    <definedName name="_214___27">#REF!</definedName>
    <definedName name="_214___4" localSheetId="7">#REF!</definedName>
    <definedName name="_214___4" localSheetId="8">#REF!</definedName>
    <definedName name="_214___4">#REF!</definedName>
    <definedName name="_214___5" localSheetId="7">#REF!</definedName>
    <definedName name="_214___5" localSheetId="8">#REF!</definedName>
    <definedName name="_214___5">#REF!</definedName>
    <definedName name="_214___7" localSheetId="7">#REF!</definedName>
    <definedName name="_214___7" localSheetId="8">#REF!</definedName>
    <definedName name="_214___7">#REF!</definedName>
    <definedName name="_216" localSheetId="7">#REF!</definedName>
    <definedName name="_216" localSheetId="8">#REF!</definedName>
    <definedName name="_216">#REF!</definedName>
    <definedName name="_216___0" localSheetId="7">#REF!</definedName>
    <definedName name="_216___0" localSheetId="8">#REF!</definedName>
    <definedName name="_216___0">#REF!</definedName>
    <definedName name="_216___12" localSheetId="7">#REF!</definedName>
    <definedName name="_216___12" localSheetId="8">#REF!</definedName>
    <definedName name="_216___12">#REF!</definedName>
    <definedName name="_216___14" localSheetId="7">#REF!</definedName>
    <definedName name="_216___14" localSheetId="8">#REF!</definedName>
    <definedName name="_216___14">#REF!</definedName>
    <definedName name="_216___16" localSheetId="7">#REF!</definedName>
    <definedName name="_216___16" localSheetId="8">#REF!</definedName>
    <definedName name="_216___16">#REF!</definedName>
    <definedName name="_216___2" localSheetId="7">#REF!</definedName>
    <definedName name="_216___2" localSheetId="8">#REF!</definedName>
    <definedName name="_216___2">#REF!</definedName>
    <definedName name="_216___25" localSheetId="7">#REF!</definedName>
    <definedName name="_216___25" localSheetId="8">#REF!</definedName>
    <definedName name="_216___25">#REF!</definedName>
    <definedName name="_216___26" localSheetId="7">#REF!</definedName>
    <definedName name="_216___26" localSheetId="8">#REF!</definedName>
    <definedName name="_216___26">#REF!</definedName>
    <definedName name="_216___27" localSheetId="7">#REF!</definedName>
    <definedName name="_216___27" localSheetId="8">#REF!</definedName>
    <definedName name="_216___27">#REF!</definedName>
    <definedName name="_216___4" localSheetId="7">#REF!</definedName>
    <definedName name="_216___4" localSheetId="8">#REF!</definedName>
    <definedName name="_216___4">#REF!</definedName>
    <definedName name="_216___5" localSheetId="7">#REF!</definedName>
    <definedName name="_216___5" localSheetId="8">#REF!</definedName>
    <definedName name="_216___5">#REF!</definedName>
    <definedName name="_216___7" localSheetId="7">#REF!</definedName>
    <definedName name="_216___7" localSheetId="8">#REF!</definedName>
    <definedName name="_216___7">#REF!</definedName>
    <definedName name="_22__123Graph_LBL_ACHART_3" localSheetId="7">#REF!</definedName>
    <definedName name="_22__123Graph_LBL_ACHART_3" localSheetId="8">#REF!</definedName>
    <definedName name="_22__123Graph_LBL_ACHART_3">#REF!</definedName>
    <definedName name="_22_0__123Grap" localSheetId="10">#REF!</definedName>
    <definedName name="_22_0__123Grap" localSheetId="0">#REF!</definedName>
    <definedName name="_22_0__123Grap" localSheetId="7">#REF!</definedName>
    <definedName name="_22_0__123Grap" localSheetId="8">#REF!</definedName>
    <definedName name="_22_0__123Grap" localSheetId="13">#REF!</definedName>
    <definedName name="_22_0__123Grap">#REF!</definedName>
    <definedName name="_232_IV_3_1" localSheetId="7">#REF!</definedName>
    <definedName name="_232_IV_3_1" localSheetId="8">#REF!</definedName>
    <definedName name="_232_IV_3_1">#REF!</definedName>
    <definedName name="_27_0" localSheetId="0">#REF!</definedName>
    <definedName name="_27_0" localSheetId="7">#REF!</definedName>
    <definedName name="_27_0" localSheetId="8">#REF!</definedName>
    <definedName name="_27_0">#REF!</definedName>
    <definedName name="_2C" localSheetId="0">#REF!</definedName>
    <definedName name="_2C" localSheetId="7">#REF!</definedName>
    <definedName name="_2C" localSheetId="8">#REF!</definedName>
    <definedName name="_2C">#REF!</definedName>
    <definedName name="_2C___0" localSheetId="0">#REF!</definedName>
    <definedName name="_2C___0" localSheetId="7">#REF!</definedName>
    <definedName name="_2C___0" localSheetId="8">#REF!</definedName>
    <definedName name="_2C___0">#REF!</definedName>
    <definedName name="_2C___12" localSheetId="7">#REF!</definedName>
    <definedName name="_2C___12" localSheetId="8">#REF!</definedName>
    <definedName name="_2C___12">#REF!</definedName>
    <definedName name="_2C___14" localSheetId="7">#REF!</definedName>
    <definedName name="_2C___14" localSheetId="8">#REF!</definedName>
    <definedName name="_2C___14">#REF!</definedName>
    <definedName name="_2C___16" localSheetId="7">#REF!</definedName>
    <definedName name="_2C___16" localSheetId="8">#REF!</definedName>
    <definedName name="_2C___16">#REF!</definedName>
    <definedName name="_2C___2" localSheetId="7">#REF!</definedName>
    <definedName name="_2C___2" localSheetId="8">#REF!</definedName>
    <definedName name="_2C___2">#REF!</definedName>
    <definedName name="_2C___25" localSheetId="7">#REF!</definedName>
    <definedName name="_2C___25" localSheetId="8">#REF!</definedName>
    <definedName name="_2C___25">#REF!</definedName>
    <definedName name="_2C___26" localSheetId="7">#REF!</definedName>
    <definedName name="_2C___26" localSheetId="8">#REF!</definedName>
    <definedName name="_2C___26">#REF!</definedName>
    <definedName name="_2C___27" localSheetId="7">#REF!</definedName>
    <definedName name="_2C___27" localSheetId="8">#REF!</definedName>
    <definedName name="_2C___27">#REF!</definedName>
    <definedName name="_2C___4" localSheetId="7">#REF!</definedName>
    <definedName name="_2C___4" localSheetId="8">#REF!</definedName>
    <definedName name="_2C___4">#REF!</definedName>
    <definedName name="_2C___5" localSheetId="7">#REF!</definedName>
    <definedName name="_2C___5" localSheetId="8">#REF!</definedName>
    <definedName name="_2C___5">#REF!</definedName>
    <definedName name="_2C___7" localSheetId="7">#REF!</definedName>
    <definedName name="_2C___7" localSheetId="8">#REF!</definedName>
    <definedName name="_2C___7">#REF!</definedName>
    <definedName name="_3" localSheetId="7">#REF!</definedName>
    <definedName name="_3" localSheetId="8">#REF!</definedName>
    <definedName name="_3">#REF!</definedName>
    <definedName name="_3_" localSheetId="7">#REF!</definedName>
    <definedName name="_3_" localSheetId="8">#REF!</definedName>
    <definedName name="_3_">#REF!</definedName>
    <definedName name="_3___12" localSheetId="0">#REF!</definedName>
    <definedName name="_3___12" localSheetId="7">#REF!</definedName>
    <definedName name="_3___12" localSheetId="8">#REF!</definedName>
    <definedName name="_3___12">#REF!</definedName>
    <definedName name="_3_123Grap" localSheetId="10">#REF!</definedName>
    <definedName name="_3_123Grap" localSheetId="0">#REF!</definedName>
    <definedName name="_3_123Grap" localSheetId="7">#REF!</definedName>
    <definedName name="_3_123Grap" localSheetId="8">#REF!</definedName>
    <definedName name="_3_123Grap">#REF!</definedName>
    <definedName name="_31_12_88">#N/A</definedName>
    <definedName name="_32__123Graph_ACHART_3" localSheetId="10">#REF!</definedName>
    <definedName name="_32__123Graph_ACHART_3" localSheetId="0">#REF!</definedName>
    <definedName name="_32__123Graph_ACHART_3" localSheetId="7">#REF!</definedName>
    <definedName name="_32__123Graph_ACHART_3" localSheetId="8">#REF!</definedName>
    <definedName name="_32__123Graph_ACHART_3">#REF!</definedName>
    <definedName name="_34__123Graph_ACHART_3" localSheetId="0">#REF!</definedName>
    <definedName name="_34__123Graph_ACHART_3" localSheetId="7">#REF!</definedName>
    <definedName name="_34__123Graph_ACHART_3" localSheetId="8">#REF!</definedName>
    <definedName name="_34__123Graph_ACHART_3">#REF!</definedName>
    <definedName name="_36__123Graph_BCHART_3" localSheetId="10">#REF!</definedName>
    <definedName name="_36__123Graph_BCHART_3" localSheetId="0">#REF!</definedName>
    <definedName name="_36__123Graph_BCHART_3" localSheetId="7">#REF!</definedName>
    <definedName name="_36__123Graph_BCHART_3" localSheetId="8">#REF!</definedName>
    <definedName name="_36__123Graph_BCHART_3">#REF!</definedName>
    <definedName name="_37_0__123Grap" localSheetId="10">#REF!</definedName>
    <definedName name="_37_0__123Grap" localSheetId="0">#REF!</definedName>
    <definedName name="_37_0__123Grap" localSheetId="7">#REF!</definedName>
    <definedName name="_37_0__123Grap" localSheetId="8">#REF!</definedName>
    <definedName name="_37_0__123Grap" localSheetId="13">#REF!</definedName>
    <definedName name="_37_0__123Grap">#REF!</definedName>
    <definedName name="_39_0__123Grap" localSheetId="0">#REF!</definedName>
    <definedName name="_39_0__123Grap" localSheetId="7">#REF!</definedName>
    <definedName name="_39_0__123Grap" localSheetId="8">#REF!</definedName>
    <definedName name="_39_0__123Grap">#REF!</definedName>
    <definedName name="_45__123Graph_LBL_ACHART_3" localSheetId="10">#REF!</definedName>
    <definedName name="_45__123Graph_LBL_ACHART_3" localSheetId="0">#REF!</definedName>
    <definedName name="_45__123Graph_LBL_ACHART_3" localSheetId="7">#REF!</definedName>
    <definedName name="_45__123Graph_LBL_ACHART_3" localSheetId="8">#REF!</definedName>
    <definedName name="_45__123Graph_LBL_ACHART_3">#REF!</definedName>
    <definedName name="_47_1BudgetPôleFixe03" localSheetId="0">#REF!</definedName>
    <definedName name="_47_1BudgetPôleFixe03" localSheetId="7">#REF!</definedName>
    <definedName name="_47_1BudgetPôleFixe03" localSheetId="8">#REF!</definedName>
    <definedName name="_47_1BudgetPôleFixe03">#REF!</definedName>
    <definedName name="_4C" localSheetId="0">#REF!</definedName>
    <definedName name="_4C" localSheetId="7">#REF!</definedName>
    <definedName name="_4C" localSheetId="8">#REF!</definedName>
    <definedName name="_4C">#REF!</definedName>
    <definedName name="_4C___0" localSheetId="0">#REF!</definedName>
    <definedName name="_4C___0" localSheetId="7">#REF!</definedName>
    <definedName name="_4C___0" localSheetId="8">#REF!</definedName>
    <definedName name="_4C___0">#REF!</definedName>
    <definedName name="_4C___12" localSheetId="0">#REF!</definedName>
    <definedName name="_4C___12" localSheetId="7">#REF!</definedName>
    <definedName name="_4C___12" localSheetId="8">#REF!</definedName>
    <definedName name="_4C___12">#REF!</definedName>
    <definedName name="_4C___14" localSheetId="7">#REF!</definedName>
    <definedName name="_4C___14" localSheetId="8">#REF!</definedName>
    <definedName name="_4C___14">#REF!</definedName>
    <definedName name="_4C___16" localSheetId="7">#REF!</definedName>
    <definedName name="_4C___16" localSheetId="8">#REF!</definedName>
    <definedName name="_4C___16">#REF!</definedName>
    <definedName name="_4C___2" localSheetId="7">#REF!</definedName>
    <definedName name="_4C___2" localSheetId="8">#REF!</definedName>
    <definedName name="_4C___2">#REF!</definedName>
    <definedName name="_4C___25" localSheetId="7">#REF!</definedName>
    <definedName name="_4C___25" localSheetId="8">#REF!</definedName>
    <definedName name="_4C___25">#REF!</definedName>
    <definedName name="_4C___26" localSheetId="7">#REF!</definedName>
    <definedName name="_4C___26" localSheetId="8">#REF!</definedName>
    <definedName name="_4C___26">#REF!</definedName>
    <definedName name="_4C___27" localSheetId="7">#REF!</definedName>
    <definedName name="_4C___27" localSheetId="8">#REF!</definedName>
    <definedName name="_4C___27">#REF!</definedName>
    <definedName name="_4C___4" localSheetId="7">#REF!</definedName>
    <definedName name="_4C___4" localSheetId="8">#REF!</definedName>
    <definedName name="_4C___4">#REF!</definedName>
    <definedName name="_4C___5" localSheetId="7">#REF!</definedName>
    <definedName name="_4C___5" localSheetId="8">#REF!</definedName>
    <definedName name="_4C___5">#REF!</definedName>
    <definedName name="_4C___7" localSheetId="7">#REF!</definedName>
    <definedName name="_4C___7" localSheetId="8">#REF!</definedName>
    <definedName name="_4C___7">#REF!</definedName>
    <definedName name="_5_0__123Grap" localSheetId="10">#REF!</definedName>
    <definedName name="_5_0__123Grap" localSheetId="0">#REF!</definedName>
    <definedName name="_5_0__123Grap" localSheetId="7">#REF!</definedName>
    <definedName name="_5_0__123Grap" localSheetId="8">#REF!</definedName>
    <definedName name="_5_0__123Grap" localSheetId="13">#REF!</definedName>
    <definedName name="_5_0__123Grap">#REF!</definedName>
    <definedName name="_5_123Grap" localSheetId="10">#REF!</definedName>
    <definedName name="_5_123Grap" localSheetId="0">#REF!</definedName>
    <definedName name="_5_123Grap" localSheetId="7">#REF!</definedName>
    <definedName name="_5_123Grap" localSheetId="8">#REF!</definedName>
    <definedName name="_5_123Grap" localSheetId="13">#REF!</definedName>
    <definedName name="_5_123Grap">#REF!</definedName>
    <definedName name="_50S" localSheetId="7">#REF!</definedName>
    <definedName name="_50S" localSheetId="8">#REF!</definedName>
    <definedName name="_50S">#REF!</definedName>
    <definedName name="_53___0__123Grap" localSheetId="10">#REF!</definedName>
    <definedName name="_53___0__123Grap" localSheetId="0">#REF!</definedName>
    <definedName name="_53___0__123Grap" localSheetId="7">#REF!</definedName>
    <definedName name="_53___0__123Grap" localSheetId="8">#REF!</definedName>
    <definedName name="_53___0__123Grap">#REF!</definedName>
    <definedName name="_54__123Graph_BCHART_3" localSheetId="0">#REF!</definedName>
    <definedName name="_54__123Graph_BCHART_3" localSheetId="7">#REF!</definedName>
    <definedName name="_54__123Graph_BCHART_3" localSheetId="8">#REF!</definedName>
    <definedName name="_54__123Graph_BCHART_3">#REF!</definedName>
    <definedName name="_6_0__123Grap" localSheetId="10">#REF!</definedName>
    <definedName name="_6_0__123Grap" localSheetId="0">#REF!</definedName>
    <definedName name="_6_0__123Grap" localSheetId="7">#REF!</definedName>
    <definedName name="_6_0__123Grap" localSheetId="8">#REF!</definedName>
    <definedName name="_6_0__123Grap" localSheetId="13">#REF!</definedName>
    <definedName name="_6_0__123Grap">#REF!</definedName>
    <definedName name="_61220100" localSheetId="7">#REF!</definedName>
    <definedName name="_61220100" localSheetId="8">#REF!</definedName>
    <definedName name="_61220100">#REF!</definedName>
    <definedName name="_61220200" localSheetId="7">#REF!</definedName>
    <definedName name="_61220200" localSheetId="8">#REF!</definedName>
    <definedName name="_61220200">#REF!</definedName>
    <definedName name="_6133_1_3" localSheetId="0">#REF!</definedName>
    <definedName name="_6133_1_3" localSheetId="7">#REF!</definedName>
    <definedName name="_6133_1_3" localSheetId="8">#REF!</definedName>
    <definedName name="_6133_1_3">#REF!</definedName>
    <definedName name="_63" localSheetId="0">#REF!</definedName>
    <definedName name="_63" localSheetId="7">#REF!</definedName>
    <definedName name="_63" localSheetId="8">#REF!</definedName>
    <definedName name="_63">#REF!</definedName>
    <definedName name="_63___12" localSheetId="0">#REF!</definedName>
    <definedName name="_63___12" localSheetId="7">#REF!</definedName>
    <definedName name="_63___12" localSheetId="8">#REF!</definedName>
    <definedName name="_63___12">#REF!</definedName>
    <definedName name="_657_0__123Grap" localSheetId="0">#REF!</definedName>
    <definedName name="_657_0__123Grap" localSheetId="7">#REF!</definedName>
    <definedName name="_657_0__123Grap" localSheetId="8">#REF!</definedName>
    <definedName name="_657_0__123Grap">#REF!</definedName>
    <definedName name="_658_0__123Grap" localSheetId="0">#REF!</definedName>
    <definedName name="_658_0__123Grap" localSheetId="7">#REF!</definedName>
    <definedName name="_658_0__123Grap" localSheetId="8">#REF!</definedName>
    <definedName name="_658_0__123Grap">#REF!</definedName>
    <definedName name="_659_0__123Grap" localSheetId="7">#REF!</definedName>
    <definedName name="_659_0__123Grap" localSheetId="8">#REF!</definedName>
    <definedName name="_659_0__123Grap">#REF!</definedName>
    <definedName name="_660_0__123Grap" localSheetId="7">#REF!</definedName>
    <definedName name="_660_0__123Grap" localSheetId="8">#REF!</definedName>
    <definedName name="_660_0__123Grap">#REF!</definedName>
    <definedName name="_6C" localSheetId="0">#REF!</definedName>
    <definedName name="_6C" localSheetId="7">#REF!</definedName>
    <definedName name="_6C" localSheetId="8">#REF!</definedName>
    <definedName name="_6C">#REF!</definedName>
    <definedName name="_6C___0" localSheetId="0">#REF!</definedName>
    <definedName name="_6C___0" localSheetId="7">#REF!</definedName>
    <definedName name="_6C___0" localSheetId="8">#REF!</definedName>
    <definedName name="_6C___0">#REF!</definedName>
    <definedName name="_6C___12" localSheetId="0">#REF!</definedName>
    <definedName name="_6C___12" localSheetId="7">#REF!</definedName>
    <definedName name="_6C___12" localSheetId="8">#REF!</definedName>
    <definedName name="_6C___12">#REF!</definedName>
    <definedName name="_6C___14" localSheetId="7">#REF!</definedName>
    <definedName name="_6C___14" localSheetId="8">#REF!</definedName>
    <definedName name="_6C___14">#REF!</definedName>
    <definedName name="_6C___16" localSheetId="7">#REF!</definedName>
    <definedName name="_6C___16" localSheetId="8">#REF!</definedName>
    <definedName name="_6C___16">#REF!</definedName>
    <definedName name="_6C___2" localSheetId="7">#REF!</definedName>
    <definedName name="_6C___2" localSheetId="8">#REF!</definedName>
    <definedName name="_6C___2">#REF!</definedName>
    <definedName name="_6C___25" localSheetId="7">#REF!</definedName>
    <definedName name="_6C___25" localSheetId="8">#REF!</definedName>
    <definedName name="_6C___25">#REF!</definedName>
    <definedName name="_6C___26" localSheetId="7">#REF!</definedName>
    <definedName name="_6C___26" localSheetId="8">#REF!</definedName>
    <definedName name="_6C___26">#REF!</definedName>
    <definedName name="_6C___27" localSheetId="7">#REF!</definedName>
    <definedName name="_6C___27" localSheetId="8">#REF!</definedName>
    <definedName name="_6C___27">#REF!</definedName>
    <definedName name="_6C___4" localSheetId="7">#REF!</definedName>
    <definedName name="_6C___4" localSheetId="8">#REF!</definedName>
    <definedName name="_6C___4">#REF!</definedName>
    <definedName name="_6C___5" localSheetId="7">#REF!</definedName>
    <definedName name="_6C___5" localSheetId="8">#REF!</definedName>
    <definedName name="_6C___5">#REF!</definedName>
    <definedName name="_6C___7" localSheetId="7">#REF!</definedName>
    <definedName name="_6C___7" localSheetId="8">#REF!</definedName>
    <definedName name="_6C___7">#REF!</definedName>
    <definedName name="_7_0__123Grap" localSheetId="10">#REF!</definedName>
    <definedName name="_7_0__123Grap" localSheetId="0">#REF!</definedName>
    <definedName name="_7_0__123Grap" localSheetId="7">#REF!</definedName>
    <definedName name="_7_0__123Grap" localSheetId="8">#REF!</definedName>
    <definedName name="_7_0__123Grap" localSheetId="13">#REF!</definedName>
    <definedName name="_7_0__123Grap">#REF!</definedName>
    <definedName name="_75_0__123Grap" localSheetId="0">#REF!</definedName>
    <definedName name="_76_0__123Grap" localSheetId="10">#REF!</definedName>
    <definedName name="_76_0__123Grap" localSheetId="0">#REF!</definedName>
    <definedName name="_76_0__123Grap" localSheetId="7">#REF!</definedName>
    <definedName name="_76_0__123Grap" localSheetId="8">#REF!</definedName>
    <definedName name="_76_0__123Grap">#REF!</definedName>
    <definedName name="_9__123Graph_ACHART_3" localSheetId="0">#REF!</definedName>
    <definedName name="_9__123Graph_ACHART_3" localSheetId="7">#REF!</definedName>
    <definedName name="_9__123Graph_ACHART_3" localSheetId="8">#REF!</definedName>
    <definedName name="_9__123Graph_ACHART_3">#REF!</definedName>
    <definedName name="_94" localSheetId="0">#REF!</definedName>
    <definedName name="_94" localSheetId="7">#REF!</definedName>
    <definedName name="_94" localSheetId="8">#REF!</definedName>
    <definedName name="_94">#REF!</definedName>
    <definedName name="_94___0" localSheetId="0">#REF!</definedName>
    <definedName name="_94___0" localSheetId="7">#REF!</definedName>
    <definedName name="_94___0" localSheetId="8">#REF!</definedName>
    <definedName name="_94___0">#REF!</definedName>
    <definedName name="_94___12" localSheetId="0">#REF!</definedName>
    <definedName name="_94___12" localSheetId="7">#REF!</definedName>
    <definedName name="_94___12" localSheetId="8">#REF!</definedName>
    <definedName name="_94___12">#REF!</definedName>
    <definedName name="_94___14" localSheetId="7">#REF!</definedName>
    <definedName name="_94___14" localSheetId="8">#REF!</definedName>
    <definedName name="_94___14">#REF!</definedName>
    <definedName name="_94___16" localSheetId="7">#REF!</definedName>
    <definedName name="_94___16" localSheetId="8">#REF!</definedName>
    <definedName name="_94___16">#REF!</definedName>
    <definedName name="_94___2" localSheetId="7">#REF!</definedName>
    <definedName name="_94___2" localSheetId="8">#REF!</definedName>
    <definedName name="_94___2">#REF!</definedName>
    <definedName name="_94___25" localSheetId="7">#REF!</definedName>
    <definedName name="_94___25" localSheetId="8">#REF!</definedName>
    <definedName name="_94___25">#REF!</definedName>
    <definedName name="_94___26" localSheetId="7">#REF!</definedName>
    <definedName name="_94___26" localSheetId="8">#REF!</definedName>
    <definedName name="_94___26">#REF!</definedName>
    <definedName name="_94___27" localSheetId="7">#REF!</definedName>
    <definedName name="_94___27" localSheetId="8">#REF!</definedName>
    <definedName name="_94___27">#REF!</definedName>
    <definedName name="_94___4" localSheetId="7">#REF!</definedName>
    <definedName name="_94___4" localSheetId="8">#REF!</definedName>
    <definedName name="_94___4">#REF!</definedName>
    <definedName name="_94___5" localSheetId="7">#REF!</definedName>
    <definedName name="_94___5" localSheetId="8">#REF!</definedName>
    <definedName name="_94___5">#REF!</definedName>
    <definedName name="_94___7" localSheetId="7">#REF!</definedName>
    <definedName name="_94___7" localSheetId="8">#REF!</definedName>
    <definedName name="_94___7">#REF!</definedName>
    <definedName name="_aaa1" localSheetId="0">#REF!</definedName>
    <definedName name="_aaa1" localSheetId="7">#REF!</definedName>
    <definedName name="_aaa1" localSheetId="8">#REF!</definedName>
    <definedName name="_aaa1">#REF!</definedName>
    <definedName name="_aaa2" localSheetId="0">#REF!</definedName>
    <definedName name="_aaa2" localSheetId="7">#REF!</definedName>
    <definedName name="_aaa2" localSheetId="8">#REF!</definedName>
    <definedName name="_aaa2">#REF!</definedName>
    <definedName name="_aaa3" localSheetId="0">#REF!</definedName>
    <definedName name="_aaa3" localSheetId="7">#REF!</definedName>
    <definedName name="_aaa3" localSheetId="8">#REF!</definedName>
    <definedName name="_aaa3">#REF!</definedName>
    <definedName name="_aaa4" localSheetId="7">#REF!</definedName>
    <definedName name="_aaa4" localSheetId="8">#REF!</definedName>
    <definedName name="_aaa4">#REF!</definedName>
    <definedName name="_aaa5" localSheetId="7">#REF!</definedName>
    <definedName name="_aaa5" localSheetId="8">#REF!</definedName>
    <definedName name="_aaa5">#REF!</definedName>
    <definedName name="_aaa6" localSheetId="7">#REF!</definedName>
    <definedName name="_aaa6" localSheetId="8">#REF!</definedName>
    <definedName name="_aaa6">#REF!</definedName>
    <definedName name="_aaa7" localSheetId="7">#REF!</definedName>
    <definedName name="_aaa7" localSheetId="8">#REF!</definedName>
    <definedName name="_aaa7">#REF!</definedName>
    <definedName name="_aaa8" localSheetId="7">#REF!</definedName>
    <definedName name="_aaa8" localSheetId="8">#REF!</definedName>
    <definedName name="_aaa8">#REF!</definedName>
    <definedName name="_ASP4" localSheetId="7">#REF!</definedName>
    <definedName name="_ASP4" localSheetId="8">#REF!</definedName>
    <definedName name="_ASP4">#REF!</definedName>
    <definedName name="_B1">#N/A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localSheetId="10">#REF!</definedName>
    <definedName name="_bdm.00C0D9EF8BE14012A7E563CDFAAFF67A.edm" localSheetId="0">#REF!</definedName>
    <definedName name="_bdm.00C0D9EF8BE14012A7E563CDFAAFF67A.edm" localSheetId="7">#REF!</definedName>
    <definedName name="_bdm.00C0D9EF8BE14012A7E563CDFAAFF67A.edm" localSheetId="8">#REF!</definedName>
    <definedName name="_bdm.00C0D9EF8BE14012A7E563CDFAAFF67A.edm">#REF!</definedName>
    <definedName name="_bdm.02AA2180B0084723AFFC9E4E6DA538AC.edm" localSheetId="10">#REF!</definedName>
    <definedName name="_bdm.02AA2180B0084723AFFC9E4E6DA538AC.edm" localSheetId="0">#REF!</definedName>
    <definedName name="_bdm.02AA2180B0084723AFFC9E4E6DA538AC.edm" localSheetId="7">#REF!</definedName>
    <definedName name="_bdm.02AA2180B0084723AFFC9E4E6DA538AC.edm" localSheetId="8">#REF!</definedName>
    <definedName name="_bdm.02AA2180B0084723AFFC9E4E6DA538AC.edm">#REF!</definedName>
    <definedName name="_bdm.02EFED87DA6B440DAF356A06EA8CCE6D.edm" localSheetId="10">#REF!</definedName>
    <definedName name="_bdm.02EFED87DA6B440DAF356A06EA8CCE6D.edm" localSheetId="0">#REF!</definedName>
    <definedName name="_bdm.02EFED87DA6B440DAF356A06EA8CCE6D.edm" localSheetId="7">#REF!</definedName>
    <definedName name="_bdm.02EFED87DA6B440DAF356A06EA8CCE6D.edm" localSheetId="8">#REF!</definedName>
    <definedName name="_bdm.02EFED87DA6B440DAF356A06EA8CCE6D.edm">#REF!</definedName>
    <definedName name="_bdm.053252EB6ED04855BFE51C3EB0837A6B.edm" localSheetId="10">#REF!</definedName>
    <definedName name="_bdm.053252EB6ED04855BFE51C3EB0837A6B.edm" localSheetId="0">#REF!</definedName>
    <definedName name="_bdm.053252EB6ED04855BFE51C3EB0837A6B.edm" localSheetId="7">#REF!</definedName>
    <definedName name="_bdm.053252EB6ED04855BFE51C3EB0837A6B.edm" localSheetId="8">#REF!</definedName>
    <definedName name="_bdm.053252EB6ED04855BFE51C3EB0837A6B.edm">#REF!</definedName>
    <definedName name="_bdm.0883F6F83E204B74B7DD1E975DA13ADD.edm" localSheetId="10">#REF!</definedName>
    <definedName name="_bdm.0883F6F83E204B74B7DD1E975DA13ADD.edm" localSheetId="0">#REF!</definedName>
    <definedName name="_bdm.0883F6F83E204B74B7DD1E975DA13ADD.edm" localSheetId="7">#REF!</definedName>
    <definedName name="_bdm.0883F6F83E204B74B7DD1E975DA13ADD.edm" localSheetId="8">#REF!</definedName>
    <definedName name="_bdm.0883F6F83E204B74B7DD1E975DA13ADD.edm">#REF!</definedName>
    <definedName name="_bdm.08E492A671284214AD982BEB208B8F93.edm" localSheetId="10">#REF!</definedName>
    <definedName name="_bdm.08E492A671284214AD982BEB208B8F93.edm" localSheetId="0">#REF!</definedName>
    <definedName name="_bdm.08E492A671284214AD982BEB208B8F93.edm" localSheetId="7">#REF!</definedName>
    <definedName name="_bdm.08E492A671284214AD982BEB208B8F93.edm" localSheetId="8">#REF!</definedName>
    <definedName name="_bdm.08E492A671284214AD982BEB208B8F93.edm">#REF!</definedName>
    <definedName name="_bdm.09187C12D1CE45F193AE198DD6AE884F.edm" localSheetId="10">#REF!</definedName>
    <definedName name="_bdm.09187C12D1CE45F193AE198DD6AE884F.edm" localSheetId="0">#REF!</definedName>
    <definedName name="_bdm.09187C12D1CE45F193AE198DD6AE884F.edm" localSheetId="7">#REF!</definedName>
    <definedName name="_bdm.09187C12D1CE45F193AE198DD6AE884F.edm" localSheetId="8">#REF!</definedName>
    <definedName name="_bdm.09187C12D1CE45F193AE198DD6AE884F.edm">#REF!</definedName>
    <definedName name="_bdm.0A4C5DE597874549B190FD467C6A1CC4.edm" localSheetId="10">#REF!</definedName>
    <definedName name="_bdm.0A4C5DE597874549B190FD467C6A1CC4.edm" localSheetId="0">#REF!</definedName>
    <definedName name="_bdm.0A4C5DE597874549B190FD467C6A1CC4.edm" localSheetId="7">#REF!</definedName>
    <definedName name="_bdm.0A4C5DE597874549B190FD467C6A1CC4.edm" localSheetId="8">#REF!</definedName>
    <definedName name="_bdm.0A4C5DE597874549B190FD467C6A1CC4.edm">#REF!</definedName>
    <definedName name="_bdm.0EBC0B70D2854C038F08EFF978C7C67A.edm" localSheetId="10">#REF!</definedName>
    <definedName name="_bdm.0EBC0B70D2854C038F08EFF978C7C67A.edm" localSheetId="0">#REF!</definedName>
    <definedName name="_bdm.0EBC0B70D2854C038F08EFF978C7C67A.edm" localSheetId="7">#REF!</definedName>
    <definedName name="_bdm.0EBC0B70D2854C038F08EFF978C7C67A.edm" localSheetId="8">#REF!</definedName>
    <definedName name="_bdm.0EBC0B70D2854C038F08EFF978C7C67A.edm">#REF!</definedName>
    <definedName name="_bdm.15890F25A4484043AF3AE51860B59A14.edm" localSheetId="10">#REF!</definedName>
    <definedName name="_bdm.15890F25A4484043AF3AE51860B59A14.edm" localSheetId="0">#REF!</definedName>
    <definedName name="_bdm.15890F25A4484043AF3AE51860B59A14.edm" localSheetId="7">#REF!</definedName>
    <definedName name="_bdm.15890F25A4484043AF3AE51860B59A14.edm" localSheetId="8">#REF!</definedName>
    <definedName name="_bdm.15890F25A4484043AF3AE51860B59A14.edm">#REF!</definedName>
    <definedName name="_bdm.170C77E1E37E4B33A5A3F1CF661EAD22.edm" localSheetId="10">#REF!</definedName>
    <definedName name="_bdm.170C77E1E37E4B33A5A3F1CF661EAD22.edm" localSheetId="0">#REF!</definedName>
    <definedName name="_bdm.170C77E1E37E4B33A5A3F1CF661EAD22.edm" localSheetId="7">#REF!</definedName>
    <definedName name="_bdm.170C77E1E37E4B33A5A3F1CF661EAD22.edm" localSheetId="8">#REF!</definedName>
    <definedName name="_bdm.170C77E1E37E4B33A5A3F1CF661EAD22.edm">#REF!</definedName>
    <definedName name="_bdm.18396CE513024A30AA8A76234D5FEFD0.edm" localSheetId="10">#REF!</definedName>
    <definedName name="_bdm.18396CE513024A30AA8A76234D5FEFD0.edm" localSheetId="0">#REF!</definedName>
    <definedName name="_bdm.18396CE513024A30AA8A76234D5FEFD0.edm" localSheetId="7">#REF!</definedName>
    <definedName name="_bdm.18396CE513024A30AA8A76234D5FEFD0.edm" localSheetId="8">#REF!</definedName>
    <definedName name="_bdm.18396CE513024A30AA8A76234D5FEFD0.edm">#REF!</definedName>
    <definedName name="_bdm.2362C0156C8048FAA2961453BD7C4BCE.edm" localSheetId="10">#REF!</definedName>
    <definedName name="_bdm.2362C0156C8048FAA2961453BD7C4BCE.edm" localSheetId="0">#REF!</definedName>
    <definedName name="_bdm.2362C0156C8048FAA2961453BD7C4BCE.edm" localSheetId="7">#REF!</definedName>
    <definedName name="_bdm.2362C0156C8048FAA2961453BD7C4BCE.edm" localSheetId="8">#REF!</definedName>
    <definedName name="_bdm.2362C0156C8048FAA2961453BD7C4BCE.edm">#REF!</definedName>
    <definedName name="_bdm.29102105AB86426CAAC299DD444B5E4D.edm" localSheetId="10">#REF!</definedName>
    <definedName name="_bdm.29102105AB86426CAAC299DD444B5E4D.edm" localSheetId="0">#REF!</definedName>
    <definedName name="_bdm.29102105AB86426CAAC299DD444B5E4D.edm" localSheetId="7">#REF!</definedName>
    <definedName name="_bdm.29102105AB86426CAAC299DD444B5E4D.edm" localSheetId="8">#REF!</definedName>
    <definedName name="_bdm.29102105AB86426CAAC299DD444B5E4D.edm">#REF!</definedName>
    <definedName name="_bdm.2A38C861995B46C8991A97EA5A948A78.edm" localSheetId="10">#REF!</definedName>
    <definedName name="_bdm.2A38C861995B46C8991A97EA5A948A78.edm" localSheetId="0">#REF!</definedName>
    <definedName name="_bdm.2A38C861995B46C8991A97EA5A948A78.edm" localSheetId="7">#REF!</definedName>
    <definedName name="_bdm.2A38C861995B46C8991A97EA5A948A78.edm" localSheetId="8">#REF!</definedName>
    <definedName name="_bdm.2A38C861995B46C8991A97EA5A948A78.edm">#REF!</definedName>
    <definedName name="_bdm.2CBA471E682C48A3A10CD1024A462351.edm" localSheetId="10">#REF!</definedName>
    <definedName name="_bdm.2CBA471E682C48A3A10CD1024A462351.edm" localSheetId="0">#REF!</definedName>
    <definedName name="_bdm.2CBA471E682C48A3A10CD1024A462351.edm" localSheetId="7">#REF!</definedName>
    <definedName name="_bdm.2CBA471E682C48A3A10CD1024A462351.edm" localSheetId="8">#REF!</definedName>
    <definedName name="_bdm.2CBA471E682C48A3A10CD1024A462351.edm">#REF!</definedName>
    <definedName name="_bdm.2D161A2B7C76497F9F6D027C12375384.edm" localSheetId="10">#REF!</definedName>
    <definedName name="_bdm.2D161A2B7C76497F9F6D027C12375384.edm" localSheetId="0">#REF!</definedName>
    <definedName name="_bdm.2D161A2B7C76497F9F6D027C12375384.edm" localSheetId="7">#REF!</definedName>
    <definedName name="_bdm.2D161A2B7C76497F9F6D027C12375384.edm" localSheetId="8">#REF!</definedName>
    <definedName name="_bdm.2D161A2B7C76497F9F6D027C12375384.edm">#REF!</definedName>
    <definedName name="_bdm.2F477F25EFBE4C9BB3E9EC617CD64545.edm" localSheetId="10">#REF!</definedName>
    <definedName name="_bdm.2F477F25EFBE4C9BB3E9EC617CD64545.edm" localSheetId="0">#REF!</definedName>
    <definedName name="_bdm.2F477F25EFBE4C9BB3E9EC617CD64545.edm" localSheetId="7">#REF!</definedName>
    <definedName name="_bdm.2F477F25EFBE4C9BB3E9EC617CD64545.edm" localSheetId="8">#REF!</definedName>
    <definedName name="_bdm.2F477F25EFBE4C9BB3E9EC617CD64545.edm">#REF!</definedName>
    <definedName name="_bdm.304F174C8384432A9C14069F554DBEC0.edm" localSheetId="10">#REF!</definedName>
    <definedName name="_bdm.304F174C8384432A9C14069F554DBEC0.edm" localSheetId="0">#REF!</definedName>
    <definedName name="_bdm.304F174C8384432A9C14069F554DBEC0.edm" localSheetId="7">#REF!</definedName>
    <definedName name="_bdm.304F174C8384432A9C14069F554DBEC0.edm" localSheetId="8">#REF!</definedName>
    <definedName name="_bdm.304F174C8384432A9C14069F554DBEC0.edm">#REF!</definedName>
    <definedName name="_bdm.31B8759EFE3D47B3BC99BC433F195FBF.edm" localSheetId="10">#REF!</definedName>
    <definedName name="_bdm.31B8759EFE3D47B3BC99BC433F195FBF.edm" localSheetId="0">#REF!</definedName>
    <definedName name="_bdm.31B8759EFE3D47B3BC99BC433F195FBF.edm" localSheetId="7">#REF!</definedName>
    <definedName name="_bdm.31B8759EFE3D47B3BC99BC433F195FBF.edm" localSheetId="8">#REF!</definedName>
    <definedName name="_bdm.31B8759EFE3D47B3BC99BC433F195FBF.edm">#REF!</definedName>
    <definedName name="_bdm.37EED641822D4F2BAA2DDE4C8C2DFF5F.edm">#N/A</definedName>
    <definedName name="_bdm.3BBFE8DA33C7499691935804E68E6B0C.edm" localSheetId="10">#REF!</definedName>
    <definedName name="_bdm.3BBFE8DA33C7499691935804E68E6B0C.edm" localSheetId="0">#REF!</definedName>
    <definedName name="_bdm.3BBFE8DA33C7499691935804E68E6B0C.edm" localSheetId="7">#REF!</definedName>
    <definedName name="_bdm.3BBFE8DA33C7499691935804E68E6B0C.edm" localSheetId="8">#REF!</definedName>
    <definedName name="_bdm.3BBFE8DA33C7499691935804E68E6B0C.edm">#REF!</definedName>
    <definedName name="_bdm.49565BF5FF794C539DBC82076000DC4B.edm" localSheetId="10">#REF!</definedName>
    <definedName name="_bdm.49565BF5FF794C539DBC82076000DC4B.edm" localSheetId="0">#REF!</definedName>
    <definedName name="_bdm.49565BF5FF794C539DBC82076000DC4B.edm" localSheetId="7">#REF!</definedName>
    <definedName name="_bdm.49565BF5FF794C539DBC82076000DC4B.edm" localSheetId="8">#REF!</definedName>
    <definedName name="_bdm.49565BF5FF794C539DBC82076000DC4B.edm">#REF!</definedName>
    <definedName name="_bdm.4A2A91CF59154905B89117F8831531D4.edm" localSheetId="10">#REF!</definedName>
    <definedName name="_bdm.4A2A91CF59154905B89117F8831531D4.edm" localSheetId="0">#REF!</definedName>
    <definedName name="_bdm.4A2A91CF59154905B89117F8831531D4.edm" localSheetId="7">#REF!</definedName>
    <definedName name="_bdm.4A2A91CF59154905B89117F8831531D4.edm" localSheetId="8">#REF!</definedName>
    <definedName name="_bdm.4A2A91CF59154905B89117F8831531D4.edm">#REF!</definedName>
    <definedName name="_bdm.4B0774CF4D7546338C029DACD0AC04AF.edm" localSheetId="10">#REF!</definedName>
    <definedName name="_bdm.4B0774CF4D7546338C029DACD0AC04AF.edm" localSheetId="0">#REF!</definedName>
    <definedName name="_bdm.4B0774CF4D7546338C029DACD0AC04AF.edm" localSheetId="7">#REF!</definedName>
    <definedName name="_bdm.4B0774CF4D7546338C029DACD0AC04AF.edm" localSheetId="8">#REF!</definedName>
    <definedName name="_bdm.4B0774CF4D7546338C029DACD0AC04AF.edm">#REF!</definedName>
    <definedName name="_bdm.560CC529085E43E4B75093E97034EB37.edm" localSheetId="10">#REF!</definedName>
    <definedName name="_bdm.560CC529085E43E4B75093E97034EB37.edm" localSheetId="0">#REF!</definedName>
    <definedName name="_bdm.560CC529085E43E4B75093E97034EB37.edm" localSheetId="7">#REF!</definedName>
    <definedName name="_bdm.560CC529085E43E4B75093E97034EB37.edm" localSheetId="8">#REF!</definedName>
    <definedName name="_bdm.560CC529085E43E4B75093E97034EB37.edm">#REF!</definedName>
    <definedName name="_bdm.56F75FC2606341CFA60722E4964A61ED.edm" localSheetId="10">#REF!</definedName>
    <definedName name="_bdm.56F75FC2606341CFA60722E4964A61ED.edm" localSheetId="0">#REF!</definedName>
    <definedName name="_bdm.56F75FC2606341CFA60722E4964A61ED.edm" localSheetId="7">#REF!</definedName>
    <definedName name="_bdm.56F75FC2606341CFA60722E4964A61ED.edm" localSheetId="8">#REF!</definedName>
    <definedName name="_bdm.56F75FC2606341CFA60722E4964A61ED.edm">#REF!</definedName>
    <definedName name="_bdm.5B9FA6AD16274AF0A7F1EA71741F6425.edm" localSheetId="10">#REF!</definedName>
    <definedName name="_bdm.5B9FA6AD16274AF0A7F1EA71741F6425.edm" localSheetId="0">#REF!</definedName>
    <definedName name="_bdm.5B9FA6AD16274AF0A7F1EA71741F6425.edm" localSheetId="7">#REF!</definedName>
    <definedName name="_bdm.5B9FA6AD16274AF0A7F1EA71741F6425.edm" localSheetId="8">#REF!</definedName>
    <definedName name="_bdm.5B9FA6AD16274AF0A7F1EA71741F6425.edm">#REF!</definedName>
    <definedName name="_bdm.60AC218AF8CD42C485087DD4F01F6F68.edm" localSheetId="10">#REF!</definedName>
    <definedName name="_bdm.60AC218AF8CD42C485087DD4F01F6F68.edm" localSheetId="0">#REF!</definedName>
    <definedName name="_bdm.60AC218AF8CD42C485087DD4F01F6F68.edm" localSheetId="7">#REF!</definedName>
    <definedName name="_bdm.60AC218AF8CD42C485087DD4F01F6F68.edm" localSheetId="8">#REF!</definedName>
    <definedName name="_bdm.60AC218AF8CD42C485087DD4F01F6F68.edm">#REF!</definedName>
    <definedName name="_bdm.66391AB36C3E40E8A357D2E91544AB4E.edm" localSheetId="10">#REF!</definedName>
    <definedName name="_bdm.66391AB36C3E40E8A357D2E91544AB4E.edm" localSheetId="0">#REF!</definedName>
    <definedName name="_bdm.66391AB36C3E40E8A357D2E91544AB4E.edm" localSheetId="7">#REF!</definedName>
    <definedName name="_bdm.66391AB36C3E40E8A357D2E91544AB4E.edm" localSheetId="8">#REF!</definedName>
    <definedName name="_bdm.66391AB36C3E40E8A357D2E91544AB4E.edm">#REF!</definedName>
    <definedName name="_bdm.677B41292497421CBA635D54779C6A45.edm">#N/A</definedName>
    <definedName name="_bdm.6E930F29C2E446FCB48CC686615AEB29.edm" localSheetId="10">#REF!</definedName>
    <definedName name="_bdm.6E930F29C2E446FCB48CC686615AEB29.edm" localSheetId="0">#REF!</definedName>
    <definedName name="_bdm.6E930F29C2E446FCB48CC686615AEB29.edm" localSheetId="7">#REF!</definedName>
    <definedName name="_bdm.6E930F29C2E446FCB48CC686615AEB29.edm" localSheetId="8">#REF!</definedName>
    <definedName name="_bdm.6E930F29C2E446FCB48CC686615AEB29.edm">#REF!</definedName>
    <definedName name="_bdm.72BD0D0733C3441895C8CE1A7032FD8C.edm" localSheetId="10">#REF!</definedName>
    <definedName name="_bdm.72BD0D0733C3441895C8CE1A7032FD8C.edm" localSheetId="0">#REF!</definedName>
    <definedName name="_bdm.72BD0D0733C3441895C8CE1A7032FD8C.edm" localSheetId="7">#REF!</definedName>
    <definedName name="_bdm.72BD0D0733C3441895C8CE1A7032FD8C.edm" localSheetId="8">#REF!</definedName>
    <definedName name="_bdm.72BD0D0733C3441895C8CE1A7032FD8C.edm">#REF!</definedName>
    <definedName name="_bdm.798B66F4737D405D8E166AD903AD9133.edm" localSheetId="10">#REF!</definedName>
    <definedName name="_bdm.798B66F4737D405D8E166AD903AD9133.edm" localSheetId="0">#REF!</definedName>
    <definedName name="_bdm.798B66F4737D405D8E166AD903AD9133.edm" localSheetId="7">#REF!</definedName>
    <definedName name="_bdm.798B66F4737D405D8E166AD903AD9133.edm" localSheetId="8">#REF!</definedName>
    <definedName name="_bdm.798B66F4737D405D8E166AD903AD9133.edm">#REF!</definedName>
    <definedName name="_bdm.7AAACA4672FE4AABB120B35F1F6BF722.edm" localSheetId="10">#REF!</definedName>
    <definedName name="_bdm.7AAACA4672FE4AABB120B35F1F6BF722.edm" localSheetId="0">#REF!</definedName>
    <definedName name="_bdm.7AAACA4672FE4AABB120B35F1F6BF722.edm" localSheetId="7">#REF!</definedName>
    <definedName name="_bdm.7AAACA4672FE4AABB120B35F1F6BF722.edm" localSheetId="8">#REF!</definedName>
    <definedName name="_bdm.7AAACA4672FE4AABB120B35F1F6BF722.edm">#REF!</definedName>
    <definedName name="_bdm.7B7617E2CF8F4F46B33C5D7AD69D1EB7.edm" localSheetId="10">#REF!</definedName>
    <definedName name="_bdm.7B7617E2CF8F4F46B33C5D7AD69D1EB7.edm" localSheetId="0">#REF!</definedName>
    <definedName name="_bdm.7B7617E2CF8F4F46B33C5D7AD69D1EB7.edm" localSheetId="7">#REF!</definedName>
    <definedName name="_bdm.7B7617E2CF8F4F46B33C5D7AD69D1EB7.edm" localSheetId="8">#REF!</definedName>
    <definedName name="_bdm.7B7617E2CF8F4F46B33C5D7AD69D1EB7.edm">#REF!</definedName>
    <definedName name="_bdm.978AA887B7A0409D9BEB94DDCF92946A.edm" localSheetId="10">#REF!</definedName>
    <definedName name="_bdm.978AA887B7A0409D9BEB94DDCF92946A.edm" localSheetId="0">#REF!</definedName>
    <definedName name="_bdm.978AA887B7A0409D9BEB94DDCF92946A.edm" localSheetId="7">#REF!</definedName>
    <definedName name="_bdm.978AA887B7A0409D9BEB94DDCF92946A.edm" localSheetId="8">#REF!</definedName>
    <definedName name="_bdm.978AA887B7A0409D9BEB94DDCF92946A.edm">#REF!</definedName>
    <definedName name="_bdm.9ACBBA07335647B59AADC13E50D1989D.edm" localSheetId="10">#REF!</definedName>
    <definedName name="_bdm.9ACBBA07335647B59AADC13E50D1989D.edm" localSheetId="0">#REF!</definedName>
    <definedName name="_bdm.9ACBBA07335647B59AADC13E50D1989D.edm" localSheetId="7">#REF!</definedName>
    <definedName name="_bdm.9ACBBA07335647B59AADC13E50D1989D.edm" localSheetId="8">#REF!</definedName>
    <definedName name="_bdm.9ACBBA07335647B59AADC13E50D1989D.edm">#REF!</definedName>
    <definedName name="_bdm.9E068CDE91E2433BBDF7C764830C46CA.edm" localSheetId="10">#REF!</definedName>
    <definedName name="_bdm.9E068CDE91E2433BBDF7C764830C46CA.edm" localSheetId="0">#REF!</definedName>
    <definedName name="_bdm.9E068CDE91E2433BBDF7C764830C46CA.edm" localSheetId="7">#REF!</definedName>
    <definedName name="_bdm.9E068CDE91E2433BBDF7C764830C46CA.edm" localSheetId="8">#REF!</definedName>
    <definedName name="_bdm.9E068CDE91E2433BBDF7C764830C46CA.edm">#REF!</definedName>
    <definedName name="_bdm.A28A9FABA82C4BC0ABDC9477F55B7009.edm" localSheetId="10">#REF!</definedName>
    <definedName name="_bdm.A28A9FABA82C4BC0ABDC9477F55B7009.edm" localSheetId="0">#REF!</definedName>
    <definedName name="_bdm.A28A9FABA82C4BC0ABDC9477F55B7009.edm" localSheetId="7">#REF!</definedName>
    <definedName name="_bdm.A28A9FABA82C4BC0ABDC9477F55B7009.edm" localSheetId="8">#REF!</definedName>
    <definedName name="_bdm.A28A9FABA82C4BC0ABDC9477F55B7009.edm">#REF!</definedName>
    <definedName name="_bdm.A34D1CF0DB9D498B8FD69EF70C6190B9.edm" localSheetId="10">#REF!</definedName>
    <definedName name="_bdm.A34D1CF0DB9D498B8FD69EF70C6190B9.edm" localSheetId="0">#REF!</definedName>
    <definedName name="_bdm.A34D1CF0DB9D498B8FD69EF70C6190B9.edm" localSheetId="7">#REF!</definedName>
    <definedName name="_bdm.A34D1CF0DB9D498B8FD69EF70C6190B9.edm" localSheetId="8">#REF!</definedName>
    <definedName name="_bdm.A34D1CF0DB9D498B8FD69EF70C6190B9.edm">#REF!</definedName>
    <definedName name="_bdm.A3ACD61AA97041CDB0D389B5A3B28566.edm" localSheetId="10">#REF!</definedName>
    <definedName name="_bdm.A3ACD61AA97041CDB0D389B5A3B28566.edm" localSheetId="0">#REF!</definedName>
    <definedName name="_bdm.A3ACD61AA97041CDB0D389B5A3B28566.edm" localSheetId="7">#REF!</definedName>
    <definedName name="_bdm.A3ACD61AA97041CDB0D389B5A3B28566.edm" localSheetId="8">#REF!</definedName>
    <definedName name="_bdm.A3ACD61AA97041CDB0D389B5A3B28566.edm">#REF!</definedName>
    <definedName name="_bdm.BB237A5F4F0D4DD1B8979E5B117F89E3.edm" localSheetId="10">#REF!</definedName>
    <definedName name="_bdm.BB237A5F4F0D4DD1B8979E5B117F89E3.edm" localSheetId="0">#REF!</definedName>
    <definedName name="_bdm.BB237A5F4F0D4DD1B8979E5B117F89E3.edm" localSheetId="7">#REF!</definedName>
    <definedName name="_bdm.BB237A5F4F0D4DD1B8979E5B117F89E3.edm" localSheetId="8">#REF!</definedName>
    <definedName name="_bdm.BB237A5F4F0D4DD1B8979E5B117F89E3.edm">#REF!</definedName>
    <definedName name="_bdm.BCBEAFDCF30E4D8FA746679BF86222DE.edm" localSheetId="10">#REF!</definedName>
    <definedName name="_bdm.BCBEAFDCF30E4D8FA746679BF86222DE.edm" localSheetId="0">#REF!</definedName>
    <definedName name="_bdm.BCBEAFDCF30E4D8FA746679BF86222DE.edm" localSheetId="7">#REF!</definedName>
    <definedName name="_bdm.BCBEAFDCF30E4D8FA746679BF86222DE.edm" localSheetId="8">#REF!</definedName>
    <definedName name="_bdm.BCBEAFDCF30E4D8FA746679BF86222DE.edm">#REF!</definedName>
    <definedName name="_bdm.BCDC6A4BFB8F4261AAF69A1910BBFFAB.edm" localSheetId="10">#REF!</definedName>
    <definedName name="_bdm.BCDC6A4BFB8F4261AAF69A1910BBFFAB.edm" localSheetId="0">#REF!</definedName>
    <definedName name="_bdm.BCDC6A4BFB8F4261AAF69A1910BBFFAB.edm" localSheetId="7">#REF!</definedName>
    <definedName name="_bdm.BCDC6A4BFB8F4261AAF69A1910BBFFAB.edm" localSheetId="8">#REF!</definedName>
    <definedName name="_bdm.BCDC6A4BFB8F4261AAF69A1910BBFFAB.edm">#REF!</definedName>
    <definedName name="_bdm.BF193DFCE64E4F0D81685B0562859DB2.edm" localSheetId="10">#REF!</definedName>
    <definedName name="_bdm.BF193DFCE64E4F0D81685B0562859DB2.edm" localSheetId="0">#REF!</definedName>
    <definedName name="_bdm.BF193DFCE64E4F0D81685B0562859DB2.edm" localSheetId="7">#REF!</definedName>
    <definedName name="_bdm.BF193DFCE64E4F0D81685B0562859DB2.edm" localSheetId="8">#REF!</definedName>
    <definedName name="_bdm.BF193DFCE64E4F0D81685B0562859DB2.edm">#REF!</definedName>
    <definedName name="_bdm.C372A35933EB401BA3A6EC0685403139.edm" localSheetId="10">#REF!</definedName>
    <definedName name="_bdm.C372A35933EB401BA3A6EC0685403139.edm" localSheetId="0">#REF!</definedName>
    <definedName name="_bdm.C372A35933EB401BA3A6EC0685403139.edm" localSheetId="7">#REF!</definedName>
    <definedName name="_bdm.C372A35933EB401BA3A6EC0685403139.edm" localSheetId="8">#REF!</definedName>
    <definedName name="_bdm.C372A35933EB401BA3A6EC0685403139.edm">#REF!</definedName>
    <definedName name="_bdm.C7A1F3F634A74A0F9EC4B07D8DBC668B.edm" localSheetId="10">#REF!</definedName>
    <definedName name="_bdm.C7A1F3F634A74A0F9EC4B07D8DBC668B.edm" localSheetId="0">#REF!</definedName>
    <definedName name="_bdm.C7A1F3F634A74A0F9EC4B07D8DBC668B.edm" localSheetId="7">#REF!</definedName>
    <definedName name="_bdm.C7A1F3F634A74A0F9EC4B07D8DBC668B.edm" localSheetId="8">#REF!</definedName>
    <definedName name="_bdm.C7A1F3F634A74A0F9EC4B07D8DBC668B.edm">#REF!</definedName>
    <definedName name="_bdm.C86D533D5E914EB487C2080BF18E83E4.edm" localSheetId="10">#REF!</definedName>
    <definedName name="_bdm.C86D533D5E914EB487C2080BF18E83E4.edm" localSheetId="0">#REF!</definedName>
    <definedName name="_bdm.C86D533D5E914EB487C2080BF18E83E4.edm" localSheetId="7">#REF!</definedName>
    <definedName name="_bdm.C86D533D5E914EB487C2080BF18E83E4.edm" localSheetId="8">#REF!</definedName>
    <definedName name="_bdm.C86D533D5E914EB487C2080BF18E83E4.edm">#REF!</definedName>
    <definedName name="_bdm.C935CBCFCC734F7AB9CA5D1103224C93.edm" localSheetId="10">#REF!</definedName>
    <definedName name="_bdm.C935CBCFCC734F7AB9CA5D1103224C93.edm" localSheetId="0">#REF!</definedName>
    <definedName name="_bdm.C935CBCFCC734F7AB9CA5D1103224C93.edm" localSheetId="7">#REF!</definedName>
    <definedName name="_bdm.C935CBCFCC734F7AB9CA5D1103224C93.edm" localSheetId="8">#REF!</definedName>
    <definedName name="_bdm.C935CBCFCC734F7AB9CA5D1103224C93.edm">#REF!</definedName>
    <definedName name="_bdm.CDA74E3D7FAC4579B204406FAE55AE99.edm" localSheetId="10">#REF!</definedName>
    <definedName name="_bdm.CDA74E3D7FAC4579B204406FAE55AE99.edm" localSheetId="0">#REF!</definedName>
    <definedName name="_bdm.CDA74E3D7FAC4579B204406FAE55AE99.edm" localSheetId="7">#REF!</definedName>
    <definedName name="_bdm.CDA74E3D7FAC4579B204406FAE55AE99.edm" localSheetId="8">#REF!</definedName>
    <definedName name="_bdm.CDA74E3D7FAC4579B204406FAE55AE99.edm">#REF!</definedName>
    <definedName name="_bdm.D68F0F579E0F4D9F8EDE01C05C8CBDCB.edm" localSheetId="10">#REF!</definedName>
    <definedName name="_bdm.D68F0F579E0F4D9F8EDE01C05C8CBDCB.edm" localSheetId="0">#REF!</definedName>
    <definedName name="_bdm.D68F0F579E0F4D9F8EDE01C05C8CBDCB.edm" localSheetId="7">#REF!</definedName>
    <definedName name="_bdm.D68F0F579E0F4D9F8EDE01C05C8CBDCB.edm" localSheetId="8">#REF!</definedName>
    <definedName name="_bdm.D68F0F579E0F4D9F8EDE01C05C8CBDCB.edm">#REF!</definedName>
    <definedName name="_bdm.DB7A4686E71E4C1FA433BF1FC8CD0FF0.edm" localSheetId="10">#REF!</definedName>
    <definedName name="_bdm.DB7A4686E71E4C1FA433BF1FC8CD0FF0.edm" localSheetId="0">#REF!</definedName>
    <definedName name="_bdm.DB7A4686E71E4C1FA433BF1FC8CD0FF0.edm" localSheetId="7">#REF!</definedName>
    <definedName name="_bdm.DB7A4686E71E4C1FA433BF1FC8CD0FF0.edm" localSheetId="8">#REF!</definedName>
    <definedName name="_bdm.DB7A4686E71E4C1FA433BF1FC8CD0FF0.edm">#REF!</definedName>
    <definedName name="_bdm.DCF303DB6FEF4A7D95C8B1A06C3EDA7D.edm" localSheetId="10">#REF!</definedName>
    <definedName name="_bdm.DCF303DB6FEF4A7D95C8B1A06C3EDA7D.edm" localSheetId="0">#REF!</definedName>
    <definedName name="_bdm.DCF303DB6FEF4A7D95C8B1A06C3EDA7D.edm" localSheetId="7">#REF!</definedName>
    <definedName name="_bdm.DCF303DB6FEF4A7D95C8B1A06C3EDA7D.edm" localSheetId="8">#REF!</definedName>
    <definedName name="_bdm.DCF303DB6FEF4A7D95C8B1A06C3EDA7D.edm">#REF!</definedName>
    <definedName name="_bdm.E11B1C5716184E2EAE2F8DCD87BD458E.edm" localSheetId="10">#REF!</definedName>
    <definedName name="_bdm.E11B1C5716184E2EAE2F8DCD87BD458E.edm" localSheetId="0">#REF!</definedName>
    <definedName name="_bdm.E11B1C5716184E2EAE2F8DCD87BD458E.edm" localSheetId="7">#REF!</definedName>
    <definedName name="_bdm.E11B1C5716184E2EAE2F8DCD87BD458E.edm" localSheetId="8">#REF!</definedName>
    <definedName name="_bdm.E11B1C5716184E2EAE2F8DCD87BD458E.edm">#REF!</definedName>
    <definedName name="_bdm.EBAC93D9B4434258968CD782605A4122.edm" localSheetId="10">#REF!</definedName>
    <definedName name="_bdm.EBAC93D9B4434258968CD782605A4122.edm" localSheetId="0">#REF!</definedName>
    <definedName name="_bdm.EBAC93D9B4434258968CD782605A4122.edm" localSheetId="7">#REF!</definedName>
    <definedName name="_bdm.EBAC93D9B4434258968CD782605A4122.edm" localSheetId="8">#REF!</definedName>
    <definedName name="_bdm.EBAC93D9B4434258968CD782605A4122.edm">#REF!</definedName>
    <definedName name="_bdm.ECF6D3394DBF44B7ABC5637DE6403FE6.edm" localSheetId="10">#REF!</definedName>
    <definedName name="_bdm.ECF6D3394DBF44B7ABC5637DE6403FE6.edm" localSheetId="0">#REF!</definedName>
    <definedName name="_bdm.ECF6D3394DBF44B7ABC5637DE6403FE6.edm" localSheetId="7">#REF!</definedName>
    <definedName name="_bdm.ECF6D3394DBF44B7ABC5637DE6403FE6.edm" localSheetId="8">#REF!</definedName>
    <definedName name="_bdm.ECF6D3394DBF44B7ABC5637DE6403FE6.edm">#REF!</definedName>
    <definedName name="_bdm.F18B3776FEAF4F7AA1587EB080776343.edm" localSheetId="10">#REF!</definedName>
    <definedName name="_bdm.F18B3776FEAF4F7AA1587EB080776343.edm" localSheetId="0">#REF!</definedName>
    <definedName name="_bdm.F18B3776FEAF4F7AA1587EB080776343.edm" localSheetId="7">#REF!</definedName>
    <definedName name="_bdm.F18B3776FEAF4F7AA1587EB080776343.edm" localSheetId="8">#REF!</definedName>
    <definedName name="_bdm.F18B3776FEAF4F7AA1587EB080776343.edm">#REF!</definedName>
    <definedName name="_bdm.F44AE91BFA0E46E8889BCA3BF81CDCFF.edm" localSheetId="10">#REF!</definedName>
    <definedName name="_bdm.F44AE91BFA0E46E8889BCA3BF81CDCFF.edm" localSheetId="0">#REF!</definedName>
    <definedName name="_bdm.F44AE91BFA0E46E8889BCA3BF81CDCFF.edm" localSheetId="7">#REF!</definedName>
    <definedName name="_bdm.F44AE91BFA0E46E8889BCA3BF81CDCFF.edm" localSheetId="8">#REF!</definedName>
    <definedName name="_bdm.F44AE91BFA0E46E8889BCA3BF81CDCFF.edm">#REF!</definedName>
    <definedName name="_c20041" localSheetId="7">#REF!</definedName>
    <definedName name="_c20041" localSheetId="8">#REF!</definedName>
    <definedName name="_c20041">#REF!</definedName>
    <definedName name="_CAT4" localSheetId="7">#REF!</definedName>
    <definedName name="_CAT4" localSheetId="8">#REF!</definedName>
    <definedName name="_CAT4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7">{#N/A,"DR",FALSE,"increm pf";#N/A,"MAMSI",FALSE,"increm pf";#N/A,"MAXI",FALSE,"increm pf";#N/A,"PCAM",FALSE,"increm pf";#N/A,"PHSV",FALSE,"increm pf";#N/A,"SIE",FALSE,"increm pf"}</definedName>
    <definedName name="_Co50" localSheetId="8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7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8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7">#REF!</definedName>
    <definedName name="_DAT1" localSheetId="8">#REF!</definedName>
    <definedName name="_DAT1">#REF!</definedName>
    <definedName name="_DAT10" localSheetId="7">#REF!</definedName>
    <definedName name="_DAT10" localSheetId="8">#REF!</definedName>
    <definedName name="_DAT10">#REF!</definedName>
    <definedName name="_DAT11" localSheetId="0">#REF!</definedName>
    <definedName name="_DAT11" localSheetId="7">#REF!</definedName>
    <definedName name="_DAT11" localSheetId="8">#REF!</definedName>
    <definedName name="_DAT11">#REF!</definedName>
    <definedName name="_DAT12" localSheetId="0">#REF!</definedName>
    <definedName name="_DAT12" localSheetId="7">#REF!</definedName>
    <definedName name="_DAT12" localSheetId="8">#REF!</definedName>
    <definedName name="_DAT12">#REF!</definedName>
    <definedName name="_DAT13" localSheetId="0">#REF!</definedName>
    <definedName name="_DAT13" localSheetId="7">#REF!</definedName>
    <definedName name="_DAT13" localSheetId="8">#REF!</definedName>
    <definedName name="_DAT13">#REF!</definedName>
    <definedName name="_DAT14" localSheetId="0">#REF!</definedName>
    <definedName name="_DAT14" localSheetId="7">#REF!</definedName>
    <definedName name="_DAT14" localSheetId="8">#REF!</definedName>
    <definedName name="_DAT14">#REF!</definedName>
    <definedName name="_DAT15" localSheetId="0">#REF!</definedName>
    <definedName name="_DAT15" localSheetId="7">#REF!</definedName>
    <definedName name="_DAT15" localSheetId="8">#REF!</definedName>
    <definedName name="_DAT15">#REF!</definedName>
    <definedName name="_DAT16" localSheetId="7">#REF!</definedName>
    <definedName name="_DAT16" localSheetId="8">#REF!</definedName>
    <definedName name="_DAT16">#REF!</definedName>
    <definedName name="_DAT17" localSheetId="7">#REF!</definedName>
    <definedName name="_DAT17" localSheetId="8">#REF!</definedName>
    <definedName name="_DAT17">#REF!</definedName>
    <definedName name="_DAT18" localSheetId="7">#REF!</definedName>
    <definedName name="_DAT18" localSheetId="8">#REF!</definedName>
    <definedName name="_DAT18">#REF!</definedName>
    <definedName name="_DAT19" localSheetId="7">#REF!</definedName>
    <definedName name="_DAT19" localSheetId="8">#REF!</definedName>
    <definedName name="_DAT19">#REF!</definedName>
    <definedName name="_DAT2" localSheetId="7">#REF!</definedName>
    <definedName name="_DAT2" localSheetId="8">#REF!</definedName>
    <definedName name="_DAT2">#REF!</definedName>
    <definedName name="_DAT21" localSheetId="0">#REF!</definedName>
    <definedName name="_DAT21" localSheetId="7">#REF!</definedName>
    <definedName name="_DAT21" localSheetId="8">#REF!</definedName>
    <definedName name="_DAT21">#REF!</definedName>
    <definedName name="_DAT22" localSheetId="0">#REF!</definedName>
    <definedName name="_DAT22" localSheetId="7">#REF!</definedName>
    <definedName name="_DAT22" localSheetId="8">#REF!</definedName>
    <definedName name="_DAT22">#REF!</definedName>
    <definedName name="_DAT23" localSheetId="0">#REF!</definedName>
    <definedName name="_DAT23" localSheetId="7">#REF!</definedName>
    <definedName name="_DAT23" localSheetId="8">#REF!</definedName>
    <definedName name="_DAT23">#REF!</definedName>
    <definedName name="_DAT24" localSheetId="7">#REF!</definedName>
    <definedName name="_DAT24" localSheetId="8">#REF!</definedName>
    <definedName name="_DAT24">#REF!</definedName>
    <definedName name="_DAT25" localSheetId="7">#REF!</definedName>
    <definedName name="_DAT25" localSheetId="8">#REF!</definedName>
    <definedName name="_DAT25">#REF!</definedName>
    <definedName name="_DAT26" localSheetId="7">#REF!</definedName>
    <definedName name="_DAT26" localSheetId="8">#REF!</definedName>
    <definedName name="_DAT26">#REF!</definedName>
    <definedName name="_DAT27" localSheetId="7">#REF!</definedName>
    <definedName name="_DAT27" localSheetId="8">#REF!</definedName>
    <definedName name="_DAT27">#REF!</definedName>
    <definedName name="_DAT3" localSheetId="7">#REF!</definedName>
    <definedName name="_DAT3" localSheetId="8">#REF!</definedName>
    <definedName name="_DAT3">#REF!</definedName>
    <definedName name="_DAT4" localSheetId="7">#REF!</definedName>
    <definedName name="_DAT4" localSheetId="8">#REF!</definedName>
    <definedName name="_DAT4">#REF!</definedName>
    <definedName name="_DAT5" localSheetId="7">#REF!</definedName>
    <definedName name="_DAT5" localSheetId="8">#REF!</definedName>
    <definedName name="_DAT5">#REF!</definedName>
    <definedName name="_DAT6" localSheetId="7">#REF!</definedName>
    <definedName name="_DAT6" localSheetId="8">#REF!</definedName>
    <definedName name="_DAT6">#REF!</definedName>
    <definedName name="_DAT7" localSheetId="7">#REF!</definedName>
    <definedName name="_DAT7" localSheetId="8">#REF!</definedName>
    <definedName name="_DAT7">#REF!</definedName>
    <definedName name="_DAT8" localSheetId="7">#REF!</definedName>
    <definedName name="_DAT8" localSheetId="8">#REF!</definedName>
    <definedName name="_DAT8">#REF!</definedName>
    <definedName name="_DAT9" localSheetId="7">#REF!</definedName>
    <definedName name="_DAT9" localSheetId="8">#REF!</definedName>
    <definedName name="_DAT9">#REF!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7">{#N/A,#N/A,FALSE,"DCF Summary";#N/A,#N/A,FALSE,"Casema";#N/A,#N/A,FALSE,"Casema NoTel";#N/A,#N/A,FALSE,"UK";#N/A,#N/A,FALSE,"RCF";#N/A,#N/A,FALSE,"Intercable CZ";#N/A,#N/A,FALSE,"Interkabel P"}</definedName>
    <definedName name="_DCF1" localSheetId="8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 localSheetId="0">_eng3</definedName>
    <definedName name="_eng3" localSheetId="7">#N/A</definedName>
    <definedName name="_eng3" localSheetId="8">[0]!_eng3</definedName>
    <definedName name="_eng3">_eng3</definedName>
    <definedName name="_eng4">#N/A</definedName>
    <definedName name="_ess1" localSheetId="0">#REF!</definedName>
    <definedName name="_ess1" localSheetId="7">#REF!</definedName>
    <definedName name="_ess1" localSheetId="8">#REF!</definedName>
    <definedName name="_ess1">#REF!</definedName>
    <definedName name="_Fill" localSheetId="10">#REF!</definedName>
    <definedName name="_Fill" localSheetId="0">#REF!</definedName>
    <definedName name="_Fill" localSheetId="7">#REF!</definedName>
    <definedName name="_Fill" localSheetId="8">#REF!</definedName>
    <definedName name="_Fill">#REF!</definedName>
    <definedName name="_FRF4" localSheetId="0">'[4]FX Rates'!$G$10</definedName>
    <definedName name="_FRU2003" localSheetId="0">#REF!</definedName>
    <definedName name="_FRU2003" localSheetId="7">#REF!</definedName>
    <definedName name="_FRU2003" localSheetId="8">#REF!</definedName>
    <definedName name="_FRU2003">#REF!</definedName>
    <definedName name="_GBP4" localSheetId="0">'[4]FX Rates'!$G$9</definedName>
    <definedName name="_GSRATES_1">"CT300001Latest          "</definedName>
    <definedName name="_GSRATES_COUNT">1</definedName>
    <definedName name="_Key1" localSheetId="10">#REF!</definedName>
    <definedName name="_Key1" localSheetId="0">#REF!</definedName>
    <definedName name="_Key1" localSheetId="7">#REF!</definedName>
    <definedName name="_Key1" localSheetId="8">#REF!</definedName>
    <definedName name="_Key1" localSheetId="13">#REF!</definedName>
    <definedName name="_Key1">#REF!</definedName>
    <definedName name="_Key2" localSheetId="10">#REF!</definedName>
    <definedName name="_Key2" localSheetId="0">#REF!</definedName>
    <definedName name="_Key2" localSheetId="7">#REF!</definedName>
    <definedName name="_Key2" localSheetId="8">#REF!</definedName>
    <definedName name="_Key2" localSheetId="13">#REF!</definedName>
    <definedName name="_Key2">#REF!</definedName>
    <definedName name="_ok1" localSheetId="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7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8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 localSheetId="7">#REF!</definedName>
    <definedName name="_OUJ2" localSheetId="8">#REF!</definedName>
    <definedName name="_OUJ2">#REF!</definedName>
    <definedName name="_pg1" localSheetId="7">#REF!</definedName>
    <definedName name="_pg1" localSheetId="8">#REF!</definedName>
    <definedName name="_pg1">#REF!</definedName>
    <definedName name="_pg2" localSheetId="7">#REF!</definedName>
    <definedName name="_pg2" localSheetId="8">#REF!</definedName>
    <definedName name="_pg2">#REF!</definedName>
    <definedName name="_R" localSheetId="7">#REF!</definedName>
    <definedName name="_R" localSheetId="8">#REF!</definedName>
    <definedName name="_R">#REF!</definedName>
    <definedName name="_R2000ssta" localSheetId="7">#REF!</definedName>
    <definedName name="_R2000ssta" localSheetId="8">#REF!</definedName>
    <definedName name="_R2000ssta">#REF!</definedName>
    <definedName name="_R2000ssta___12" localSheetId="0">#REF!</definedName>
    <definedName name="_R2000ssta___12" localSheetId="7">#REF!</definedName>
    <definedName name="_R2000ssta___12" localSheetId="8">#REF!</definedName>
    <definedName name="_R2000ssta___12">#REF!</definedName>
    <definedName name="_RCV1" localSheetId="0">#REF!,#REF!</definedName>
    <definedName name="_RCV1" localSheetId="7">#REF!,#REF!</definedName>
    <definedName name="_RCV1" localSheetId="8">#REF!,#REF!</definedName>
    <definedName name="_RCV1">#REF!,#REF!</definedName>
    <definedName name="_Regression_Out" localSheetId="10">#REF!</definedName>
    <definedName name="_Regression_Out" localSheetId="0">#REF!</definedName>
    <definedName name="_Regression_Out" localSheetId="7">#REF!</definedName>
    <definedName name="_Regression_Out" localSheetId="8">#REF!</definedName>
    <definedName name="_Regression_Out">#REF!</definedName>
    <definedName name="_Regression_X" localSheetId="10">#REF!</definedName>
    <definedName name="_Regression_X" localSheetId="0">#REF!</definedName>
    <definedName name="_Regression_X" localSheetId="7">#REF!</definedName>
    <definedName name="_Regression_X" localSheetId="8">#REF!</definedName>
    <definedName name="_Regression_X">#REF!</definedName>
    <definedName name="_Regression_Y" localSheetId="10">#REF!</definedName>
    <definedName name="_Regression_Y" localSheetId="0">#REF!</definedName>
    <definedName name="_Regression_Y" localSheetId="7">#REF!</definedName>
    <definedName name="_Regression_Y" localSheetId="8">#REF!</definedName>
    <definedName name="_Regression_Y">#REF!</definedName>
    <definedName name="_SC16" localSheetId="7">#REF!</definedName>
    <definedName name="_SC16" localSheetId="8">#REF!</definedName>
    <definedName name="_SC16">#REF!</definedName>
    <definedName name="_SET2" localSheetId="7">#REF!</definedName>
    <definedName name="_SET2" localSheetId="8">#REF!</definedName>
    <definedName name="_SET2">#REF!</definedName>
    <definedName name="_Sort" localSheetId="10">#REF!</definedName>
    <definedName name="_Sort" localSheetId="0">#REF!</definedName>
    <definedName name="_Sort" localSheetId="7">#REF!</definedName>
    <definedName name="_Sort" localSheetId="8">#REF!</definedName>
    <definedName name="_Sort" localSheetId="13">#REF!</definedName>
    <definedName name="_Sort">#REF!</definedName>
    <definedName name="_SYN1" localSheetId="7">#REF!</definedName>
    <definedName name="_SYN1" localSheetId="8">#REF!</definedName>
    <definedName name="_SYN1">#REF!</definedName>
    <definedName name="_SYN2" localSheetId="7">#REF!</definedName>
    <definedName name="_SYN2" localSheetId="8">#REF!</definedName>
    <definedName name="_SYN2">#REF!</definedName>
    <definedName name="_Table2_In1" localSheetId="10">#REF!</definedName>
    <definedName name="_Table2_In1" localSheetId="0">#REF!</definedName>
    <definedName name="_Table2_In1" localSheetId="7">#REF!</definedName>
    <definedName name="_Table2_In1" localSheetId="8">#REF!</definedName>
    <definedName name="_Table2_In1">#REF!</definedName>
    <definedName name="_Table2_In2" localSheetId="10">#REF!</definedName>
    <definedName name="_Table2_In2" localSheetId="0">#REF!</definedName>
    <definedName name="_Table2_In2" localSheetId="7">#REF!</definedName>
    <definedName name="_Table2_In2" localSheetId="8">#REF!</definedName>
    <definedName name="_Table2_In2">#REF!</definedName>
    <definedName name="_Table2_Out" localSheetId="10">#REF!</definedName>
    <definedName name="_Table2_Out" localSheetId="0">#REF!</definedName>
    <definedName name="_Table2_Out" localSheetId="7">#REF!</definedName>
    <definedName name="_Table2_Out" localSheetId="8">#REF!</definedName>
    <definedName name="_Table2_Out" localSheetId="13">#REF!</definedName>
    <definedName name="_Table2_Out">#REF!</definedName>
    <definedName name="_TAE2001" localSheetId="7">#REF!</definedName>
    <definedName name="_TAE2001" localSheetId="8">#REF!</definedName>
    <definedName name="_TAE2001">#REF!</definedName>
    <definedName name="_TAE2002" localSheetId="7">#REF!</definedName>
    <definedName name="_TAE2002" localSheetId="8">#REF!</definedName>
    <definedName name="_TAE2002">#REF!</definedName>
    <definedName name="_UNI1999" localSheetId="7">#REF!</definedName>
    <definedName name="_UNI1999" localSheetId="8">#REF!</definedName>
    <definedName name="_UNI1999">#REF!</definedName>
    <definedName name="_UNI2000" localSheetId="7">#REF!</definedName>
    <definedName name="_UNI2000" localSheetId="8">#REF!</definedName>
    <definedName name="_UNI2000">#REF!</definedName>
    <definedName name="_UNI2001" localSheetId="7">#REF!</definedName>
    <definedName name="_UNI2001" localSheetId="8">#REF!</definedName>
    <definedName name="_UNI2001">#REF!</definedName>
    <definedName name="_vb100" localSheetId="7">#REF!</definedName>
    <definedName name="_vb100" localSheetId="8">#REF!</definedName>
    <definedName name="_vb100">#REF!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A" localSheetId="0">#REF!</definedName>
    <definedName name="A" localSheetId="7">#REF!</definedName>
    <definedName name="A" localSheetId="8">#REF!</definedName>
    <definedName name="A">#REF!</definedName>
    <definedName name="A___0">NA()</definedName>
    <definedName name="A___12" localSheetId="7">#REF!</definedName>
    <definedName name="A___12" localSheetId="8">#REF!</definedName>
    <definedName name="A___12">#REF!</definedName>
    <definedName name="A___2" localSheetId="7">#REF!</definedName>
    <definedName name="A___2" localSheetId="8">#REF!</definedName>
    <definedName name="A___2">#REF!</definedName>
    <definedName name="A___25" localSheetId="7">#REF!</definedName>
    <definedName name="A___25" localSheetId="8">#REF!</definedName>
    <definedName name="A___25">#REF!</definedName>
    <definedName name="A___26" localSheetId="7">#REF!</definedName>
    <definedName name="A___26" localSheetId="8">#REF!</definedName>
    <definedName name="A___26">#REF!</definedName>
    <definedName name="A___27">NA()</definedName>
    <definedName name="A___4" localSheetId="7">#REF!</definedName>
    <definedName name="A___4" localSheetId="8">#REF!</definedName>
    <definedName name="A___4">#REF!</definedName>
    <definedName name="A___5">NA()</definedName>
    <definedName name="A___6" localSheetId="7">#REF!</definedName>
    <definedName name="A___6" localSheetId="8">#REF!</definedName>
    <definedName name="A___6">#REF!</definedName>
    <definedName name="A___7" localSheetId="7">#REF!</definedName>
    <definedName name="A___7" localSheetId="8">#REF!</definedName>
    <definedName name="A___7">#REF!</definedName>
    <definedName name="A_Tarifs_SFR" localSheetId="7">#REF!</definedName>
    <definedName name="A_Tarifs_SFR" localSheetId="8">#REF!</definedName>
    <definedName name="A_Tarifs_SFR">#REF!</definedName>
    <definedName name="A_Tarifs_SFR___0" localSheetId="7">#REF!</definedName>
    <definedName name="A_Tarifs_SFR___0" localSheetId="8">#REF!</definedName>
    <definedName name="A_Tarifs_SFR___0">#REF!</definedName>
    <definedName name="A_Tarifs_SFR___12" localSheetId="7">#REF!</definedName>
    <definedName name="A_Tarifs_SFR___12" localSheetId="8">#REF!</definedName>
    <definedName name="A_Tarifs_SFR___12">#REF!</definedName>
    <definedName name="A_Tarifs_SFR___14" localSheetId="7">#REF!</definedName>
    <definedName name="A_Tarifs_SFR___14" localSheetId="8">#REF!</definedName>
    <definedName name="A_Tarifs_SFR___14">#REF!</definedName>
    <definedName name="A_Tarifs_SFR___16" localSheetId="7">#REF!</definedName>
    <definedName name="A_Tarifs_SFR___16" localSheetId="8">#REF!</definedName>
    <definedName name="A_Tarifs_SFR___16">#REF!</definedName>
    <definedName name="A_Tarifs_SFR___2" localSheetId="7">#REF!</definedName>
    <definedName name="A_Tarifs_SFR___2" localSheetId="8">#REF!</definedName>
    <definedName name="A_Tarifs_SFR___2">#REF!</definedName>
    <definedName name="A_Tarifs_SFR___26" localSheetId="7">#REF!</definedName>
    <definedName name="A_Tarifs_SFR___26" localSheetId="8">#REF!</definedName>
    <definedName name="A_Tarifs_SFR___26">#REF!</definedName>
    <definedName name="A_Tarifs_SFR___27" localSheetId="7">#REF!</definedName>
    <definedName name="A_Tarifs_SFR___27" localSheetId="8">#REF!</definedName>
    <definedName name="A_Tarifs_SFR___27">#REF!</definedName>
    <definedName name="A_Tarifs_SFR___5" localSheetId="7">#REF!</definedName>
    <definedName name="A_Tarifs_SFR___5" localSheetId="8">#REF!</definedName>
    <definedName name="A_Tarifs_SFR___5">#REF!</definedName>
    <definedName name="A_Tarifs_SFR___7" localSheetId="7">#REF!</definedName>
    <definedName name="A_Tarifs_SFR___7" localSheetId="8">#REF!</definedName>
    <definedName name="A_Tarifs_SFR___7">#REF!</definedName>
    <definedName name="aa" localSheetId="7">#REF!</definedName>
    <definedName name="aa" localSheetId="8">#REF!</definedName>
    <definedName name="aa">#REF!</definedName>
    <definedName name="aaa">#N/A</definedName>
    <definedName name="aaa___0" localSheetId="0">VolFactor___5/#REF!</definedName>
    <definedName name="aaa___0" localSheetId="7">'Data Mobile'!VolFactor___5/#REF!</definedName>
    <definedName name="aaa___0" localSheetId="8">'Parc Mobile '!VolFactor___5/#REF!</definedName>
    <definedName name="aaa___0">VolFactor___5/#REF!</definedName>
    <definedName name="aaa___12">NA()</definedName>
    <definedName name="aaa___14" localSheetId="0">VolFactor___16/#REF!</definedName>
    <definedName name="aaa___14" localSheetId="7">'Data Mobile'!VolFactor___16/#REF!</definedName>
    <definedName name="aaa___14" localSheetId="8">'Parc Mobile '!VolFactor___16/#REF!</definedName>
    <definedName name="aaa___14">VolFactor___16/#REF!</definedName>
    <definedName name="aaa___16" localSheetId="0">VLastRowToPrint___7/#REF!</definedName>
    <definedName name="aaa___16" localSheetId="7">'Data Mobile'!VLastRowToPrint___7/#REF!</definedName>
    <definedName name="aaa___16" localSheetId="8">'Parc Mobile '!VLastRowToPrint___7/#REF!</definedName>
    <definedName name="aaa___16">VLastRowToPrint___7/#REF!</definedName>
    <definedName name="aaa___2">NA()</definedName>
    <definedName name="aaa___23" localSheetId="0">VolFactor___5/#REF!</definedName>
    <definedName name="aaa___23" localSheetId="7">'Data Mobile'!VolFactor___5/#REF!</definedName>
    <definedName name="aaa___23" localSheetId="8">'Parc Mobile '!VolFactor___5/#REF!</definedName>
    <definedName name="aaa___23">VolFactor___5/#REF!</definedName>
    <definedName name="aaa___26">NA()</definedName>
    <definedName name="aaa___27" localSheetId="0">VolFactor___14/#REF!</definedName>
    <definedName name="aaa___27" localSheetId="7">'Data Mobile'!VolFactor___14/#REF!</definedName>
    <definedName name="aaa___27" localSheetId="8">'Parc Mobile '!VolFactor___14/#REF!</definedName>
    <definedName name="aaa___27">VolFactor___14/#REF!</definedName>
    <definedName name="aaa___3" localSheetId="0">VolFactor___5/#REF!</definedName>
    <definedName name="aaa___3" localSheetId="7">'Data Mobile'!VolFactor___5/#REF!</definedName>
    <definedName name="aaa___3" localSheetId="8">'Parc Mobile '!VolFactor___5/#REF!</definedName>
    <definedName name="aaa___3">VolFactor___5/#REF!</definedName>
    <definedName name="aaa___4" localSheetId="0">VLastRowToPrint___0/#REF!</definedName>
    <definedName name="aaa___4" localSheetId="7">'Data Mobile'!VLastRowToPrint___0/#REF!</definedName>
    <definedName name="aaa___4" localSheetId="8">'Parc Mobile '!VLastRowToPrint___0/#REF!</definedName>
    <definedName name="aaa___4">VLastRowToPrint___0/#REF!</definedName>
    <definedName name="aaa___5" localSheetId="0">VolFactor___2/#REF!</definedName>
    <definedName name="aaa___5" localSheetId="7">'Data Mobile'!VolFactor___2/#REF!</definedName>
    <definedName name="aaa___5" localSheetId="8">'Parc Mobile '!VolFactor___2/#REF!</definedName>
    <definedName name="aaa___5">VolFactor___2/#REF!</definedName>
    <definedName name="aaa___6">NA()</definedName>
    <definedName name="aaa___7">NA()</definedName>
    <definedName name="aaa___9" localSheetId="0">VolFactor___5/#REF!</definedName>
    <definedName name="aaa___9" localSheetId="7">'Data Mobile'!VolFactor___5/#REF!</definedName>
    <definedName name="aaa___9" localSheetId="8">'Parc Mobile '!VolFactor___5/#REF!</definedName>
    <definedName name="aaa___9">VolFactor___5/#REF!</definedName>
    <definedName name="AAA_DOCTOPS">"AAA_SET"</definedName>
    <definedName name="AAA_duser">"OFF"</definedName>
    <definedName name="aaa2___0" localSheetId="7">#REF!</definedName>
    <definedName name="aaa2___0" localSheetId="8">#REF!</definedName>
    <definedName name="aaa2___0">#REF!</definedName>
    <definedName name="aaa2___12" localSheetId="7">#REF!</definedName>
    <definedName name="aaa2___12" localSheetId="8">#REF!</definedName>
    <definedName name="aaa2___12">#REF!</definedName>
    <definedName name="aaa2___14" localSheetId="7">#REF!</definedName>
    <definedName name="aaa2___14" localSheetId="8">#REF!</definedName>
    <definedName name="aaa2___14">#REF!</definedName>
    <definedName name="aaa5___0" localSheetId="7">#REF!</definedName>
    <definedName name="aaa5___0" localSheetId="8">#REF!</definedName>
    <definedName name="aaa5___0">#REF!</definedName>
    <definedName name="aaa5___12" localSheetId="7">#REF!</definedName>
    <definedName name="aaa5___12" localSheetId="8">#REF!</definedName>
    <definedName name="aaa5___12">#REF!</definedName>
    <definedName name="aaa5___14" localSheetId="7">#REF!</definedName>
    <definedName name="aaa5___14" localSheetId="8">#REF!</definedName>
    <definedName name="aaa5___14">#REF!</definedName>
    <definedName name="aaaa" localSheetId="0">[0]!Tx_intérêt_par_an/#REF!</definedName>
    <definedName name="aaaa" localSheetId="7">[0]!Tx_intérêt_par_an/#REF!</definedName>
    <definedName name="aaaa" localSheetId="8">[0]!Tx_intérêt_par_an/#REF!</definedName>
    <definedName name="aaaa">[0]!Tx_intérêt_par_an/#REF!</definedName>
    <definedName name="aaaa___0" localSheetId="0">VolFactor___5/#REF!</definedName>
    <definedName name="aaaa___0" localSheetId="7">[0]!VolFactor___5/#REF!</definedName>
    <definedName name="aaaa___0" localSheetId="8">[0]!VolFactor___5/#REF!</definedName>
    <definedName name="aaaa___0">VolFactor___5/#REF!</definedName>
    <definedName name="aaaa___12" localSheetId="0">VolFactor___25/#REF!</definedName>
    <definedName name="aaaa___12" localSheetId="7">[0]!VolFactor___25/#REF!</definedName>
    <definedName name="aaaa___12" localSheetId="8">[0]!VolFactor___25/#REF!</definedName>
    <definedName name="aaaa___12">VolFactor___25/#REF!</definedName>
    <definedName name="aaaa___14" localSheetId="0">VolFactor___16/#REF!</definedName>
    <definedName name="aaaa___14" localSheetId="7">[0]!VolFactor___16/#REF!</definedName>
    <definedName name="aaaa___14" localSheetId="8">[0]!VolFactor___16/#REF!</definedName>
    <definedName name="aaaa___14">VolFactor___16/#REF!</definedName>
    <definedName name="aaaa___16" localSheetId="0">VLastRowToPrint___7/#REF!</definedName>
    <definedName name="aaaa___16" localSheetId="7">[0]!VLastRowToPrint___7/#REF!</definedName>
    <definedName name="aaaa___16" localSheetId="8">[0]!VLastRowToPrint___7/#REF!</definedName>
    <definedName name="aaaa___16">VLastRowToPrint___7/#REF!</definedName>
    <definedName name="aaaa___2" localSheetId="0">VolFactor___4/#REF!</definedName>
    <definedName name="aaaa___2" localSheetId="7">[0]!VolFactor___4/#REF!</definedName>
    <definedName name="aaaa___2" localSheetId="8">[0]!VolFactor___4/#REF!</definedName>
    <definedName name="aaaa___2">VolFactor___4/#REF!</definedName>
    <definedName name="aaaa___23" localSheetId="0">VolFactor___5/#REF!</definedName>
    <definedName name="aaaa___23" localSheetId="7">'Data Mobile'!VolFactor___5/#REF!</definedName>
    <definedName name="aaaa___23" localSheetId="8">'Parc Mobile '!VolFactor___5/#REF!</definedName>
    <definedName name="aaaa___23">VolFactor___5/#REF!</definedName>
    <definedName name="aaaa___26" localSheetId="0">VolFactor___12/#REF!</definedName>
    <definedName name="aaaa___26" localSheetId="7">[0]!VolFactor___12/#REF!</definedName>
    <definedName name="aaaa___26" localSheetId="8">[0]!VolFactor___12/#REF!</definedName>
    <definedName name="aaaa___26">VolFactor___12/#REF!</definedName>
    <definedName name="aaaa___27" localSheetId="0">VolFactor___14/#REF!</definedName>
    <definedName name="aaaa___27" localSheetId="7">[0]!VolFactor___14/#REF!</definedName>
    <definedName name="aaaa___27" localSheetId="8">[0]!VolFactor___14/#REF!</definedName>
    <definedName name="aaaa___27">VolFactor___14/#REF!</definedName>
    <definedName name="aaaa___3" localSheetId="0">VolFactor___5/#REF!</definedName>
    <definedName name="aaaa___3" localSheetId="7">'Data Mobile'!VolFactor___5/#REF!</definedName>
    <definedName name="aaaa___3" localSheetId="8">'Parc Mobile '!VolFactor___5/#REF!</definedName>
    <definedName name="aaaa___3">VolFactor___5/#REF!</definedName>
    <definedName name="aaaa___4" localSheetId="0">VLastRowToPrint___0/#REF!</definedName>
    <definedName name="aaaa___4" localSheetId="7">[0]!VLastRowToPrint___0/#REF!</definedName>
    <definedName name="aaaa___4" localSheetId="8">[0]!VLastRowToPrint___0/#REF!</definedName>
    <definedName name="aaaa___4">VLastRowToPrint___0/#REF!</definedName>
    <definedName name="aaaa___5" localSheetId="0">VolFactor___2/#REF!</definedName>
    <definedName name="aaaa___5" localSheetId="7">[0]!VolFactor___2/#REF!</definedName>
    <definedName name="aaaa___5" localSheetId="8">[0]!VolFactor___2/#REF!</definedName>
    <definedName name="aaaa___5">VolFactor___2/#REF!</definedName>
    <definedName name="aaaa___6" localSheetId="0">VLastRowToPrint___26/#REF!</definedName>
    <definedName name="aaaa___6" localSheetId="7">[0]!VLastRowToPrint___26/#REF!</definedName>
    <definedName name="aaaa___6" localSheetId="8">[0]!VLastRowToPrint___26/#REF!</definedName>
    <definedName name="aaaa___6">VLastRowToPrint___26/#REF!</definedName>
    <definedName name="aaaa___7" localSheetId="0">VolFactor___27/#REF!</definedName>
    <definedName name="aaaa___7" localSheetId="7">[0]!VolFactor___27/#REF!</definedName>
    <definedName name="aaaa___7" localSheetId="8">[0]!VolFactor___27/#REF!</definedName>
    <definedName name="aaaa___7">VolFactor___27/#REF!</definedName>
    <definedName name="aaaa___9" localSheetId="0">VolFactor___5/#REF!</definedName>
    <definedName name="aaaa___9" localSheetId="7">'Data Mobile'!VolFactor___5/#REF!</definedName>
    <definedName name="aaaa___9" localSheetId="8">'Parc Mobile '!VolFactor___5/#REF!</definedName>
    <definedName name="aaaa___9">VolFactor___5/#REF!</definedName>
    <definedName name="aaaa1">#N/A</definedName>
    <definedName name="aaaaa" localSheetId="13">{"orixcsc",#N/A,FALSE,"ORIX CSC";"orixcsc2",#N/A,FALSE,"ORIX CSC"}</definedName>
    <definedName name="aaaaa">#N/A</definedName>
    <definedName name="aaaaaa" localSheetId="0">{"IS",#N/A,FALSE,"IS";"RPTIS",#N/A,FALSE,"RPTIS";"STATS",#N/A,FALSE,"STATS";"CELL",#N/A,FALSE,"CELL";"BS",#N/A,FALSE,"BS"}</definedName>
    <definedName name="aaaaaa" localSheetId="7">{"IS",#N/A,FALSE,"IS";"RPTIS",#N/A,FALSE,"RPTIS";"STATS",#N/A,FALSE,"STATS";"CELL",#N/A,FALSE,"CELL";"BS",#N/A,FALSE,"BS"}</definedName>
    <definedName name="aaaaaa" localSheetId="8">{"IS",#N/A,FALSE,"IS";"RPTIS",#N/A,FALSE,"RPTIS";"STATS",#N/A,FALSE,"STATS";"CELL",#N/A,FALSE,"CELL";"BS",#N/A,FALSE,"BS"}</definedName>
    <definedName name="aaaaaa" localSheetId="13">{"IS",#N/A,FALSE,"IS";"RPTIS",#N/A,FALSE,"RPTIS";"STATS",#N/A,FALSE,"STATS";"CELL",#N/A,FALSE,"CELL";"BS",#N/A,FALSE,"BS"}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 localSheetId="0">{"subs",#N/A,FALSE,"database ";"proportional",#N/A,FALSE,"database "}</definedName>
    <definedName name="aaaaaaaaa" localSheetId="7">{"subs",#N/A,FALSE,"database ";"proportional",#N/A,FALSE,"database "}</definedName>
    <definedName name="aaaaaaaaa" localSheetId="8">{"subs",#N/A,FALSE,"database ";"proportional",#N/A,FALSE,"database "}</definedName>
    <definedName name="aaaaaaaaa" localSheetId="13">{"subs",#N/A,FALSE,"database ";"proportional",#N/A,FALSE,"database "}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 localSheetId="0">aaba</definedName>
    <definedName name="aaba" localSheetId="7">#N/A</definedName>
    <definedName name="aaba" localSheetId="8">#N/A</definedName>
    <definedName name="aaba">aaba</definedName>
    <definedName name="AAZ" localSheetId="0">#REF!</definedName>
    <definedName name="AAZ" localSheetId="7">#REF!</definedName>
    <definedName name="AAZ" localSheetId="8">#REF!</definedName>
    <definedName name="AAZ">#REF!</definedName>
    <definedName name="ab" localSheetId="7">#REF!</definedName>
    <definedName name="ab" localSheetId="8">#REF!</definedName>
    <definedName name="ab">#REF!</definedName>
    <definedName name="abas" localSheetId="7">#REF!</definedName>
    <definedName name="abas" localSheetId="8">#REF!</definedName>
    <definedName name="abas">#REF!</definedName>
    <definedName name="ABC">#N/A</definedName>
    <definedName name="ABRACADABRA" localSheetId="10">#REF!</definedName>
    <definedName name="ABRACADABRA" localSheetId="0">#REF!</definedName>
    <definedName name="ABRACADABRA" localSheetId="7">#REF!</definedName>
    <definedName name="ABRACADABRA" localSheetId="8">#REF!</definedName>
    <definedName name="ABRACADABRA">#REF!</definedName>
    <definedName name="ac" localSheetId="0">{#N/A,#N/A,TRUE,"Pro Forma";#N/A,#N/A,TRUE,"PF_Bal";#N/A,#N/A,TRUE,"PF_INC";#N/A,#N/A,TRUE,"CBE";#N/A,#N/A,TRUE,"SWK"}</definedName>
    <definedName name="ac" localSheetId="7">{#N/A,#N/A,TRUE,"Pro Forma";#N/A,#N/A,TRUE,"PF_Bal";#N/A,#N/A,TRUE,"PF_INC";#N/A,#N/A,TRUE,"CBE";#N/A,#N/A,TRUE,"SWK"}</definedName>
    <definedName name="ac" localSheetId="8">{#N/A,#N/A,TRUE,"Pro Forma";#N/A,#N/A,TRUE,"PF_Bal";#N/A,#N/A,TRUE,"PF_INC";#N/A,#N/A,TRUE,"CBE";#N/A,#N/A,TRUE,"SWK"}</definedName>
    <definedName name="ac">{#N/A,#N/A,TRUE,"Pro Forma";#N/A,#N/A,TRUE,"PF_Bal";#N/A,#N/A,TRUE,"PF_INC";#N/A,#N/A,TRUE,"CBE";#N/A,#N/A,TRUE,"SWK"}</definedName>
    <definedName name="AC_Actual_cost_to_date" localSheetId="7">#REF!</definedName>
    <definedName name="AC_Actual_cost_to_date" localSheetId="8">#REF!</definedName>
    <definedName name="AC_Actual_cost_to_date">#REF!</definedName>
    <definedName name="AccessDatabase">"P:\auctions\auction.11\programs\11_flash.mdb"</definedName>
    <definedName name="actu32000" localSheetId="0">#REF!</definedName>
    <definedName name="actu32000" localSheetId="7">#REF!</definedName>
    <definedName name="actu32000" localSheetId="8">#REF!</definedName>
    <definedName name="actu32000">#REF!</definedName>
    <definedName name="actu32000___12" localSheetId="0">#REF!</definedName>
    <definedName name="actu32000___12" localSheetId="7">#REF!</definedName>
    <definedName name="actu32000___12" localSheetId="8">#REF!</definedName>
    <definedName name="actu32000___12">#REF!</definedName>
    <definedName name="actu3ssta" localSheetId="0">#REF!</definedName>
    <definedName name="actu3ssta" localSheetId="7">#REF!</definedName>
    <definedName name="actu3ssta" localSheetId="8">#REF!</definedName>
    <definedName name="actu3ssta">#REF!</definedName>
    <definedName name="actu3ssta___12" localSheetId="0">#REF!</definedName>
    <definedName name="actu3ssta___12" localSheetId="7">#REF!</definedName>
    <definedName name="actu3ssta___12" localSheetId="8">#REF!</definedName>
    <definedName name="actu3ssta___12">#REF!</definedName>
    <definedName name="ACTUALS" localSheetId="0">#REF!</definedName>
    <definedName name="ACTUALS" localSheetId="7">#REF!</definedName>
    <definedName name="ACTUALS" localSheetId="8">#REF!</definedName>
    <definedName name="ACTUALS">#REF!</definedName>
    <definedName name="ad" localSheetId="0">{"IS",#N/A,FALSE,"IS";"RPTIS",#N/A,FALSE,"RPTIS";"STATS",#N/A,FALSE,"STATS";"CELL",#N/A,FALSE,"CELL";"BS",#N/A,FALSE,"BS"}</definedName>
    <definedName name="ad" localSheetId="7">{"IS",#N/A,FALSE,"IS";"RPTIS",#N/A,FALSE,"RPTIS";"STATS",#N/A,FALSE,"STATS";"CELL",#N/A,FALSE,"CELL";"BS",#N/A,FALSE,"BS"}</definedName>
    <definedName name="ad" localSheetId="8">{"IS",#N/A,FALSE,"IS";"RPTIS",#N/A,FALSE,"RPTIS";"STATS",#N/A,FALSE,"STATS";"CELL",#N/A,FALSE,"CELL";"BS",#N/A,FALSE,"BS"}</definedName>
    <definedName name="ad" localSheetId="13">{"IS",#N/A,FALSE,"IS";"RPTIS",#N/A,FALSE,"RPTIS";"STATS",#N/A,FALSE,"STATS";"CELL",#N/A,FALSE,"CELL";"BS",#N/A,FALSE,"BS"}</definedName>
    <definedName name="ad">{"IS",#N/A,FALSE,"IS";"RPTIS",#N/A,FALSE,"RPTIS";"STATS",#N/A,FALSE,"STATS";"CELL",#N/A,FALSE,"CELL";"BS",#N/A,FALSE,"BS"}</definedName>
    <definedName name="addg" localSheetId="0">{#N/A,#N/A,FALSE,"CBE";#N/A,#N/A,FALSE,"SWK"}</definedName>
    <definedName name="addg" localSheetId="7">{#N/A,#N/A,FALSE,"CBE";#N/A,#N/A,FALSE,"SWK"}</definedName>
    <definedName name="addg" localSheetId="8">{#N/A,#N/A,FALSE,"CBE";#N/A,#N/A,FALSE,"SWK"}</definedName>
    <definedName name="addg">{#N/A,#N/A,FALSE,"CBE";#N/A,#N/A,FALSE,"SWK"}</definedName>
    <definedName name="AdjustFactor" localSheetId="7">#REF!</definedName>
    <definedName name="AdjustFactor" localSheetId="8">#REF!</definedName>
    <definedName name="AdjustFactor">#REF!</definedName>
    <definedName name="AdjustFactor___0" localSheetId="7">#REF!</definedName>
    <definedName name="AdjustFactor___0" localSheetId="8">#REF!</definedName>
    <definedName name="AdjustFactor___0">#REF!</definedName>
    <definedName name="AdjustFactor___12" localSheetId="7">#REF!</definedName>
    <definedName name="AdjustFactor___12" localSheetId="8">#REF!</definedName>
    <definedName name="AdjustFactor___12">#REF!</definedName>
    <definedName name="AdjustFactor___14" localSheetId="7">#REF!</definedName>
    <definedName name="AdjustFactor___14" localSheetId="8">#REF!</definedName>
    <definedName name="AdjustFactor___14">#REF!</definedName>
    <definedName name="AdjustFactor___16" localSheetId="7">#REF!</definedName>
    <definedName name="AdjustFactor___16" localSheetId="8">#REF!</definedName>
    <definedName name="AdjustFactor___16">#REF!</definedName>
    <definedName name="AdjustFactor___2" localSheetId="7">#REF!</definedName>
    <definedName name="AdjustFactor___2" localSheetId="8">#REF!</definedName>
    <definedName name="AdjustFactor___2">#REF!</definedName>
    <definedName name="AdjustFactor___25" localSheetId="7">#REF!</definedName>
    <definedName name="AdjustFactor___25" localSheetId="8">#REF!</definedName>
    <definedName name="AdjustFactor___25">#REF!</definedName>
    <definedName name="AdjustFactor___26" localSheetId="7">#REF!</definedName>
    <definedName name="AdjustFactor___26" localSheetId="8">#REF!</definedName>
    <definedName name="AdjustFactor___26">#REF!</definedName>
    <definedName name="AdjustFactor___27" localSheetId="7">#REF!</definedName>
    <definedName name="AdjustFactor___27" localSheetId="8">#REF!</definedName>
    <definedName name="AdjustFactor___27">#REF!</definedName>
    <definedName name="AdjustFactor___4" localSheetId="7">#REF!</definedName>
    <definedName name="AdjustFactor___4" localSheetId="8">#REF!</definedName>
    <definedName name="AdjustFactor___4">#REF!</definedName>
    <definedName name="AdjustFactor___5" localSheetId="7">#REF!</definedName>
    <definedName name="AdjustFactor___5" localSheetId="8">#REF!</definedName>
    <definedName name="AdjustFactor___5">#REF!</definedName>
    <definedName name="AdjustFactor___7" localSheetId="7">#REF!</definedName>
    <definedName name="AdjustFactor___7" localSheetId="8">#REF!</definedName>
    <definedName name="AdjustFactor___7">#REF!</definedName>
    <definedName name="Adjustments" localSheetId="7">#REF!</definedName>
    <definedName name="Adjustments" localSheetId="8">#REF!</definedName>
    <definedName name="Adjustments">#REF!</definedName>
    <definedName name="Adjustments___0" localSheetId="7">#REF!</definedName>
    <definedName name="Adjustments___0" localSheetId="8">#REF!</definedName>
    <definedName name="Adjustments___0">#REF!</definedName>
    <definedName name="Adjustments___12" localSheetId="7">#REF!</definedName>
    <definedName name="Adjustments___12" localSheetId="8">#REF!</definedName>
    <definedName name="Adjustments___12">#REF!</definedName>
    <definedName name="Adjustments___14" localSheetId="7">#REF!</definedName>
    <definedName name="Adjustments___14" localSheetId="8">#REF!</definedName>
    <definedName name="Adjustments___14">#REF!</definedName>
    <definedName name="Adjustments___16" localSheetId="7">#REF!</definedName>
    <definedName name="Adjustments___16" localSheetId="8">#REF!</definedName>
    <definedName name="Adjustments___16">#REF!</definedName>
    <definedName name="Adjustments___2" localSheetId="7">#REF!</definedName>
    <definedName name="Adjustments___2" localSheetId="8">#REF!</definedName>
    <definedName name="Adjustments___2">#REF!</definedName>
    <definedName name="Adjustments___25" localSheetId="7">#REF!</definedName>
    <definedName name="Adjustments___25" localSheetId="8">#REF!</definedName>
    <definedName name="Adjustments___25">#REF!</definedName>
    <definedName name="Adjustments___26" localSheetId="7">#REF!</definedName>
    <definedName name="Adjustments___26" localSheetId="8">#REF!</definedName>
    <definedName name="Adjustments___26">#REF!</definedName>
    <definedName name="Adjustments___27" localSheetId="7">#REF!</definedName>
    <definedName name="Adjustments___27" localSheetId="8">#REF!</definedName>
    <definedName name="Adjustments___27">#REF!</definedName>
    <definedName name="Adjustments___4" localSheetId="7">#REF!</definedName>
    <definedName name="Adjustments___4" localSheetId="8">#REF!</definedName>
    <definedName name="Adjustments___4">#REF!</definedName>
    <definedName name="Adjustments___5" localSheetId="7">#REF!</definedName>
    <definedName name="Adjustments___5" localSheetId="8">#REF!</definedName>
    <definedName name="Adjustments___5">#REF!</definedName>
    <definedName name="Adjustments___7" localSheetId="7">#REF!</definedName>
    <definedName name="Adjustments___7" localSheetId="8">#REF!</definedName>
    <definedName name="Adjustments___7">#REF!</definedName>
    <definedName name="ae" localSheetId="7">#REF!</definedName>
    <definedName name="ae" localSheetId="8">#REF!</definedName>
    <definedName name="ae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>#REF!</definedName>
    <definedName name="aeaze" localSheetId="0">aeaze</definedName>
    <definedName name="aeaze" localSheetId="7">#N/A</definedName>
    <definedName name="aeaze" localSheetId="8">[0]!aeaze</definedName>
    <definedName name="aeaze">aeaze</definedName>
    <definedName name="AECG" localSheetId="0">#REF!</definedName>
    <definedName name="AECG" localSheetId="7">#REF!</definedName>
    <definedName name="AECG" localSheetId="8">#REF!</definedName>
    <definedName name="AECG">#REF!</definedName>
    <definedName name="aesf">#N/A</definedName>
    <definedName name="af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7">#REF!</definedName>
    <definedName name="AG" localSheetId="8">#REF!</definedName>
    <definedName name="AG">#REF!</definedName>
    <definedName name="AG___0" localSheetId="7">#REF!</definedName>
    <definedName name="AG___0" localSheetId="8">#REF!</definedName>
    <definedName name="AG___0">#REF!</definedName>
    <definedName name="AG___12" localSheetId="7">#REF!</definedName>
    <definedName name="AG___12" localSheetId="8">#REF!</definedName>
    <definedName name="AG___12">#REF!</definedName>
    <definedName name="AG___14" localSheetId="7">#REF!</definedName>
    <definedName name="AG___14" localSheetId="8">#REF!</definedName>
    <definedName name="AG___14">#REF!</definedName>
    <definedName name="AG___16" localSheetId="7">#REF!</definedName>
    <definedName name="AG___16" localSheetId="8">#REF!</definedName>
    <definedName name="AG___16">#REF!</definedName>
    <definedName name="AG___2" localSheetId="7">#REF!</definedName>
    <definedName name="AG___2" localSheetId="8">#REF!</definedName>
    <definedName name="AG___2">#REF!</definedName>
    <definedName name="AG___25" localSheetId="7">#REF!</definedName>
    <definedName name="AG___25" localSheetId="8">#REF!</definedName>
    <definedName name="AG___25">#REF!</definedName>
    <definedName name="AG___26" localSheetId="7">#REF!</definedName>
    <definedName name="AG___26" localSheetId="8">#REF!</definedName>
    <definedName name="AG___26">#REF!</definedName>
    <definedName name="AG___27" localSheetId="7">#REF!</definedName>
    <definedName name="AG___27" localSheetId="8">#REF!</definedName>
    <definedName name="AG___27">#REF!</definedName>
    <definedName name="AG___4" localSheetId="7">#REF!</definedName>
    <definedName name="AG___4" localSheetId="8">#REF!</definedName>
    <definedName name="AG___4">#REF!</definedName>
    <definedName name="AG___5" localSheetId="7">#REF!</definedName>
    <definedName name="AG___5" localSheetId="8">#REF!</definedName>
    <definedName name="AG___5">#REF!</definedName>
    <definedName name="AG___7" localSheetId="7">#REF!</definedName>
    <definedName name="AG___7" localSheetId="8">#REF!</definedName>
    <definedName name="AG___7">#REF!</definedName>
    <definedName name="Agadir" localSheetId="7">#REF!</definedName>
    <definedName name="Agadir" localSheetId="8">#REF!</definedName>
    <definedName name="Agadir">#REF!</definedName>
    <definedName name="ah" localSheetId="0">{"test2",#N/A,TRUE,"Prices"}</definedName>
    <definedName name="ah" localSheetId="7">{"test2",#N/A,TRUE,"Prices"}</definedName>
    <definedName name="ah" localSheetId="8">{"test2",#N/A,TRUE,"Prices"}</definedName>
    <definedName name="ah" localSheetId="13">{"test2",#N/A,TRUE,"Prices"}</definedName>
    <definedName name="ah">{"test2",#N/A,TRUE,"Prices"}</definedName>
    <definedName name="ai" localSheetId="0">{"subs",#N/A,FALSE,"database ";"proportional",#N/A,FALSE,"database "}</definedName>
    <definedName name="ai" localSheetId="7">{"subs",#N/A,FALSE,"database ";"proportional",#N/A,FALSE,"database "}</definedName>
    <definedName name="ai" localSheetId="8">{"subs",#N/A,FALSE,"database ";"proportional",#N/A,FALSE,"database "}</definedName>
    <definedName name="ai" localSheetId="13">{"subs",#N/A,FALSE,"database ";"proportional",#N/A,FALSE,"database "}</definedName>
    <definedName name="ai">{"subs",#N/A,FALSE,"database ";"proportional",#N/A,FALSE,"database "}</definedName>
    <definedName name="ait" localSheetId="0">#REF!</definedName>
    <definedName name="ait" localSheetId="7">#REF!</definedName>
    <definedName name="ait" localSheetId="8">#REF!</definedName>
    <definedName name="ait">#REF!</definedName>
    <definedName name="aity" localSheetId="0">#REF!</definedName>
    <definedName name="aity" localSheetId="7">#REF!</definedName>
    <definedName name="aity" localSheetId="8">#REF!</definedName>
    <definedName name="aity">#REF!</definedName>
    <definedName name="aj" localSheetId="0">{"IS",#N/A,FALSE,"IS";"RPTIS",#N/A,FALSE,"RPTIS";"STATS",#N/A,FALSE,"STATS";"BS",#N/A,FALSE,"BS"}</definedName>
    <definedName name="aj" localSheetId="7">{"IS",#N/A,FALSE,"IS";"RPTIS",#N/A,FALSE,"RPTIS";"STATS",#N/A,FALSE,"STATS";"BS",#N/A,FALSE,"BS"}</definedName>
    <definedName name="aj" localSheetId="8">{"IS",#N/A,FALSE,"IS";"RPTIS",#N/A,FALSE,"RPTIS";"STATS",#N/A,FALSE,"STATS";"BS",#N/A,FALSE,"BS"}</definedName>
    <definedName name="aj" localSheetId="13">{"IS",#N/A,FALSE,"IS";"RPTIS",#N/A,FALSE,"RPTIS";"STATS",#N/A,FALSE,"STATS";"BS",#N/A,FALSE,"BS"}</definedName>
    <definedName name="aj">{"IS",#N/A,FALSE,"IS";"RPTIS",#N/A,FALSE,"RPTIS";"STATS",#N/A,FALSE,"STATS";"BS",#N/A,FALSE,"BS"}</definedName>
    <definedName name="AjustAttritV2" localSheetId="7">#REF!</definedName>
    <definedName name="AjustAttritV2" localSheetId="8">#REF!</definedName>
    <definedName name="AjustAttritV2">#REF!</definedName>
    <definedName name="AjustAttritV2___0" localSheetId="7">#REF!</definedName>
    <definedName name="AjustAttritV2___0" localSheetId="8">#REF!</definedName>
    <definedName name="AjustAttritV2___0">#REF!</definedName>
    <definedName name="AjustAttritV2___12" localSheetId="7">#REF!</definedName>
    <definedName name="AjustAttritV2___12" localSheetId="8">#REF!</definedName>
    <definedName name="AjustAttritV2___12">#REF!</definedName>
    <definedName name="AjustAttritV2___2" localSheetId="7">#REF!</definedName>
    <definedName name="AjustAttritV2___2" localSheetId="8">#REF!</definedName>
    <definedName name="AjustAttritV2___2">#REF!</definedName>
    <definedName name="AjustAttritV2___27" localSheetId="7">#REF!</definedName>
    <definedName name="AjustAttritV2___27" localSheetId="8">#REF!</definedName>
    <definedName name="AjustAttritV2___27">#REF!</definedName>
    <definedName name="AjustAttritV2___5" localSheetId="7">#REF!</definedName>
    <definedName name="AjustAttritV2___5" localSheetId="8">#REF!</definedName>
    <definedName name="AjustAttritV2___5">#REF!</definedName>
    <definedName name="AjustPdMClassique" localSheetId="7">#REF!</definedName>
    <definedName name="AjustPdMClassique" localSheetId="8">#REF!</definedName>
    <definedName name="AjustPdMClassique">#REF!</definedName>
    <definedName name="AjustPdMClassique___0" localSheetId="7">#REF!</definedName>
    <definedName name="AjustPdMClassique___0" localSheetId="8">#REF!</definedName>
    <definedName name="AjustPdMClassique___0">#REF!</definedName>
    <definedName name="AjustPdMClassique___12" localSheetId="7">#REF!</definedName>
    <definedName name="AjustPdMClassique___12" localSheetId="8">#REF!</definedName>
    <definedName name="AjustPdMClassique___12">#REF!</definedName>
    <definedName name="AjustPdMClassique___2" localSheetId="7">#REF!</definedName>
    <definedName name="AjustPdMClassique___2" localSheetId="8">#REF!</definedName>
    <definedName name="AjustPdMClassique___2">#REF!</definedName>
    <definedName name="AjustPdMClassique___27" localSheetId="7">#REF!</definedName>
    <definedName name="AjustPdMClassique___27" localSheetId="8">#REF!</definedName>
    <definedName name="AjustPdMClassique___27">#REF!</definedName>
    <definedName name="AjustPdMClassique___5" localSheetId="7">#REF!</definedName>
    <definedName name="AjustPdMClassique___5" localSheetId="8">#REF!</definedName>
    <definedName name="AjustPdMClassique___5">#REF!</definedName>
    <definedName name="ALI_BANQUE" localSheetId="7">#REF!</definedName>
    <definedName name="ALI_BANQUE" localSheetId="8">#REF!</definedName>
    <definedName name="ALI_BANQUE">#REF!</definedName>
    <definedName name="ALI_INT_BANQ" localSheetId="7">#REF!</definedName>
    <definedName name="ALI_INT_BANQ" localSheetId="8">#REF!</definedName>
    <definedName name="ALI_INT_BANQ">#REF!</definedName>
    <definedName name="ALIM_BANQ_COURS" localSheetId="7">#REF!</definedName>
    <definedName name="ALIM_BANQ_COURS" localSheetId="8">#REF!</definedName>
    <definedName name="ALIM_BANQ_COURS">#REF!</definedName>
    <definedName name="ALIM_BANQ_TG" localSheetId="7">#REF!</definedName>
    <definedName name="ALIM_BANQ_TG" localSheetId="8">#REF!</definedName>
    <definedName name="ALIM_BANQ_TG">#REF!</definedName>
    <definedName name="ALIM_DRT_CCP" localSheetId="7">#REF!</definedName>
    <definedName name="ALIM_DRT_CCP" localSheetId="8">#REF!</definedName>
    <definedName name="ALIM_DRT_CCP">#REF!</definedName>
    <definedName name="ALIM_TG_BANQUE" localSheetId="7">#REF!</definedName>
    <definedName name="ALIM_TG_BANQUE" localSheetId="8">#REF!</definedName>
    <definedName name="ALIM_TG_BANQUE">#REF!</definedName>
    <definedName name="ALIM_TG_CCP" localSheetId="7">#REF!</definedName>
    <definedName name="ALIM_TG_CCP" localSheetId="8">#REF!</definedName>
    <definedName name="ALIM_TG_CCP">#REF!</definedName>
    <definedName name="ALIM4215_TG" localSheetId="7">#REF!</definedName>
    <definedName name="ALIM4215_TG" localSheetId="8">#REF!</definedName>
    <definedName name="ALIM4215_TG">#REF!</definedName>
    <definedName name="ALIMENT_TG" localSheetId="0">#REF!</definedName>
    <definedName name="ALIMENT_TG" localSheetId="7">#REF!</definedName>
    <definedName name="ALIMENT_TG" localSheetId="8">#REF!</definedName>
    <definedName name="ALIMENT_TG">#REF!</definedName>
    <definedName name="AM" localSheetId="0">#REF!</definedName>
    <definedName name="AM" localSheetId="7">#REF!</definedName>
    <definedName name="AM" localSheetId="8">#REF!</definedName>
    <definedName name="AM">#REF!</definedName>
    <definedName name="AMRT" localSheetId="0">#REF!</definedName>
    <definedName name="AMRT" localSheetId="7">#REF!</definedName>
    <definedName name="AMRT" localSheetId="8">#REF!</definedName>
    <definedName name="AMRT">#REF!</definedName>
    <definedName name="Annuité" localSheetId="0">[0]!Tx_intérêt_par_an/#REF!</definedName>
    <definedName name="Annuité" localSheetId="7">'Data Mobile'!Tx_intérêt_par_an/#REF!</definedName>
    <definedName name="Annuité" localSheetId="8">'Parc Mobile '!Tx_intérêt_par_an/#REF!</definedName>
    <definedName name="Annuité">[0]!Tx_intérêt_par_an/#REF!</definedName>
    <definedName name="Annuité___0" localSheetId="0">VolFactor___5/#REF!</definedName>
    <definedName name="Annuité___0" localSheetId="7">'Data Mobile'!VolFactor___5/#REF!</definedName>
    <definedName name="Annuité___0" localSheetId="8">'Parc Mobile '!VolFactor___5/#REF!</definedName>
    <definedName name="Annuité___0">VolFactor___5/#REF!</definedName>
    <definedName name="Annuité___12" localSheetId="0">VolFactor___25/#REF!</definedName>
    <definedName name="Annuité___12" localSheetId="7">'Data Mobile'!VolFactor___25/#REF!</definedName>
    <definedName name="Annuité___12" localSheetId="8">'Parc Mobile '!VolFactor___25/#REF!</definedName>
    <definedName name="Annuité___12">VolFactor___25/#REF!</definedName>
    <definedName name="Annuité___14" localSheetId="0">VolFactor___16/#REF!</definedName>
    <definedName name="Annuité___14" localSheetId="7">'Data Mobile'!VolFactor___16/#REF!</definedName>
    <definedName name="Annuité___14" localSheetId="8">'Parc Mobile '!VolFactor___16/#REF!</definedName>
    <definedName name="Annuité___14">VolFactor___16/#REF!</definedName>
    <definedName name="Annuité___16" localSheetId="0">VLastRowToPrint___7/#REF!</definedName>
    <definedName name="Annuité___16" localSheetId="7">'Data Mobile'!VLastRowToPrint___7/#REF!</definedName>
    <definedName name="Annuité___16" localSheetId="8">'Parc Mobile '!VLastRowToPrint___7/#REF!</definedName>
    <definedName name="Annuité___16">VLastRowToPrint___7/#REF!</definedName>
    <definedName name="Annuité___2" localSheetId="0">VolFactor___4/#REF!</definedName>
    <definedName name="Annuité___2" localSheetId="7">'Data Mobile'!VolFactor___4/#REF!</definedName>
    <definedName name="Annuité___2" localSheetId="8">'Parc Mobile '!VolFactor___4/#REF!</definedName>
    <definedName name="Annuité___2">VolFactor___4/#REF!</definedName>
    <definedName name="Annuité___23" localSheetId="0">VolFactor___5/#REF!</definedName>
    <definedName name="Annuité___23" localSheetId="7">'Data Mobile'!VolFactor___5/#REF!</definedName>
    <definedName name="Annuité___23" localSheetId="8">'Parc Mobile '!VolFactor___5/#REF!</definedName>
    <definedName name="Annuité___23">VolFactor___5/#REF!</definedName>
    <definedName name="Annuité___26" localSheetId="0">VolFactor___12/#REF!</definedName>
    <definedName name="Annuité___26" localSheetId="7">'Data Mobile'!VolFactor___12/#REF!</definedName>
    <definedName name="Annuité___26" localSheetId="8">'Parc Mobile '!VolFactor___12/#REF!</definedName>
    <definedName name="Annuité___26">VolFactor___12/#REF!</definedName>
    <definedName name="Annuité___27" localSheetId="0">VolFactor___14/#REF!</definedName>
    <definedName name="Annuité___27" localSheetId="7">'Data Mobile'!VolFactor___14/#REF!</definedName>
    <definedName name="Annuité___27" localSheetId="8">'Parc Mobile '!VolFactor___14/#REF!</definedName>
    <definedName name="Annuité___27">VolFactor___14/#REF!</definedName>
    <definedName name="Annuité___3" localSheetId="0">VolFactor___5/#REF!</definedName>
    <definedName name="Annuité___3" localSheetId="7">'Data Mobile'!VolFactor___5/#REF!</definedName>
    <definedName name="Annuité___3" localSheetId="8">'Parc Mobile '!VolFactor___5/#REF!</definedName>
    <definedName name="Annuité___3">VolFactor___5/#REF!</definedName>
    <definedName name="Annuité___4" localSheetId="0">VLastRowToPrint___0/#REF!</definedName>
    <definedName name="Annuité___4" localSheetId="7">'Data Mobile'!VLastRowToPrint___0/#REF!</definedName>
    <definedName name="Annuité___4" localSheetId="8">'Parc Mobile '!VLastRowToPrint___0/#REF!</definedName>
    <definedName name="Annuité___4">VLastRowToPrint___0/#REF!</definedName>
    <definedName name="Annuité___5" localSheetId="0">VolFactor___2/#REF!</definedName>
    <definedName name="Annuité___5" localSheetId="7">'Data Mobile'!VolFactor___2/#REF!</definedName>
    <definedName name="Annuité___5" localSheetId="8">'Parc Mobile '!VolFactor___2/#REF!</definedName>
    <definedName name="Annuité___5">VolFactor___2/#REF!</definedName>
    <definedName name="Annuité___6" localSheetId="0">VLastRowToPrint___26/#REF!</definedName>
    <definedName name="Annuité___6" localSheetId="7">'Data Mobile'!VLastRowToPrint___26/#REF!</definedName>
    <definedName name="Annuité___6" localSheetId="8">'Parc Mobile '!VLastRowToPrint___26/#REF!</definedName>
    <definedName name="Annuité___6">VLastRowToPrint___26/#REF!</definedName>
    <definedName name="Annuité___7" localSheetId="0">VolFactor___27/#REF!</definedName>
    <definedName name="Annuité___7" localSheetId="7">'Data Mobile'!VolFactor___27/#REF!</definedName>
    <definedName name="Annuité___7" localSheetId="8">'Parc Mobile '!VolFactor___27/#REF!</definedName>
    <definedName name="Annuité___7">VolFactor___27/#REF!</definedName>
    <definedName name="Annuité___9" localSheetId="0">VolFactor___5/#REF!</definedName>
    <definedName name="Annuité___9" localSheetId="7">'Data Mobile'!VolFactor___5/#REF!</definedName>
    <definedName name="Annuité___9" localSheetId="8">'Parc Mobile '!VolFactor___5/#REF!</definedName>
    <definedName name="Annuité___9">VolFactor___5/#REF!</definedName>
    <definedName name="anscount">1</definedName>
    <definedName name="ANUITE">#N/A</definedName>
    <definedName name="ao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7">#REF!</definedName>
    <definedName name="APC_List" localSheetId="8">#REF!</definedName>
    <definedName name="APC_List">#REF!</definedName>
    <definedName name="appendix4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 localSheetId="0">#REF!</definedName>
    <definedName name="April" localSheetId="7">#REF!</definedName>
    <definedName name="April" localSheetId="8">#REF!</definedName>
    <definedName name="April">#REF!</definedName>
    <definedName name="AprRtgMFR" localSheetId="0">{#N/A,#N/A,FALSE,"1999 Fiscal Current Week";#N/A,#N/A,FALSE,"1999 Fiscal Variance"}</definedName>
    <definedName name="AprRtgMFR" localSheetId="7">{#N/A,#N/A,FALSE,"1999 Fiscal Current Week";#N/A,#N/A,FALSE,"1999 Fiscal Variance"}</definedName>
    <definedName name="AprRtgMFR" localSheetId="8">{#N/A,#N/A,FALSE,"1999 Fiscal Current Week";#N/A,#N/A,FALSE,"1999 Fiscal Variance"}</definedName>
    <definedName name="AprRtgMFR" localSheetId="13">{#N/A,#N/A,FALSE,"1999 Fiscal Current Week";#N/A,#N/A,FALSE,"1999 Fiscal Variance"}</definedName>
    <definedName name="AprRtgMFR">{#N/A,#N/A,FALSE,"1999 Fiscal Current Week";#N/A,#N/A,FALSE,"1999 Fiscal Variance"}</definedName>
    <definedName name="aq" localSheetId="0">{"IS",#N/A,FALSE,"IS";"RPTIS",#N/A,FALSE,"RPTIS";"STATS",#N/A,FALSE,"STATS";"CELL",#N/A,FALSE,"CELL";"BS",#N/A,FALSE,"BS"}</definedName>
    <definedName name="aq" localSheetId="7">{"IS",#N/A,FALSE,"IS";"RPTIS",#N/A,FALSE,"RPTIS";"STATS",#N/A,FALSE,"STATS";"CELL",#N/A,FALSE,"CELL";"BS",#N/A,FALSE,"BS"}</definedName>
    <definedName name="aq" localSheetId="8">{"IS",#N/A,FALSE,"IS";"RPTIS",#N/A,FALSE,"RPTIS";"STATS",#N/A,FALSE,"STATS";"CELL",#N/A,FALSE,"CELL";"BS",#N/A,FALSE,"BS"}</definedName>
    <definedName name="aq" localSheetId="13">{"IS",#N/A,FALSE,"IS";"RPTIS",#N/A,FALSE,"RPTIS";"STATS",#N/A,FALSE,"STATS";"CELL",#N/A,FALSE,"CELL";"BS",#N/A,FALSE,"BS"}</definedName>
    <definedName name="aq">{"IS",#N/A,FALSE,"IS";"RPTIS",#N/A,FALSE,"RPTIS";"STATS",#N/A,FALSE,"STATS";"CELL",#N/A,FALSE,"CELL";"BS",#N/A,FALSE,"BS"}</definedName>
    <definedName name="art" localSheetId="0">{"First Page",#N/A,FALSE,"Surfactants LBO";"Second Page",#N/A,FALSE,"Surfactants LBO"}</definedName>
    <definedName name="art" localSheetId="7">{"First Page",#N/A,FALSE,"Surfactants LBO";"Second Page",#N/A,FALSE,"Surfactants LBO"}</definedName>
    <definedName name="art" localSheetId="8">{"First Page",#N/A,FALSE,"Surfactants LBO";"Second Page",#N/A,FALSE,"Surfactants LBO"}</definedName>
    <definedName name="art">{"First Page",#N/A,FALSE,"Surfactants LBO";"Second Page",#N/A,FALSE,"Surfactants LBO"}</definedName>
    <definedName name="Artems" localSheetId="0">{"First Page",#N/A,FALSE,"Surfactants LBO";"Second Page",#N/A,FALSE,"Surfactants LBO"}</definedName>
    <definedName name="Artems" localSheetId="7">{"First Page",#N/A,FALSE,"Surfactants LBO";"Second Page",#N/A,FALSE,"Surfactants LBO"}</definedName>
    <definedName name="Artems" localSheetId="8">{"First Page",#N/A,FALSE,"Surfactants LBO";"Second Page",#N/A,FALSE,"Surfactants LBO"}</definedName>
    <definedName name="Artems">{"First Page",#N/A,FALSE,"Surfactants LBO";"Second Page",#N/A,FALSE,"Surfactants LBO"}</definedName>
    <definedName name="Artic" localSheetId="0">{"First Page",#N/A,FALSE,"Surfactants LBO";"Second Page",#N/A,FALSE,"Surfactants LBO"}</definedName>
    <definedName name="Artic" localSheetId="7">{"First Page",#N/A,FALSE,"Surfactants LBO";"Second Page",#N/A,FALSE,"Surfactants LBO"}</definedName>
    <definedName name="Artic" localSheetId="8">{"First Page",#N/A,FALSE,"Surfactants LBO";"Second Page",#N/A,FALSE,"Surfactants LBO"}</definedName>
    <definedName name="Artic">{"First Page",#N/A,FALSE,"Surfactants LBO";"Second Page",#N/A,FALSE,"Surfactants LBO"}</definedName>
    <definedName name="as" localSheetId="0">{"comp1",#N/A,FALSE,"COMPS";"footnotes",#N/A,FALSE,"COMPS"}</definedName>
    <definedName name="as" localSheetId="7">{"comp1",#N/A,FALSE,"COMPS";"footnotes",#N/A,FALSE,"COMPS"}</definedName>
    <definedName name="as" localSheetId="8">{"comp1",#N/A,FALSE,"COMPS";"footnotes",#N/A,FALSE,"COMPS"}</definedName>
    <definedName name="as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 localSheetId="10">#REF!</definedName>
    <definedName name="AS2TickmarkLS" localSheetId="7">#REF!</definedName>
    <definedName name="AS2TickmarkLS" localSheetId="8">#REF!</definedName>
    <definedName name="AS2TickmarkLS">#REF!</definedName>
    <definedName name="AS2VersionLS">300</definedName>
    <definedName name="asd" localSheetId="0">{#N/A,#N/A,FALSE,"DCF Summary";#N/A,#N/A,FALSE,"Casema";#N/A,#N/A,FALSE,"Casema NoTel";#N/A,#N/A,FALSE,"UK";#N/A,#N/A,FALSE,"RCF";#N/A,#N/A,FALSE,"Intercable CZ";#N/A,#N/A,FALSE,"Interkabel P"}</definedName>
    <definedName name="asd" localSheetId="7">{#N/A,#N/A,FALSE,"DCF Summary";#N/A,#N/A,FALSE,"Casema";#N/A,#N/A,FALSE,"Casema NoTel";#N/A,#N/A,FALSE,"UK";#N/A,#N/A,FALSE,"RCF";#N/A,#N/A,FALSE,"Intercable CZ";#N/A,#N/A,FALSE,"Interkabel P"}</definedName>
    <definedName name="asd" localSheetId="8">{#N/A,#N/A,FALSE,"DCF Summary";#N/A,#N/A,FALSE,"Casema";#N/A,#N/A,FALSE,"Casema NoTel";#N/A,#N/A,FALSE,"UK";#N/A,#N/A,FALSE,"RCF";#N/A,#N/A,FALSE,"Intercable CZ";#N/A,#N/A,FALSE,"Interkabel P"}</definedName>
    <definedName name="asd">{#N/A,#N/A,FALSE,"DCF Summary";#N/A,#N/A,FALSE,"Casema";#N/A,#N/A,FALSE,"Casema NoTel";#N/A,#N/A,FALSE,"UK";#N/A,#N/A,FALSE,"RCF";#N/A,#N/A,FALSE,"Intercable CZ";#N/A,#N/A,FALSE,"Interkabel P"}</definedName>
    <definedName name="asdf" localSheetId="0">{#N/A,#N/A,FALSE,"Calc";#N/A,#N/A,FALSE,"Sensitivity";#N/A,#N/A,FALSE,"LT Earn.Dil.";#N/A,#N/A,FALSE,"Dil. AVP"}</definedName>
    <definedName name="asdf" localSheetId="7">{#N/A,#N/A,FALSE,"Calc";#N/A,#N/A,FALSE,"Sensitivity";#N/A,#N/A,FALSE,"LT Earn.Dil.";#N/A,#N/A,FALSE,"Dil. AVP"}</definedName>
    <definedName name="asdf" localSheetId="8">{#N/A,#N/A,FALSE,"Calc";#N/A,#N/A,FALSE,"Sensitivity";#N/A,#N/A,FALSE,"LT Earn.Dil.";#N/A,#N/A,FALSE,"Dil. AVP"}</definedName>
    <definedName name="asdf">{#N/A,#N/A,FALSE,"Calc";#N/A,#N/A,FALSE,"Sensitivity";#N/A,#N/A,FALSE,"LT Earn.Dil.";#N/A,#N/A,FALSE,"Dil. AVP"}</definedName>
    <definedName name="asss">#N/A</definedName>
    <definedName name="at" localSheetId="0">{"IS",#N/A,FALSE,"IS";"RPTIS",#N/A,FALSE,"RPTIS";"STATS",#N/A,FALSE,"STATS";"CELL",#N/A,FALSE,"CELL";"BS",#N/A,FALSE,"BS"}</definedName>
    <definedName name="at" localSheetId="7">{"IS",#N/A,FALSE,"IS";"RPTIS",#N/A,FALSE,"RPTIS";"STATS",#N/A,FALSE,"STATS";"CELL",#N/A,FALSE,"CELL";"BS",#N/A,FALSE,"BS"}</definedName>
    <definedName name="at" localSheetId="8">{"IS",#N/A,FALSE,"IS";"RPTIS",#N/A,FALSE,"RPTIS";"STATS",#N/A,FALSE,"STATS";"CELL",#N/A,FALSE,"CELL";"BS",#N/A,FALSE,"BS"}</definedName>
    <definedName name="at" localSheetId="13">{"IS",#N/A,FALSE,"IS";"RPTIS",#N/A,FALSE,"RPTIS";"STATS",#N/A,FALSE,"STATS";"CELL",#N/A,FALSE,"CELL";"BS",#N/A,FALSE,"BS"}</definedName>
    <definedName name="at">{"IS",#N/A,FALSE,"IS";"RPTIS",#N/A,FALSE,"RPTIS";"STATS",#N/A,FALSE,"STATS";"CELL",#N/A,FALSE,"CELL";"BS",#N/A,FALSE,"BS"}</definedName>
    <definedName name="ATDebtCost" localSheetId="7">#REF!</definedName>
    <definedName name="ATDebtCost" localSheetId="8">#REF!</definedName>
    <definedName name="ATDebtCost">#REF!</definedName>
    <definedName name="ATDebtCost___0" localSheetId="7">#REF!</definedName>
    <definedName name="ATDebtCost___0" localSheetId="8">#REF!</definedName>
    <definedName name="ATDebtCost___0">#REF!</definedName>
    <definedName name="ATDebtCost___12" localSheetId="7">#REF!</definedName>
    <definedName name="ATDebtCost___12" localSheetId="8">#REF!</definedName>
    <definedName name="ATDebtCost___12">#REF!</definedName>
    <definedName name="ATDebtCost___14" localSheetId="7">#REF!</definedName>
    <definedName name="ATDebtCost___14" localSheetId="8">#REF!</definedName>
    <definedName name="ATDebtCost___14">#REF!</definedName>
    <definedName name="ATDebtCost___16" localSheetId="7">#REF!</definedName>
    <definedName name="ATDebtCost___16" localSheetId="8">#REF!</definedName>
    <definedName name="ATDebtCost___16">#REF!</definedName>
    <definedName name="ATDebtCost___2" localSheetId="7">#REF!</definedName>
    <definedName name="ATDebtCost___2" localSheetId="8">#REF!</definedName>
    <definedName name="ATDebtCost___2">#REF!</definedName>
    <definedName name="ATDebtCost___25" localSheetId="7">#REF!</definedName>
    <definedName name="ATDebtCost___25" localSheetId="8">#REF!</definedName>
    <definedName name="ATDebtCost___25">#REF!</definedName>
    <definedName name="ATDebtCost___26" localSheetId="7">#REF!</definedName>
    <definedName name="ATDebtCost___26" localSheetId="8">#REF!</definedName>
    <definedName name="ATDebtCost___26">#REF!</definedName>
    <definedName name="ATDebtCost___27" localSheetId="7">#REF!</definedName>
    <definedName name="ATDebtCost___27" localSheetId="8">#REF!</definedName>
    <definedName name="ATDebtCost___27">#REF!</definedName>
    <definedName name="ATDebtCost___4" localSheetId="7">#REF!</definedName>
    <definedName name="ATDebtCost___4" localSheetId="8">#REF!</definedName>
    <definedName name="ATDebtCost___4">#REF!</definedName>
    <definedName name="ATDebtCost___5" localSheetId="7">#REF!</definedName>
    <definedName name="ATDebtCost___5" localSheetId="8">#REF!</definedName>
    <definedName name="ATDebtCost___5">#REF!</definedName>
    <definedName name="ATDebtCost___7" localSheetId="7">#REF!</definedName>
    <definedName name="ATDebtCost___7" localSheetId="8">#REF!</definedName>
    <definedName name="ATDebtCost___7">#REF!</definedName>
    <definedName name="au" localSheetId="0">{#N/A,#N/A,FALSE,"ORIX CSC"}</definedName>
    <definedName name="au" localSheetId="7">{#N/A,#N/A,FALSE,"ORIX CSC"}</definedName>
    <definedName name="au" localSheetId="8">{#N/A,#N/A,FALSE,"ORIX CSC"}</definedName>
    <definedName name="au" localSheetId="13">{#N/A,#N/A,FALSE,"ORIX CSC"}</definedName>
    <definedName name="au">{#N/A,#N/A,FALSE,"ORIX CSC"}</definedName>
    <definedName name="Auditor" localSheetId="10">#N/A</definedName>
    <definedName name="Auditor" localSheetId="0">#N/A</definedName>
    <definedName name="Auditor" localSheetId="7">OFFSET([0]!CompRange3Main,9,0,COUNTA([0]!CompRange3Main)-COUNTA(#REF!),1)</definedName>
    <definedName name="Auditor" localSheetId="9">OFFSET(CompRange3Main,9,0,COUNTA(CompRange3Main)-COUNTA(#REF!),1)</definedName>
    <definedName name="Auditor" localSheetId="8">OFFSET([0]!CompRange3Main,9,0,COUNTA([0]!CompRange3Main)-COUNTA(#REF!),1)</definedName>
    <definedName name="Auditor">OFFSET(CompRange3Main,9,0,COUNTA(CompRange3Main)-COUNTA(#REF!),1)</definedName>
    <definedName name="August" localSheetId="0">#REF!</definedName>
    <definedName name="August" localSheetId="7">#REF!</definedName>
    <definedName name="August" localSheetId="8">#REF!</definedName>
    <definedName name="August">#REF!</definedName>
    <definedName name="AUT_REC_CCP" localSheetId="7">#REF!</definedName>
    <definedName name="AUT_REC_CCP" localSheetId="8">#REF!</definedName>
    <definedName name="AUT_REC_CCP">#REF!</definedName>
    <definedName name="AUT_REC_TG" localSheetId="7">#REF!</definedName>
    <definedName name="AUT_REC_TG" localSheetId="8">#REF!</definedName>
    <definedName name="AUT_REC_TG">#REF!</definedName>
    <definedName name="axe_doc" localSheetId="0">#REF!</definedName>
    <definedName name="axe_doc" localSheetId="7">#REF!</definedName>
    <definedName name="axe_doc" localSheetId="8">#REF!</definedName>
    <definedName name="axe_doc">#REF!</definedName>
    <definedName name="axe_doc1" localSheetId="0">#REF!</definedName>
    <definedName name="axe_doc1" localSheetId="7">#REF!</definedName>
    <definedName name="axe_doc1" localSheetId="8">#REF!</definedName>
    <definedName name="axe_doc1">#REF!</definedName>
    <definedName name="axe_doc10" localSheetId="0">#REF!</definedName>
    <definedName name="axe_doc10" localSheetId="7">#REF!</definedName>
    <definedName name="axe_doc10" localSheetId="8">#REF!</definedName>
    <definedName name="axe_doc10">#REF!</definedName>
    <definedName name="axe_doc11" localSheetId="7">#REF!</definedName>
    <definedName name="axe_doc11" localSheetId="8">#REF!</definedName>
    <definedName name="axe_doc11">#REF!</definedName>
    <definedName name="axe_doc12" localSheetId="7">#REF!</definedName>
    <definedName name="axe_doc12" localSheetId="8">#REF!</definedName>
    <definedName name="axe_doc12">#REF!</definedName>
    <definedName name="axe_doc13" localSheetId="7">#REF!</definedName>
    <definedName name="axe_doc13" localSheetId="8">#REF!</definedName>
    <definedName name="axe_doc13">#REF!</definedName>
    <definedName name="axe_doc2" localSheetId="7">#REF!</definedName>
    <definedName name="axe_doc2" localSheetId="8">#REF!</definedName>
    <definedName name="axe_doc2">#REF!</definedName>
    <definedName name="axe_doc3" localSheetId="7">#REF!</definedName>
    <definedName name="axe_doc3" localSheetId="8">#REF!</definedName>
    <definedName name="axe_doc3">#REF!</definedName>
    <definedName name="axe_doc4" localSheetId="7">#REF!</definedName>
    <definedName name="axe_doc4" localSheetId="8">#REF!</definedName>
    <definedName name="axe_doc4">#REF!</definedName>
    <definedName name="axe_doc5" localSheetId="7">#REF!</definedName>
    <definedName name="axe_doc5" localSheetId="8">#REF!</definedName>
    <definedName name="axe_doc5">#REF!</definedName>
    <definedName name="axe_doc6" localSheetId="7">#REF!</definedName>
    <definedName name="axe_doc6" localSheetId="8">#REF!</definedName>
    <definedName name="axe_doc6">#REF!</definedName>
    <definedName name="axe_doc7" localSheetId="7">#REF!</definedName>
    <definedName name="axe_doc7" localSheetId="8">#REF!</definedName>
    <definedName name="axe_doc7">#REF!</definedName>
    <definedName name="axe_doc8" localSheetId="7">#REF!</definedName>
    <definedName name="axe_doc8" localSheetId="8">#REF!</definedName>
    <definedName name="axe_doc8">#REF!</definedName>
    <definedName name="axe_doc9" localSheetId="7">#REF!</definedName>
    <definedName name="axe_doc9" localSheetId="8">#REF!</definedName>
    <definedName name="axe_doc9">#REF!</definedName>
    <definedName name="axedoc_9" localSheetId="7">#REF!</definedName>
    <definedName name="axedoc_9" localSheetId="8">#REF!</definedName>
    <definedName name="axedoc_9">#REF!</definedName>
    <definedName name="ay" localSheetId="0">{"print 1",#N/A,FALSE,"PrimeCo PCS";"print 2",#N/A,FALSE,"PrimeCo PCS";"valuation",#N/A,FALSE,"PrimeCo PCS"}</definedName>
    <definedName name="ay" localSheetId="7">{"print 1",#N/A,FALSE,"PrimeCo PCS";"print 2",#N/A,FALSE,"PrimeCo PCS";"valuation",#N/A,FALSE,"PrimeCo PCS"}</definedName>
    <definedName name="ay" localSheetId="8">{"print 1",#N/A,FALSE,"PrimeCo PCS";"print 2",#N/A,FALSE,"PrimeCo PCS";"valuation",#N/A,FALSE,"PrimeCo PCS"}</definedName>
    <definedName name="ay" localSheetId="13">{"print 1",#N/A,FALSE,"PrimeCo PCS";"print 2",#N/A,FALSE,"PrimeCo PCS";"valuation",#N/A,FALSE,"PrimeCo PCS"}</definedName>
    <definedName name="ay">{"print 1",#N/A,FALSE,"PrimeCo PCS";"print 2",#N/A,FALSE,"PrimeCo PCS";"valuation",#N/A,FALSE,"PrimeCo PCS"}</definedName>
    <definedName name="AZ">#N/A</definedName>
    <definedName name="azazaz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0">Nb_de_paiements_par_an*#REF!</definedName>
    <definedName name="aze" localSheetId="7">[0]!Nb_de_paiements_par_an*#REF!</definedName>
    <definedName name="aze" localSheetId="8">[0]!Nb_de_paiements_par_an*#REF!</definedName>
    <definedName name="aze">Nb_de_paiements_par_an*#REF!</definedName>
    <definedName name="azeazedazedazeed" localSheetId="0">Nb_de_paiements_par_an*#REF!</definedName>
    <definedName name="azeazedazedazeed" localSheetId="7">'Data Mobile'!Nb_de_paiements_par_an*#REF!</definedName>
    <definedName name="azeazedazedazeed" localSheetId="8">'Parc Mobile '!Nb_de_paiements_par_an*#REF!</definedName>
    <definedName name="azeazedazedazeed">Nb_de_paiements_par_an*#REF!</definedName>
    <definedName name="azerty" localSheetId="0">[0]!Tx_intérêt_par_an/#REF!</definedName>
    <definedName name="azerty" localSheetId="7">'Data Mobile'!Tx_intérêt_par_an/#REF!</definedName>
    <definedName name="azerty" localSheetId="8">'Parc Mobile '!Tx_intérêt_par_an/#REF!</definedName>
    <definedName name="azerty">[0]!Tx_intérêt_par_an/#REF!</definedName>
    <definedName name="azerty___0" localSheetId="0">VolFactor___5/#REF!</definedName>
    <definedName name="azerty___0" localSheetId="7">'Data Mobile'!VolFactor___5/#REF!</definedName>
    <definedName name="azerty___0" localSheetId="8">'Parc Mobile '!VolFactor___5/#REF!</definedName>
    <definedName name="azerty___0">VolFactor___5/#REF!</definedName>
    <definedName name="azerty___12" localSheetId="0">VolFactor___25/#REF!</definedName>
    <definedName name="azerty___12" localSheetId="7">'Data Mobile'!VolFactor___25/#REF!</definedName>
    <definedName name="azerty___12" localSheetId="8">'Parc Mobile '!VolFactor___25/#REF!</definedName>
    <definedName name="azerty___12">VolFactor___25/#REF!</definedName>
    <definedName name="azerty___14" localSheetId="0">VolFactor___16/#REF!</definedName>
    <definedName name="azerty___14" localSheetId="7">'Data Mobile'!VolFactor___16/#REF!</definedName>
    <definedName name="azerty___14" localSheetId="8">'Parc Mobile '!VolFactor___16/#REF!</definedName>
    <definedName name="azerty___14">VolFactor___16/#REF!</definedName>
    <definedName name="azerty___16" localSheetId="0">VLastRowToPrint___7/#REF!</definedName>
    <definedName name="azerty___16" localSheetId="7">'Data Mobile'!VLastRowToPrint___7/#REF!</definedName>
    <definedName name="azerty___16" localSheetId="8">'Parc Mobile '!VLastRowToPrint___7/#REF!</definedName>
    <definedName name="azerty___16">VLastRowToPrint___7/#REF!</definedName>
    <definedName name="azerty___2" localSheetId="0">VolFactor___4/#REF!</definedName>
    <definedName name="azerty___2" localSheetId="7">'Data Mobile'!VolFactor___4/#REF!</definedName>
    <definedName name="azerty___2" localSheetId="8">'Parc Mobile '!VolFactor___4/#REF!</definedName>
    <definedName name="azerty___2">VolFactor___4/#REF!</definedName>
    <definedName name="azerty___23" localSheetId="0">VolFactor___5/#REF!</definedName>
    <definedName name="azerty___23" localSheetId="7">'Data Mobile'!VolFactor___5/#REF!</definedName>
    <definedName name="azerty___23" localSheetId="8">'Parc Mobile '!VolFactor___5/#REF!</definedName>
    <definedName name="azerty___23">VolFactor___5/#REF!</definedName>
    <definedName name="azerty___26" localSheetId="0">VolFactor___12/#REF!</definedName>
    <definedName name="azerty___26" localSheetId="7">'Data Mobile'!VolFactor___12/#REF!</definedName>
    <definedName name="azerty___26" localSheetId="8">'Parc Mobile '!VolFactor___12/#REF!</definedName>
    <definedName name="azerty___26">VolFactor___12/#REF!</definedName>
    <definedName name="azerty___27" localSheetId="0">VolFactor___14/#REF!</definedName>
    <definedName name="azerty___27" localSheetId="7">'Data Mobile'!VolFactor___14/#REF!</definedName>
    <definedName name="azerty___27" localSheetId="8">'Parc Mobile '!VolFactor___14/#REF!</definedName>
    <definedName name="azerty___27">VolFactor___14/#REF!</definedName>
    <definedName name="azerty___3" localSheetId="0">VolFactor___5/#REF!</definedName>
    <definedName name="azerty___3" localSheetId="7">'Data Mobile'!VolFactor___5/#REF!</definedName>
    <definedName name="azerty___3" localSheetId="8">'Parc Mobile '!VolFactor___5/#REF!</definedName>
    <definedName name="azerty___3">VolFactor___5/#REF!</definedName>
    <definedName name="azerty___4" localSheetId="0">VLastRowToPrint___0/#REF!</definedName>
    <definedName name="azerty___4" localSheetId="7">'Data Mobile'!VLastRowToPrint___0/#REF!</definedName>
    <definedName name="azerty___4" localSheetId="8">'Parc Mobile '!VLastRowToPrint___0/#REF!</definedName>
    <definedName name="azerty___4">VLastRowToPrint___0/#REF!</definedName>
    <definedName name="azerty___5" localSheetId="0">VolFactor___2/#REF!</definedName>
    <definedName name="azerty___5" localSheetId="7">'Data Mobile'!VolFactor___2/#REF!</definedName>
    <definedName name="azerty___5" localSheetId="8">'Parc Mobile '!VolFactor___2/#REF!</definedName>
    <definedName name="azerty___5">VolFactor___2/#REF!</definedName>
    <definedName name="azerty___6" localSheetId="0">VLastRowToPrint___26/#REF!</definedName>
    <definedName name="azerty___6" localSheetId="7">'Data Mobile'!VLastRowToPrint___26/#REF!</definedName>
    <definedName name="azerty___6" localSheetId="8">'Parc Mobile '!VLastRowToPrint___26/#REF!</definedName>
    <definedName name="azerty___6">VLastRowToPrint___26/#REF!</definedName>
    <definedName name="azerty___7" localSheetId="0">VolFactor___27/#REF!</definedName>
    <definedName name="azerty___7" localSheetId="7">'Data Mobile'!VolFactor___27/#REF!</definedName>
    <definedName name="azerty___7" localSheetId="8">'Parc Mobile '!VolFactor___27/#REF!</definedName>
    <definedName name="azerty___7">VolFactor___27/#REF!</definedName>
    <definedName name="azerty___9" localSheetId="0">VolFactor___5/#REF!</definedName>
    <definedName name="azerty___9" localSheetId="7">'Data Mobile'!VolFactor___5/#REF!</definedName>
    <definedName name="azerty___9" localSheetId="8">'Parc Mobile '!VolFactor___5/#REF!</definedName>
    <definedName name="azerty___9">VolFactor___5/#REF!</definedName>
    <definedName name="azertyu" localSheetId="0">azertyu</definedName>
    <definedName name="azertyu" localSheetId="7">#N/A</definedName>
    <definedName name="azertyu" localSheetId="8">[0]!azertyu</definedName>
    <definedName name="azertyu">azertyu</definedName>
    <definedName name="azertyu___0" localSheetId="0">bbb___3</definedName>
    <definedName name="azertyu___0" localSheetId="7">[0]!bbb___3</definedName>
    <definedName name="azertyu___0" localSheetId="8">[0]!bbb___3</definedName>
    <definedName name="azertyu___0">bbb___3</definedName>
    <definedName name="azertyu___12" localSheetId="0">bbb___23</definedName>
    <definedName name="azertyu___12" localSheetId="7">[0]!bbb___23</definedName>
    <definedName name="azertyu___12" localSheetId="8">[0]!bbb___23</definedName>
    <definedName name="azertyu___12">bbb___23</definedName>
    <definedName name="azertyu___16" localSheetId="0">Excel_BuiltIn_Database_0</definedName>
    <definedName name="azertyu___16" localSheetId="7">[0]!Excel_BuiltIn_Database_0</definedName>
    <definedName name="azertyu___16" localSheetId="8">[0]!Excel_BuiltIn_Database_0</definedName>
    <definedName name="azertyu___16">Excel_BuiltIn_Database_0</definedName>
    <definedName name="azertyu___2" localSheetId="0">bbb___6</definedName>
    <definedName name="azertyu___2" localSheetId="7">bbb___6</definedName>
    <definedName name="azertyu___2" localSheetId="8">bbb___6</definedName>
    <definedName name="azertyu___2">bbb___6</definedName>
    <definedName name="azertyu___25" localSheetId="0">BAZ___6</definedName>
    <definedName name="azertyu___25" localSheetId="7">[0]!BAZ___6</definedName>
    <definedName name="azertyu___25" localSheetId="8">[0]!BAZ___6</definedName>
    <definedName name="azertyu___25">BAZ___6</definedName>
    <definedName name="azertyu___26" localSheetId="0">#N/A</definedName>
    <definedName name="azertyu___26" localSheetId="7">'Data Mobile'!bbb___25</definedName>
    <definedName name="azertyu___26" localSheetId="8">'Parc Mobile '!bbb___25</definedName>
    <definedName name="azertyu___26">bbb___25</definedName>
    <definedName name="azertyu___27" localSheetId="0">bbb___16</definedName>
    <definedName name="azertyu___27" localSheetId="7">[0]!bbb___16</definedName>
    <definedName name="azertyu___27" localSheetId="8">[0]!bbb___16</definedName>
    <definedName name="azertyu___27">bbb___16</definedName>
    <definedName name="azertyu___3" localSheetId="0">#N/A</definedName>
    <definedName name="azertyu___3" localSheetId="7">baz___0</definedName>
    <definedName name="azertyu___3" localSheetId="8">baz___0</definedName>
    <definedName name="azertyu___3">baz___0</definedName>
    <definedName name="azertyu___5" localSheetId="0">bbb___4</definedName>
    <definedName name="azertyu___5" localSheetId="7">[0]!bbb___4</definedName>
    <definedName name="azertyu___5" localSheetId="8">[0]!bbb___4</definedName>
    <definedName name="azertyu___5">bbb___4</definedName>
    <definedName name="azertyu___6" localSheetId="0">B2000ssta___0</definedName>
    <definedName name="azertyu___6" localSheetId="7">[0]!B2000ssta___0</definedName>
    <definedName name="azertyu___6" localSheetId="8">[0]!B2000ssta___0</definedName>
    <definedName name="azertyu___6">B2000ssta___0</definedName>
    <definedName name="azertyu___7" localSheetId="0">bbb___9</definedName>
    <definedName name="azertyu___7" localSheetId="7">[0]!bbb___9</definedName>
    <definedName name="azertyu___7" localSheetId="8">[0]!bbb___9</definedName>
    <definedName name="azertyu___7">bbb___9</definedName>
    <definedName name="azertyu___9" localSheetId="0">BAZ___12</definedName>
    <definedName name="azertyu___9" localSheetId="7">[0]!BAZ___12</definedName>
    <definedName name="azertyu___9" localSheetId="8">[0]!BAZ___12</definedName>
    <definedName name="azertyu___9">BAZ___12</definedName>
    <definedName name="azraze" localSheetId="0">{"orixcsc",#N/A,FALSE,"ORIX CSC";"orixcsc2",#N/A,FALSE,"ORIX CSC"}</definedName>
    <definedName name="azraze" localSheetId="7">{"orixcsc",#N/A,FALSE,"ORIX CSC";"orixcsc2",#N/A,FALSE,"ORIX CSC"}</definedName>
    <definedName name="azraze" localSheetId="8">{"orixcsc",#N/A,FALSE,"ORIX CSC";"orixcsc2",#N/A,FALSE,"ORIX CSC"}</definedName>
    <definedName name="azraze" localSheetId="13">{"orixcsc",#N/A,FALSE,"ORIX CSC";"orixcsc2",#N/A,FALSE,"ORIX CSC"}</definedName>
    <definedName name="azraze">{"orixcsc",#N/A,FALSE,"ORIX CSC";"orixcsc2",#N/A,FALSE,"ORIX CSC"}</definedName>
    <definedName name="B">#N/A</definedName>
    <definedName name="B.C.M" localSheetId="7">#REF!</definedName>
    <definedName name="B.C.M" localSheetId="8">#REF!</definedName>
    <definedName name="B.C.M">#REF!</definedName>
    <definedName name="B.C.M." localSheetId="7">#REF!</definedName>
    <definedName name="B.C.M." localSheetId="8">#REF!</definedName>
    <definedName name="B.C.M.">#REF!</definedName>
    <definedName name="B.M.C.E_PRINCIP" localSheetId="7">#REF!</definedName>
    <definedName name="B.M.C.E_PRINCIP" localSheetId="8">#REF!</definedName>
    <definedName name="B.M.C.E_PRINCIP">#REF!</definedName>
    <definedName name="B.M.C.I" localSheetId="7">#REF!</definedName>
    <definedName name="B.M.C.I" localSheetId="8">#REF!</definedName>
    <definedName name="B.M.C.I">#REF!</definedName>
    <definedName name="B.M.C.I." localSheetId="7">#REF!</definedName>
    <definedName name="B.M.C.I." localSheetId="8">#REF!</definedName>
    <definedName name="B.M.C.I.">#REF!</definedName>
    <definedName name="B.P" localSheetId="7">#REF!</definedName>
    <definedName name="B.P" localSheetId="8">#REF!</definedName>
    <definedName name="B.P">#REF!</definedName>
    <definedName name="B.P." localSheetId="7">#REF!</definedName>
    <definedName name="B.P." localSheetId="8">#REF!</definedName>
    <definedName name="B.P.">#REF!</definedName>
    <definedName name="B_Tarifs_Le7" localSheetId="7">#REF!</definedName>
    <definedName name="B_Tarifs_Le7" localSheetId="8">#REF!</definedName>
    <definedName name="B_Tarifs_Le7">#REF!</definedName>
    <definedName name="B_Tarifs_Le7___0" localSheetId="7">#REF!</definedName>
    <definedName name="B_Tarifs_Le7___0" localSheetId="8">#REF!</definedName>
    <definedName name="B_Tarifs_Le7___0">#REF!</definedName>
    <definedName name="B_Tarifs_Le7___12" localSheetId="7">#REF!</definedName>
    <definedName name="B_Tarifs_Le7___12" localSheetId="8">#REF!</definedName>
    <definedName name="B_Tarifs_Le7___12">#REF!</definedName>
    <definedName name="B_Tarifs_Le7___14" localSheetId="7">#REF!</definedName>
    <definedName name="B_Tarifs_Le7___14" localSheetId="8">#REF!</definedName>
    <definedName name="B_Tarifs_Le7___14">#REF!</definedName>
    <definedName name="B_Tarifs_Le7___16" localSheetId="7">#REF!</definedName>
    <definedName name="B_Tarifs_Le7___16" localSheetId="8">#REF!</definedName>
    <definedName name="B_Tarifs_Le7___16">#REF!</definedName>
    <definedName name="B_Tarifs_Le7___2" localSheetId="7">#REF!</definedName>
    <definedName name="B_Tarifs_Le7___2" localSheetId="8">#REF!</definedName>
    <definedName name="B_Tarifs_Le7___2">#REF!</definedName>
    <definedName name="B_Tarifs_Le7___26" localSheetId="7">#REF!</definedName>
    <definedName name="B_Tarifs_Le7___26" localSheetId="8">#REF!</definedName>
    <definedName name="B_Tarifs_Le7___26">#REF!</definedName>
    <definedName name="B_Tarifs_Le7___27" localSheetId="7">#REF!</definedName>
    <definedName name="B_Tarifs_Le7___27" localSheetId="8">#REF!</definedName>
    <definedName name="B_Tarifs_Le7___27">#REF!</definedName>
    <definedName name="B_Tarifs_Le7___5" localSheetId="7">#REF!</definedName>
    <definedName name="B_Tarifs_Le7___5" localSheetId="8">#REF!</definedName>
    <definedName name="B_Tarifs_Le7___5">#REF!</definedName>
    <definedName name="B_Tarifs_Le7___7" localSheetId="7">#REF!</definedName>
    <definedName name="B_Tarifs_Le7___7" localSheetId="8">#REF!</definedName>
    <definedName name="B_Tarifs_Le7___7">#REF!</definedName>
    <definedName name="B2000ssta" localSheetId="7">#REF!</definedName>
    <definedName name="B2000ssta" localSheetId="8">#REF!</definedName>
    <definedName name="B2000ssta">#REF!</definedName>
    <definedName name="B2000ssta___0" localSheetId="7">#REF!</definedName>
    <definedName name="B2000ssta___0" localSheetId="8">#REF!</definedName>
    <definedName name="B2000ssta___0">#REF!</definedName>
    <definedName name="B2000ssta___12" localSheetId="7">#REF!</definedName>
    <definedName name="B2000ssta___12" localSheetId="8">#REF!</definedName>
    <definedName name="B2000ssta___12">#REF!</definedName>
    <definedName name="B2000ssta___14" localSheetId="7">#REF!</definedName>
    <definedName name="B2000ssta___14" localSheetId="8">#REF!</definedName>
    <definedName name="B2000ssta___14">#REF!</definedName>
    <definedName name="B2000ssta___16" localSheetId="7">#REF!</definedName>
    <definedName name="B2000ssta___16" localSheetId="8">#REF!</definedName>
    <definedName name="B2000ssta___16">#REF!</definedName>
    <definedName name="B2000ssta___27" localSheetId="7">#REF!</definedName>
    <definedName name="B2000ssta___27" localSheetId="8">#REF!</definedName>
    <definedName name="B2000ssta___27">#REF!</definedName>
    <definedName name="B2000ssta___5" localSheetId="7">#REF!</definedName>
    <definedName name="B2000ssta___5" localSheetId="8">#REF!</definedName>
    <definedName name="B2000ssta___5">#REF!</definedName>
    <definedName name="BAC" localSheetId="7">#REF!</definedName>
    <definedName name="BAC" localSheetId="8">#REF!</definedName>
    <definedName name="BAC">#REF!</definedName>
    <definedName name="BAC_Budget_at_Completion" localSheetId="7">#REF!</definedName>
    <definedName name="BAC_Budget_at_Completion" localSheetId="8">#REF!</definedName>
    <definedName name="BAC_Budget_at_Completion">#REF!</definedName>
    <definedName name="BANQUE" localSheetId="0">#REF!</definedName>
    <definedName name="BANQUE" localSheetId="7">#REF!</definedName>
    <definedName name="BANQUE" localSheetId="8">#REF!</definedName>
    <definedName name="BANQUE">#REF!</definedName>
    <definedName name="BASE_COSTES" localSheetId="0">#REF!</definedName>
    <definedName name="BASE_COSTES" localSheetId="7">#REF!</definedName>
    <definedName name="BASE_COSTES" localSheetId="8">#REF!</definedName>
    <definedName name="BASE_COSTES">#REF!</definedName>
    <definedName name="Base2" localSheetId="0">#REF!</definedName>
    <definedName name="Base2" localSheetId="7">#REF!</definedName>
    <definedName name="Base2" localSheetId="8">#REF!</definedName>
    <definedName name="Base2">#REF!</definedName>
    <definedName name="BAZ" localSheetId="0">#REF!</definedName>
    <definedName name="BAZ" localSheetId="7">#REF!</definedName>
    <definedName name="BAZ" localSheetId="8">#REF!</definedName>
    <definedName name="BAZ">#REF!</definedName>
    <definedName name="BAZ___12" localSheetId="0">#REF!</definedName>
    <definedName name="BAZ___12" localSheetId="7">#REF!</definedName>
    <definedName name="BAZ___12" localSheetId="8">#REF!</definedName>
    <definedName name="BAZ___12">#REF!</definedName>
    <definedName name="BAZ___6" localSheetId="0">#REF!</definedName>
    <definedName name="BAZ___6" localSheetId="7">#REF!</definedName>
    <definedName name="BAZ___6" localSheetId="8">#REF!</definedName>
    <definedName name="BAZ___6">#REF!</definedName>
    <definedName name="bb" localSheetId="0">#REF!</definedName>
    <definedName name="bb" localSheetId="7">#REF!</definedName>
    <definedName name="bb" localSheetId="8">#REF!</definedName>
    <definedName name="bb">#REF!</definedName>
    <definedName name="bbb">#N/A</definedName>
    <definedName name="bbb___0" localSheetId="0">VolFactor___5/#REF!</definedName>
    <definedName name="bbb___0" localSheetId="7">'Data Mobile'!VolFactor___5/#REF!</definedName>
    <definedName name="bbb___0" localSheetId="8">'Parc Mobile '!VolFactor___5/#REF!</definedName>
    <definedName name="bbb___0">VolFactor___5/#REF!</definedName>
    <definedName name="bbb___12">NA()</definedName>
    <definedName name="bbb___14" localSheetId="0">VolFactor___16/#REF!</definedName>
    <definedName name="bbb___14" localSheetId="7">'Data Mobile'!VolFactor___16/#REF!</definedName>
    <definedName name="bbb___14" localSheetId="8">'Parc Mobile '!VolFactor___16/#REF!</definedName>
    <definedName name="bbb___14">VolFactor___16/#REF!</definedName>
    <definedName name="bbb___16" localSheetId="0">VLastRowToPrint___7/#REF!</definedName>
    <definedName name="bbb___16" localSheetId="7">'Data Mobile'!VLastRowToPrint___7/#REF!</definedName>
    <definedName name="bbb___16" localSheetId="8">'Parc Mobile '!VLastRowToPrint___7/#REF!</definedName>
    <definedName name="bbb___16">VLastRowToPrint___7/#REF!</definedName>
    <definedName name="bbb___2">NA()</definedName>
    <definedName name="bbb___23" localSheetId="0">VolFactor___5/#REF!</definedName>
    <definedName name="bbb___23" localSheetId="7">'Data Mobile'!VolFactor___5/#REF!</definedName>
    <definedName name="bbb___23" localSheetId="8">'Parc Mobile '!VolFactor___5/#REF!</definedName>
    <definedName name="bbb___23">VolFactor___5/#REF!</definedName>
    <definedName name="bbb___26">NA()</definedName>
    <definedName name="bbb___27" localSheetId="0">VolFactor___14/#REF!</definedName>
    <definedName name="bbb___27" localSheetId="7">'Data Mobile'!VolFactor___14/#REF!</definedName>
    <definedName name="bbb___27" localSheetId="8">'Parc Mobile '!VolFactor___14/#REF!</definedName>
    <definedName name="bbb___27">VolFactor___14/#REF!</definedName>
    <definedName name="bbb___3" localSheetId="0">VolFactor___5/#REF!</definedName>
    <definedName name="bbb___3" localSheetId="7">'Data Mobile'!VolFactor___5/#REF!</definedName>
    <definedName name="bbb___3" localSheetId="8">'Parc Mobile '!VolFactor___5/#REF!</definedName>
    <definedName name="bbb___3">VolFactor___5/#REF!</definedName>
    <definedName name="bbb___4" localSheetId="0">VLastRowToPrint___0/#REF!</definedName>
    <definedName name="bbb___4" localSheetId="7">'Data Mobile'!VLastRowToPrint___0/#REF!</definedName>
    <definedName name="bbb___4" localSheetId="8">'Parc Mobile '!VLastRowToPrint___0/#REF!</definedName>
    <definedName name="bbb___4">VLastRowToPrint___0/#REF!</definedName>
    <definedName name="bbb___5" localSheetId="0">VolFactor___2/#REF!</definedName>
    <definedName name="bbb___5" localSheetId="7">'Data Mobile'!VolFactor___2/#REF!</definedName>
    <definedName name="bbb___5" localSheetId="8">'Parc Mobile '!VolFactor___2/#REF!</definedName>
    <definedName name="bbb___5">VolFactor___2/#REF!</definedName>
    <definedName name="bbb___6">NA()</definedName>
    <definedName name="bbb___7">NA()</definedName>
    <definedName name="bbb___9" localSheetId="0">VolFactor___5/#REF!</definedName>
    <definedName name="bbb___9" localSheetId="7">'Data Mobile'!VolFactor___5/#REF!</definedName>
    <definedName name="bbb___9" localSheetId="8">'Parc Mobile '!VolFactor___5/#REF!</definedName>
    <definedName name="bbb___9">VolFactor___5/#REF!</definedName>
    <definedName name="bbb__0">#N/A</definedName>
    <definedName name="bbbb" localSheetId="0">[0]!Tx_intérêt_par_an/#REF!</definedName>
    <definedName name="bbbb" localSheetId="7">'Data Mobile'!Tx_intérêt_par_an/#REF!</definedName>
    <definedName name="bbbb" localSheetId="8">'Parc Mobile '!Tx_intérêt_par_an/#REF!</definedName>
    <definedName name="bbbb">[0]!Tx_intérêt_par_an/#REF!</definedName>
    <definedName name="bbbb___0" localSheetId="0">VolFactor___5/#REF!</definedName>
    <definedName name="bbbb___0" localSheetId="7">'Data Mobile'!VolFactor___5/#REF!</definedName>
    <definedName name="bbbb___0" localSheetId="8">'Parc Mobile '!VolFactor___5/#REF!</definedName>
    <definedName name="bbbb___0">VolFactor___5/#REF!</definedName>
    <definedName name="bbbb___12" localSheetId="0">VolFactor___25/#REF!</definedName>
    <definedName name="bbbb___12" localSheetId="7">'Data Mobile'!VolFactor___25/#REF!</definedName>
    <definedName name="bbbb___12" localSheetId="8">'Parc Mobile '!VolFactor___25/#REF!</definedName>
    <definedName name="bbbb___12">VolFactor___25/#REF!</definedName>
    <definedName name="bbbb___14" localSheetId="0">VolFactor___16/#REF!</definedName>
    <definedName name="bbbb___14" localSheetId="7">'Data Mobile'!VolFactor___16/#REF!</definedName>
    <definedName name="bbbb___14" localSheetId="8">'Parc Mobile '!VolFactor___16/#REF!</definedName>
    <definedName name="bbbb___14">VolFactor___16/#REF!</definedName>
    <definedName name="bbbb___16" localSheetId="0">VLastRowToPrint___7/#REF!</definedName>
    <definedName name="bbbb___16" localSheetId="7">'Data Mobile'!VLastRowToPrint___7/#REF!</definedName>
    <definedName name="bbbb___16" localSheetId="8">'Parc Mobile '!VLastRowToPrint___7/#REF!</definedName>
    <definedName name="bbbb___16">VLastRowToPrint___7/#REF!</definedName>
    <definedName name="bbbb___2" localSheetId="0">VolFactor___4/#REF!</definedName>
    <definedName name="bbbb___2" localSheetId="7">'Data Mobile'!VolFactor___4/#REF!</definedName>
    <definedName name="bbbb___2" localSheetId="8">'Parc Mobile '!VolFactor___4/#REF!</definedName>
    <definedName name="bbbb___2">VolFactor___4/#REF!</definedName>
    <definedName name="bbbb___23" localSheetId="0">VolFactor___5/#REF!</definedName>
    <definedName name="bbbb___23" localSheetId="7">'Data Mobile'!VolFactor___5/#REF!</definedName>
    <definedName name="bbbb___23" localSheetId="8">'Parc Mobile '!VolFactor___5/#REF!</definedName>
    <definedName name="bbbb___23">VolFactor___5/#REF!</definedName>
    <definedName name="bbbb___26" localSheetId="0">VolFactor___12/#REF!</definedName>
    <definedName name="bbbb___26" localSheetId="7">'Data Mobile'!VolFactor___12/#REF!</definedName>
    <definedName name="bbbb___26" localSheetId="8">'Parc Mobile '!VolFactor___12/#REF!</definedName>
    <definedName name="bbbb___26">VolFactor___12/#REF!</definedName>
    <definedName name="bbbb___27" localSheetId="0">VolFactor___14/#REF!</definedName>
    <definedName name="bbbb___27" localSheetId="7">'Data Mobile'!VolFactor___14/#REF!</definedName>
    <definedName name="bbbb___27" localSheetId="8">'Parc Mobile '!VolFactor___14/#REF!</definedName>
    <definedName name="bbbb___27">VolFactor___14/#REF!</definedName>
    <definedName name="bbbb___3" localSheetId="0">VolFactor___5/#REF!</definedName>
    <definedName name="bbbb___3" localSheetId="7">'Data Mobile'!VolFactor___5/#REF!</definedName>
    <definedName name="bbbb___3" localSheetId="8">'Parc Mobile '!VolFactor___5/#REF!</definedName>
    <definedName name="bbbb___3">VolFactor___5/#REF!</definedName>
    <definedName name="bbbb___4" localSheetId="0">VLastRowToPrint___0/#REF!</definedName>
    <definedName name="bbbb___4" localSheetId="7">'Data Mobile'!VLastRowToPrint___0/#REF!</definedName>
    <definedName name="bbbb___4" localSheetId="8">'Parc Mobile '!VLastRowToPrint___0/#REF!</definedName>
    <definedName name="bbbb___4">VLastRowToPrint___0/#REF!</definedName>
    <definedName name="bbbb___5" localSheetId="0">VolFactor___2/#REF!</definedName>
    <definedName name="bbbb___5" localSheetId="7">'Data Mobile'!VolFactor___2/#REF!</definedName>
    <definedName name="bbbb___5" localSheetId="8">'Parc Mobile '!VolFactor___2/#REF!</definedName>
    <definedName name="bbbb___5">VolFactor___2/#REF!</definedName>
    <definedName name="bbbb___6" localSheetId="0">VLastRowToPrint___26/#REF!</definedName>
    <definedName name="bbbb___6" localSheetId="7">'Data Mobile'!VLastRowToPrint___26/#REF!</definedName>
    <definedName name="bbbb___6" localSheetId="8">'Parc Mobile '!VLastRowToPrint___26/#REF!</definedName>
    <definedName name="bbbb___6">VLastRowToPrint___26/#REF!</definedName>
    <definedName name="bbbb___7" localSheetId="0">VolFactor___27/#REF!</definedName>
    <definedName name="bbbb___7" localSheetId="7">'Data Mobile'!VolFactor___27/#REF!</definedName>
    <definedName name="bbbb___7" localSheetId="8">'Parc Mobile '!VolFactor___27/#REF!</definedName>
    <definedName name="bbbb___7">VolFactor___27/#REF!</definedName>
    <definedName name="bbbb___9" localSheetId="0">VolFactor___5/#REF!</definedName>
    <definedName name="bbbb___9" localSheetId="7">'Data Mobile'!VolFactor___5/#REF!</definedName>
    <definedName name="bbbb___9" localSheetId="8">'Parc Mobile '!VolFactor___5/#REF!</definedName>
    <definedName name="bbbb___9">VolFactor___5/#REF!</definedName>
    <definedName name="BBBBBBBB" localSheetId="0">BBBBBBBB</definedName>
    <definedName name="BBBBBBBB" localSheetId="7">#N/A</definedName>
    <definedName name="BBBBBBBB" localSheetId="8">#N/A</definedName>
    <definedName name="BBBBBBBB">BBBBBBBB</definedName>
    <definedName name="bc" localSheetId="0">{"IS",#N/A,FALSE,"IS";"RPTIS",#N/A,FALSE,"RPTIS";"STATS",#N/A,FALSE,"STATS";"CELL",#N/A,FALSE,"CELL";"BS",#N/A,FALSE,"BS"}</definedName>
    <definedName name="bc" localSheetId="7">{"IS",#N/A,FALSE,"IS";"RPTIS",#N/A,FALSE,"RPTIS";"STATS",#N/A,FALSE,"STATS";"CELL",#N/A,FALSE,"CELL";"BS",#N/A,FALSE,"BS"}</definedName>
    <definedName name="bc" localSheetId="8">{"IS",#N/A,FALSE,"IS";"RPTIS",#N/A,FALSE,"RPTIS";"STATS",#N/A,FALSE,"STATS";"CELL",#N/A,FALSE,"CELL";"BS",#N/A,FALSE,"BS"}</definedName>
    <definedName name="bc" localSheetId="13">{"IS",#N/A,FALSE,"IS";"RPTIS",#N/A,FALSE,"RPTIS";"STATS",#N/A,FALSE,"STATS";"CELL",#N/A,FALSE,"CELL";"BS",#N/A,FALSE,"BS"}</definedName>
    <definedName name="bc">{"IS",#N/A,FALSE,"IS";"RPTIS",#N/A,FALSE,"RPTIS";"STATS",#N/A,FALSE,"STATS";"CELL",#N/A,FALSE,"CELL";"BS",#N/A,FALSE,"BS"}</definedName>
    <definedName name="bcvgdhjdfhhjfev" localSheetId="0">bcvgdhjdfhhjfev</definedName>
    <definedName name="bcvgdhjdfhhjfev" localSheetId="7">#N/A</definedName>
    <definedName name="bcvgdhjdfhhjfev" localSheetId="8">[0]!bcvgdhjdfhhjfev</definedName>
    <definedName name="bcvgdhjdfhhjfev">bcvgdhjdfhhjfev</definedName>
    <definedName name="BEGINNING" localSheetId="0">#REF!</definedName>
    <definedName name="BEGINNING" localSheetId="7">#REF!</definedName>
    <definedName name="BEGINNING" localSheetId="8">#REF!</definedName>
    <definedName name="BEGINNING">#REF!</definedName>
    <definedName name="belnew" localSheetId="0">{"IS",#N/A,FALSE,"IS";"RPTIS",#N/A,FALSE,"RPTIS";"STATS",#N/A,FALSE,"STATS";"CELL",#N/A,FALSE,"CELL";"BS",#N/A,FALSE,"BS"}</definedName>
    <definedName name="belnew" localSheetId="7">{"IS",#N/A,FALSE,"IS";"RPTIS",#N/A,FALSE,"RPTIS";"STATS",#N/A,FALSE,"STATS";"CELL",#N/A,FALSE,"CELL";"BS",#N/A,FALSE,"BS"}</definedName>
    <definedName name="belnew" localSheetId="8">{"IS",#N/A,FALSE,"IS";"RPTIS",#N/A,FALSE,"RPTIS";"STATS",#N/A,FALSE,"STATS";"CELL",#N/A,FALSE,"CELL";"BS",#N/A,FALSE,"BS"}</definedName>
    <definedName name="belnew" localSheetId="13">{"IS",#N/A,FALSE,"IS";"RPTIS",#N/A,FALSE,"RPTIS";"STATS",#N/A,FALSE,"STATS";"CELL",#N/A,FALSE,"CELL";"BS",#N/A,FALSE,"BS"}</definedName>
    <definedName name="belnew">{"IS",#N/A,FALSE,"IS";"RPTIS",#N/A,FALSE,"RPTIS";"STATS",#N/A,FALSE,"STATS";"CELL",#N/A,FALSE,"CELL";"BS",#N/A,FALSE,"BS"}</definedName>
    <definedName name="belnew1" localSheetId="0">{"IS",#N/A,FALSE,"IS";"RPTIS",#N/A,FALSE,"RPTIS";"STATS",#N/A,FALSE,"STATS";"CELL",#N/A,FALSE,"CELL";"BS",#N/A,FALSE,"BS"}</definedName>
    <definedName name="belnew1" localSheetId="7">{"IS",#N/A,FALSE,"IS";"RPTIS",#N/A,FALSE,"RPTIS";"STATS",#N/A,FALSE,"STATS";"CELL",#N/A,FALSE,"CELL";"BS",#N/A,FALSE,"BS"}</definedName>
    <definedName name="belnew1" localSheetId="8">{"IS",#N/A,FALSE,"IS";"RPTIS",#N/A,FALSE,"RPTIS";"STATS",#N/A,FALSE,"STATS";"CELL",#N/A,FALSE,"CELL";"BS",#N/A,FALSE,"BS"}</definedName>
    <definedName name="belnew1" localSheetId="13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 localSheetId="0">{"IS",#N/A,FALSE,"IS";"RPTIS",#N/A,FALSE,"RPTIS";"STATS",#N/A,FALSE,"STATS";"CELL",#N/A,FALSE,"CELL";"BS",#N/A,FALSE,"BS"}</definedName>
    <definedName name="belnew10" localSheetId="7">{"IS",#N/A,FALSE,"IS";"RPTIS",#N/A,FALSE,"RPTIS";"STATS",#N/A,FALSE,"STATS";"CELL",#N/A,FALSE,"CELL";"BS",#N/A,FALSE,"BS"}</definedName>
    <definedName name="belnew10" localSheetId="8">{"IS",#N/A,FALSE,"IS";"RPTIS",#N/A,FALSE,"RPTIS";"STATS",#N/A,FALSE,"STATS";"CELL",#N/A,FALSE,"CELL";"BS",#N/A,FALSE,"BS"}</definedName>
    <definedName name="belnew10" localSheetId="13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 localSheetId="0">{#N/A,#N/A,TRUE,"Cover sheet";#N/A,#N/A,TRUE,"DCF analysis";#N/A,#N/A,TRUE,"WACC calculation"}</definedName>
    <definedName name="BG" localSheetId="7">{#N/A,#N/A,TRUE,"Cover sheet";#N/A,#N/A,TRUE,"DCF analysis";#N/A,#N/A,TRUE,"WACC calculation"}</definedName>
    <definedName name="BG" localSheetId="8">{#N/A,#N/A,TRUE,"Cover sheet";#N/A,#N/A,TRUE,"DCF analysis";#N/A,#N/A,TRUE,"WACC calculation"}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7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8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10">#REF!</definedName>
    <definedName name="Blank3" localSheetId="0">#REF!</definedName>
    <definedName name="Blank3" localSheetId="7">#REF!</definedName>
    <definedName name="Blank3" localSheetId="8">#REF!</definedName>
    <definedName name="Blank3">#REF!</definedName>
    <definedName name="Blank4" localSheetId="10">#REF!</definedName>
    <definedName name="Blank4" localSheetId="0">#REF!</definedName>
    <definedName name="Blank4" localSheetId="7">#REF!</definedName>
    <definedName name="Blank4" localSheetId="8">#REF!</definedName>
    <definedName name="Blank4">#REF!</definedName>
    <definedName name="Blank5" localSheetId="10">#REF!</definedName>
    <definedName name="Blank5" localSheetId="0">#REF!</definedName>
    <definedName name="Blank5" localSheetId="7">#REF!</definedName>
    <definedName name="Blank5" localSheetId="8">#REF!</definedName>
    <definedName name="Blank5">#REF!</definedName>
    <definedName name="Blank6" localSheetId="10">#REF!</definedName>
    <definedName name="Blank6" localSheetId="0">#REF!</definedName>
    <definedName name="Blank6" localSheetId="7">#REF!</definedName>
    <definedName name="Blank6" localSheetId="8">#REF!</definedName>
    <definedName name="Blank6">#REF!</definedName>
    <definedName name="Blank7" localSheetId="10">#REF!</definedName>
    <definedName name="Blank7" localSheetId="0">#REF!</definedName>
    <definedName name="Blank7" localSheetId="7">#REF!</definedName>
    <definedName name="Blank7" localSheetId="8">#REF!</definedName>
    <definedName name="Blank7">#REF!</definedName>
    <definedName name="Blank8" localSheetId="10">#REF!</definedName>
    <definedName name="Blank8" localSheetId="0">#REF!</definedName>
    <definedName name="Blank8" localSheetId="7">#REF!</definedName>
    <definedName name="Blank8" localSheetId="8">#REF!</definedName>
    <definedName name="Blank8">#REF!</definedName>
    <definedName name="BMCE" localSheetId="0">#REF!</definedName>
    <definedName name="BMCE" localSheetId="7">#REF!</definedName>
    <definedName name="BMCE" localSheetId="8">#REF!</definedName>
    <definedName name="BMCE">#REF!</definedName>
    <definedName name="BMCE.P" localSheetId="0">#REF!</definedName>
    <definedName name="BMCE.P" localSheetId="7">#REF!</definedName>
    <definedName name="BMCE.P" localSheetId="8">#REF!</definedName>
    <definedName name="BMCE.P">#REF!</definedName>
    <definedName name="bnbbb" localSheetId="0">bnbbb</definedName>
    <definedName name="bnbbb" localSheetId="7">#N/A</definedName>
    <definedName name="bnbbb" localSheetId="8">#N/A</definedName>
    <definedName name="bnbbb">bnbbb</definedName>
    <definedName name="BNFG">#N/A</definedName>
    <definedName name="bnkj" localSheetId="0">{#N/A,#N/A,FALSE,"output";#N/A,#N/A,FALSE,"contrib";#N/A,#N/A,FALSE,"profile";#N/A,#N/A,FALSE,"comps"}</definedName>
    <definedName name="bnkj" localSheetId="7">{#N/A,#N/A,FALSE,"output";#N/A,#N/A,FALSE,"contrib";#N/A,#N/A,FALSE,"profile";#N/A,#N/A,FALSE,"comps"}</definedName>
    <definedName name="bnkj" localSheetId="8">{#N/A,#N/A,FALSE,"output";#N/A,#N/A,FALSE,"contrib";#N/A,#N/A,FALSE,"profile";#N/A,#N/A,FALSE,"comps"}</definedName>
    <definedName name="bnkj">{#N/A,#N/A,FALSE,"output";#N/A,#N/A,FALSE,"contrib";#N/A,#N/A,FALSE,"profile";#N/A,#N/A,FALSE,"comps"}</definedName>
    <definedName name="BO_OPEX4R" localSheetId="7">#REF!</definedName>
    <definedName name="BO_OPEX4R" localSheetId="8">#REF!</definedName>
    <definedName name="BO_OPEX4R">#REF!</definedName>
    <definedName name="bouhali" localSheetId="7">#REF!</definedName>
    <definedName name="bouhali" localSheetId="8">#REF!</definedName>
    <definedName name="bouhali">#REF!</definedName>
    <definedName name="BOUNDARY">#N/A</definedName>
    <definedName name="BSCVolt" localSheetId="0">#REF!</definedName>
    <definedName name="BSCVolt" localSheetId="7">#REF!</definedName>
    <definedName name="BSCVolt" localSheetId="8">#REF!</definedName>
    <definedName name="BSCVolt">#REF!</definedName>
    <definedName name="BTSVolt" localSheetId="0">#REF!</definedName>
    <definedName name="BTSVolt" localSheetId="7">#REF!</definedName>
    <definedName name="BTSVolt" localSheetId="8">#REF!</definedName>
    <definedName name="BTSVolt">#REF!</definedName>
    <definedName name="Budget_2003_Conso" localSheetId="0">#REF!</definedName>
    <definedName name="Budget_2003_Conso" localSheetId="7">#REF!</definedName>
    <definedName name="Budget_2003_Conso" localSheetId="8">#REF!</definedName>
    <definedName name="Budget_2003_Conso">#REF!</definedName>
    <definedName name="Budget_2003_Conso___0" localSheetId="0">#REF!</definedName>
    <definedName name="Budget_2003_Conso___0" localSheetId="7">#REF!</definedName>
    <definedName name="Budget_2003_Conso___0" localSheetId="8">#REF!</definedName>
    <definedName name="Budget_2003_Conso___0">#REF!</definedName>
    <definedName name="Budget_2003_Conso___12" localSheetId="0">#REF!</definedName>
    <definedName name="Budget_2003_Conso___12" localSheetId="7">#REF!</definedName>
    <definedName name="Budget_2003_Conso___12" localSheetId="8">#REF!</definedName>
    <definedName name="Budget_2003_Conso___12">#REF!</definedName>
    <definedName name="Budget_2003_Conso___14" localSheetId="7">#REF!</definedName>
    <definedName name="Budget_2003_Conso___14" localSheetId="8">#REF!</definedName>
    <definedName name="Budget_2003_Conso___14">#REF!</definedName>
    <definedName name="Budget_2003_Conso___16" localSheetId="7">#REF!</definedName>
    <definedName name="Budget_2003_Conso___16" localSheetId="8">#REF!</definedName>
    <definedName name="Budget_2003_Conso___16">#REF!</definedName>
    <definedName name="Budget_2003_Conso___27" localSheetId="7">#REF!</definedName>
    <definedName name="Budget_2003_Conso___27" localSheetId="8">#REF!</definedName>
    <definedName name="Budget_2003_Conso___27">#REF!</definedName>
    <definedName name="Budget_2003_Conso___5" localSheetId="7">#REF!</definedName>
    <definedName name="Budget_2003_Conso___5" localSheetId="8">#REF!</definedName>
    <definedName name="Budget_2003_Conso___5">#REF!</definedName>
    <definedName name="Budget_DR_Rabat06" localSheetId="7">#REF!</definedName>
    <definedName name="Budget_DR_Rabat06" localSheetId="8">#REF!</definedName>
    <definedName name="Budget_DR_Rabat06">#REF!</definedName>
    <definedName name="budget2000" localSheetId="0">#REF!</definedName>
    <definedName name="budget2000" localSheetId="7">#REF!</definedName>
    <definedName name="budget2000" localSheetId="8">#REF!</definedName>
    <definedName name="budget2000">#REF!</definedName>
    <definedName name="budget2000___0" localSheetId="0">#REF!</definedName>
    <definedName name="budget2000___0" localSheetId="7">#REF!</definedName>
    <definedName name="budget2000___0" localSheetId="8">#REF!</definedName>
    <definedName name="budget2000___0">#REF!</definedName>
    <definedName name="budget2000___12" localSheetId="0">#REF!</definedName>
    <definedName name="budget2000___12" localSheetId="7">#REF!</definedName>
    <definedName name="budget2000___12" localSheetId="8">#REF!</definedName>
    <definedName name="budget2000___12">#REF!</definedName>
    <definedName name="budget2000___14" localSheetId="7">#REF!</definedName>
    <definedName name="budget2000___14" localSheetId="8">#REF!</definedName>
    <definedName name="budget2000___14">#REF!</definedName>
    <definedName name="budget2000___16" localSheetId="7">#REF!</definedName>
    <definedName name="budget2000___16" localSheetId="8">#REF!</definedName>
    <definedName name="budget2000___16">#REF!</definedName>
    <definedName name="budget2000___27" localSheetId="7">#REF!</definedName>
    <definedName name="budget2000___27" localSheetId="8">#REF!</definedName>
    <definedName name="budget2000___27">#REF!</definedName>
    <definedName name="budget2000___5" localSheetId="7">#REF!</definedName>
    <definedName name="budget2000___5" localSheetId="8">#REF!</definedName>
    <definedName name="budget2000___5">#REF!</definedName>
    <definedName name="C.D.M" localSheetId="0">#REF!</definedName>
    <definedName name="C.D.M" localSheetId="7">#REF!</definedName>
    <definedName name="C.D.M" localSheetId="8">#REF!</definedName>
    <definedName name="C.D.M">#REF!</definedName>
    <definedName name="C_" localSheetId="0">#REF!</definedName>
    <definedName name="C_" localSheetId="7">#REF!</definedName>
    <definedName name="C_" localSheetId="8">#REF!</definedName>
    <definedName name="C_">#REF!</definedName>
    <definedName name="C____12" localSheetId="0">#REF!</definedName>
    <definedName name="C____12" localSheetId="7">#REF!</definedName>
    <definedName name="C____12" localSheetId="8">#REF!</definedName>
    <definedName name="C____12">#REF!</definedName>
    <definedName name="C____2" localSheetId="0">#REF!</definedName>
    <definedName name="C____2" localSheetId="7">#REF!</definedName>
    <definedName name="C____2" localSheetId="8">#REF!</definedName>
    <definedName name="C____2">#REF!</definedName>
    <definedName name="C____25" localSheetId="0">#REF!</definedName>
    <definedName name="C____25" localSheetId="7">#REF!</definedName>
    <definedName name="C____25" localSheetId="8">#REF!</definedName>
    <definedName name="C____25">#REF!</definedName>
    <definedName name="C____26" localSheetId="7">#REF!</definedName>
    <definedName name="C____26" localSheetId="8">#REF!</definedName>
    <definedName name="C____26">#REF!</definedName>
    <definedName name="C____4" localSheetId="0">#REF!</definedName>
    <definedName name="C____4" localSheetId="7">#REF!</definedName>
    <definedName name="C____4" localSheetId="8">#REF!</definedName>
    <definedName name="C____4">#REF!</definedName>
    <definedName name="C____6" localSheetId="0">#REF!</definedName>
    <definedName name="C____6" localSheetId="7">#REF!</definedName>
    <definedName name="C____6" localSheetId="8">#REF!</definedName>
    <definedName name="C____6">#REF!</definedName>
    <definedName name="C____7" localSheetId="0">#REF!</definedName>
    <definedName name="C____7" localSheetId="7">#REF!</definedName>
    <definedName name="C____7" localSheetId="8">#REF!</definedName>
    <definedName name="C____7">#REF!</definedName>
    <definedName name="C_Prépaiement" localSheetId="0">#REF!</definedName>
    <definedName name="C_Prépaiement" localSheetId="7">#REF!</definedName>
    <definedName name="C_Prépaiement" localSheetId="8">#REF!</definedName>
    <definedName name="C_Prépaiement">#REF!</definedName>
    <definedName name="C_Prépaiement___0" localSheetId="7">#REF!</definedName>
    <definedName name="C_Prépaiement___0" localSheetId="8">#REF!</definedName>
    <definedName name="C_Prépaiement___0">#REF!</definedName>
    <definedName name="C_Prépaiement___12" localSheetId="7">#REF!</definedName>
    <definedName name="C_Prépaiement___12" localSheetId="8">#REF!</definedName>
    <definedName name="C_Prépaiement___12">#REF!</definedName>
    <definedName name="C_Prépaiement___14" localSheetId="7">#REF!</definedName>
    <definedName name="C_Prépaiement___14" localSheetId="8">#REF!</definedName>
    <definedName name="C_Prépaiement___14">#REF!</definedName>
    <definedName name="C_Prépaiement___16" localSheetId="7">#REF!</definedName>
    <definedName name="C_Prépaiement___16" localSheetId="8">#REF!</definedName>
    <definedName name="C_Prépaiement___16">#REF!</definedName>
    <definedName name="C_Prépaiement___2" localSheetId="7">#REF!</definedName>
    <definedName name="C_Prépaiement___2" localSheetId="8">#REF!</definedName>
    <definedName name="C_Prépaiement___2">#REF!</definedName>
    <definedName name="C_Prépaiement___26" localSheetId="7">#REF!</definedName>
    <definedName name="C_Prépaiement___26" localSheetId="8">#REF!</definedName>
    <definedName name="C_Prépaiement___26">#REF!</definedName>
    <definedName name="C_Prépaiement___27" localSheetId="7">#REF!</definedName>
    <definedName name="C_Prépaiement___27" localSheetId="8">#REF!</definedName>
    <definedName name="C_Prépaiement___27">#REF!</definedName>
    <definedName name="C_Prépaiement___5" localSheetId="7">#REF!</definedName>
    <definedName name="C_Prépaiement___5" localSheetId="8">#REF!</definedName>
    <definedName name="C_Prépaiement___5">#REF!</definedName>
    <definedName name="C_Prépaiement___7" localSheetId="7">#REF!</definedName>
    <definedName name="C_Prépaiement___7" localSheetId="8">#REF!</definedName>
    <definedName name="C_Prépaiement___7">#REF!</definedName>
    <definedName name="CA" localSheetId="7">#REF!</definedName>
    <definedName name="CA" localSheetId="8">#REF!</definedName>
    <definedName name="CA">#REF!</definedName>
    <definedName name="CA___0" localSheetId="7">#REF!</definedName>
    <definedName name="CA___0" localSheetId="8">#REF!</definedName>
    <definedName name="CA___0">#REF!</definedName>
    <definedName name="CA___12" localSheetId="7">#REF!</definedName>
    <definedName name="CA___12" localSheetId="8">#REF!</definedName>
    <definedName name="CA___12">#REF!</definedName>
    <definedName name="CA___14" localSheetId="7">#REF!</definedName>
    <definedName name="CA___14" localSheetId="8">#REF!</definedName>
    <definedName name="CA___14">#REF!</definedName>
    <definedName name="CA___16" localSheetId="7">#REF!</definedName>
    <definedName name="CA___16" localSheetId="8">#REF!</definedName>
    <definedName name="CA___16">#REF!</definedName>
    <definedName name="CA___2" localSheetId="7">#REF!</definedName>
    <definedName name="CA___2" localSheetId="8">#REF!</definedName>
    <definedName name="CA___2">#REF!</definedName>
    <definedName name="CA___25" localSheetId="7">#REF!</definedName>
    <definedName name="CA___25" localSheetId="8">#REF!</definedName>
    <definedName name="CA___25">#REF!</definedName>
    <definedName name="CA___26" localSheetId="7">#REF!</definedName>
    <definedName name="CA___26" localSheetId="8">#REF!</definedName>
    <definedName name="CA___26">#REF!</definedName>
    <definedName name="CA___27" localSheetId="7">#REF!</definedName>
    <definedName name="CA___27" localSheetId="8">#REF!</definedName>
    <definedName name="CA___27">#REF!</definedName>
    <definedName name="CA___4" localSheetId="7">#REF!</definedName>
    <definedName name="CA___4" localSheetId="8">#REF!</definedName>
    <definedName name="CA___4">#REF!</definedName>
    <definedName name="CA___5" localSheetId="7">#REF!</definedName>
    <definedName name="CA___5" localSheetId="8">#REF!</definedName>
    <definedName name="CA___5">#REF!</definedName>
    <definedName name="CA___7" localSheetId="7">#REF!</definedName>
    <definedName name="CA___7" localSheetId="8">#REF!</definedName>
    <definedName name="CA___7">#REF!</definedName>
    <definedName name="ca_pm_dest" localSheetId="7">#REF!</definedName>
    <definedName name="ca_pm_dest" localSheetId="8">#REF!</definedName>
    <definedName name="ca_pm_dest">#REF!</definedName>
    <definedName name="Cable" localSheetId="0">{#N/A,#N/A,FALSE,"Operations";#N/A,#N/A,FALSE,"Financials"}</definedName>
    <definedName name="Cable" localSheetId="7">{#N/A,#N/A,FALSE,"Operations";#N/A,#N/A,FALSE,"Financials"}</definedName>
    <definedName name="Cable" localSheetId="8">{#N/A,#N/A,FALSE,"Operations";#N/A,#N/A,FALSE,"Financials"}</definedName>
    <definedName name="Cable">{#N/A,#N/A,FALSE,"Operations";#N/A,#N/A,FALSE,"Financials"}</definedName>
    <definedName name="Cable2" localSheetId="0">{#N/A,#N/A,FALSE,"Operations";#N/A,#N/A,FALSE,"Financials"}</definedName>
    <definedName name="Cable2" localSheetId="7">{#N/A,#N/A,FALSE,"Operations";#N/A,#N/A,FALSE,"Financials"}</definedName>
    <definedName name="Cable2" localSheetId="8">{#N/A,#N/A,FALSE,"Operations";#N/A,#N/A,FALSE,"Financials"}</definedName>
    <definedName name="Cable2">{#N/A,#N/A,FALSE,"Operations";#N/A,#N/A,FALSE,"Financials"}</definedName>
    <definedName name="Cabs" localSheetId="7">#REF!</definedName>
    <definedName name="Cabs" localSheetId="8">#REF!</definedName>
    <definedName name="Cabs">#REF!</definedName>
    <definedName name="cad" localSheetId="0">[0]!Tx_intérêt_par_an/#REF!</definedName>
    <definedName name="cad" localSheetId="7">'Data Mobile'!Tx_intérêt_par_an/#REF!</definedName>
    <definedName name="cad" localSheetId="8">'Parc Mobile '!Tx_intérêt_par_an/#REF!</definedName>
    <definedName name="cad">[0]!Tx_intérêt_par_an/#REF!</definedName>
    <definedName name="cad___0" localSheetId="0">VolFactor___5/#REF!</definedName>
    <definedName name="cad___0" localSheetId="7">'Data Mobile'!VolFactor___5/#REF!</definedName>
    <definedName name="cad___0" localSheetId="8">'Parc Mobile '!VolFactor___5/#REF!</definedName>
    <definedName name="cad___0">VolFactor___5/#REF!</definedName>
    <definedName name="cad___12" localSheetId="0">VolFactor___25/#REF!</definedName>
    <definedName name="cad___12" localSheetId="7">'Data Mobile'!VolFactor___25/#REF!</definedName>
    <definedName name="cad___12" localSheetId="8">'Parc Mobile '!VolFactor___25/#REF!</definedName>
    <definedName name="cad___12">VolFactor___25/#REF!</definedName>
    <definedName name="cad___14" localSheetId="0">VolFactor___16/#REF!</definedName>
    <definedName name="cad___14" localSheetId="7">'Data Mobile'!VolFactor___16/#REF!</definedName>
    <definedName name="cad___14" localSheetId="8">'Parc Mobile '!VolFactor___16/#REF!</definedName>
    <definedName name="cad___14">VolFactor___16/#REF!</definedName>
    <definedName name="cad___16" localSheetId="0">VLastRowToPrint___7/#REF!</definedName>
    <definedName name="cad___16" localSheetId="7">'Data Mobile'!VLastRowToPrint___7/#REF!</definedName>
    <definedName name="cad___16" localSheetId="8">'Parc Mobile '!VLastRowToPrint___7/#REF!</definedName>
    <definedName name="cad___16">VLastRowToPrint___7/#REF!</definedName>
    <definedName name="cad___2" localSheetId="0">VolFactor___5/#REF!</definedName>
    <definedName name="cad___2" localSheetId="7">'Data Mobile'!VolFactor___5/#REF!</definedName>
    <definedName name="cad___2" localSheetId="8">'Parc Mobile '!VolFactor___5/#REF!</definedName>
    <definedName name="cad___2">VolFactor___5/#REF!</definedName>
    <definedName name="cad___23" localSheetId="0">VolFactor___5/#REF!</definedName>
    <definedName name="cad___23" localSheetId="7">'Data Mobile'!VolFactor___5/#REF!</definedName>
    <definedName name="cad___23" localSheetId="8">'Parc Mobile '!VolFactor___5/#REF!</definedName>
    <definedName name="cad___23">VolFactor___5/#REF!</definedName>
    <definedName name="cad___25" localSheetId="0">VolFactor___5/#REF!</definedName>
    <definedName name="cad___25" localSheetId="7">'Data Mobile'!VolFactor___5/#REF!</definedName>
    <definedName name="cad___25" localSheetId="8">'Parc Mobile '!VolFactor___5/#REF!</definedName>
    <definedName name="cad___25">VolFactor___5/#REF!</definedName>
    <definedName name="cad___26" localSheetId="0">VolFactor___5/#REF!</definedName>
    <definedName name="cad___26" localSheetId="7">'Data Mobile'!VolFactor___5/#REF!</definedName>
    <definedName name="cad___26" localSheetId="8">'Parc Mobile '!VolFactor___5/#REF!</definedName>
    <definedName name="cad___26">VolFactor___5/#REF!</definedName>
    <definedName name="cad___27" localSheetId="0">VolFactor___14/#REF!</definedName>
    <definedName name="cad___27" localSheetId="7">'Data Mobile'!VolFactor___14/#REF!</definedName>
    <definedName name="cad___27" localSheetId="8">'Parc Mobile '!VolFactor___14/#REF!</definedName>
    <definedName name="cad___27">VolFactor___14/#REF!</definedName>
    <definedName name="cad___3" localSheetId="0">VolFactor___5/#REF!</definedName>
    <definedName name="cad___3" localSheetId="7">'Data Mobile'!VolFactor___5/#REF!</definedName>
    <definedName name="cad___3" localSheetId="8">'Parc Mobile '!VolFactor___5/#REF!</definedName>
    <definedName name="cad___3">VolFactor___5/#REF!</definedName>
    <definedName name="cad___4" localSheetId="0">VolFactor___5/#REF!</definedName>
    <definedName name="cad___4" localSheetId="7">'Data Mobile'!VolFactor___5/#REF!</definedName>
    <definedName name="cad___4" localSheetId="8">'Parc Mobile '!VolFactor___5/#REF!</definedName>
    <definedName name="cad___4">VolFactor___5/#REF!</definedName>
    <definedName name="cad___5" localSheetId="0">VolFactor___2/#REF!</definedName>
    <definedName name="cad___5" localSheetId="7">'Data Mobile'!VolFactor___2/#REF!</definedName>
    <definedName name="cad___5" localSheetId="8">'Parc Mobile '!VolFactor___2/#REF!</definedName>
    <definedName name="cad___5">VolFactor___2/#REF!</definedName>
    <definedName name="cad___6" localSheetId="0">VLastRowToPrint___26/#REF!</definedName>
    <definedName name="cad___6" localSheetId="7">'Data Mobile'!VLastRowToPrint___26/#REF!</definedName>
    <definedName name="cad___6" localSheetId="8">'Parc Mobile '!VLastRowToPrint___26/#REF!</definedName>
    <definedName name="cad___6">VLastRowToPrint___26/#REF!</definedName>
    <definedName name="cad___7" localSheetId="0">VolFactor___5/#REF!</definedName>
    <definedName name="cad___7" localSheetId="7">'Data Mobile'!VolFactor___5/#REF!</definedName>
    <definedName name="cad___7" localSheetId="8">'Parc Mobile '!VolFactor___5/#REF!</definedName>
    <definedName name="cad___7">VolFactor___5/#REF!</definedName>
    <definedName name="cad___9" localSheetId="0">VolFactor___5/#REF!</definedName>
    <definedName name="cad___9" localSheetId="7">'Data Mobile'!VolFactor___5/#REF!</definedName>
    <definedName name="cad___9" localSheetId="8">'Parc Mobile '!VolFactor___5/#REF!</definedName>
    <definedName name="cad___9">VolFactor___5/#REF!</definedName>
    <definedName name="Calibration" localSheetId="0">Calibration</definedName>
    <definedName name="Calibration" localSheetId="7">#N/A</definedName>
    <definedName name="Calibration" localSheetId="8">[0]!Calibration</definedName>
    <definedName name="Calibration">Calibration</definedName>
    <definedName name="camel" localSheetId="0">{#N/A,#N/A,TRUE,"Forecast &amp; Analysis";#N/A,#N/A,TRUE,"Market Values";#N/A,#N/A,TRUE,"Ratios";#N/A,#N/A,TRUE,"Regressions";#N/A,#N/A,TRUE,"Market Values";#N/A,#N/A,TRUE,"Parameters &amp; Results"}</definedName>
    <definedName name="camel" localSheetId="7">{#N/A,#N/A,TRUE,"Forecast &amp; Analysis";#N/A,#N/A,TRUE,"Market Values";#N/A,#N/A,TRUE,"Ratios";#N/A,#N/A,TRUE,"Regressions";#N/A,#N/A,TRUE,"Market Values";#N/A,#N/A,TRUE,"Parameters &amp; Results"}</definedName>
    <definedName name="camel" localSheetId="8">{#N/A,#N/A,TRUE,"Forecast &amp; Analysis";#N/A,#N/A,TRUE,"Market Values";#N/A,#N/A,TRUE,"Ratios";#N/A,#N/A,TRUE,"Regressions";#N/A,#N/A,TRUE,"Market Values";#N/A,#N/A,TRUE,"Parameters &amp; Results"}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 localSheetId="0">#REF!</definedName>
    <definedName name="CAP2003àComptabiliser" localSheetId="7">#REF!</definedName>
    <definedName name="CAP2003àComptabiliser" localSheetId="8">#REF!</definedName>
    <definedName name="CAP2003àComptabiliser">#REF!</definedName>
    <definedName name="CAPBUD">#N/A</definedName>
    <definedName name="CAPEX">#N/A</definedName>
    <definedName name="CAPEX_ACTU_DETAIL_DIV" localSheetId="0">#REF!</definedName>
    <definedName name="CAPEX_ACTU_DETAIL_DIV" localSheetId="7">#REF!</definedName>
    <definedName name="CAPEX_ACTU_DETAIL_DIV" localSheetId="8">#REF!</definedName>
    <definedName name="CAPEX_ACTU_DETAIL_DIV">#REF!</definedName>
    <definedName name="CAPEX_ACTU2_PREVISION" localSheetId="0">#REF!</definedName>
    <definedName name="CAPEX_ACTU2_PREVISION" localSheetId="7">#REF!</definedName>
    <definedName name="CAPEX_ACTU2_PREVISION" localSheetId="8">#REF!</definedName>
    <definedName name="CAPEX_ACTU2_PREVISION">#REF!</definedName>
    <definedName name="CAPEX_PREVISIONS" localSheetId="7">#REF!</definedName>
    <definedName name="CAPEX_PREVISIONS" localSheetId="8">#REF!</definedName>
    <definedName name="CAPEX_PREVISIONS">#REF!</definedName>
    <definedName name="CAPEX_PREVISIONS_DG" localSheetId="7">#REF!</definedName>
    <definedName name="CAPEX_PREVISIONS_DG" localSheetId="8">#REF!</definedName>
    <definedName name="CAPEX_PREVISIONS_DG">#REF!</definedName>
    <definedName name="CAPEX_PREVISIONS_DG___0" localSheetId="7">#REF!</definedName>
    <definedName name="CAPEX_PREVISIONS_DG___0" localSheetId="8">#REF!</definedName>
    <definedName name="CAPEX_PREVISIONS_DG___0">#REF!</definedName>
    <definedName name="CAPEX_PREVISIONS_DG___12" localSheetId="7">#REF!</definedName>
    <definedName name="CAPEX_PREVISIONS_DG___12" localSheetId="8">#REF!</definedName>
    <definedName name="CAPEX_PREVISIONS_DG___12">#REF!</definedName>
    <definedName name="CAPEX_PREVISIONS_DG___14" localSheetId="7">#REF!</definedName>
    <definedName name="CAPEX_PREVISIONS_DG___14" localSheetId="8">#REF!</definedName>
    <definedName name="CAPEX_PREVISIONS_DG___14">#REF!</definedName>
    <definedName name="CAPEX_PREVISIONS_DG___16" localSheetId="7">#REF!</definedName>
    <definedName name="CAPEX_PREVISIONS_DG___16" localSheetId="8">#REF!</definedName>
    <definedName name="CAPEX_PREVISIONS_DG___16">#REF!</definedName>
    <definedName name="CAPEX_PREVISIONS_DG___2" localSheetId="7">#REF!</definedName>
    <definedName name="CAPEX_PREVISIONS_DG___2" localSheetId="8">#REF!</definedName>
    <definedName name="CAPEX_PREVISIONS_DG___2">#REF!</definedName>
    <definedName name="CAPEX_PREVISIONS_DG___25" localSheetId="7">#REF!</definedName>
    <definedName name="CAPEX_PREVISIONS_DG___25" localSheetId="8">#REF!</definedName>
    <definedName name="CAPEX_PREVISIONS_DG___25">#REF!</definedName>
    <definedName name="CAPEX_PREVISIONS_DG___26" localSheetId="7">#REF!</definedName>
    <definedName name="CAPEX_PREVISIONS_DG___26" localSheetId="8">#REF!</definedName>
    <definedName name="CAPEX_PREVISIONS_DG___26">#REF!</definedName>
    <definedName name="CAPEX_PREVISIONS_DG___27" localSheetId="7">#REF!</definedName>
    <definedName name="CAPEX_PREVISIONS_DG___27" localSheetId="8">#REF!</definedName>
    <definedName name="CAPEX_PREVISIONS_DG___27">#REF!</definedName>
    <definedName name="CAPEX_PREVISIONS_DG___4" localSheetId="7">#REF!</definedName>
    <definedName name="CAPEX_PREVISIONS_DG___4" localSheetId="8">#REF!</definedName>
    <definedName name="CAPEX_PREVISIONS_DG___4">#REF!</definedName>
    <definedName name="CAPEX_PREVISIONS_DG___5" localSheetId="7">#REF!</definedName>
    <definedName name="CAPEX_PREVISIONS_DG___5" localSheetId="8">#REF!</definedName>
    <definedName name="CAPEX_PREVISIONS_DG___5">#REF!</definedName>
    <definedName name="CAPEX_PREVISIONS_DG___7" localSheetId="7">#REF!</definedName>
    <definedName name="CAPEX_PREVISIONS_DG___7" localSheetId="8">#REF!</definedName>
    <definedName name="CAPEX_PREVISIONS_DG___7">#REF!</definedName>
    <definedName name="CAPEX_PROVISION_2003" localSheetId="7">#REF!</definedName>
    <definedName name="CAPEX_PROVISION_2003" localSheetId="8">#REF!</definedName>
    <definedName name="CAPEX_PROVISION_2003">#REF!</definedName>
    <definedName name="CAPEX4RQ" localSheetId="7">#REF!</definedName>
    <definedName name="CAPEX4RQ" localSheetId="8">#REF!</definedName>
    <definedName name="CAPEX4RQ">#REF!</definedName>
    <definedName name="CAPEX4RQDG" localSheetId="7">#REF!</definedName>
    <definedName name="CAPEX4RQDG" localSheetId="8">#REF!</definedName>
    <definedName name="CAPEX4RQDG">#REF!</definedName>
    <definedName name="CAPEX4RQPROJET" localSheetId="7">#REF!</definedName>
    <definedName name="CAPEX4RQPROJET" localSheetId="8">#REF!</definedName>
    <definedName name="CAPEX4RQPROJET">#REF!</definedName>
    <definedName name="CAPEX4SYNTHESE" localSheetId="7">#REF!</definedName>
    <definedName name="CAPEX4SYNTHESE" localSheetId="8">#REF!</definedName>
    <definedName name="CAPEX4SYNTHESE">#REF!</definedName>
    <definedName name="carte" localSheetId="0">carte</definedName>
    <definedName name="carte" localSheetId="7">#N/A</definedName>
    <definedName name="carte" localSheetId="8">[0]!carte</definedName>
    <definedName name="carte">carte</definedName>
    <definedName name="Casa2" localSheetId="0">#REF!</definedName>
    <definedName name="Casa2" localSheetId="7">#REF!</definedName>
    <definedName name="Casa2" localSheetId="8">#REF!</definedName>
    <definedName name="Casa2">#REF!</definedName>
    <definedName name="Casa3" localSheetId="7">#REF!</definedName>
    <definedName name="Casa3" localSheetId="8">#REF!</definedName>
    <definedName name="Casa3">#REF!</definedName>
    <definedName name="cash" localSheetId="7">#REF!</definedName>
    <definedName name="cash" localSheetId="8">#REF!</definedName>
    <definedName name="cash">#REF!</definedName>
    <definedName name="CataRécSynt" localSheetId="7">#REF!</definedName>
    <definedName name="CataRécSynt" localSheetId="8">#REF!</definedName>
    <definedName name="CataRécSynt">#REF!</definedName>
    <definedName name="CB">'Marge Mobile'!$DI$23</definedName>
    <definedName name="cc" localSheetId="0">{#N/A,#N/A,FALSE,"CBE";#N/A,#N/A,FALSE,"SWK"}</definedName>
    <definedName name="cc" localSheetId="7">{#N/A,#N/A,FALSE,"CBE";#N/A,#N/A,FALSE,"SWK"}</definedName>
    <definedName name="cc" localSheetId="8">{#N/A,#N/A,FALSE,"CBE";#N/A,#N/A,FALSE,"SWK"}</definedName>
    <definedName name="cc">{#N/A,#N/A,FALSE,"CBE";#N/A,#N/A,FALSE,"SWK"}</definedName>
    <definedName name="ccc" localSheetId="0">[0]!Tx_intérêt_par_an/#REF!</definedName>
    <definedName name="ccc" localSheetId="7">'Data Mobile'!Tx_intérêt_par_an/#REF!</definedName>
    <definedName name="ccc" localSheetId="8">'Parc Mobile '!Tx_intérêt_par_an/#REF!</definedName>
    <definedName name="ccc">[0]!Tx_intérêt_par_an/#REF!</definedName>
    <definedName name="cccc" localSheetId="0">[0]!Tx_intérêt_par_an/#REF!</definedName>
    <definedName name="cccc" localSheetId="7">'Data Mobile'!Tx_intérêt_par_an/#REF!</definedName>
    <definedName name="cccc" localSheetId="8">'Parc Mobile '!Tx_intérêt_par_an/#REF!</definedName>
    <definedName name="cccc">[0]!Tx_intérêt_par_an/#REF!</definedName>
    <definedName name="cccc___0" localSheetId="0">VolFactor___5/#REF!</definedName>
    <definedName name="cccc___0" localSheetId="7">'Data Mobile'!VolFactor___5/#REF!</definedName>
    <definedName name="cccc___0" localSheetId="8">'Parc Mobile '!VolFactor___5/#REF!</definedName>
    <definedName name="cccc___0">VolFactor___5/#REF!</definedName>
    <definedName name="cccc___12" localSheetId="0">VolFactor___25/#REF!</definedName>
    <definedName name="cccc___12" localSheetId="7">'Data Mobile'!VolFactor___25/#REF!</definedName>
    <definedName name="cccc___12" localSheetId="8">'Parc Mobile '!VolFactor___25/#REF!</definedName>
    <definedName name="cccc___12">VolFactor___25/#REF!</definedName>
    <definedName name="cccc___14" localSheetId="0">VolFactor___16/#REF!</definedName>
    <definedName name="cccc___14" localSheetId="7">'Data Mobile'!VolFactor___16/#REF!</definedName>
    <definedName name="cccc___14" localSheetId="8">'Parc Mobile '!VolFactor___16/#REF!</definedName>
    <definedName name="cccc___14">VolFactor___16/#REF!</definedName>
    <definedName name="cccc___16" localSheetId="0">VLastRowToPrint___7/#REF!</definedName>
    <definedName name="cccc___16" localSheetId="7">'Data Mobile'!VLastRowToPrint___7/#REF!</definedName>
    <definedName name="cccc___16" localSheetId="8">'Parc Mobile '!VLastRowToPrint___7/#REF!</definedName>
    <definedName name="cccc___16">VLastRowToPrint___7/#REF!</definedName>
    <definedName name="cccc___2" localSheetId="0">VolFactor___5/#REF!</definedName>
    <definedName name="cccc___2" localSheetId="7">'Data Mobile'!VolFactor___5/#REF!</definedName>
    <definedName name="cccc___2" localSheetId="8">'Parc Mobile '!VolFactor___5/#REF!</definedName>
    <definedName name="cccc___2">VolFactor___5/#REF!</definedName>
    <definedName name="cccc___23" localSheetId="0">VolFactor___5/#REF!</definedName>
    <definedName name="cccc___23" localSheetId="7">'Data Mobile'!VolFactor___5/#REF!</definedName>
    <definedName name="cccc___23" localSheetId="8">'Parc Mobile '!VolFactor___5/#REF!</definedName>
    <definedName name="cccc___23">VolFactor___5/#REF!</definedName>
    <definedName name="cccc___25" localSheetId="0">VolFactor___5/#REF!</definedName>
    <definedName name="cccc___25" localSheetId="7">'Data Mobile'!VolFactor___5/#REF!</definedName>
    <definedName name="cccc___25" localSheetId="8">'Parc Mobile '!VolFactor___5/#REF!</definedName>
    <definedName name="cccc___25">VolFactor___5/#REF!</definedName>
    <definedName name="cccc___26" localSheetId="0">VolFactor___5/#REF!</definedName>
    <definedName name="cccc___26" localSheetId="7">'Data Mobile'!VolFactor___5/#REF!</definedName>
    <definedName name="cccc___26" localSheetId="8">'Parc Mobile '!VolFactor___5/#REF!</definedName>
    <definedName name="cccc___26">VolFactor___5/#REF!</definedName>
    <definedName name="cccc___27" localSheetId="0">VolFactor___14/#REF!</definedName>
    <definedName name="cccc___27" localSheetId="7">'Data Mobile'!VolFactor___14/#REF!</definedName>
    <definedName name="cccc___27" localSheetId="8">'Parc Mobile '!VolFactor___14/#REF!</definedName>
    <definedName name="cccc___27">VolFactor___14/#REF!</definedName>
    <definedName name="cccc___3" localSheetId="0">VolFactor___5/#REF!</definedName>
    <definedName name="cccc___3" localSheetId="7">'Data Mobile'!VolFactor___5/#REF!</definedName>
    <definedName name="cccc___3" localSheetId="8">'Parc Mobile '!VolFactor___5/#REF!</definedName>
    <definedName name="cccc___3">VolFactor___5/#REF!</definedName>
    <definedName name="cccc___4" localSheetId="0">VolFactor___5/#REF!</definedName>
    <definedName name="cccc___4" localSheetId="7">'Data Mobile'!VolFactor___5/#REF!</definedName>
    <definedName name="cccc___4" localSheetId="8">'Parc Mobile '!VolFactor___5/#REF!</definedName>
    <definedName name="cccc___4">VolFactor___5/#REF!</definedName>
    <definedName name="cccc___5" localSheetId="0">VolFactor___2/#REF!</definedName>
    <definedName name="cccc___5" localSheetId="7">'Data Mobile'!VolFactor___2/#REF!</definedName>
    <definedName name="cccc___5" localSheetId="8">'Parc Mobile '!VolFactor___2/#REF!</definedName>
    <definedName name="cccc___5">VolFactor___2/#REF!</definedName>
    <definedName name="cccc___6" localSheetId="0">VLastRowToPrint___26/#REF!</definedName>
    <definedName name="cccc___6" localSheetId="7">'Data Mobile'!VLastRowToPrint___26/#REF!</definedName>
    <definedName name="cccc___6" localSheetId="8">'Parc Mobile '!VLastRowToPrint___26/#REF!</definedName>
    <definedName name="cccc___6">VLastRowToPrint___26/#REF!</definedName>
    <definedName name="cccc___7" localSheetId="0">VolFactor___5/#REF!</definedName>
    <definedName name="cccc___7" localSheetId="7">'Data Mobile'!VolFactor___5/#REF!</definedName>
    <definedName name="cccc___7" localSheetId="8">'Parc Mobile '!VolFactor___5/#REF!</definedName>
    <definedName name="cccc___7">VolFactor___5/#REF!</definedName>
    <definedName name="cccc___9" localSheetId="0">VolFactor___5/#REF!</definedName>
    <definedName name="cccc___9" localSheetId="7">'Data Mobile'!VolFactor___5/#REF!</definedName>
    <definedName name="cccc___9" localSheetId="8">'Parc Mobile '!VolFactor___5/#REF!</definedName>
    <definedName name="cccc___9">VolFactor___5/#REF!</definedName>
    <definedName name="CCP_AGADIR" localSheetId="0">#REF!</definedName>
    <definedName name="CCP_AGADIR" localSheetId="7">#REF!</definedName>
    <definedName name="CCP_AGADIR" localSheetId="8">#REF!</definedName>
    <definedName name="CCP_AGADIR">#REF!</definedName>
    <definedName name="CCP_CASABLANCA" localSheetId="7">#REF!</definedName>
    <definedName name="CCP_CASABLANCA" localSheetId="8">#REF!</definedName>
    <definedName name="CCP_CASABLANCA">#REF!</definedName>
    <definedName name="CCP_FES" localSheetId="7">#REF!</definedName>
    <definedName name="CCP_FES" localSheetId="8">#REF!</definedName>
    <definedName name="CCP_FES">#REF!</definedName>
    <definedName name="CCP_iam" localSheetId="7">#REF!</definedName>
    <definedName name="CCP_iam" localSheetId="8">#REF!</definedName>
    <definedName name="CCP_iam">#REF!</definedName>
    <definedName name="CCP_iam___0" localSheetId="7">#REF!</definedName>
    <definedName name="CCP_iam___0" localSheetId="8">#REF!</definedName>
    <definedName name="CCP_iam___0">#REF!</definedName>
    <definedName name="CCP_iam___12" localSheetId="7">#REF!</definedName>
    <definedName name="CCP_iam___12" localSheetId="8">#REF!</definedName>
    <definedName name="CCP_iam___12">#REF!</definedName>
    <definedName name="CCP_MARRAKECH" localSheetId="0">#REF!</definedName>
    <definedName name="CCP_MARRAKECH" localSheetId="7">#REF!</definedName>
    <definedName name="CCP_MARRAKECH" localSheetId="8">#REF!</definedName>
    <definedName name="CCP_MARRAKECH">#REF!</definedName>
    <definedName name="CCP_ONPT" localSheetId="0">#REF!</definedName>
    <definedName name="CCP_ONPT" localSheetId="7">#REF!</definedName>
    <definedName name="CCP_ONPT" localSheetId="8">#REF!</definedName>
    <definedName name="CCP_ONPT">#REF!</definedName>
    <definedName name="CCP_OUJDA" localSheetId="0">#REF!</definedName>
    <definedName name="CCP_OUJDA" localSheetId="7">#REF!</definedName>
    <definedName name="CCP_OUJDA" localSheetId="8">#REF!</definedName>
    <definedName name="CCP_OUJDA">#REF!</definedName>
    <definedName name="CCP_RABAT" localSheetId="7">#REF!</definedName>
    <definedName name="CCP_RABAT" localSheetId="8">#REF!</definedName>
    <definedName name="CCP_RABAT">#REF!</definedName>
    <definedName name="CCP_SETTAT" localSheetId="7">#REF!</definedName>
    <definedName name="CCP_SETTAT" localSheetId="8">#REF!</definedName>
    <definedName name="CCP_SETTAT">#REF!</definedName>
    <definedName name="CdesPortefeuille" localSheetId="0">#REF!</definedName>
    <definedName name="CdesPortefeuille" localSheetId="7">#REF!</definedName>
    <definedName name="CdesPortefeuille" localSheetId="8">#REF!</definedName>
    <definedName name="CdesPortefeuille">#REF!</definedName>
    <definedName name="CDMA" localSheetId="0">#REF!</definedName>
    <definedName name="CDMA" localSheetId="7">#REF!</definedName>
    <definedName name="CDMA" localSheetId="8">#REF!</definedName>
    <definedName name="CDMA">#REF!</definedName>
    <definedName name="CFCheck" localSheetId="0">#REF!</definedName>
    <definedName name="CFCheck" localSheetId="7">#REF!</definedName>
    <definedName name="CFCheck" localSheetId="8">#REF!</definedName>
    <definedName name="CFCheck">#REF!</definedName>
    <definedName name="CFCheck___0" localSheetId="0">#REF!</definedName>
    <definedName name="CFCheck___0" localSheetId="7">#REF!</definedName>
    <definedName name="CFCheck___0" localSheetId="8">#REF!</definedName>
    <definedName name="CFCheck___0">#REF!</definedName>
    <definedName name="CFCheck___12" localSheetId="7">#REF!</definedName>
    <definedName name="CFCheck___12" localSheetId="8">#REF!</definedName>
    <definedName name="CFCheck___12">#REF!</definedName>
    <definedName name="CFCheck___14" localSheetId="7">#REF!</definedName>
    <definedName name="CFCheck___14" localSheetId="8">#REF!</definedName>
    <definedName name="CFCheck___14">#REF!</definedName>
    <definedName name="CFCheck___16" localSheetId="7">#REF!</definedName>
    <definedName name="CFCheck___16" localSheetId="8">#REF!</definedName>
    <definedName name="CFCheck___16">#REF!</definedName>
    <definedName name="CFCheck___2" localSheetId="7">#REF!</definedName>
    <definedName name="CFCheck___2" localSheetId="8">#REF!</definedName>
    <definedName name="CFCheck___2">#REF!</definedName>
    <definedName name="CFCheck___25" localSheetId="7">#REF!</definedName>
    <definedName name="CFCheck___25" localSheetId="8">#REF!</definedName>
    <definedName name="CFCheck___25">#REF!</definedName>
    <definedName name="CFCheck___26" localSheetId="7">#REF!</definedName>
    <definedName name="CFCheck___26" localSheetId="8">#REF!</definedName>
    <definedName name="CFCheck___26">#REF!</definedName>
    <definedName name="CFCheck___27" localSheetId="7">#REF!</definedName>
    <definedName name="CFCheck___27" localSheetId="8">#REF!</definedName>
    <definedName name="CFCheck___27">#REF!</definedName>
    <definedName name="CFCheck___4" localSheetId="7">#REF!</definedName>
    <definedName name="CFCheck___4" localSheetId="8">#REF!</definedName>
    <definedName name="CFCheck___4">#REF!</definedName>
    <definedName name="CFCheck___5" localSheetId="7">#REF!</definedName>
    <definedName name="CFCheck___5" localSheetId="8">#REF!</definedName>
    <definedName name="CFCheck___5">#REF!</definedName>
    <definedName name="CFCheck___7" localSheetId="7">#REF!</definedName>
    <definedName name="CFCheck___7" localSheetId="8">#REF!</definedName>
    <definedName name="CFCheck___7">#REF!</definedName>
    <definedName name="chargaddit" localSheetId="0">#REF!</definedName>
    <definedName name="chargaddit" localSheetId="7">#REF!</definedName>
    <definedName name="chargaddit" localSheetId="8">#REF!</definedName>
    <definedName name="chargaddit">#REF!</definedName>
    <definedName name="CHEQUES_BANQUE" localSheetId="0">#REF!</definedName>
    <definedName name="CHEQUES_BANQUE" localSheetId="7">#REF!</definedName>
    <definedName name="CHEQUES_BANQUE" localSheetId="8">#REF!</definedName>
    <definedName name="CHEQUES_BANQUE">#REF!</definedName>
    <definedName name="CHEQUES_CCP" localSheetId="0">#REF!</definedName>
    <definedName name="CHEQUES_CCP" localSheetId="7">#REF!</definedName>
    <definedName name="CHEQUES_CCP" localSheetId="8">#REF!</definedName>
    <definedName name="CHEQUES_CCP">#REF!</definedName>
    <definedName name="CHEQUES_TG" localSheetId="7">#REF!</definedName>
    <definedName name="CHEQUES_TG" localSheetId="8">#REF!</definedName>
    <definedName name="CHEQUES_TG">#REF!</definedName>
    <definedName name="chf" localSheetId="7">#REF!</definedName>
    <definedName name="chf" localSheetId="8">#REF!</definedName>
    <definedName name="chf">#REF!</definedName>
    <definedName name="CHQ.BQ" localSheetId="7">#REF!</definedName>
    <definedName name="CHQ.BQ" localSheetId="8">#REF!</definedName>
    <definedName name="CHQ.BQ">#REF!</definedName>
    <definedName name="Cible6" localSheetId="0">#REF!</definedName>
    <definedName name="Cible6" localSheetId="7">#REF!</definedName>
    <definedName name="Cible6" localSheetId="8">#REF!</definedName>
    <definedName name="Cible6">#REF!</definedName>
    <definedName name="Cible6___0" localSheetId="0">#REF!</definedName>
    <definedName name="Cible6___0" localSheetId="7">#REF!</definedName>
    <definedName name="Cible6___0" localSheetId="8">#REF!</definedName>
    <definedName name="Cible6___0">#REF!</definedName>
    <definedName name="Cible6___12" localSheetId="0">#REF!</definedName>
    <definedName name="Cible6___12" localSheetId="7">#REF!</definedName>
    <definedName name="Cible6___12" localSheetId="8">#REF!</definedName>
    <definedName name="Cible6___12">#REF!</definedName>
    <definedName name="Cible6___14" localSheetId="7">#REF!</definedName>
    <definedName name="Cible6___14" localSheetId="8">#REF!</definedName>
    <definedName name="Cible6___14">#REF!</definedName>
    <definedName name="Cible6___16" localSheetId="7">#REF!</definedName>
    <definedName name="Cible6___16" localSheetId="8">#REF!</definedName>
    <definedName name="Cible6___16">#REF!</definedName>
    <definedName name="Cible6___2" localSheetId="7">#REF!</definedName>
    <definedName name="Cible6___2" localSheetId="8">#REF!</definedName>
    <definedName name="Cible6___2">#REF!</definedName>
    <definedName name="Cible6___27" localSheetId="7">#REF!</definedName>
    <definedName name="Cible6___27" localSheetId="8">#REF!</definedName>
    <definedName name="Cible6___27">#REF!</definedName>
    <definedName name="Cible6___5" localSheetId="7">#REF!</definedName>
    <definedName name="Cible6___5" localSheetId="8">#REF!</definedName>
    <definedName name="Cible6___5">#REF!</definedName>
    <definedName name="CibleV2_1" localSheetId="7">#REF!</definedName>
    <definedName name="CibleV2_1" localSheetId="8">#REF!</definedName>
    <definedName name="CibleV2_1">#REF!</definedName>
    <definedName name="CibleV2_1___0" localSheetId="7">#REF!</definedName>
    <definedName name="CibleV2_1___0" localSheetId="8">#REF!</definedName>
    <definedName name="CibleV2_1___0">#REF!</definedName>
    <definedName name="CibleV2_1___12" localSheetId="7">#REF!</definedName>
    <definedName name="CibleV2_1___12" localSheetId="8">#REF!</definedName>
    <definedName name="CibleV2_1___12">#REF!</definedName>
    <definedName name="CibleV2_1___14" localSheetId="7">#REF!</definedName>
    <definedName name="CibleV2_1___14" localSheetId="8">#REF!</definedName>
    <definedName name="CibleV2_1___14">#REF!</definedName>
    <definedName name="CibleV2_1___16" localSheetId="7">#REF!</definedName>
    <definedName name="CibleV2_1___16" localSheetId="8">#REF!</definedName>
    <definedName name="CibleV2_1___16">#REF!</definedName>
    <definedName name="CibleV2_1___2" localSheetId="7">#REF!</definedName>
    <definedName name="CibleV2_1___2" localSheetId="8">#REF!</definedName>
    <definedName name="CibleV2_1___2">#REF!</definedName>
    <definedName name="CibleV2_1___27" localSheetId="7">#REF!</definedName>
    <definedName name="CibleV2_1___27" localSheetId="8">#REF!</definedName>
    <definedName name="CibleV2_1___27">#REF!</definedName>
    <definedName name="CibleV2_1___5" localSheetId="7">#REF!</definedName>
    <definedName name="CibleV2_1___5" localSheetId="8">#REF!</definedName>
    <definedName name="CibleV2_1___5">#REF!</definedName>
    <definedName name="CibleV2_2" localSheetId="7">#REF!</definedName>
    <definedName name="CibleV2_2" localSheetId="8">#REF!</definedName>
    <definedName name="CibleV2_2">#REF!</definedName>
    <definedName name="CibleV2_2___0" localSheetId="7">#REF!</definedName>
    <definedName name="CibleV2_2___0" localSheetId="8">#REF!</definedName>
    <definedName name="CibleV2_2___0">#REF!</definedName>
    <definedName name="CibleV2_2___12" localSheetId="7">#REF!</definedName>
    <definedName name="CibleV2_2___12" localSheetId="8">#REF!</definedName>
    <definedName name="CibleV2_2___12">#REF!</definedName>
    <definedName name="CibleV2_2___14" localSheetId="7">#REF!</definedName>
    <definedName name="CibleV2_2___14" localSheetId="8">#REF!</definedName>
    <definedName name="CibleV2_2___14">#REF!</definedName>
    <definedName name="CibleV2_2___16" localSheetId="7">#REF!</definedName>
    <definedName name="CibleV2_2___16" localSheetId="8">#REF!</definedName>
    <definedName name="CibleV2_2___16">#REF!</definedName>
    <definedName name="CibleV2_2___2" localSheetId="7">#REF!</definedName>
    <definedName name="CibleV2_2___2" localSheetId="8">#REF!</definedName>
    <definedName name="CibleV2_2___2">#REF!</definedName>
    <definedName name="CibleV2_2___27" localSheetId="7">#REF!</definedName>
    <definedName name="CibleV2_2___27" localSheetId="8">#REF!</definedName>
    <definedName name="CibleV2_2___27">#REF!</definedName>
    <definedName name="CibleV2_2___5" localSheetId="7">#REF!</definedName>
    <definedName name="CibleV2_2___5" localSheetId="8">#REF!</definedName>
    <definedName name="CibleV2_2___5">#REF!</definedName>
    <definedName name="CibleV2_3" localSheetId="7">#REF!</definedName>
    <definedName name="CibleV2_3" localSheetId="8">#REF!</definedName>
    <definedName name="CibleV2_3">#REF!</definedName>
    <definedName name="CibleV2_3___0" localSheetId="7">#REF!</definedName>
    <definedName name="CibleV2_3___0" localSheetId="8">#REF!</definedName>
    <definedName name="CibleV2_3___0">#REF!</definedName>
    <definedName name="CibleV2_3___12" localSheetId="7">#REF!</definedName>
    <definedName name="CibleV2_3___12" localSheetId="8">#REF!</definedName>
    <definedName name="CibleV2_3___12">#REF!</definedName>
    <definedName name="CibleV2_3___14" localSheetId="7">#REF!</definedName>
    <definedName name="CibleV2_3___14" localSheetId="8">#REF!</definedName>
    <definedName name="CibleV2_3___14">#REF!</definedName>
    <definedName name="CibleV2_3___16" localSheetId="7">#REF!</definedName>
    <definedName name="CibleV2_3___16" localSheetId="8">#REF!</definedName>
    <definedName name="CibleV2_3___16">#REF!</definedName>
    <definedName name="CibleV2_3___2" localSheetId="7">#REF!</definedName>
    <definedName name="CibleV2_3___2" localSheetId="8">#REF!</definedName>
    <definedName name="CibleV2_3___2">#REF!</definedName>
    <definedName name="CibleV2_3___27" localSheetId="7">#REF!</definedName>
    <definedName name="CibleV2_3___27" localSheetId="8">#REF!</definedName>
    <definedName name="CibleV2_3___27">#REF!</definedName>
    <definedName name="CibleV2_3___5" localSheetId="7">#REF!</definedName>
    <definedName name="CibleV2_3___5" localSheetId="8">#REF!</definedName>
    <definedName name="CibleV2_3___5">#REF!</definedName>
    <definedName name="CibleV2_4" localSheetId="7">#REF!</definedName>
    <definedName name="CibleV2_4" localSheetId="8">#REF!</definedName>
    <definedName name="CibleV2_4">#REF!</definedName>
    <definedName name="CibleV2_4___0" localSheetId="7">#REF!</definedName>
    <definedName name="CibleV2_4___0" localSheetId="8">#REF!</definedName>
    <definedName name="CibleV2_4___0">#REF!</definedName>
    <definedName name="CibleV2_4___12" localSheetId="7">#REF!</definedName>
    <definedName name="CibleV2_4___12" localSheetId="8">#REF!</definedName>
    <definedName name="CibleV2_4___12">#REF!</definedName>
    <definedName name="CibleV2_4___14" localSheetId="7">#REF!</definedName>
    <definedName name="CibleV2_4___14" localSheetId="8">#REF!</definedName>
    <definedName name="CibleV2_4___14">#REF!</definedName>
    <definedName name="CibleV2_4___16" localSheetId="7">#REF!</definedName>
    <definedName name="CibleV2_4___16" localSheetId="8">#REF!</definedName>
    <definedName name="CibleV2_4___16">#REF!</definedName>
    <definedName name="CibleV2_4___2" localSheetId="7">#REF!</definedName>
    <definedName name="CibleV2_4___2" localSheetId="8">#REF!</definedName>
    <definedName name="CibleV2_4___2">#REF!</definedName>
    <definedName name="CibleV2_4___27" localSheetId="7">#REF!</definedName>
    <definedName name="CibleV2_4___27" localSheetId="8">#REF!</definedName>
    <definedName name="CibleV2_4___27">#REF!</definedName>
    <definedName name="CibleV2_4___5" localSheetId="7">#REF!</definedName>
    <definedName name="CibleV2_4___5" localSheetId="8">#REF!</definedName>
    <definedName name="CibleV2_4___5">#REF!</definedName>
    <definedName name="CIS">#N/A</definedName>
    <definedName name="CLEAR">#N/A</definedName>
    <definedName name="code" localSheetId="7">#REF!</definedName>
    <definedName name="code" localSheetId="8">#REF!</definedName>
    <definedName name="code">#REF!</definedName>
    <definedName name="code_RSF" localSheetId="7">#REF!</definedName>
    <definedName name="code_RSF" localSheetId="8">#REF!</definedName>
    <definedName name="code_RSF">#REF!</definedName>
    <definedName name="code_RSM" localSheetId="7">#REF!</definedName>
    <definedName name="code_RSM" localSheetId="8">#REF!</definedName>
    <definedName name="code_RSM">#REF!</definedName>
    <definedName name="Coef" localSheetId="7">#REF!</definedName>
    <definedName name="Coef" localSheetId="8">#REF!</definedName>
    <definedName name="Coef">#REF!</definedName>
    <definedName name="COLS">#N/A</definedName>
    <definedName name="Combining" localSheetId="0">#REF!,#REF!,#REF!,#REF!,#REF!,#REF!,#REF!,#REF!,#REF!</definedName>
    <definedName name="Combining" localSheetId="7">#REF!,#REF!,#REF!,#REF!,#REF!,#REF!,#REF!,#REF!,#REF!</definedName>
    <definedName name="Combining" localSheetId="8">#REF!,#REF!,#REF!,#REF!,#REF!,#REF!,#REF!,#REF!,#REF!</definedName>
    <definedName name="Combining">#REF!,#REF!,#REF!,#REF!,#REF!,#REF!,#REF!,#REF!,#REF!</definedName>
    <definedName name="Commandes" localSheetId="0">#REF!</definedName>
    <definedName name="Commandes" localSheetId="7">#REF!</definedName>
    <definedName name="Commandes" localSheetId="8">#REF!</definedName>
    <definedName name="Commandes">#REF!</definedName>
    <definedName name="CommandesMois" localSheetId="7">#REF!</definedName>
    <definedName name="CommandesMois" localSheetId="8">#REF!</definedName>
    <definedName name="CommandesMois">#REF!</definedName>
    <definedName name="CommonBTS" localSheetId="0">#REF!</definedName>
    <definedName name="CommonBTS" localSheetId="7">#REF!</definedName>
    <definedName name="CommonBTS" localSheetId="8">#REF!</definedName>
    <definedName name="CommonBTS">#REF!</definedName>
    <definedName name="COMMUNES" localSheetId="0">#REF!</definedName>
    <definedName name="COMMUNES" localSheetId="7">#REF!</definedName>
    <definedName name="COMMUNES" localSheetId="8">#REF!</definedName>
    <definedName name="COMMUNES">#REF!</definedName>
    <definedName name="Comp" localSheetId="0">{"First Page",#N/A,FALSE,"Surfactants LBO";"Second Page",#N/A,FALSE,"Surfactants LBO"}</definedName>
    <definedName name="Comp" localSheetId="7">{"First Page",#N/A,FALSE,"Surfactants LBO";"Second Page",#N/A,FALSE,"Surfactants LBO"}</definedName>
    <definedName name="Comp" localSheetId="8">{"First Page",#N/A,FALSE,"Surfactants LBO";"Second Page",#N/A,FALSE,"Surfactants LBO"}</definedName>
    <definedName name="Comp">{"First Page",#N/A,FALSE,"Surfactants LBO";"Second Page",#N/A,FALSE,"Surfactants LBO"}</definedName>
    <definedName name="CompanyName1" localSheetId="10">#REF!</definedName>
    <definedName name="CompanyName1" localSheetId="0">#REF!</definedName>
    <definedName name="CompanyName1" localSheetId="7">#REF!</definedName>
    <definedName name="CompanyName1" localSheetId="8">#REF!</definedName>
    <definedName name="CompanyName1">#REF!</definedName>
    <definedName name="CompanyName2" localSheetId="10">#REF!</definedName>
    <definedName name="CompanyName2" localSheetId="0">#REF!</definedName>
    <definedName name="CompanyName2" localSheetId="7">#REF!</definedName>
    <definedName name="CompanyName2" localSheetId="8">#REF!</definedName>
    <definedName name="CompanyName2">#REF!</definedName>
    <definedName name="CompanyName3" localSheetId="10">#REF!</definedName>
    <definedName name="CompanyName3" localSheetId="0">#REF!</definedName>
    <definedName name="CompanyName3" localSheetId="7">#REF!</definedName>
    <definedName name="CompanyName3" localSheetId="8">#REF!</definedName>
    <definedName name="CompanyName3">#REF!</definedName>
    <definedName name="Comparable" localSheetId="0">{"First Page",#N/A,FALSE,"Surfactants LBO";"Second Page",#N/A,FALSE,"Surfactants LBO"}</definedName>
    <definedName name="Comparable" localSheetId="7">{"First Page",#N/A,FALSE,"Surfactants LBO";"Second Page",#N/A,FALSE,"Surfactants LBO"}</definedName>
    <definedName name="Comparable" localSheetId="8">{"First Page",#N/A,FALSE,"Surfactants LBO";"Second Page",#N/A,FALSE,"Surfactants LBO"}</definedName>
    <definedName name="Comparable">{"First Page",#N/A,FALSE,"Surfactants LBO";"Second Page",#N/A,FALSE,"Surfactants LBO"}</definedName>
    <definedName name="CompRange1" localSheetId="10">#N/A</definedName>
    <definedName name="CompRange1" localSheetId="0">#N/A</definedName>
    <definedName name="CompRange1" localSheetId="7">OFFSET([0]!CompRange1Main,9,0,COUNTA([0]!CompRange1Main)-COUNTA(#REF!),1)</definedName>
    <definedName name="CompRange1" localSheetId="9">OFFSET(CompRange1Main,9,0,COUNTA(CompRange1Main)-COUNTA(#REF!),1)</definedName>
    <definedName name="CompRange1" localSheetId="8">OFFSET([0]!CompRange1Main,9,0,COUNTA([0]!CompRange1Main)-COUNTA(#REF!),1)</definedName>
    <definedName name="CompRange1">OFFSET(CompRange1Main,9,0,COUNTA(CompRange1Main)-COUNTA(#REF!),1)</definedName>
    <definedName name="CompRange1Main" localSheetId="10">#REF!</definedName>
    <definedName name="CompRange1Main" localSheetId="0">#REF!</definedName>
    <definedName name="CompRange1Main" localSheetId="7">#REF!</definedName>
    <definedName name="CompRange1Main" localSheetId="8">#REF!</definedName>
    <definedName name="CompRange1Main">#REF!</definedName>
    <definedName name="CompRange2" localSheetId="10">#N/A</definedName>
    <definedName name="CompRange2" localSheetId="0">#N/A</definedName>
    <definedName name="CompRange2" localSheetId="7">OFFSET([0]!CompRange2Main,9,0,COUNTA([0]!CompRange2Main)-COUNTA(#REF!),1)</definedName>
    <definedName name="CompRange2" localSheetId="9">OFFSET(CompRange2Main,9,0,COUNTA(CompRange2Main)-COUNTA(#REF!),1)</definedName>
    <definedName name="CompRange2" localSheetId="8">OFFSET([0]!CompRange2Main,9,0,COUNTA([0]!CompRange2Main)-COUNTA(#REF!),1)</definedName>
    <definedName name="CompRange2">OFFSET(CompRange2Main,9,0,COUNTA(CompRange2Main)-COUNTA(#REF!),1)</definedName>
    <definedName name="CompRange2Main" localSheetId="10">#REF!</definedName>
    <definedName name="CompRange2Main" localSheetId="0">#REF!</definedName>
    <definedName name="CompRange2Main" localSheetId="7">#REF!</definedName>
    <definedName name="CompRange2Main" localSheetId="8">#REF!</definedName>
    <definedName name="CompRange2Main">#REF!</definedName>
    <definedName name="CompRange3" localSheetId="10">#N/A</definedName>
    <definedName name="CompRange3" localSheetId="0">#N/A</definedName>
    <definedName name="CompRange3" localSheetId="7">OFFSET('Data Mobile'!CompRange3Main,9,0,COUNTA('Data Mobile'!CompRange3Main)-COUNTA(#REF!),1)</definedName>
    <definedName name="CompRange3" localSheetId="9">OFFSET(CompRange3Main,9,0,COUNTA(CompRange3Main)-COUNTA(#REF!),1)</definedName>
    <definedName name="CompRange3" localSheetId="8">OFFSET('Parc Mobile '!CompRange3Main,9,0,COUNTA('Parc Mobile '!CompRange3Main)-COUNTA(#REF!),1)</definedName>
    <definedName name="CompRange3">OFFSET(CompRange3Main,9,0,COUNTA(CompRange3Main)-COUNTA(#REF!),1)</definedName>
    <definedName name="CompRange3Main" localSheetId="10">#REF!</definedName>
    <definedName name="CompRange3Main" localSheetId="0">#REF!</definedName>
    <definedName name="CompRange3Main" localSheetId="7">#REF!</definedName>
    <definedName name="CompRange3Main" localSheetId="8">#REF!</definedName>
    <definedName name="CompRange3Main">#REF!</definedName>
    <definedName name="compta" localSheetId="7">#REF!</definedName>
    <definedName name="compta" localSheetId="8">#REF!</definedName>
    <definedName name="compta">#REF!</definedName>
    <definedName name="conso" localSheetId="7">#REF!</definedName>
    <definedName name="conso" localSheetId="8">#REF!</definedName>
    <definedName name="conso">#REF!</definedName>
    <definedName name="CONSOLID" localSheetId="7">#REF!</definedName>
    <definedName name="CONSOLID" localSheetId="8">#REF!</definedName>
    <definedName name="CONSOLID">#REF!</definedName>
    <definedName name="CONTRATS_INSTANCE" localSheetId="7">#REF!</definedName>
    <definedName name="CONTRATS_INSTANCE" localSheetId="8">#REF!</definedName>
    <definedName name="CONTRATS_INSTANCE">#REF!</definedName>
    <definedName name="cooper2" localSheetId="0">{#N/A,#N/A,TRUE,"Pro Forma";#N/A,#N/A,TRUE,"PF_Bal";#N/A,#N/A,TRUE,"PF_INC";#N/A,#N/A,TRUE,"CBE";#N/A,#N/A,TRUE,"SWK"}</definedName>
    <definedName name="cooper2" localSheetId="7">{#N/A,#N/A,TRUE,"Pro Forma";#N/A,#N/A,TRUE,"PF_Bal";#N/A,#N/A,TRUE,"PF_INC";#N/A,#N/A,TRUE,"CBE";#N/A,#N/A,TRUE,"SWK"}</definedName>
    <definedName name="cooper2" localSheetId="8">{#N/A,#N/A,TRUE,"Pro Forma";#N/A,#N/A,TRUE,"PF_Bal";#N/A,#N/A,TRUE,"PF_INC";#N/A,#N/A,TRUE,"CBE";#N/A,#N/A,TRUE,"SWK"}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7">#REF!</definedName>
    <definedName name="cop_h1" localSheetId="8">#REF!</definedName>
    <definedName name="cop_h1">#REF!</definedName>
    <definedName name="CORP" localSheetId="7">#REF!</definedName>
    <definedName name="CORP" localSheetId="8">#REF!</definedName>
    <definedName name="CORP">#REF!</definedName>
    <definedName name="CORPORATE">#N/A</definedName>
    <definedName name="CorrectSaisonEnt" localSheetId="7">#REF!</definedName>
    <definedName name="CorrectSaisonEnt" localSheetId="8">#REF!</definedName>
    <definedName name="CorrectSaisonEnt">#REF!</definedName>
    <definedName name="CorrectSaisonEnt___0" localSheetId="7">#REF!</definedName>
    <definedName name="CorrectSaisonEnt___0" localSheetId="8">#REF!</definedName>
    <definedName name="CorrectSaisonEnt___0">#REF!</definedName>
    <definedName name="CorrectSaisonEnt___12" localSheetId="7">#REF!</definedName>
    <definedName name="CorrectSaisonEnt___12" localSheetId="8">#REF!</definedName>
    <definedName name="CorrectSaisonEnt___12">#REF!</definedName>
    <definedName name="CorrectSaisonEnt___2" localSheetId="7">#REF!</definedName>
    <definedName name="CorrectSaisonEnt___2" localSheetId="8">#REF!</definedName>
    <definedName name="CorrectSaisonEnt___2">#REF!</definedName>
    <definedName name="CorrectSaisonEnt___27" localSheetId="7">#REF!</definedName>
    <definedName name="CorrectSaisonEnt___27" localSheetId="8">#REF!</definedName>
    <definedName name="CorrectSaisonEnt___27">#REF!</definedName>
    <definedName name="CorrectSaisonEnt___5" localSheetId="7">#REF!</definedName>
    <definedName name="CorrectSaisonEnt___5" localSheetId="8">#REF!</definedName>
    <definedName name="CorrectSaisonEnt___5">#REF!</definedName>
    <definedName name="CorrectSaisonPGP" localSheetId="7">#REF!</definedName>
    <definedName name="CorrectSaisonPGP" localSheetId="8">#REF!</definedName>
    <definedName name="CorrectSaisonPGP">#REF!</definedName>
    <definedName name="CorrectSaisonPGP___0" localSheetId="7">#REF!</definedName>
    <definedName name="CorrectSaisonPGP___0" localSheetId="8">#REF!</definedName>
    <definedName name="CorrectSaisonPGP___0">#REF!</definedName>
    <definedName name="CorrectSaisonPGP___12" localSheetId="7">#REF!</definedName>
    <definedName name="CorrectSaisonPGP___12" localSheetId="8">#REF!</definedName>
    <definedName name="CorrectSaisonPGP___12">#REF!</definedName>
    <definedName name="CorrectSaisonPGP___2" localSheetId="7">#REF!</definedName>
    <definedName name="CorrectSaisonPGP___2" localSheetId="8">#REF!</definedName>
    <definedName name="CorrectSaisonPGP___2">#REF!</definedName>
    <definedName name="CorrectSaisonPGP___27" localSheetId="7">#REF!</definedName>
    <definedName name="CorrectSaisonPGP___27" localSheetId="8">#REF!</definedName>
    <definedName name="CorrectSaisonPGP___27">#REF!</definedName>
    <definedName name="CorrectSaisonPGP___5" localSheetId="7">#REF!</definedName>
    <definedName name="CorrectSaisonPGP___5" localSheetId="8">#REF!</definedName>
    <definedName name="CorrectSaisonPGP___5">#REF!</definedName>
    <definedName name="cose" localSheetId="7">#REF!</definedName>
    <definedName name="cose" localSheetId="8">#REF!</definedName>
    <definedName name="cose">#REF!</definedName>
    <definedName name="coucou" localSheetId="0">{#N/A,#N/A,TRUE,"Cover sheet";#N/A,#N/A,TRUE,"INPUTS";#N/A,#N/A,TRUE,"OUTPUTS";#N/A,#N/A,TRUE,"VALUATION"}</definedName>
    <definedName name="coucou" localSheetId="7">{#N/A,#N/A,TRUE,"Cover sheet";#N/A,#N/A,TRUE,"INPUTS";#N/A,#N/A,TRUE,"OUTPUTS";#N/A,#N/A,TRUE,"VALUATION"}</definedName>
    <definedName name="coucou" localSheetId="8">{#N/A,#N/A,TRUE,"Cover sheet";#N/A,#N/A,TRUE,"INPUTS";#N/A,#N/A,TRUE,"OUTPUTS";#N/A,#N/A,TRUE,"VALUATION"}</definedName>
    <definedName name="coucou">{#N/A,#N/A,TRUE,"Cover sheet";#N/A,#N/A,TRUE,"INPUTS";#N/A,#N/A,TRUE,"OUTPUTS";#N/A,#N/A,TRUE,"VALUATION"}</definedName>
    <definedName name="CountryRiskPremium" localSheetId="7">#REF!</definedName>
    <definedName name="CountryRiskPremium" localSheetId="8">#REF!</definedName>
    <definedName name="CountryRiskPremium">#REF!</definedName>
    <definedName name="CountryRiskPremium___0" localSheetId="7">#REF!</definedName>
    <definedName name="CountryRiskPremium___0" localSheetId="8">#REF!</definedName>
    <definedName name="CountryRiskPremium___0">#REF!</definedName>
    <definedName name="CountryRiskPremium___12" localSheetId="7">#REF!</definedName>
    <definedName name="CountryRiskPremium___12" localSheetId="8">#REF!</definedName>
    <definedName name="CountryRiskPremium___12">#REF!</definedName>
    <definedName name="CountryRiskPremium___14" localSheetId="7">#REF!</definedName>
    <definedName name="CountryRiskPremium___14" localSheetId="8">#REF!</definedName>
    <definedName name="CountryRiskPremium___14">#REF!</definedName>
    <definedName name="CountryRiskPremium___16" localSheetId="7">#REF!</definedName>
    <definedName name="CountryRiskPremium___16" localSheetId="8">#REF!</definedName>
    <definedName name="CountryRiskPremium___16">#REF!</definedName>
    <definedName name="CountryRiskPremium___2" localSheetId="7">#REF!</definedName>
    <definedName name="CountryRiskPremium___2" localSheetId="8">#REF!</definedName>
    <definedName name="CountryRiskPremium___2">#REF!</definedName>
    <definedName name="CountryRiskPremium___25" localSheetId="7">#REF!</definedName>
    <definedName name="CountryRiskPremium___25" localSheetId="8">#REF!</definedName>
    <definedName name="CountryRiskPremium___25">#REF!</definedName>
    <definedName name="CountryRiskPremium___26" localSheetId="7">#REF!</definedName>
    <definedName name="CountryRiskPremium___26" localSheetId="8">#REF!</definedName>
    <definedName name="CountryRiskPremium___26">#REF!</definedName>
    <definedName name="CountryRiskPremium___27" localSheetId="7">#REF!</definedName>
    <definedName name="CountryRiskPremium___27" localSheetId="8">#REF!</definedName>
    <definedName name="CountryRiskPremium___27">#REF!</definedName>
    <definedName name="CountryRiskPremium___4" localSheetId="7">#REF!</definedName>
    <definedName name="CountryRiskPremium___4" localSheetId="8">#REF!</definedName>
    <definedName name="CountryRiskPremium___4">#REF!</definedName>
    <definedName name="CountryRiskPremium___5" localSheetId="7">#REF!</definedName>
    <definedName name="CountryRiskPremium___5" localSheetId="8">#REF!</definedName>
    <definedName name="CountryRiskPremium___5">#REF!</definedName>
    <definedName name="CountryRiskPremium___7" localSheetId="7">#REF!</definedName>
    <definedName name="CountryRiskPremium___7" localSheetId="8">#REF!</definedName>
    <definedName name="CountryRiskPremium___7">#REF!</definedName>
    <definedName name="cours" localSheetId="7">#REF!</definedName>
    <definedName name="cours" localSheetId="8">#REF!</definedName>
    <definedName name="cours">#REF!</definedName>
    <definedName name="cours___0" localSheetId="7">#REF!</definedName>
    <definedName name="cours___0" localSheetId="8">#REF!</definedName>
    <definedName name="cours___0">#REF!</definedName>
    <definedName name="cours___12" localSheetId="7">#REF!</definedName>
    <definedName name="cours___12" localSheetId="8">#REF!</definedName>
    <definedName name="cours___12">#REF!</definedName>
    <definedName name="CPI_Cost_Perf_Index" localSheetId="7">#REF!</definedName>
    <definedName name="CPI_Cost_Perf_Index" localSheetId="8">#REF!</definedName>
    <definedName name="CPI_Cost_Perf_Index">#REF!</definedName>
    <definedName name="CREATION">#N/A</definedName>
    <definedName name="CREDIT_DU_MAROC" localSheetId="0">#REF!</definedName>
    <definedName name="CREDIT_DU_MAROC" localSheetId="7">#REF!</definedName>
    <definedName name="CREDIT_DU_MAROC" localSheetId="8">#REF!</definedName>
    <definedName name="CREDIT_DU_MAROC">#REF!</definedName>
    <definedName name="CREDOC_BO" localSheetId="0">#REF!</definedName>
    <definedName name="CREDOC_BO" localSheetId="7">#REF!</definedName>
    <definedName name="CREDOC_BO" localSheetId="8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 localSheetId="0">#REF!</definedName>
    <definedName name="CumBasePeriod" localSheetId="7">#REF!</definedName>
    <definedName name="CumBasePeriod" localSheetId="8">#REF!</definedName>
    <definedName name="CumBasePeriod">#REF!</definedName>
    <definedName name="CumBasePeriod___0" localSheetId="0">#REF!</definedName>
    <definedName name="CumBasePeriod___0" localSheetId="7">#REF!</definedName>
    <definedName name="CumBasePeriod___0" localSheetId="8">#REF!</definedName>
    <definedName name="CumBasePeriod___0">#REF!</definedName>
    <definedName name="CumBasePeriod___12" localSheetId="0">#REF!</definedName>
    <definedName name="CumBasePeriod___12" localSheetId="7">#REF!</definedName>
    <definedName name="CumBasePeriod___12" localSheetId="8">#REF!</definedName>
    <definedName name="CumBasePeriod___12">#REF!</definedName>
    <definedName name="CumBasePeriod___14" localSheetId="7">#REF!</definedName>
    <definedName name="CumBasePeriod___14" localSheetId="8">#REF!</definedName>
    <definedName name="CumBasePeriod___14">#REF!</definedName>
    <definedName name="CumBasePeriod___16" localSheetId="7">#REF!</definedName>
    <definedName name="CumBasePeriod___16" localSheetId="8">#REF!</definedName>
    <definedName name="CumBasePeriod___16">#REF!</definedName>
    <definedName name="CumBasePeriod___2" localSheetId="7">#REF!</definedName>
    <definedName name="CumBasePeriod___2" localSheetId="8">#REF!</definedName>
    <definedName name="CumBasePeriod___2">#REF!</definedName>
    <definedName name="CumBasePeriod___25" localSheetId="7">#REF!</definedName>
    <definedName name="CumBasePeriod___25" localSheetId="8">#REF!</definedName>
    <definedName name="CumBasePeriod___25">#REF!</definedName>
    <definedName name="CumBasePeriod___26" localSheetId="7">#REF!</definedName>
    <definedName name="CumBasePeriod___26" localSheetId="8">#REF!</definedName>
    <definedName name="CumBasePeriod___26">#REF!</definedName>
    <definedName name="CumBasePeriod___27" localSheetId="7">#REF!</definedName>
    <definedName name="CumBasePeriod___27" localSheetId="8">#REF!</definedName>
    <definedName name="CumBasePeriod___27">#REF!</definedName>
    <definedName name="CumBasePeriod___4" localSheetId="7">#REF!</definedName>
    <definedName name="CumBasePeriod___4" localSheetId="8">#REF!</definedName>
    <definedName name="CumBasePeriod___4">#REF!</definedName>
    <definedName name="CumBasePeriod___5" localSheetId="7">#REF!</definedName>
    <definedName name="CumBasePeriod___5" localSheetId="8">#REF!</definedName>
    <definedName name="CumBasePeriod___5">#REF!</definedName>
    <definedName name="CumBasePeriod___7" localSheetId="7">#REF!</definedName>
    <definedName name="CumBasePeriod___7" localSheetId="8">#REF!</definedName>
    <definedName name="CumBasePeriod___7">#REF!</definedName>
    <definedName name="CumDate" localSheetId="7">#REF!</definedName>
    <definedName name="CumDate" localSheetId="8">#REF!</definedName>
    <definedName name="CumDate">#REF!</definedName>
    <definedName name="CumDate___0" localSheetId="7">#REF!</definedName>
    <definedName name="CumDate___0" localSheetId="8">#REF!</definedName>
    <definedName name="CumDate___0">#REF!</definedName>
    <definedName name="CumDate___12" localSheetId="7">#REF!</definedName>
    <definedName name="CumDate___12" localSheetId="8">#REF!</definedName>
    <definedName name="CumDate___12">#REF!</definedName>
    <definedName name="CumDate___14" localSheetId="7">#REF!</definedName>
    <definedName name="CumDate___14" localSheetId="8">#REF!</definedName>
    <definedName name="CumDate___14">#REF!</definedName>
    <definedName name="CumDate___16" localSheetId="7">#REF!</definedName>
    <definedName name="CumDate___16" localSheetId="8">#REF!</definedName>
    <definedName name="CumDate___16">#REF!</definedName>
    <definedName name="CumDate___2" localSheetId="7">#REF!</definedName>
    <definedName name="CumDate___2" localSheetId="8">#REF!</definedName>
    <definedName name="CumDate___2">#REF!</definedName>
    <definedName name="CumDate___25" localSheetId="7">#REF!</definedName>
    <definedName name="CumDate___25" localSheetId="8">#REF!</definedName>
    <definedName name="CumDate___25">#REF!</definedName>
    <definedName name="CumDate___26" localSheetId="7">#REF!</definedName>
    <definedName name="CumDate___26" localSheetId="8">#REF!</definedName>
    <definedName name="CumDate___26">#REF!</definedName>
    <definedName name="CumDate___27" localSheetId="7">#REF!</definedName>
    <definedName name="CumDate___27" localSheetId="8">#REF!</definedName>
    <definedName name="CumDate___27">#REF!</definedName>
    <definedName name="CumDate___4" localSheetId="7">#REF!</definedName>
    <definedName name="CumDate___4" localSheetId="8">#REF!</definedName>
    <definedName name="CumDate___4">#REF!</definedName>
    <definedName name="CumDate___5" localSheetId="7">#REF!</definedName>
    <definedName name="CumDate___5" localSheetId="8">#REF!</definedName>
    <definedName name="CumDate___5">#REF!</definedName>
    <definedName name="CumDate___7" localSheetId="7">#REF!</definedName>
    <definedName name="CumDate___7" localSheetId="8">#REF!</definedName>
    <definedName name="CumDate___7">#REF!</definedName>
    <definedName name="CURRENT_MONTH_ADDS" localSheetId="0">#REF!</definedName>
    <definedName name="CURRENT_MONTH_ADDS" localSheetId="7">#REF!</definedName>
    <definedName name="CURRENT_MONTH_ADDS" localSheetId="8">#REF!</definedName>
    <definedName name="CURRENT_MONTH_ADDS">#REF!</definedName>
    <definedName name="Customer" localSheetId="0">#REF!</definedName>
    <definedName name="Customer" localSheetId="7">#REF!</definedName>
    <definedName name="Customer" localSheetId="8">#REF!</definedName>
    <definedName name="Customer">#REF!</definedName>
    <definedName name="CV_Cost_Var" localSheetId="0">#REF!</definedName>
    <definedName name="CV_Cost_Var" localSheetId="7">#REF!</definedName>
    <definedName name="CV_Cost_Var" localSheetId="8">#REF!</definedName>
    <definedName name="CV_Cost_Var">#REF!</definedName>
    <definedName name="cvxxc" localSheetId="10">#REF!</definedName>
    <definedName name="cvxxc" localSheetId="0">#REF!</definedName>
    <definedName name="cvxxc" localSheetId="7">#REF!</definedName>
    <definedName name="cvxxc" localSheetId="8">#REF!</definedName>
    <definedName name="cvxxc">#REF!</definedName>
    <definedName name="D" localSheetId="0">#REF!</definedName>
    <definedName name="D" localSheetId="7">#REF!</definedName>
    <definedName name="D" localSheetId="8">#REF!</definedName>
    <definedName name="D">#REF!</definedName>
    <definedName name="D___12" localSheetId="0">#REF!</definedName>
    <definedName name="D___12" localSheetId="7">#REF!</definedName>
    <definedName name="D___12" localSheetId="8">#REF!</definedName>
    <definedName name="D___12">#REF!</definedName>
    <definedName name="D_Gestion_Perso" localSheetId="0">#REF!</definedName>
    <definedName name="D_Gestion_Perso" localSheetId="7">#REF!</definedName>
    <definedName name="D_Gestion_Perso" localSheetId="8">#REF!</definedName>
    <definedName name="D_Gestion_Perso">#REF!</definedName>
    <definedName name="D_Gestion_Perso___0" localSheetId="0">#REF!</definedName>
    <definedName name="D_Gestion_Perso___0" localSheetId="7">#REF!</definedName>
    <definedName name="D_Gestion_Perso___0" localSheetId="8">#REF!</definedName>
    <definedName name="D_Gestion_Perso___0">#REF!</definedName>
    <definedName name="D_Gestion_Perso___12" localSheetId="7">#REF!</definedName>
    <definedName name="D_Gestion_Perso___12" localSheetId="8">#REF!</definedName>
    <definedName name="D_Gestion_Perso___12">#REF!</definedName>
    <definedName name="D_Gestion_Perso___14" localSheetId="7">#REF!</definedName>
    <definedName name="D_Gestion_Perso___14" localSheetId="8">#REF!</definedName>
    <definedName name="D_Gestion_Perso___14">#REF!</definedName>
    <definedName name="D_Gestion_Perso___16" localSheetId="7">#REF!</definedName>
    <definedName name="D_Gestion_Perso___16" localSheetId="8">#REF!</definedName>
    <definedName name="D_Gestion_Perso___16">#REF!</definedName>
    <definedName name="D_Gestion_Perso___2" localSheetId="7">#REF!</definedName>
    <definedName name="D_Gestion_Perso___2" localSheetId="8">#REF!</definedName>
    <definedName name="D_Gestion_Perso___2">#REF!</definedName>
    <definedName name="D_Gestion_Perso___26" localSheetId="7">#REF!</definedName>
    <definedName name="D_Gestion_Perso___26" localSheetId="8">#REF!</definedName>
    <definedName name="D_Gestion_Perso___26">#REF!</definedName>
    <definedName name="D_Gestion_Perso___27" localSheetId="7">#REF!</definedName>
    <definedName name="D_Gestion_Perso___27" localSheetId="8">#REF!</definedName>
    <definedName name="D_Gestion_Perso___27">#REF!</definedName>
    <definedName name="D_Gestion_Perso___5" localSheetId="7">#REF!</definedName>
    <definedName name="D_Gestion_Perso___5" localSheetId="8">#REF!</definedName>
    <definedName name="D_Gestion_Perso___5">#REF!</definedName>
    <definedName name="D_Gestion_Perso___7" localSheetId="7">#REF!</definedName>
    <definedName name="D_Gestion_Perso___7" localSheetId="8">#REF!</definedName>
    <definedName name="D_Gestion_Perso___7">#REF!</definedName>
    <definedName name="da" localSheetId="7">#REF!</definedName>
    <definedName name="da" localSheetId="8">#REF!</definedName>
    <definedName name="da" localSheetId="13">{"print 1",#N/A,FALSE,"PrimeCo PCS";"print 2",#N/A,FALSE,"PrimeCo PCS";"valuation",#N/A,FALSE,"PrimeCo PCS"}</definedName>
    <definedName name="da">#REF!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7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8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 localSheetId="0">#REF!</definedName>
    <definedName name="_xlnm.Database" localSheetId="7">#REF!</definedName>
    <definedName name="_xlnm.Database" localSheetId="8">#REF!</definedName>
    <definedName name="_xlnm.Database">#REF!</definedName>
    <definedName name="DATE" localSheetId="0">#REF!</definedName>
    <definedName name="DATE" localSheetId="7">#REF!</definedName>
    <definedName name="DATE" localSheetId="8">#REF!</definedName>
    <definedName name="DATE">#REF!</definedName>
    <definedName name="DateRangeComp" localSheetId="10">#N/A</definedName>
    <definedName name="DateRangeComp" localSheetId="0">#N/A</definedName>
    <definedName name="DateRangeComp" localSheetId="7">OFFSET([0]!DateRangeCompMain,9,0,COUNTA([0]!DateRangeCompMain)-COUNTA(#REF!),1)</definedName>
    <definedName name="DateRangeComp" localSheetId="9">OFFSET(DateRangeCompMain,9,0,COUNTA(DateRangeCompMain)-COUNTA(#REF!),1)</definedName>
    <definedName name="DateRangeComp" localSheetId="8">OFFSET([0]!DateRangeCompMain,9,0,COUNTA([0]!DateRangeCompMain)-COUNTA(#REF!),1)</definedName>
    <definedName name="DateRangeComp">OFFSET(DateRangeCompMain,9,0,COUNTA(DateRangeCompMain)-COUNTA(#REF!),1)</definedName>
    <definedName name="DateRangeCompMain" localSheetId="10">#REF!</definedName>
    <definedName name="DateRangeCompMain" localSheetId="0">#REF!</definedName>
    <definedName name="DateRangeCompMain" localSheetId="7">#REF!</definedName>
    <definedName name="DateRangeCompMain" localSheetId="8">#REF!</definedName>
    <definedName name="DateRangeCompMain">#REF!</definedName>
    <definedName name="DATES" localSheetId="7">#REF!</definedName>
    <definedName name="DATES" localSheetId="8">#REF!</definedName>
    <definedName name="DATES">#REF!</definedName>
    <definedName name="DateSynthèse" localSheetId="7">#REF!</definedName>
    <definedName name="DateSynthèse" localSheetId="8">#REF!</definedName>
    <definedName name="DateSynthèse">#REF!</definedName>
    <definedName name="Dbase_FTK" localSheetId="7">#REF!</definedName>
    <definedName name="Dbase_FTK" localSheetId="8">#REF!</definedName>
    <definedName name="Dbase_FTK">#REF!</definedName>
    <definedName name="Dbase_PTK" localSheetId="7">#REF!</definedName>
    <definedName name="Dbase_PTK" localSheetId="8">#REF!</definedName>
    <definedName name="Dbase_PTK">#REF!</definedName>
    <definedName name="dc" localSheetId="7">#REF!</definedName>
    <definedName name="dc" localSheetId="8">#REF!</definedName>
    <definedName name="dc">#REF!</definedName>
    <definedName name="DCRF_CAPEX_PROJET" localSheetId="7">#REF!</definedName>
    <definedName name="DCRF_CAPEX_PROJET" localSheetId="8">#REF!</definedName>
    <definedName name="DCRF_CAPEX_PROJET">#REF!</definedName>
    <definedName name="DCSE">#N/A</definedName>
    <definedName name="dd" localSheetId="0">[0]!Tx_intérêt_par_an/#REF!</definedName>
    <definedName name="dd" localSheetId="7">'Data Mobile'!Tx_intérêt_par_an/#REF!</definedName>
    <definedName name="dd" localSheetId="8">'Parc Mobile '!Tx_intérêt_par_an/#REF!</definedName>
    <definedName name="dd">[0]!Tx_intérêt_par_an/#REF!</definedName>
    <definedName name="ddc" localSheetId="0">{#N/A,#N/A,TRUE,"Forecast &amp; Analysis";#N/A,#N/A,TRUE,"Market Values";#N/A,#N/A,TRUE,"Ratios";#N/A,#N/A,TRUE,"Regressions";#N/A,#N/A,TRUE,"Market Values";#N/A,#N/A,TRUE,"Parameters &amp; Results"}</definedName>
    <definedName name="ddc" localSheetId="7">{#N/A,#N/A,TRUE,"Forecast &amp; Analysis";#N/A,#N/A,TRUE,"Market Values";#N/A,#N/A,TRUE,"Ratios";#N/A,#N/A,TRUE,"Regressions";#N/A,#N/A,TRUE,"Market Values";#N/A,#N/A,TRUE,"Parameters &amp; Results"}</definedName>
    <definedName name="ddc" localSheetId="8">{#N/A,#N/A,TRUE,"Forecast &amp; Analysis";#N/A,#N/A,TRUE,"Market Values";#N/A,#N/A,TRUE,"Ratios";#N/A,#N/A,TRUE,"Regressions";#N/A,#N/A,TRUE,"Market Values";#N/A,#N/A,TRUE,"Parameters &amp; Results"}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 localSheetId="10">[0]!Tx_intérêt_par_an/#REF!</definedName>
    <definedName name="ddd" localSheetId="0">#N/A</definedName>
    <definedName name="ddd" localSheetId="7">'Data Mobile'!Tx_intérêt_par_an/#REF!</definedName>
    <definedName name="ddd" localSheetId="9">[0]!Tx_intérêt_par_an/#REF!</definedName>
    <definedName name="ddd" localSheetId="8">'Parc Mobile '!Tx_intérêt_par_an/#REF!</definedName>
    <definedName name="ddd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ddd">[0]!Tx_intérêt_par_an/#REF!</definedName>
    <definedName name="dddd">#N/A</definedName>
    <definedName name="dddddd" localSheetId="0">[0]!Tx_intérêt_par_an/#REF!</definedName>
    <definedName name="dddddd" localSheetId="7">'Data Mobile'!Tx_intérêt_par_an/#REF!</definedName>
    <definedName name="dddddd" localSheetId="8">'Parc Mobile '!Tx_intérêt_par_an/#REF!</definedName>
    <definedName name="dddddd">[0]!Tx_intérêt_par_an/#REF!</definedName>
    <definedName name="dddddd___0" localSheetId="0">VolFactor___5/#REF!</definedName>
    <definedName name="dddddd___0" localSheetId="7">'Data Mobile'!VolFactor___5/#REF!</definedName>
    <definedName name="dddddd___0" localSheetId="8">'Parc Mobile '!VolFactor___5/#REF!</definedName>
    <definedName name="dddddd___0">VolFactor___5/#REF!</definedName>
    <definedName name="dddddd___12" localSheetId="0">VolFactor___25/#REF!</definedName>
    <definedName name="dddddd___12" localSheetId="7">'Data Mobile'!VolFactor___25/#REF!</definedName>
    <definedName name="dddddd___12" localSheetId="8">'Parc Mobile '!VolFactor___25/#REF!</definedName>
    <definedName name="dddddd___12">VolFactor___25/#REF!</definedName>
    <definedName name="dddddd___14" localSheetId="0">VolFactor___16/#REF!</definedName>
    <definedName name="dddddd___14" localSheetId="7">'Data Mobile'!VolFactor___16/#REF!</definedName>
    <definedName name="dddddd___14" localSheetId="8">'Parc Mobile '!VolFactor___16/#REF!</definedName>
    <definedName name="dddddd___14">VolFactor___16/#REF!</definedName>
    <definedName name="dddddd___16" localSheetId="0">VLastRowToPrint___7/#REF!</definedName>
    <definedName name="dddddd___16" localSheetId="7">'Data Mobile'!VLastRowToPrint___7/#REF!</definedName>
    <definedName name="dddddd___16" localSheetId="8">'Parc Mobile '!VLastRowToPrint___7/#REF!</definedName>
    <definedName name="dddddd___16">VLastRowToPrint___7/#REF!</definedName>
    <definedName name="dddddd___2" localSheetId="0">VolFactor___4/#REF!</definedName>
    <definedName name="dddddd___2" localSheetId="7">'Data Mobile'!VolFactor___4/#REF!</definedName>
    <definedName name="dddddd___2" localSheetId="8">'Parc Mobile '!VolFactor___4/#REF!</definedName>
    <definedName name="dddddd___2">VolFactor___4/#REF!</definedName>
    <definedName name="dddddd___23" localSheetId="0">VolFactor___5/#REF!</definedName>
    <definedName name="dddddd___23" localSheetId="7">'Data Mobile'!VolFactor___5/#REF!</definedName>
    <definedName name="dddddd___23" localSheetId="8">'Parc Mobile '!VolFactor___5/#REF!</definedName>
    <definedName name="dddddd___23">VolFactor___5/#REF!</definedName>
    <definedName name="dddddd___26" localSheetId="0">VolFactor___12/#REF!</definedName>
    <definedName name="dddddd___26" localSheetId="7">'Data Mobile'!VolFactor___12/#REF!</definedName>
    <definedName name="dddddd___26" localSheetId="8">'Parc Mobile '!VolFactor___12/#REF!</definedName>
    <definedName name="dddddd___26">VolFactor___12/#REF!</definedName>
    <definedName name="dddddd___27" localSheetId="0">VolFactor___14/#REF!</definedName>
    <definedName name="dddddd___27" localSheetId="7">'Data Mobile'!VolFactor___14/#REF!</definedName>
    <definedName name="dddddd___27" localSheetId="8">'Parc Mobile '!VolFactor___14/#REF!</definedName>
    <definedName name="dddddd___27">VolFactor___14/#REF!</definedName>
    <definedName name="dddddd___3" localSheetId="0">VolFactor___5/#REF!</definedName>
    <definedName name="dddddd___3" localSheetId="7">'Data Mobile'!VolFactor___5/#REF!</definedName>
    <definedName name="dddddd___3" localSheetId="8">'Parc Mobile '!VolFactor___5/#REF!</definedName>
    <definedName name="dddddd___3">VolFactor___5/#REF!</definedName>
    <definedName name="dddddd___4" localSheetId="0">VLastRowToPrint___0/#REF!</definedName>
    <definedName name="dddddd___4" localSheetId="7">'Data Mobile'!VLastRowToPrint___0/#REF!</definedName>
    <definedName name="dddddd___4" localSheetId="8">'Parc Mobile '!VLastRowToPrint___0/#REF!</definedName>
    <definedName name="dddddd___4">VLastRowToPrint___0/#REF!</definedName>
    <definedName name="dddddd___5" localSheetId="0">VolFactor___2/#REF!</definedName>
    <definedName name="dddddd___5" localSheetId="7">'Data Mobile'!VolFactor___2/#REF!</definedName>
    <definedName name="dddddd___5" localSheetId="8">'Parc Mobile '!VolFactor___2/#REF!</definedName>
    <definedName name="dddddd___5">VolFactor___2/#REF!</definedName>
    <definedName name="dddddd___6" localSheetId="0">VLastRowToPrint___26/#REF!</definedName>
    <definedName name="dddddd___6" localSheetId="7">'Data Mobile'!VLastRowToPrint___26/#REF!</definedName>
    <definedName name="dddddd___6" localSheetId="8">'Parc Mobile '!VLastRowToPrint___26/#REF!</definedName>
    <definedName name="dddddd___6">VLastRowToPrint___26/#REF!</definedName>
    <definedName name="dddddd___7" localSheetId="0">VolFactor___27/#REF!</definedName>
    <definedName name="dddddd___7" localSheetId="7">'Data Mobile'!VolFactor___27/#REF!</definedName>
    <definedName name="dddddd___7" localSheetId="8">'Parc Mobile '!VolFactor___27/#REF!</definedName>
    <definedName name="dddddd___7">VolFactor___27/#REF!</definedName>
    <definedName name="dddddd___9" localSheetId="0">VolFactor___5/#REF!</definedName>
    <definedName name="dddddd___9" localSheetId="7">'Data Mobile'!VolFactor___5/#REF!</definedName>
    <definedName name="dddddd___9" localSheetId="8">'Parc Mobile '!VolFactor___5/#REF!</definedName>
    <definedName name="dddddd___9">VolFactor___5/#REF!</definedName>
    <definedName name="DDDDDDDD" localSheetId="0">DDDDDDDD</definedName>
    <definedName name="DDDDDDDD" localSheetId="7">#N/A</definedName>
    <definedName name="DDDDDDDD" localSheetId="8">#N/A</definedName>
    <definedName name="DDDDDDDD">DDDDDDDD</definedName>
    <definedName name="DDDDDDDDDD" localSheetId="0">DDDDDDDDDD</definedName>
    <definedName name="DDDDDDDDDD" localSheetId="7">#N/A</definedName>
    <definedName name="DDDDDDDDDD" localSheetId="8">#N/A</definedName>
    <definedName name="DDDDDDDDDD">DDDDDDDDDD</definedName>
    <definedName name="DDF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7">#REF!</definedName>
    <definedName name="December" localSheetId="8">#REF!</definedName>
    <definedName name="December">#REF!</definedName>
    <definedName name="decembre" localSheetId="0">{#N/A,#N/A,FALSE,"Umsatz";#N/A,#N/A,FALSE,"Base V.02";#N/A,#N/A,FALSE,"Charts"}</definedName>
    <definedName name="decembre" localSheetId="7">{#N/A,#N/A,FALSE,"Umsatz";#N/A,#N/A,FALSE,"Base V.02";#N/A,#N/A,FALSE,"Charts"}</definedName>
    <definedName name="decembre" localSheetId="8">{#N/A,#N/A,FALSE,"Umsatz";#N/A,#N/A,FALSE,"Base V.02";#N/A,#N/A,FALSE,"Charts"}</definedName>
    <definedName name="decembre" localSheetId="13">{#N/A,#N/A,FALSE,"Umsatz";#N/A,#N/A,FALSE,"Base V.02";#N/A,#N/A,FALSE,"Charts"}</definedName>
    <definedName name="decembre">{#N/A,#N/A,FALSE,"Umsatz";#N/A,#N/A,FALSE,"Base V.02";#N/A,#N/A,FALSE,"Charts"}</definedName>
    <definedName name="deciembre" localSheetId="0">{#N/A,#N/A,FALSE,"Umsatz";#N/A,#N/A,FALSE,"Base V.02";#N/A,#N/A,FALSE,"Charts"}</definedName>
    <definedName name="deciembre" localSheetId="7">{#N/A,#N/A,FALSE,"Umsatz";#N/A,#N/A,FALSE,"Base V.02";#N/A,#N/A,FALSE,"Charts"}</definedName>
    <definedName name="deciembre" localSheetId="8">{#N/A,#N/A,FALSE,"Umsatz";#N/A,#N/A,FALSE,"Base V.02";#N/A,#N/A,FALSE,"Charts"}</definedName>
    <definedName name="deciembre">{#N/A,#N/A,FALSE,"Umsatz";#N/A,#N/A,FALSE,"Base V.02";#N/A,#N/A,FALSE,"Charts"}</definedName>
    <definedName name="deg" localSheetId="0">{"First Page",#N/A,FALSE,"Surfactants LBO";"Second Page",#N/A,FALSE,"Surfactants LBO"}</definedName>
    <definedName name="deg" localSheetId="7">{"First Page",#N/A,FALSE,"Surfactants LBO";"Second Page",#N/A,FALSE,"Surfactants LBO"}</definedName>
    <definedName name="deg" localSheetId="8">{"First Page",#N/A,FALSE,"Surfactants LBO";"Second Page",#N/A,FALSE,"Surfactants LBO"}</definedName>
    <definedName name="deg">{"First Page",#N/A,FALSE,"Surfactants LBO";"Second Page",#N/A,FALSE,"Surfactants LBO"}</definedName>
    <definedName name="dejf" localSheetId="7">#REF!</definedName>
    <definedName name="dejf" localSheetId="8">#REF!</definedName>
    <definedName name="dejf">#REF!</definedName>
    <definedName name="dejf___0" localSheetId="7">#REF!</definedName>
    <definedName name="dejf___0" localSheetId="8">#REF!</definedName>
    <definedName name="dejf___0">#REF!</definedName>
    <definedName name="dejf___12" localSheetId="7">#REF!</definedName>
    <definedName name="dejf___12" localSheetId="8">#REF!</definedName>
    <definedName name="dejf___12">#REF!</definedName>
    <definedName name="dejf___14" localSheetId="7">#REF!</definedName>
    <definedName name="dejf___14" localSheetId="8">#REF!</definedName>
    <definedName name="dejf___14">#REF!</definedName>
    <definedName name="derf">#N/A</definedName>
    <definedName name="DESIGNATION" localSheetId="7">#REF!</definedName>
    <definedName name="DESIGNATION" localSheetId="8">#REF!</definedName>
    <definedName name="DESIGNATION">#REF!</definedName>
    <definedName name="desz" localSheetId="10">#REF!</definedName>
    <definedName name="desz" localSheetId="0">#REF!</definedName>
    <definedName name="desz" localSheetId="7">#REF!</definedName>
    <definedName name="desz" localSheetId="8">#REF!</definedName>
    <definedName name="desz" localSheetId="13">#REF!</definedName>
    <definedName name="desz">#REF!</definedName>
    <definedName name="détail_CA" localSheetId="7">#REF!</definedName>
    <definedName name="détail_CA" localSheetId="8">#REF!</definedName>
    <definedName name="détail_CA">#REF!</definedName>
    <definedName name="détail_CA___12" localSheetId="0">#REF!</definedName>
    <definedName name="détail_CA___12" localSheetId="7">#REF!</definedName>
    <definedName name="détail_CA___12" localSheetId="8">#REF!</definedName>
    <definedName name="détail_CA___12">#REF!</definedName>
    <definedName name="détail_CA___6" localSheetId="0">#REF!</definedName>
    <definedName name="détail_CA___6" localSheetId="7">#REF!</definedName>
    <definedName name="détail_CA___6" localSheetId="8">#REF!</definedName>
    <definedName name="détail_CA___6">#REF!</definedName>
    <definedName name="DETAIL_DES_IMPÔTS_ET_TAXES" localSheetId="0">#REF!</definedName>
    <definedName name="DETAIL_DES_IMPÔTS_ET_TAXES" localSheetId="7">#REF!</definedName>
    <definedName name="DETAIL_DES_IMPÔTS_ET_TAXES" localSheetId="8">#REF!</definedName>
    <definedName name="DETAIL_DES_IMPÔTS_ET_TAXES">#REF!</definedName>
    <definedName name="detail_pricing" localSheetId="0">#REF!,#REF!,#REF!,#REF!,#REF!,#REF!,#REF!,#REF!,#REF!,#REF!,#REF!</definedName>
    <definedName name="detail_pricing" localSheetId="7">#REF!,#REF!,#REF!,#REF!,#REF!,#REF!,#REF!,#REF!,#REF!,#REF!,#REF!</definedName>
    <definedName name="detail_pricing" localSheetId="8">#REF!,#REF!,#REF!,#REF!,#REF!,#REF!,#REF!,#REF!,#REF!,#REF!,#REF!</definedName>
    <definedName name="detail_pricing">#REF!,#REF!,#REF!,#REF!,#REF!,#REF!,#REF!,#REF!,#REF!,#REF!,#REF!</definedName>
    <definedName name="DetailDeficit" localSheetId="7">#REF!</definedName>
    <definedName name="DetailDeficit" localSheetId="8">#REF!</definedName>
    <definedName name="DetailDeficit">#REF!</definedName>
    <definedName name="DetailDeficit___0" localSheetId="7">#REF!</definedName>
    <definedName name="DetailDeficit___0" localSheetId="8">#REF!</definedName>
    <definedName name="DetailDeficit___0">#REF!</definedName>
    <definedName name="DetailDeficit___12" localSheetId="7">#REF!</definedName>
    <definedName name="DetailDeficit___12" localSheetId="8">#REF!</definedName>
    <definedName name="DetailDeficit___12">#REF!</definedName>
    <definedName name="DetailDeficit___14" localSheetId="7">#REF!</definedName>
    <definedName name="DetailDeficit___14" localSheetId="8">#REF!</definedName>
    <definedName name="DetailDeficit___14">#REF!</definedName>
    <definedName name="DetailDeficit___16" localSheetId="7">#REF!</definedName>
    <definedName name="DetailDeficit___16" localSheetId="8">#REF!</definedName>
    <definedName name="DetailDeficit___16">#REF!</definedName>
    <definedName name="DetailDeficit___2" localSheetId="7">#REF!</definedName>
    <definedName name="DetailDeficit___2" localSheetId="8">#REF!</definedName>
    <definedName name="DetailDeficit___2">#REF!</definedName>
    <definedName name="DetailDeficit___25" localSheetId="7">#REF!</definedName>
    <definedName name="DetailDeficit___25" localSheetId="8">#REF!</definedName>
    <definedName name="DetailDeficit___25">#REF!</definedName>
    <definedName name="DetailDeficit___26" localSheetId="7">#REF!</definedName>
    <definedName name="DetailDeficit___26" localSheetId="8">#REF!</definedName>
    <definedName name="DetailDeficit___26">#REF!</definedName>
    <definedName name="DetailDeficit___27" localSheetId="7">#REF!</definedName>
    <definedName name="DetailDeficit___27" localSheetId="8">#REF!</definedName>
    <definedName name="DetailDeficit___27">#REF!</definedName>
    <definedName name="DetailDeficit___4" localSheetId="7">#REF!</definedName>
    <definedName name="DetailDeficit___4" localSheetId="8">#REF!</definedName>
    <definedName name="DetailDeficit___4">#REF!</definedName>
    <definedName name="DetailDeficit___5" localSheetId="7">#REF!</definedName>
    <definedName name="DetailDeficit___5" localSheetId="8">#REF!</definedName>
    <definedName name="DetailDeficit___5">#REF!</definedName>
    <definedName name="DetailDeficit___7" localSheetId="7">#REF!</definedName>
    <definedName name="DetailDeficit___7" localSheetId="8">#REF!</definedName>
    <definedName name="DetailDeficit___7">#REF!</definedName>
    <definedName name="dfd" localSheetId="0">{"comp1",#N/A,FALSE,"COMPS";"footnotes",#N/A,FALSE,"COMPS"}</definedName>
    <definedName name="dfd" localSheetId="7">{"comp1",#N/A,FALSE,"COMPS";"footnotes",#N/A,FALSE,"COMPS"}</definedName>
    <definedName name="dfd" localSheetId="8">{"comp1",#N/A,FALSE,"COMPS";"footnotes",#N/A,FALSE,"COMPS"}</definedName>
    <definedName name="dfd">{"comp1",#N/A,FALSE,"COMPS";"footnotes",#N/A,FALSE,"COMPS"}</definedName>
    <definedName name="dfdsr">#N/A</definedName>
    <definedName name="dfg">#N/A</definedName>
    <definedName name="dg" localSheetId="0">#REF!</definedName>
    <definedName name="dg" localSheetId="7">#REF!</definedName>
    <definedName name="dg" localSheetId="8">#REF!</definedName>
    <definedName name="dg">#REF!</definedName>
    <definedName name="DGD">#N/A</definedName>
    <definedName name="dgjhgjhgjghhg" localSheetId="0">dgjhgjhgjghhg</definedName>
    <definedName name="dgjhgjhgjghhg" localSheetId="7">#N/A</definedName>
    <definedName name="dgjhgjhgjghhg" localSheetId="8">[0]!dgjhgjhgjghhg</definedName>
    <definedName name="dgjhgjhgjghhg">dgjhgjhgjghhg</definedName>
    <definedName name="dgjhgjhgjghhg___0" localSheetId="0">DRA___9</definedName>
    <definedName name="dgjhgjhgjghhg___0" localSheetId="7">[0]!DRA___9</definedName>
    <definedName name="dgjhgjhgjghhg___0" localSheetId="8">[0]!DRA___9</definedName>
    <definedName name="dgjhgjhgjghhg___0">DRA___9</definedName>
    <definedName name="dgjhgjhgjghhg___12" localSheetId="0">DRA___6</definedName>
    <definedName name="dgjhgjhgjghhg___12" localSheetId="7">[0]!DRA___6</definedName>
    <definedName name="dgjhgjhgjghhg___12" localSheetId="8">[0]!DRA___6</definedName>
    <definedName name="dgjhgjhgjghhg___12">DRA___6</definedName>
    <definedName name="dgjhgjhgjghhg___14" localSheetId="0">DiscretFCFOn1Off2___0</definedName>
    <definedName name="dgjhgjhgjghhg___14" localSheetId="7">[0]!DiscretFCFOn1Off2___0</definedName>
    <definedName name="dgjhgjhgjghhg___14" localSheetId="8">[0]!DiscretFCFOn1Off2___0</definedName>
    <definedName name="dgjhgjhgjghhg___14">DiscretFCFOn1Off2___0</definedName>
    <definedName name="dgjhgjhgjghhg___16" localSheetId="0">DiscretFCFOn1Off2___12</definedName>
    <definedName name="dgjhgjhgjghhg___16" localSheetId="7">[0]!DiscretFCFOn1Off2___12</definedName>
    <definedName name="dgjhgjhgjghhg___16" localSheetId="8">[0]!DiscretFCFOn1Off2___12</definedName>
    <definedName name="dgjhgjhgjghhg___16">DiscretFCFOn1Off2___12</definedName>
    <definedName name="dgjhgjhgjghhg___23" localSheetId="0">DiscretFCFOn1Off2___2</definedName>
    <definedName name="dgjhgjhgjghhg___23" localSheetId="7">[0]!DiscretFCFOn1Off2___2</definedName>
    <definedName name="dgjhgjhgjghhg___23" localSheetId="8">[0]!DiscretFCFOn1Off2___2</definedName>
    <definedName name="dgjhgjhgjghhg___23">DiscretFCFOn1Off2___2</definedName>
    <definedName name="dgjhgjhgjghhg___25" localSheetId="0">DiscretFCFOn1Off2___5</definedName>
    <definedName name="dgjhgjhgjghhg___25" localSheetId="7">[0]!DiscretFCFOn1Off2___5</definedName>
    <definedName name="dgjhgjhgjghhg___25" localSheetId="8">[0]!DiscretFCFOn1Off2___5</definedName>
    <definedName name="dgjhgjhgjghhg___25">DiscretFCFOn1Off2___5</definedName>
    <definedName name="dgjhgjhgjghhg___26" localSheetId="0">DRA___4</definedName>
    <definedName name="dgjhgjhgjghhg___26" localSheetId="7">[0]!DRA___4</definedName>
    <definedName name="dgjhgjhgjghhg___26" localSheetId="8">[0]!DRA___4</definedName>
    <definedName name="dgjhgjhgjghhg___26">DRA___4</definedName>
    <definedName name="dgjhgjhgjghhg___27" localSheetId="0">DRA___23</definedName>
    <definedName name="dgjhgjhgjghhg___27" localSheetId="7">[0]!DRA___23</definedName>
    <definedName name="dgjhgjhgjghhg___27" localSheetId="8">[0]!DRA___23</definedName>
    <definedName name="dgjhgjhgjghhg___27">DRA___23</definedName>
    <definedName name="dgjhgjhgjghhg___3" localSheetId="0">DiscretFCFOn1Off2___7</definedName>
    <definedName name="dgjhgjhgjghhg___3" localSheetId="7">[0]!DiscretFCFOn1Off2___7</definedName>
    <definedName name="dgjhgjhgjghhg___3" localSheetId="8">[0]!DiscretFCFOn1Off2___7</definedName>
    <definedName name="dgjhgjhgjghhg___3">DiscretFCFOn1Off2___7</definedName>
    <definedName name="dgjhgjhgjghhg___4" localSheetId="0">DiscretFCFOn1Off2___27</definedName>
    <definedName name="dgjhgjhgjghhg___4" localSheetId="7">[0]!DiscretFCFOn1Off2___27</definedName>
    <definedName name="dgjhgjhgjghhg___4" localSheetId="8">[0]!DiscretFCFOn1Off2___27</definedName>
    <definedName name="dgjhgjhgjghhg___4">DiscretFCFOn1Off2___27</definedName>
    <definedName name="dgjhgjhgjghhg___5" localSheetId="0">DRA___16</definedName>
    <definedName name="dgjhgjhgjghhg___5" localSheetId="7">[0]!DRA___16</definedName>
    <definedName name="dgjhgjhgjghhg___5" localSheetId="8">[0]!DRA___16</definedName>
    <definedName name="dgjhgjhgjghhg___5">DRA___16</definedName>
    <definedName name="dgjhgjhgjghhg___6" localSheetId="0">DiscretFCFOn1Off2___14</definedName>
    <definedName name="dgjhgjhgjghhg___6" localSheetId="7">[0]!DiscretFCFOn1Off2___14</definedName>
    <definedName name="dgjhgjhgjghhg___6" localSheetId="8">[0]!DiscretFCFOn1Off2___14</definedName>
    <definedName name="dgjhgjhgjghhg___6">DiscretFCFOn1Off2___14</definedName>
    <definedName name="dgjhgjhgjghhg___7" localSheetId="0">#N/A</definedName>
    <definedName name="dgjhgjhgjghhg___7" localSheetId="7">'Data Mobile'!dra___25</definedName>
    <definedName name="dgjhgjhgjghhg___7" localSheetId="8">'Parc Mobile '!dra___25</definedName>
    <definedName name="dgjhgjhgjghhg___7">dra___25</definedName>
    <definedName name="dgjhgjhgjghhg___9" localSheetId="0">DiscretFCFOn1Off2___26</definedName>
    <definedName name="dgjhgjhgjghhg___9" localSheetId="7">[0]!DiscretFCFOn1Off2___26</definedName>
    <definedName name="dgjhgjhgjghhg___9" localSheetId="8">[0]!DiscretFCFOn1Off2___26</definedName>
    <definedName name="dgjhgjhgjghhg___9">DiscretFCFOn1Off2___26</definedName>
    <definedName name="DHSCHF" localSheetId="0">#REF!</definedName>
    <definedName name="DHSCHF" localSheetId="7">#REF!</definedName>
    <definedName name="DHSCHF" localSheetId="8">#REF!</definedName>
    <definedName name="DHSCHF">#REF!</definedName>
    <definedName name="DHSEUROS" localSheetId="0">#REF!</definedName>
    <definedName name="DHSEUROS" localSheetId="7">#REF!</definedName>
    <definedName name="DHSEUROS" localSheetId="8">#REF!</definedName>
    <definedName name="DHSEUROS">#REF!</definedName>
    <definedName name="DHSFF" localSheetId="0">#REF!</definedName>
    <definedName name="DHSFF" localSheetId="7">#REF!</definedName>
    <definedName name="DHSFF" localSheetId="8">#REF!</definedName>
    <definedName name="DHSFF">#REF!</definedName>
    <definedName name="DHWS?TRH">#N/A</definedName>
    <definedName name="Diable" localSheetId="0">{#N/A,#N/A,FALSE,"Operations";#N/A,#N/A,FALSE,"Financials"}</definedName>
    <definedName name="Diable" localSheetId="7">{#N/A,#N/A,FALSE,"Operations";#N/A,#N/A,FALSE,"Financials"}</definedName>
    <definedName name="Diable" localSheetId="8">{#N/A,#N/A,FALSE,"Operations";#N/A,#N/A,FALSE,"Financials"}</definedName>
    <definedName name="Diable">{#N/A,#N/A,FALSE,"Operations";#N/A,#N/A,FALSE,"Financials"}</definedName>
    <definedName name="DigRed" localSheetId="7">#REF!</definedName>
    <definedName name="DigRed" localSheetId="8">#REF!</definedName>
    <definedName name="DigRed">#REF!</definedName>
    <definedName name="DiscountEnd1Middle2" localSheetId="7">#REF!</definedName>
    <definedName name="DiscountEnd1Middle2" localSheetId="8">#REF!</definedName>
    <definedName name="DiscountEnd1Middle2">#REF!</definedName>
    <definedName name="DiscountEnd1Middle2___0" localSheetId="7">#REF!</definedName>
    <definedName name="DiscountEnd1Middle2___0" localSheetId="8">#REF!</definedName>
    <definedName name="DiscountEnd1Middle2___0">#REF!</definedName>
    <definedName name="DiscountEnd1Middle2___12" localSheetId="7">#REF!</definedName>
    <definedName name="DiscountEnd1Middle2___12" localSheetId="8">#REF!</definedName>
    <definedName name="DiscountEnd1Middle2___12">#REF!</definedName>
    <definedName name="DiscountEnd1Middle2___14" localSheetId="7">#REF!</definedName>
    <definedName name="DiscountEnd1Middle2___14" localSheetId="8">#REF!</definedName>
    <definedName name="DiscountEnd1Middle2___14">#REF!</definedName>
    <definedName name="DiscountEnd1Middle2___16" localSheetId="7">#REF!</definedName>
    <definedName name="DiscountEnd1Middle2___16" localSheetId="8">#REF!</definedName>
    <definedName name="DiscountEnd1Middle2___16">#REF!</definedName>
    <definedName name="DiscountEnd1Middle2___2" localSheetId="7">#REF!</definedName>
    <definedName name="DiscountEnd1Middle2___2" localSheetId="8">#REF!</definedName>
    <definedName name="DiscountEnd1Middle2___2">#REF!</definedName>
    <definedName name="DiscountEnd1Middle2___25" localSheetId="7">#REF!</definedName>
    <definedName name="DiscountEnd1Middle2___25" localSheetId="8">#REF!</definedName>
    <definedName name="DiscountEnd1Middle2___25">#REF!</definedName>
    <definedName name="DiscountEnd1Middle2___26" localSheetId="7">#REF!</definedName>
    <definedName name="DiscountEnd1Middle2___26" localSheetId="8">#REF!</definedName>
    <definedName name="DiscountEnd1Middle2___26">#REF!</definedName>
    <definedName name="DiscountEnd1Middle2___27" localSheetId="7">#REF!</definedName>
    <definedName name="DiscountEnd1Middle2___27" localSheetId="8">#REF!</definedName>
    <definedName name="DiscountEnd1Middle2___27">#REF!</definedName>
    <definedName name="DiscountEnd1Middle2___4" localSheetId="7">#REF!</definedName>
    <definedName name="DiscountEnd1Middle2___4" localSheetId="8">#REF!</definedName>
    <definedName name="DiscountEnd1Middle2___4">#REF!</definedName>
    <definedName name="DiscountEnd1Middle2___5" localSheetId="7">#REF!</definedName>
    <definedName name="DiscountEnd1Middle2___5" localSheetId="8">#REF!</definedName>
    <definedName name="DiscountEnd1Middle2___5">#REF!</definedName>
    <definedName name="DiscountEnd1Middle2___7" localSheetId="7">#REF!</definedName>
    <definedName name="DiscountEnd1Middle2___7" localSheetId="8">#REF!</definedName>
    <definedName name="DiscountEnd1Middle2___7">#REF!</definedName>
    <definedName name="DiscountPeriods" localSheetId="7">#REF!</definedName>
    <definedName name="DiscountPeriods" localSheetId="8">#REF!</definedName>
    <definedName name="DiscountPeriods">#REF!</definedName>
    <definedName name="DiscountPeriods___0" localSheetId="7">#REF!</definedName>
    <definedName name="DiscountPeriods___0" localSheetId="8">#REF!</definedName>
    <definedName name="DiscountPeriods___0">#REF!</definedName>
    <definedName name="DiscountPeriods___12" localSheetId="7">#REF!</definedName>
    <definedName name="DiscountPeriods___12" localSheetId="8">#REF!</definedName>
    <definedName name="DiscountPeriods___12">#REF!</definedName>
    <definedName name="DiscountPeriods___14" localSheetId="7">#REF!</definedName>
    <definedName name="DiscountPeriods___14" localSheetId="8">#REF!</definedName>
    <definedName name="DiscountPeriods___14">#REF!</definedName>
    <definedName name="DiscountPeriods___16" localSheetId="7">#REF!</definedName>
    <definedName name="DiscountPeriods___16" localSheetId="8">#REF!</definedName>
    <definedName name="DiscountPeriods___16">#REF!</definedName>
    <definedName name="DiscountPeriods___2" localSheetId="7">#REF!</definedName>
    <definedName name="DiscountPeriods___2" localSheetId="8">#REF!</definedName>
    <definedName name="DiscountPeriods___2">#REF!</definedName>
    <definedName name="DiscountPeriods___25" localSheetId="7">#REF!</definedName>
    <definedName name="DiscountPeriods___25" localSheetId="8">#REF!</definedName>
    <definedName name="DiscountPeriods___25">#REF!</definedName>
    <definedName name="DiscountPeriods___26" localSheetId="7">#REF!</definedName>
    <definedName name="DiscountPeriods___26" localSheetId="8">#REF!</definedName>
    <definedName name="DiscountPeriods___26">#REF!</definedName>
    <definedName name="DiscountPeriods___27" localSheetId="7">#REF!</definedName>
    <definedName name="DiscountPeriods___27" localSheetId="8">#REF!</definedName>
    <definedName name="DiscountPeriods___27">#REF!</definedName>
    <definedName name="DiscountPeriods___4" localSheetId="7">#REF!</definedName>
    <definedName name="DiscountPeriods___4" localSheetId="8">#REF!</definedName>
    <definedName name="DiscountPeriods___4">#REF!</definedName>
    <definedName name="DiscountPeriods___5" localSheetId="7">#REF!</definedName>
    <definedName name="DiscountPeriods___5" localSheetId="8">#REF!</definedName>
    <definedName name="DiscountPeriods___5">#REF!</definedName>
    <definedName name="DiscountPeriods___7" localSheetId="7">#REF!</definedName>
    <definedName name="DiscountPeriods___7" localSheetId="8">#REF!</definedName>
    <definedName name="DiscountPeriods___7">#REF!</definedName>
    <definedName name="DiscretFCFOn1Off2" localSheetId="7">#REF!</definedName>
    <definedName name="DiscretFCFOn1Off2" localSheetId="8">#REF!</definedName>
    <definedName name="DiscretFCFOn1Off2">#REF!</definedName>
    <definedName name="DiscretFCFOn1Off2___0" localSheetId="7">#REF!</definedName>
    <definedName name="DiscretFCFOn1Off2___0" localSheetId="8">#REF!</definedName>
    <definedName name="DiscretFCFOn1Off2___0">#REF!</definedName>
    <definedName name="DiscretFCFOn1Off2___12" localSheetId="7">#REF!</definedName>
    <definedName name="DiscretFCFOn1Off2___12" localSheetId="8">#REF!</definedName>
    <definedName name="DiscretFCFOn1Off2___12">#REF!</definedName>
    <definedName name="DiscretFCFOn1Off2___14" localSheetId="7">#REF!</definedName>
    <definedName name="DiscretFCFOn1Off2___14" localSheetId="8">#REF!</definedName>
    <definedName name="DiscretFCFOn1Off2___14">#REF!</definedName>
    <definedName name="DiscretFCFOn1Off2___16" localSheetId="7">#REF!</definedName>
    <definedName name="DiscretFCFOn1Off2___16" localSheetId="8">#REF!</definedName>
    <definedName name="DiscretFCFOn1Off2___16">#REF!</definedName>
    <definedName name="DiscretFCFOn1Off2___2" localSheetId="7">#REF!</definedName>
    <definedName name="DiscretFCFOn1Off2___2" localSheetId="8">#REF!</definedName>
    <definedName name="DiscretFCFOn1Off2___2">#REF!</definedName>
    <definedName name="DiscretFCFOn1Off2___25" localSheetId="7">#REF!</definedName>
    <definedName name="DiscretFCFOn1Off2___25" localSheetId="8">#REF!</definedName>
    <definedName name="DiscretFCFOn1Off2___25">#REF!</definedName>
    <definedName name="DiscretFCFOn1Off2___26" localSheetId="7">#REF!</definedName>
    <definedName name="DiscretFCFOn1Off2___26" localSheetId="8">#REF!</definedName>
    <definedName name="DiscretFCFOn1Off2___26">#REF!</definedName>
    <definedName name="DiscretFCFOn1Off2___27" localSheetId="7">#REF!</definedName>
    <definedName name="DiscretFCFOn1Off2___27" localSheetId="8">#REF!</definedName>
    <definedName name="DiscretFCFOn1Off2___27">#REF!</definedName>
    <definedName name="DiscretFCFOn1Off2___4" localSheetId="7">#REF!</definedName>
    <definedName name="DiscretFCFOn1Off2___4" localSheetId="8">#REF!</definedName>
    <definedName name="DiscretFCFOn1Off2___4">#REF!</definedName>
    <definedName name="DiscretFCFOn1Off2___5" localSheetId="7">#REF!</definedName>
    <definedName name="DiscretFCFOn1Off2___5" localSheetId="8">#REF!</definedName>
    <definedName name="DiscretFCFOn1Off2___5">#REF!</definedName>
    <definedName name="DiscretFCFOn1Off2___7" localSheetId="7">#REF!</definedName>
    <definedName name="DiscretFCFOn1Off2___7" localSheetId="8">#REF!</definedName>
    <definedName name="DiscretFCFOn1Off2___7">#REF!</definedName>
    <definedName name="DIST" localSheetId="0">#REF!</definedName>
    <definedName name="DIST" localSheetId="7">#REF!</definedName>
    <definedName name="DIST" localSheetId="8">#REF!</definedName>
    <definedName name="DIST">#REF!</definedName>
    <definedName name="divdiv" localSheetId="0">#REF!</definedName>
    <definedName name="divdiv" localSheetId="7">#REF!</definedName>
    <definedName name="divdiv" localSheetId="8">#REF!</definedName>
    <definedName name="divdiv">#REF!</definedName>
    <definedName name="Dividend" localSheetId="0">#REF!</definedName>
    <definedName name="Dividend" localSheetId="7">#REF!</definedName>
    <definedName name="Dividend" localSheetId="8">#REF!</definedName>
    <definedName name="Dividend">#REF!</definedName>
    <definedName name="divimmo" localSheetId="0">#REF!</definedName>
    <definedName name="divimmo" localSheetId="7">#REF!</definedName>
    <definedName name="divimmo" localSheetId="8">#REF!</definedName>
    <definedName name="divimmo">#REF!</definedName>
    <definedName name="divpart" localSheetId="7">#REF!</definedName>
    <definedName name="divpart" localSheetId="8">#REF!</definedName>
    <definedName name="divpart">#REF!</definedName>
    <definedName name="divtiap" localSheetId="7">#REF!</definedName>
    <definedName name="divtiap" localSheetId="8">#REF!</definedName>
    <definedName name="divtiap">#REF!</definedName>
    <definedName name="djcgf" localSheetId="0">{#N/A,#N/A,TRUE,"Forecast &amp; Analysis";#N/A,#N/A,TRUE,"Market Values";#N/A,#N/A,TRUE,"Ratios";#N/A,#N/A,TRUE,"Regressions";#N/A,#N/A,TRUE,"Market Values";#N/A,#N/A,TRUE,"Parameters &amp; Results"}</definedName>
    <definedName name="djcgf" localSheetId="7">{#N/A,#N/A,TRUE,"Forecast &amp; Analysis";#N/A,#N/A,TRUE,"Market Values";#N/A,#N/A,TRUE,"Ratios";#N/A,#N/A,TRUE,"Regressions";#N/A,#N/A,TRUE,"Market Values";#N/A,#N/A,TRUE,"Parameters &amp; Results"}</definedName>
    <definedName name="djcgf" localSheetId="8">{#N/A,#N/A,TRUE,"Forecast &amp; Analysis";#N/A,#N/A,TRUE,"Market Values";#N/A,#N/A,TRUE,"Ratios";#N/A,#N/A,TRUE,"Regressions";#N/A,#N/A,TRUE,"Market Values";#N/A,#N/A,TRUE,"Parameters &amp; Results"}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 localSheetId="0">Nb_de_paiements_par_an*#REF!</definedName>
    <definedName name="djduj">#N/A</definedName>
    <definedName name="DJFGNSKLDH" localSheetId="0">DJFGNSKLDH</definedName>
    <definedName name="DJFGNSKLDH" localSheetId="7">#N/A</definedName>
    <definedName name="DJFGNSKLDH" localSheetId="8">#N/A</definedName>
    <definedName name="DJFGNSKLDH">DJFGNSKLDH</definedName>
    <definedName name="dkduk">#N/A</definedName>
    <definedName name="dkut">#N/A</definedName>
    <definedName name="dkutkdk" localSheetId="0">Nb_de_paiements_par_an*#REF!</definedName>
    <definedName name="dkutkdk">#N/A</definedName>
    <definedName name="dkyuk" localSheetId="0">dkyuk</definedName>
    <definedName name="dkyuk" localSheetId="7">#N/A</definedName>
    <definedName name="dkyuk" localSheetId="8">#N/A</definedName>
    <definedName name="dkyuk">dkyuk</definedName>
    <definedName name="Dload2" localSheetId="0">#REF!</definedName>
    <definedName name="Dload2" localSheetId="7">#REF!</definedName>
    <definedName name="Dload2" localSheetId="8">#REF!</definedName>
    <definedName name="Dload2">#REF!</definedName>
    <definedName name="DPD" localSheetId="0">#REF!</definedName>
    <definedName name="DPD" localSheetId="7">#REF!</definedName>
    <definedName name="DPD" localSheetId="8">#REF!</definedName>
    <definedName name="DPD">#REF!</definedName>
    <definedName name="dr" localSheetId="0">{"IS",#N/A,FALSE,"IS";"RPTIS",#N/A,FALSE,"RPTIS";"STATS",#N/A,FALSE,"STATS";"BS",#N/A,FALSE,"BS"}</definedName>
    <definedName name="dr" localSheetId="7">{"IS",#N/A,FALSE,"IS";"RPTIS",#N/A,FALSE,"RPTIS";"STATS",#N/A,FALSE,"STATS";"BS",#N/A,FALSE,"BS"}</definedName>
    <definedName name="dr" localSheetId="8">{"IS",#N/A,FALSE,"IS";"RPTIS",#N/A,FALSE,"RPTIS";"STATS",#N/A,FALSE,"STATS";"BS",#N/A,FALSE,"BS"}</definedName>
    <definedName name="dr" localSheetId="13">{"IS",#N/A,FALSE,"IS";"RPTIS",#N/A,FALSE,"RPTIS";"STATS",#N/A,FALSE,"STATS";"BS",#N/A,FALSE,"BS"}</definedName>
    <definedName name="dr">{"IS",#N/A,FALSE,"IS";"RPTIS",#N/A,FALSE,"RPTIS";"STATS",#N/A,FALSE,"STATS";"BS",#N/A,FALSE,"BS"}</definedName>
    <definedName name="DRA" localSheetId="0">[0]!Tx_intérêt_par_an/#REF!</definedName>
    <definedName name="DRA" localSheetId="7">'Data Mobile'!Tx_intérêt_par_an/#REF!</definedName>
    <definedName name="DRA" localSheetId="8">'Parc Mobile '!Tx_intérêt_par_an/#REF!</definedName>
    <definedName name="DRA">[0]!Tx_intérêt_par_an/#REF!</definedName>
    <definedName name="DRA___0" localSheetId="0">VolFactor___5/#REF!</definedName>
    <definedName name="DRA___0" localSheetId="7">'Data Mobile'!VolFactor___5/#REF!</definedName>
    <definedName name="DRA___0" localSheetId="8">'Parc Mobile '!VolFactor___5/#REF!</definedName>
    <definedName name="DRA___0">VolFactor___5/#REF!</definedName>
    <definedName name="DRA___12" localSheetId="0">VolFactor___25/#REF!</definedName>
    <definedName name="DRA___12" localSheetId="7">'Data Mobile'!VolFactor___25/#REF!</definedName>
    <definedName name="DRA___12" localSheetId="8">'Parc Mobile '!VolFactor___25/#REF!</definedName>
    <definedName name="DRA___12">VolFactor___25/#REF!</definedName>
    <definedName name="DRA___14" localSheetId="0">VolFactor___16/#REF!</definedName>
    <definedName name="DRA___14" localSheetId="7">'Data Mobile'!VolFactor___16/#REF!</definedName>
    <definedName name="DRA___14" localSheetId="8">'Parc Mobile '!VolFactor___16/#REF!</definedName>
    <definedName name="DRA___14">VolFactor___16/#REF!</definedName>
    <definedName name="DRA___16" localSheetId="0">VLastRowToPrint___7/#REF!</definedName>
    <definedName name="DRA___16" localSheetId="7">'Data Mobile'!VLastRowToPrint___7/#REF!</definedName>
    <definedName name="DRA___16" localSheetId="8">'Parc Mobile '!VLastRowToPrint___7/#REF!</definedName>
    <definedName name="DRA___16">VLastRowToPrint___7/#REF!</definedName>
    <definedName name="DRA___2" localSheetId="0">VolFactor___4/#REF!</definedName>
    <definedName name="DRA___2" localSheetId="7">'Data Mobile'!VolFactor___4/#REF!</definedName>
    <definedName name="DRA___2" localSheetId="8">'Parc Mobile '!VolFactor___4/#REF!</definedName>
    <definedName name="DRA___2">VolFactor___4/#REF!</definedName>
    <definedName name="DRA___23" localSheetId="0">VolFactor___5/#REF!</definedName>
    <definedName name="DRA___23" localSheetId="7">'Data Mobile'!VolFactor___5/#REF!</definedName>
    <definedName name="DRA___23" localSheetId="8">'Parc Mobile '!VolFactor___5/#REF!</definedName>
    <definedName name="DRA___23">VolFactor___5/#REF!</definedName>
    <definedName name="DRA___26" localSheetId="0">VolFactor___12/#REF!</definedName>
    <definedName name="DRA___26" localSheetId="7">'Data Mobile'!VolFactor___12/#REF!</definedName>
    <definedName name="DRA___26" localSheetId="8">'Parc Mobile '!VolFactor___12/#REF!</definedName>
    <definedName name="DRA___26">VolFactor___12/#REF!</definedName>
    <definedName name="DRA___27" localSheetId="0">VolFactor___14/#REF!</definedName>
    <definedName name="DRA___27" localSheetId="7">'Data Mobile'!VolFactor___14/#REF!</definedName>
    <definedName name="DRA___27" localSheetId="8">'Parc Mobile '!VolFactor___14/#REF!</definedName>
    <definedName name="DRA___27">VolFactor___14/#REF!</definedName>
    <definedName name="DRA___3" localSheetId="0">VolFactor___5/#REF!</definedName>
    <definedName name="DRA___3" localSheetId="7">'Data Mobile'!VolFactor___5/#REF!</definedName>
    <definedName name="DRA___3" localSheetId="8">'Parc Mobile '!VolFactor___5/#REF!</definedName>
    <definedName name="DRA___3">VolFactor___5/#REF!</definedName>
    <definedName name="DRA___4" localSheetId="0">VLastRowToPrint___0/#REF!</definedName>
    <definedName name="DRA___4" localSheetId="7">'Data Mobile'!VLastRowToPrint___0/#REF!</definedName>
    <definedName name="DRA___4" localSheetId="8">'Parc Mobile '!VLastRowToPrint___0/#REF!</definedName>
    <definedName name="DRA___4">VLastRowToPrint___0/#REF!</definedName>
    <definedName name="DRA___5" localSheetId="0">VolFactor___2/#REF!</definedName>
    <definedName name="DRA___5" localSheetId="7">'Data Mobile'!VolFactor___2/#REF!</definedName>
    <definedName name="DRA___5" localSheetId="8">'Parc Mobile '!VolFactor___2/#REF!</definedName>
    <definedName name="DRA___5">VolFactor___2/#REF!</definedName>
    <definedName name="DRA___6" localSheetId="0">VLastRowToPrint___26/#REF!</definedName>
    <definedName name="DRA___6" localSheetId="7">'Data Mobile'!VLastRowToPrint___26/#REF!</definedName>
    <definedName name="DRA___6" localSheetId="8">'Parc Mobile '!VLastRowToPrint___26/#REF!</definedName>
    <definedName name="DRA___6">VLastRowToPrint___26/#REF!</definedName>
    <definedName name="DRA___7" localSheetId="0">VolFactor___27/#REF!</definedName>
    <definedName name="DRA___7" localSheetId="7">'Data Mobile'!VolFactor___27/#REF!</definedName>
    <definedName name="DRA___7" localSheetId="8">'Parc Mobile '!VolFactor___27/#REF!</definedName>
    <definedName name="DRA___7">VolFactor___27/#REF!</definedName>
    <definedName name="DRA___9" localSheetId="0">VolFactor___5/#REF!</definedName>
    <definedName name="DRA___9" localSheetId="7">'Data Mobile'!VolFactor___5/#REF!</definedName>
    <definedName name="DRA___9" localSheetId="8">'Parc Mobile '!VolFactor___5/#REF!</definedName>
    <definedName name="DRA___9">VolFactor___5/#REF!</definedName>
    <definedName name="DRC" localSheetId="0">Nb_de_paiements_par_an*#REF!</definedName>
    <definedName name="DRC" localSheetId="7">'Data Mobile'!Nb_de_paiements_par_an*#REF!</definedName>
    <definedName name="DRC" localSheetId="8">'Parc Mobile '!Nb_de_paiements_par_an*#REF!</definedName>
    <definedName name="DRC">Nb_de_paiements_par_an*#REF!</definedName>
    <definedName name="DRC___0" localSheetId="0">O___0*#REF!</definedName>
    <definedName name="DRC___0" localSheetId="7">O___0*#REF!</definedName>
    <definedName name="DRC___0" localSheetId="8">O___0*#REF!</definedName>
    <definedName name="DRC___0">O___0*#REF!</definedName>
    <definedName name="DRC___12" localSheetId="0">O___12*#REF!</definedName>
    <definedName name="DRC___12" localSheetId="7">[0]!O___12*#REF!</definedName>
    <definedName name="DRC___12" localSheetId="8">[0]!O___12*#REF!</definedName>
    <definedName name="DRC___12">O___12*#REF!</definedName>
    <definedName name="DRC___14" localSheetId="0">O___25*#REF!</definedName>
    <definedName name="DRC___14" localSheetId="7">[0]!O___25*#REF!</definedName>
    <definedName name="DRC___14" localSheetId="8">[0]!O___25*#REF!</definedName>
    <definedName name="DRC___14">O___25*#REF!</definedName>
    <definedName name="DRC___2" localSheetId="0">O___2*#REF!</definedName>
    <definedName name="DRC___2" localSheetId="7">[0]!O___2*#REF!</definedName>
    <definedName name="DRC___2" localSheetId="8">[0]!O___2*#REF!</definedName>
    <definedName name="DRC___2">O___2*#REF!</definedName>
    <definedName name="DRC___23" localSheetId="0">O___0*#REF!</definedName>
    <definedName name="DRC___23" localSheetId="7">O___0*#REF!</definedName>
    <definedName name="DRC___23" localSheetId="8">O___0*#REF!</definedName>
    <definedName name="DRC___23">O___0*#REF!</definedName>
    <definedName name="DRC___25" localSheetId="0">O___4*#REF!</definedName>
    <definedName name="DRC___25" localSheetId="7">[0]!O___4*#REF!</definedName>
    <definedName name="DRC___25" localSheetId="8">[0]!O___4*#REF!</definedName>
    <definedName name="DRC___25">O___4*#REF!</definedName>
    <definedName name="DRC___26" localSheetId="0">O___26*#REF!</definedName>
    <definedName name="DRC___26" localSheetId="7">[0]!O___26*#REF!</definedName>
    <definedName name="DRC___26" localSheetId="8">[0]!O___26*#REF!</definedName>
    <definedName name="DRC___26">O___26*#REF!</definedName>
    <definedName name="DRC___27" localSheetId="0">O___27*#REF!</definedName>
    <definedName name="DRC___27" localSheetId="7">O___27*#REF!</definedName>
    <definedName name="DRC___27" localSheetId="8">O___27*#REF!</definedName>
    <definedName name="DRC___27">O___27*#REF!</definedName>
    <definedName name="DRC___3" localSheetId="0">O___0*#REF!</definedName>
    <definedName name="DRC___3" localSheetId="7">O___0*#REF!</definedName>
    <definedName name="DRC___3" localSheetId="8">O___0*#REF!</definedName>
    <definedName name="DRC___3">O___0*#REF!</definedName>
    <definedName name="DRC___4" localSheetId="0">O___6*#REF!</definedName>
    <definedName name="DRC___4" localSheetId="7">[0]!O___6*#REF!</definedName>
    <definedName name="DRC___4" localSheetId="8">[0]!O___6*#REF!</definedName>
    <definedName name="DRC___4">O___6*#REF!</definedName>
    <definedName name="DRC___5" localSheetId="0">O___5*#REF!</definedName>
    <definedName name="DRC___5" localSheetId="7">O___5*#REF!</definedName>
    <definedName name="DRC___5" localSheetId="8">O___5*#REF!</definedName>
    <definedName name="DRC___5">O___5*#REF!</definedName>
    <definedName name="DRC___6" localSheetId="0">Num_premier_paiement___0*#REF!</definedName>
    <definedName name="DRC___6" localSheetId="7">[0]!Num_premier_paiement___0*#REF!</definedName>
    <definedName name="DRC___6" localSheetId="8">[0]!Num_premier_paiement___0*#REF!</definedName>
    <definedName name="DRC___6">Num_premier_paiement___0*#REF!</definedName>
    <definedName name="DRC___7" localSheetId="0">O___7*#REF!</definedName>
    <definedName name="DRC___7" localSheetId="7">[0]!O___7*#REF!</definedName>
    <definedName name="DRC___7" localSheetId="8">[0]!O___7*#REF!</definedName>
    <definedName name="DRC___7">O___7*#REF!</definedName>
    <definedName name="DRC___9" localSheetId="0">O___0*#REF!</definedName>
    <definedName name="DRC___9" localSheetId="7">O___0*#REF!</definedName>
    <definedName name="DRC___9" localSheetId="8">O___0*#REF!</definedName>
    <definedName name="DRC___9">O___0*#REF!</definedName>
    <definedName name="drg" localSheetId="0">Nb_de_paiements_par_an*#REF!</definedName>
    <definedName name="drg" localSheetId="7">'Data Mobile'!Nb_de_paiements_par_an*#REF!</definedName>
    <definedName name="drg" localSheetId="8">'Parc Mobile '!Nb_de_paiements_par_an*#REF!</definedName>
    <definedName name="drg">Nb_de_paiements_par_an*#REF!</definedName>
    <definedName name="drg___0" localSheetId="0">O___0*#REF!</definedName>
    <definedName name="drg___0" localSheetId="7">O___0*#REF!</definedName>
    <definedName name="drg___0" localSheetId="8">O___0*#REF!</definedName>
    <definedName name="drg___0">O___0*#REF!</definedName>
    <definedName name="drg___12" localSheetId="0">O___12*#REF!</definedName>
    <definedName name="drg___12" localSheetId="7">'Data Mobile'!O___12*#REF!</definedName>
    <definedName name="drg___12" localSheetId="8">'Parc Mobile '!O___12*#REF!</definedName>
    <definedName name="drg___12">O___12*#REF!</definedName>
    <definedName name="drg___14" localSheetId="0">O___25*#REF!</definedName>
    <definedName name="drg___14" localSheetId="7">'Data Mobile'!O___25*#REF!</definedName>
    <definedName name="drg___14" localSheetId="8">'Parc Mobile '!O___25*#REF!</definedName>
    <definedName name="drg___14">O___25*#REF!</definedName>
    <definedName name="drg___2" localSheetId="0">O___0*#REF!</definedName>
    <definedName name="drg___2" localSheetId="7">O___0*#REF!</definedName>
    <definedName name="drg___2" localSheetId="8">O___0*#REF!</definedName>
    <definedName name="drg___2">O___0*#REF!</definedName>
    <definedName name="drg___23" localSheetId="0">O___0*#REF!</definedName>
    <definedName name="drg___23" localSheetId="7">O___0*#REF!</definedName>
    <definedName name="drg___23" localSheetId="8">O___0*#REF!</definedName>
    <definedName name="drg___23">O___0*#REF!</definedName>
    <definedName name="drg___25" localSheetId="0">O___0*#REF!</definedName>
    <definedName name="drg___25" localSheetId="7">O___0*#REF!</definedName>
    <definedName name="drg___25" localSheetId="8">O___0*#REF!</definedName>
    <definedName name="drg___25">O___0*#REF!</definedName>
    <definedName name="drg___26" localSheetId="0">O___0*#REF!</definedName>
    <definedName name="drg___26" localSheetId="7">O___0*#REF!</definedName>
    <definedName name="drg___26" localSheetId="8">O___0*#REF!</definedName>
    <definedName name="drg___26">O___0*#REF!</definedName>
    <definedName name="drg___27" localSheetId="0">O___27*#REF!</definedName>
    <definedName name="drg___27" localSheetId="7">O___27*#REF!</definedName>
    <definedName name="drg___27" localSheetId="8">O___27*#REF!</definedName>
    <definedName name="drg___27">O___27*#REF!</definedName>
    <definedName name="drg___3" localSheetId="0">O___0*#REF!</definedName>
    <definedName name="drg___3" localSheetId="7">O___0*#REF!</definedName>
    <definedName name="drg___3" localSheetId="8">O___0*#REF!</definedName>
    <definedName name="drg___3">O___0*#REF!</definedName>
    <definedName name="drg___4" localSheetId="0">O___0*#REF!</definedName>
    <definedName name="drg___4" localSheetId="7">O___0*#REF!</definedName>
    <definedName name="drg___4" localSheetId="8">O___0*#REF!</definedName>
    <definedName name="drg___4">O___0*#REF!</definedName>
    <definedName name="drg___5" localSheetId="0">O___5*#REF!</definedName>
    <definedName name="drg___5" localSheetId="7">O___5*#REF!</definedName>
    <definedName name="drg___5" localSheetId="8">O___5*#REF!</definedName>
    <definedName name="drg___5">O___5*#REF!</definedName>
    <definedName name="drg___6" localSheetId="0">Num_premier_paiement___0*#REF!</definedName>
    <definedName name="drg___6" localSheetId="7">'Data Mobile'!Num_premier_paiement___0*#REF!</definedName>
    <definedName name="drg___6" localSheetId="8">'Parc Mobile '!Num_premier_paiement___0*#REF!</definedName>
    <definedName name="drg___6">Num_premier_paiement___0*#REF!</definedName>
    <definedName name="drg___7" localSheetId="0">O___0*#REF!</definedName>
    <definedName name="drg___7" localSheetId="7">O___0*#REF!</definedName>
    <definedName name="drg___7" localSheetId="8">O___0*#REF!</definedName>
    <definedName name="drg___7">O___0*#REF!</definedName>
    <definedName name="drg___9" localSheetId="0">O___0*#REF!</definedName>
    <definedName name="drg___9" localSheetId="7">O___0*#REF!</definedName>
    <definedName name="drg___9" localSheetId="8">O___0*#REF!</definedName>
    <definedName name="drg___9">O___0*#REF!</definedName>
    <definedName name="drh">#N/A</definedName>
    <definedName name="dsf">#N/A</definedName>
    <definedName name="dsfgsb" localSheetId="0">dsfgsb</definedName>
    <definedName name="dsfgsb" localSheetId="7">#N/A</definedName>
    <definedName name="dsfgsb" localSheetId="8">[0]!dsfgsb</definedName>
    <definedName name="dsfgsb">dsfgsb</definedName>
    <definedName name="DSFHG">#N/A</definedName>
    <definedName name="dsfsg" localSheetId="0">dsfsg</definedName>
    <definedName name="dsfsg" localSheetId="7">#N/A</definedName>
    <definedName name="dsfsg" localSheetId="8">[0]!dsfsg</definedName>
    <definedName name="dsfsg">dsfsg</definedName>
    <definedName name="dsggd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 localSheetId="0">dtyiuèi</definedName>
    <definedName name="dtyiuèi" localSheetId="7">#N/A</definedName>
    <definedName name="dtyiuèi" localSheetId="8">#N/A</definedName>
    <definedName name="dtyiuèi">[0]!dtyiuèi</definedName>
    <definedName name="dtyjdtk" localSheetId="0">dtyjdtk</definedName>
    <definedName name="dtyjdtk" localSheetId="7">#N/A</definedName>
    <definedName name="dtyjdtk" localSheetId="8">#N/A</definedName>
    <definedName name="dtyjdtk">dtyjdtk</definedName>
    <definedName name="dukdtu" localSheetId="0">dukdtu</definedName>
    <definedName name="dukdtu" localSheetId="7">#N/A</definedName>
    <definedName name="dukdtu" localSheetId="8">#N/A</definedName>
    <definedName name="dukdtu">dukdtu</definedName>
    <definedName name="dukdu" localSheetId="0">dukdu</definedName>
    <definedName name="dukdu" localSheetId="7">#N/A</definedName>
    <definedName name="dukdu" localSheetId="8">#N/A</definedName>
    <definedName name="dukdu">dukdu</definedName>
    <definedName name="Durée_prêt" localSheetId="0">#REF!</definedName>
    <definedName name="Durée_prêt" localSheetId="7">#REF!</definedName>
    <definedName name="Durée_prêt" localSheetId="8">#REF!</definedName>
    <definedName name="Durée_prêt">#REF!</definedName>
    <definedName name="Durée_prêt___0" localSheetId="7">#REF!</definedName>
    <definedName name="Durée_prêt___0" localSheetId="8">#REF!</definedName>
    <definedName name="Durée_prêt___0">#REF!</definedName>
    <definedName name="Durée_prêt___12" localSheetId="7">#REF!</definedName>
    <definedName name="Durée_prêt___12" localSheetId="8">#REF!</definedName>
    <definedName name="Durée_prêt___12">#REF!</definedName>
    <definedName name="Durée_prêt___14" localSheetId="7">#REF!</definedName>
    <definedName name="Durée_prêt___14" localSheetId="8">#REF!</definedName>
    <definedName name="Durée_prêt___14">#REF!</definedName>
    <definedName name="Durée_prêt___16" localSheetId="7">#REF!</definedName>
    <definedName name="Durée_prêt___16" localSheetId="8">#REF!</definedName>
    <definedName name="Durée_prêt___16">#REF!</definedName>
    <definedName name="Durée_prêt___2" localSheetId="7">#REF!</definedName>
    <definedName name="Durée_prêt___2" localSheetId="8">#REF!</definedName>
    <definedName name="Durée_prêt___2">#REF!</definedName>
    <definedName name="Durée_prêt___25" localSheetId="7">#REF!</definedName>
    <definedName name="Durée_prêt___25" localSheetId="8">#REF!</definedName>
    <definedName name="Durée_prêt___25">#REF!</definedName>
    <definedName name="Durée_prêt___26" localSheetId="7">#REF!</definedName>
    <definedName name="Durée_prêt___26" localSheetId="8">#REF!</definedName>
    <definedName name="Durée_prêt___26">#REF!</definedName>
    <definedName name="Durée_prêt___27" localSheetId="7">#REF!</definedName>
    <definedName name="Durée_prêt___27" localSheetId="8">#REF!</definedName>
    <definedName name="Durée_prêt___27">#REF!</definedName>
    <definedName name="Durée_prêt___4" localSheetId="7">#REF!</definedName>
    <definedName name="Durée_prêt___4" localSheetId="8">#REF!</definedName>
    <definedName name="Durée_prêt___4">#REF!</definedName>
    <definedName name="Durée_prêt___5" localSheetId="7">#REF!</definedName>
    <definedName name="Durée_prêt___5" localSheetId="8">#REF!</definedName>
    <definedName name="Durée_prêt___5">#REF!</definedName>
    <definedName name="Durée_prêt___7" localSheetId="7">#REF!</definedName>
    <definedName name="Durée_prêt___7" localSheetId="8">#REF!</definedName>
    <definedName name="Durée_prêt___7">#REF!</definedName>
    <definedName name="dvfdfg">#N/A</definedName>
    <definedName name="dyhj" localSheetId="0">dyhj</definedName>
    <definedName name="dyhj" localSheetId="7">#N/A</definedName>
    <definedName name="dyhj" localSheetId="8">#N/A</definedName>
    <definedName name="dyhj">dyhj</definedName>
    <definedName name="dz" localSheetId="0">{"test2",#N/A,TRUE,"Prices"}</definedName>
    <definedName name="dz" localSheetId="7">{"test2",#N/A,TRUE,"Prices"}</definedName>
    <definedName name="dz" localSheetId="8">{"test2",#N/A,TRUE,"Prices"}</definedName>
    <definedName name="dz" localSheetId="13">{"test2",#N/A,TRUE,"Prices"}</definedName>
    <definedName name="dz">{"test2",#N/A,TRUE,"Prices"}</definedName>
    <definedName name="DZEF">#N/A</definedName>
    <definedName name="E" localSheetId="0">#REF!</definedName>
    <definedName name="E" localSheetId="7">#REF!</definedName>
    <definedName name="E" localSheetId="8">#REF!</definedName>
    <definedName name="E">#REF!</definedName>
    <definedName name="E___0">NA()</definedName>
    <definedName name="E___12" localSheetId="7">#REF!</definedName>
    <definedName name="E___12" localSheetId="8">#REF!</definedName>
    <definedName name="E___12">#REF!</definedName>
    <definedName name="E___2" localSheetId="7">#REF!</definedName>
    <definedName name="E___2" localSheetId="8">#REF!</definedName>
    <definedName name="E___2">#REF!</definedName>
    <definedName name="E___25" localSheetId="7">#REF!</definedName>
    <definedName name="E___25" localSheetId="8">#REF!</definedName>
    <definedName name="E___25">#REF!</definedName>
    <definedName name="E___26" localSheetId="7">#REF!</definedName>
    <definedName name="E___26" localSheetId="8">#REF!</definedName>
    <definedName name="E___26">#REF!</definedName>
    <definedName name="E___27">NA()</definedName>
    <definedName name="E___4" localSheetId="7">#REF!</definedName>
    <definedName name="E___4" localSheetId="8">#REF!</definedName>
    <definedName name="E___4">#REF!</definedName>
    <definedName name="E___5">NA()</definedName>
    <definedName name="E___6" localSheetId="7">#REF!</definedName>
    <definedName name="E___6" localSheetId="8">#REF!</definedName>
    <definedName name="E___6">#REF!</definedName>
    <definedName name="E___7" localSheetId="7">#REF!</definedName>
    <definedName name="E___7" localSheetId="8">#REF!</definedName>
    <definedName name="E___7">#REF!</definedName>
    <definedName name="E_Comm_Perso" localSheetId="7">#REF!</definedName>
    <definedName name="E_Comm_Perso" localSheetId="8">#REF!</definedName>
    <definedName name="E_Comm_Perso">#REF!</definedName>
    <definedName name="E_Comm_Perso___0" localSheetId="7">#REF!</definedName>
    <definedName name="E_Comm_Perso___0" localSheetId="8">#REF!</definedName>
    <definedName name="E_Comm_Perso___0">#REF!</definedName>
    <definedName name="E_Comm_Perso___12" localSheetId="7">#REF!</definedName>
    <definedName name="E_Comm_Perso___12" localSheetId="8">#REF!</definedName>
    <definedName name="E_Comm_Perso___12">#REF!</definedName>
    <definedName name="E_Comm_Perso___14" localSheetId="7">#REF!</definedName>
    <definedName name="E_Comm_Perso___14" localSheetId="8">#REF!</definedName>
    <definedName name="E_Comm_Perso___14">#REF!</definedName>
    <definedName name="E_Comm_Perso___16" localSheetId="7">#REF!</definedName>
    <definedName name="E_Comm_Perso___16" localSheetId="8">#REF!</definedName>
    <definedName name="E_Comm_Perso___16">#REF!</definedName>
    <definedName name="E_Comm_Perso___2" localSheetId="7">#REF!</definedName>
    <definedName name="E_Comm_Perso___2" localSheetId="8">#REF!</definedName>
    <definedName name="E_Comm_Perso___2">#REF!</definedName>
    <definedName name="E_Comm_Perso___26" localSheetId="7">#REF!</definedName>
    <definedName name="E_Comm_Perso___26" localSheetId="8">#REF!</definedName>
    <definedName name="E_Comm_Perso___26">#REF!</definedName>
    <definedName name="E_Comm_Perso___27" localSheetId="7">#REF!</definedName>
    <definedName name="E_Comm_Perso___27" localSheetId="8">#REF!</definedName>
    <definedName name="E_Comm_Perso___27">#REF!</definedName>
    <definedName name="E_Comm_Perso___5" localSheetId="7">#REF!</definedName>
    <definedName name="E_Comm_Perso___5" localSheetId="8">#REF!</definedName>
    <definedName name="E_Comm_Perso___5">#REF!</definedName>
    <definedName name="E_Comm_Perso___7" localSheetId="7">#REF!</definedName>
    <definedName name="E_Comm_Perso___7" localSheetId="8">#REF!</definedName>
    <definedName name="E_Comm_Perso___7">#REF!</definedName>
    <definedName name="E_ThirtyFiveHundred" localSheetId="7">#REF!</definedName>
    <definedName name="E_ThirtyFiveHundred" localSheetId="8">#REF!</definedName>
    <definedName name="E_ThirtyFiveHundred">#REF!</definedName>
    <definedName name="ea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7">#REF!</definedName>
    <definedName name="EAC_Estimate_at_Completion" localSheetId="8">#REF!</definedName>
    <definedName name="EAC_Estimate_at_Completion">#REF!</definedName>
    <definedName name="EarliestDateForValuation" localSheetId="7">#REF!</definedName>
    <definedName name="EarliestDateForValuation" localSheetId="8">#REF!</definedName>
    <definedName name="EarliestDateForValuation">#REF!</definedName>
    <definedName name="EarliestDateForValuation___0" localSheetId="7">#REF!</definedName>
    <definedName name="EarliestDateForValuation___0" localSheetId="8">#REF!</definedName>
    <definedName name="EarliestDateForValuation___0">#REF!</definedName>
    <definedName name="EarliestDateForValuation___12" localSheetId="7">#REF!</definedName>
    <definedName name="EarliestDateForValuation___12" localSheetId="8">#REF!</definedName>
    <definedName name="EarliestDateForValuation___12">#REF!</definedName>
    <definedName name="EarliestDateForValuation___14" localSheetId="7">#REF!</definedName>
    <definedName name="EarliestDateForValuation___14" localSheetId="8">#REF!</definedName>
    <definedName name="EarliestDateForValuation___14">#REF!</definedName>
    <definedName name="EarliestDateForValuation___16" localSheetId="7">#REF!</definedName>
    <definedName name="EarliestDateForValuation___16" localSheetId="8">#REF!</definedName>
    <definedName name="EarliestDateForValuation___16">#REF!</definedName>
    <definedName name="EarliestDateForValuation___2" localSheetId="7">#REF!</definedName>
    <definedName name="EarliestDateForValuation___2" localSheetId="8">#REF!</definedName>
    <definedName name="EarliestDateForValuation___2">#REF!</definedName>
    <definedName name="EarliestDateForValuation___25" localSheetId="7">#REF!</definedName>
    <definedName name="EarliestDateForValuation___25" localSheetId="8">#REF!</definedName>
    <definedName name="EarliestDateForValuation___25">#REF!</definedName>
    <definedName name="EarliestDateForValuation___26" localSheetId="7">#REF!</definedName>
    <definedName name="EarliestDateForValuation___26" localSheetId="8">#REF!</definedName>
    <definedName name="EarliestDateForValuation___26">#REF!</definedName>
    <definedName name="EarliestDateForValuation___27" localSheetId="7">#REF!</definedName>
    <definedName name="EarliestDateForValuation___27" localSheetId="8">#REF!</definedName>
    <definedName name="EarliestDateForValuation___27">#REF!</definedName>
    <definedName name="EarliestDateForValuation___4" localSheetId="7">#REF!</definedName>
    <definedName name="EarliestDateForValuation___4" localSheetId="8">#REF!</definedName>
    <definedName name="EarliestDateForValuation___4">#REF!</definedName>
    <definedName name="EarliestDateForValuation___5" localSheetId="7">#REF!</definedName>
    <definedName name="EarliestDateForValuation___5" localSheetId="8">#REF!</definedName>
    <definedName name="EarliestDateForValuation___5">#REF!</definedName>
    <definedName name="EarliestDateForValuation___7" localSheetId="7">#REF!</definedName>
    <definedName name="EarliestDateForValuation___7" localSheetId="8">#REF!</definedName>
    <definedName name="EarliestDateForValuation___7">#REF!</definedName>
    <definedName name="edede">#N/A</definedName>
    <definedName name="ededed" localSheetId="0">ededed</definedName>
    <definedName name="ededed" localSheetId="7">#N/A</definedName>
    <definedName name="ededed" localSheetId="8">[0]!ededed</definedName>
    <definedName name="ededed">ededed</definedName>
    <definedName name="edp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 localSheetId="0">Nb_de_paiements_par_an*#REF!</definedName>
    <definedName name="eeee" localSheetId="7">'Data Mobile'!Nb_de_paiements_par_an*#REF!</definedName>
    <definedName name="eeee" localSheetId="8">'Parc Mobile '!Nb_de_paiements_par_an*#REF!</definedName>
    <definedName name="eeee">Nb_de_paiements_par_an*#REF!</definedName>
    <definedName name="eeee___0" localSheetId="0">O___0*#REF!</definedName>
    <definedName name="eeee___0" localSheetId="7">O___0*#REF!</definedName>
    <definedName name="eeee___0" localSheetId="8">O___0*#REF!</definedName>
    <definedName name="eeee___0">O___0*#REF!</definedName>
    <definedName name="eeee___12" localSheetId="0">O___12*#REF!</definedName>
    <definedName name="eeee___12" localSheetId="7">'Data Mobile'!O___12*#REF!</definedName>
    <definedName name="eeee___12" localSheetId="8">'Parc Mobile '!O___12*#REF!</definedName>
    <definedName name="eeee___12">O___12*#REF!</definedName>
    <definedName name="eeee___14" localSheetId="0">O___25*#REF!</definedName>
    <definedName name="eeee___14" localSheetId="7">'Data Mobile'!O___25*#REF!</definedName>
    <definedName name="eeee___14" localSheetId="8">'Parc Mobile '!O___25*#REF!</definedName>
    <definedName name="eeee___14">O___25*#REF!</definedName>
    <definedName name="eeee___2" localSheetId="0">O___2*#REF!</definedName>
    <definedName name="eeee___2" localSheetId="7">'Data Mobile'!O___2*#REF!</definedName>
    <definedName name="eeee___2" localSheetId="8">'Parc Mobile '!O___2*#REF!</definedName>
    <definedName name="eeee___2">O___2*#REF!</definedName>
    <definedName name="eeee___23" localSheetId="0">O___0*#REF!</definedName>
    <definedName name="eeee___23" localSheetId="7">O___0*#REF!</definedName>
    <definedName name="eeee___23" localSheetId="8">O___0*#REF!</definedName>
    <definedName name="eeee___23">O___0*#REF!</definedName>
    <definedName name="eeee___25" localSheetId="0">O___4*#REF!</definedName>
    <definedName name="eeee___25" localSheetId="7">'Data Mobile'!O___4*#REF!</definedName>
    <definedName name="eeee___25" localSheetId="8">'Parc Mobile '!O___4*#REF!</definedName>
    <definedName name="eeee___25">O___4*#REF!</definedName>
    <definedName name="eeee___26" localSheetId="0">O___26*#REF!</definedName>
    <definedName name="eeee___26" localSheetId="7">'Data Mobile'!O___26*#REF!</definedName>
    <definedName name="eeee___26" localSheetId="8">'Parc Mobile '!O___26*#REF!</definedName>
    <definedName name="eeee___26">O___26*#REF!</definedName>
    <definedName name="eeee___27" localSheetId="0">O___27*#REF!</definedName>
    <definedName name="eeee___27" localSheetId="7">O___27*#REF!</definedName>
    <definedName name="eeee___27" localSheetId="8">O___27*#REF!</definedName>
    <definedName name="eeee___27">O___27*#REF!</definedName>
    <definedName name="eeee___3" localSheetId="0">O___0*#REF!</definedName>
    <definedName name="eeee___3" localSheetId="7">O___0*#REF!</definedName>
    <definedName name="eeee___3" localSheetId="8">O___0*#REF!</definedName>
    <definedName name="eeee___3">O___0*#REF!</definedName>
    <definedName name="eeee___4" localSheetId="0">O___6*#REF!</definedName>
    <definedName name="eeee___4" localSheetId="7">'Data Mobile'!O___6*#REF!</definedName>
    <definedName name="eeee___4" localSheetId="8">'Parc Mobile '!O___6*#REF!</definedName>
    <definedName name="eeee___4">O___6*#REF!</definedName>
    <definedName name="eeee___5" localSheetId="0">O___5*#REF!</definedName>
    <definedName name="eeee___5" localSheetId="7">O___5*#REF!</definedName>
    <definedName name="eeee___5" localSheetId="8">O___5*#REF!</definedName>
    <definedName name="eeee___5">O___5*#REF!</definedName>
    <definedName name="eeee___6" localSheetId="0">Num_premier_paiement___0*#REF!</definedName>
    <definedName name="eeee___6" localSheetId="7">'Data Mobile'!Num_premier_paiement___0*#REF!</definedName>
    <definedName name="eeee___6" localSheetId="8">'Parc Mobile '!Num_premier_paiement___0*#REF!</definedName>
    <definedName name="eeee___6">Num_premier_paiement___0*#REF!</definedName>
    <definedName name="eeee___7" localSheetId="0">O___7*#REF!</definedName>
    <definedName name="eeee___7" localSheetId="7">'Data Mobile'!O___7*#REF!</definedName>
    <definedName name="eeee___7" localSheetId="8">'Parc Mobile '!O___7*#REF!</definedName>
    <definedName name="eeee___7">O___7*#REF!</definedName>
    <definedName name="eeee___9" localSheetId="0">O___0*#REF!</definedName>
    <definedName name="eeee___9" localSheetId="7">O___0*#REF!</definedName>
    <definedName name="eeee___9" localSheetId="8">O___0*#REF!</definedName>
    <definedName name="eeee___9">O___0*#REF!</definedName>
    <definedName name="eeeeee">#N/A</definedName>
    <definedName name="EEEEEEEEE" localSheetId="0">EEEEEEEEE</definedName>
    <definedName name="EEEEEEEEE" localSheetId="7">#N/A</definedName>
    <definedName name="EEEEEEEEE" localSheetId="8">#N/A</definedName>
    <definedName name="EEEEEEEEE">EEEEEEEEE</definedName>
    <definedName name="EFFECTIF">#N/A</definedName>
    <definedName name="Effort_Expended" localSheetId="0">#REF!</definedName>
    <definedName name="Effort_Expended" localSheetId="7">#REF!</definedName>
    <definedName name="Effort_Expended" localSheetId="8">#REF!</definedName>
    <definedName name="Effort_Expended">#REF!</definedName>
    <definedName name="Effort_Req" localSheetId="7">#REF!</definedName>
    <definedName name="Effort_Req" localSheetId="8">#REF!</definedName>
    <definedName name="Effort_Req">#REF!</definedName>
    <definedName name="Effort_to_Complete" localSheetId="7">#REF!</definedName>
    <definedName name="Effort_to_Complete" localSheetId="8">#REF!</definedName>
    <definedName name="Effort_to_Complete">#REF!</definedName>
    <definedName name="Effort_Variance" localSheetId="7">#REF!</definedName>
    <definedName name="Effort_Variance" localSheetId="8">#REF!</definedName>
    <definedName name="Effort_Variance">#REF!</definedName>
    <definedName name="efgtyhjkoi" localSheetId="0">efgtyhjkoi</definedName>
    <definedName name="efgtyhjkoi" localSheetId="7">#N/A</definedName>
    <definedName name="efgtyhjkoi" localSheetId="8">[0]!efgtyhjkoi</definedName>
    <definedName name="efgtyhjkoi">efgtyhjkoi</definedName>
    <definedName name="efgtyhjkoi___0" localSheetId="0">ExpandOutputs___5</definedName>
    <definedName name="efgtyhjkoi___0" localSheetId="7">[0]!ExpandOutputs___5</definedName>
    <definedName name="efgtyhjkoi___0" localSheetId="8">[0]!ExpandOutputs___5</definedName>
    <definedName name="efgtyhjkoi___0">ExpandOutputs___5</definedName>
    <definedName name="efgtyhjkoi___12" localSheetId="0">ExpandOutputs___3</definedName>
    <definedName name="efgtyhjkoi___12" localSheetId="7">[0]!ExpandOutputs___3</definedName>
    <definedName name="efgtyhjkoi___12" localSheetId="8">[0]!ExpandOutputs___3</definedName>
    <definedName name="efgtyhjkoi___12">ExpandOutputs___3</definedName>
    <definedName name="efgtyhjkoi___14" localSheetId="0">#N/A</definedName>
    <definedName name="efgtyhjkoi___14" localSheetId="7">'Data Mobile'!expandoutputs___25</definedName>
    <definedName name="efgtyhjkoi___14" localSheetId="8">expandoutputs___25</definedName>
    <definedName name="efgtyhjkoi___14">expandoutputs___25</definedName>
    <definedName name="efgtyhjkoi___2" localSheetId="0">ExpandOutputs___9</definedName>
    <definedName name="efgtyhjkoi___2" localSheetId="7">[0]!ExpandOutputs___9</definedName>
    <definedName name="efgtyhjkoi___2" localSheetId="8">[0]!ExpandOutputs___9</definedName>
    <definedName name="efgtyhjkoi___2">ExpandOutputs___9</definedName>
    <definedName name="efgtyhjkoi___23" localSheetId="0">ess1___0</definedName>
    <definedName name="efgtyhjkoi___23" localSheetId="7">[0]!ess1___0</definedName>
    <definedName name="efgtyhjkoi___23" localSheetId="8">[0]!ess1___0</definedName>
    <definedName name="efgtyhjkoi___23">ess1___0</definedName>
    <definedName name="efgtyhjkoi___25" localSheetId="0">ExpandOutputs___23</definedName>
    <definedName name="efgtyhjkoi___25" localSheetId="7">[0]!ExpandOutputs___23</definedName>
    <definedName name="efgtyhjkoi___25" localSheetId="8">[0]!ExpandOutputs___23</definedName>
    <definedName name="efgtyhjkoi___25">ExpandOutputs___23</definedName>
    <definedName name="efgtyhjkoi___26" localSheetId="0">ExpandOutputs___12</definedName>
    <definedName name="efgtyhjkoi___26" localSheetId="7">[0]!ExpandOutputs___12</definedName>
    <definedName name="efgtyhjkoi___26" localSheetId="8">[0]!ExpandOutputs___12</definedName>
    <definedName name="efgtyhjkoi___26">ExpandOutputs___12</definedName>
    <definedName name="efgtyhjkoi___27" localSheetId="0">ExpandOutputs___14</definedName>
    <definedName name="efgtyhjkoi___27" localSheetId="7">[0]!ExpandOutputs___14</definedName>
    <definedName name="efgtyhjkoi___27" localSheetId="8">[0]!ExpandOutputs___14</definedName>
    <definedName name="efgtyhjkoi___27">ExpandOutputs___14</definedName>
    <definedName name="efgtyhjkoi___3" localSheetId="0">ExpandOutputs___4</definedName>
    <definedName name="efgtyhjkoi___3" localSheetId="7">[0]!ExpandOutputs___4</definedName>
    <definedName name="efgtyhjkoi___3" localSheetId="8">[0]!ExpandOutputs___4</definedName>
    <definedName name="efgtyhjkoi___3">ExpandOutputs___4</definedName>
    <definedName name="efgtyhjkoi___4" localSheetId="0">ExpandOutputs___6</definedName>
    <definedName name="efgtyhjkoi___4" localSheetId="7">[0]!ExpandOutputs___6</definedName>
    <definedName name="efgtyhjkoi___4" localSheetId="8">[0]!ExpandOutputs___6</definedName>
    <definedName name="efgtyhjkoi___4">ExpandOutputs___6</definedName>
    <definedName name="efgtyhjkoi___5" localSheetId="0">ExpandOutputs___2</definedName>
    <definedName name="efgtyhjkoi___5" localSheetId="7">[0]!ExpandOutputs___2</definedName>
    <definedName name="efgtyhjkoi___5" localSheetId="8">[0]!ExpandOutputs___2</definedName>
    <definedName name="efgtyhjkoi___5">ExpandOutputs___2</definedName>
    <definedName name="efgtyhjkoi___6" localSheetId="0">ess1___5</definedName>
    <definedName name="efgtyhjkoi___6" localSheetId="7">[0]!ess1___5</definedName>
    <definedName name="efgtyhjkoi___6" localSheetId="8">[0]!ess1___5</definedName>
    <definedName name="efgtyhjkoi___6">ess1___5</definedName>
    <definedName name="efgtyhjkoi___7" localSheetId="0">ExpandOutputs___27</definedName>
    <definedName name="efgtyhjkoi___7" localSheetId="7">[0]!ExpandOutputs___27</definedName>
    <definedName name="efgtyhjkoi___7" localSheetId="8">[0]!ExpandOutputs___27</definedName>
    <definedName name="efgtyhjkoi___7">ExpandOutputs___27</definedName>
    <definedName name="efgtyhjkoi___9" localSheetId="0">ExpandOutputs___16</definedName>
    <definedName name="efgtyhjkoi___9" localSheetId="7">[0]!ExpandOutputs___16</definedName>
    <definedName name="efgtyhjkoi___9" localSheetId="8">[0]!ExpandOutputs___16</definedName>
    <definedName name="efgtyhjkoi___9">ExpandOutputs___16</definedName>
    <definedName name="efrqezrqze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7">#REF!</definedName>
    <definedName name="Eighteen" localSheetId="8">#REF!</definedName>
    <definedName name="Eighteen">#REF!</definedName>
    <definedName name="ekrpzekpzork" localSheetId="10">#REF!</definedName>
    <definedName name="ekrpzekpzork" localSheetId="0">#REF!</definedName>
    <definedName name="ekrpzekpzork" localSheetId="7">#REF!</definedName>
    <definedName name="ekrpzekpzork" localSheetId="8">#REF!</definedName>
    <definedName name="ekrpzekpzork" localSheetId="13">#REF!</definedName>
    <definedName name="ekrpzekpzork">#REF!</definedName>
    <definedName name="ELIM1" localSheetId="7">#REF!</definedName>
    <definedName name="ELIM1" localSheetId="8">#REF!</definedName>
    <definedName name="ELIM1">#REF!</definedName>
    <definedName name="emily" localSheetId="0">{#N/A,#N/A,FALSE,"Calc";#N/A,#N/A,FALSE,"Sensitivity";#N/A,#N/A,FALSE,"LT Earn.Dil.";#N/A,#N/A,FALSE,"Dil. AVP"}</definedName>
    <definedName name="emily" localSheetId="7">{#N/A,#N/A,FALSE,"Calc";#N/A,#N/A,FALSE,"Sensitivity";#N/A,#N/A,FALSE,"LT Earn.Dil.";#N/A,#N/A,FALSE,"Dil. AVP"}</definedName>
    <definedName name="emily" localSheetId="8">{#N/A,#N/A,FALSE,"Calc";#N/A,#N/A,FALSE,"Sensitivity";#N/A,#N/A,FALSE,"LT Earn.Dil.";#N/A,#N/A,FALSE,"Dil. AVP"}</definedName>
    <definedName name="emily">{#N/A,#N/A,FALSE,"Calc";#N/A,#N/A,FALSE,"Sensitivity";#N/A,#N/A,FALSE,"LT Earn.Dil.";#N/A,#N/A,FALSE,"Dil. AVP"}</definedName>
    <definedName name="Emploi" localSheetId="0">{"IS",#N/A,FALSE,"IS";"RPTIS",#N/A,FALSE,"RPTIS";"STATS",#N/A,FALSE,"STATS";"CELL",#N/A,FALSE,"CELL";"BS",#N/A,FALSE,"BS"}</definedName>
    <definedName name="Emploi" localSheetId="7">{"IS",#N/A,FALSE,"IS";"RPTIS",#N/A,FALSE,"RPTIS";"STATS",#N/A,FALSE,"STATS";"CELL",#N/A,FALSE,"CELL";"BS",#N/A,FALSE,"BS"}</definedName>
    <definedName name="Emploi" localSheetId="8">{"IS",#N/A,FALSE,"IS";"RPTIS",#N/A,FALSE,"RPTIS";"STATS",#N/A,FALSE,"STATS";"CELL",#N/A,FALSE,"CELL";"BS",#N/A,FALSE,"BS"}</definedName>
    <definedName name="Emploi">{"IS",#N/A,FALSE,"IS";"RPTIS",#N/A,FALSE,"RPTIS";"STATS",#N/A,FALSE,"STATS";"CELL",#N/A,FALSE,"CELL";"BS",#N/A,FALSE,"BS"}</definedName>
    <definedName name="EN__DH" localSheetId="7">#REF!</definedName>
    <definedName name="EN__DH" localSheetId="8">#REF!</definedName>
    <definedName name="EN__DH">#REF!</definedName>
    <definedName name="enddate" localSheetId="7">#REF!</definedName>
    <definedName name="enddate" localSheetId="8">#REF!</definedName>
    <definedName name="enddate">#REF!</definedName>
    <definedName name="enggg5">#N/A</definedName>
    <definedName name="ENT" localSheetId="0">#REF!</definedName>
    <definedName name="ENT" localSheetId="7">#REF!</definedName>
    <definedName name="ENT" localSheetId="8">#REF!</definedName>
    <definedName name="ENT">#REF!</definedName>
    <definedName name="ENT___0" localSheetId="7">#REF!</definedName>
    <definedName name="ENT___0" localSheetId="8">#REF!</definedName>
    <definedName name="ENT___0">#REF!</definedName>
    <definedName name="ENT___12" localSheetId="7">#REF!</definedName>
    <definedName name="ENT___12" localSheetId="8">#REF!</definedName>
    <definedName name="ENT___12">#REF!</definedName>
    <definedName name="ENT___14" localSheetId="7">#REF!</definedName>
    <definedName name="ENT___14" localSheetId="8">#REF!</definedName>
    <definedName name="ENT___14">#REF!</definedName>
    <definedName name="ENT___16" localSheetId="7">#REF!</definedName>
    <definedName name="ENT___16" localSheetId="8">#REF!</definedName>
    <definedName name="ENT___16">#REF!</definedName>
    <definedName name="ENT___2" localSheetId="7">#REF!</definedName>
    <definedName name="ENT___2" localSheetId="8">#REF!</definedName>
    <definedName name="ENT___2">#REF!</definedName>
    <definedName name="ENT___25" localSheetId="7">#REF!</definedName>
    <definedName name="ENT___25" localSheetId="8">#REF!</definedName>
    <definedName name="ENT___25">#REF!</definedName>
    <definedName name="ENT___26" localSheetId="7">#REF!</definedName>
    <definedName name="ENT___26" localSheetId="8">#REF!</definedName>
    <definedName name="ENT___26">#REF!</definedName>
    <definedName name="ENT___27" localSheetId="7">#REF!</definedName>
    <definedName name="ENT___27" localSheetId="8">#REF!</definedName>
    <definedName name="ENT___27">#REF!</definedName>
    <definedName name="ENT___4" localSheetId="7">#REF!</definedName>
    <definedName name="ENT___4" localSheetId="8">#REF!</definedName>
    <definedName name="ENT___4">#REF!</definedName>
    <definedName name="ENT___5" localSheetId="7">#REF!</definedName>
    <definedName name="ENT___5" localSheetId="8">#REF!</definedName>
    <definedName name="ENT___5">#REF!</definedName>
    <definedName name="ENT___7" localSheetId="7">#REF!</definedName>
    <definedName name="ENT___7" localSheetId="8">#REF!</definedName>
    <definedName name="ENT___7">#REF!</definedName>
    <definedName name="EPart" localSheetId="7">#REF!</definedName>
    <definedName name="EPart" localSheetId="8">#REF!</definedName>
    <definedName name="EPart">#REF!</definedName>
    <definedName name="EquityCost" localSheetId="7">#REF!</definedName>
    <definedName name="EquityCost" localSheetId="8">#REF!</definedName>
    <definedName name="EquityCost">#REF!</definedName>
    <definedName name="EquityCost___0" localSheetId="7">#REF!</definedName>
    <definedName name="EquityCost___0" localSheetId="8">#REF!</definedName>
    <definedName name="EquityCost___0">#REF!</definedName>
    <definedName name="EquityCost___12" localSheetId="7">#REF!</definedName>
    <definedName name="EquityCost___12" localSheetId="8">#REF!</definedName>
    <definedName name="EquityCost___12">#REF!</definedName>
    <definedName name="EquityCost___14" localSheetId="7">#REF!</definedName>
    <definedName name="EquityCost___14" localSheetId="8">#REF!</definedName>
    <definedName name="EquityCost___14">#REF!</definedName>
    <definedName name="EquityCost___16" localSheetId="7">#REF!</definedName>
    <definedName name="EquityCost___16" localSheetId="8">#REF!</definedName>
    <definedName name="EquityCost___16">#REF!</definedName>
    <definedName name="EquityCost___2" localSheetId="7">#REF!</definedName>
    <definedName name="EquityCost___2" localSheetId="8">#REF!</definedName>
    <definedName name="EquityCost___2">#REF!</definedName>
    <definedName name="EquityCost___25" localSheetId="7">#REF!</definedName>
    <definedName name="EquityCost___25" localSheetId="8">#REF!</definedName>
    <definedName name="EquityCost___25">#REF!</definedName>
    <definedName name="EquityCost___26" localSheetId="7">#REF!</definedName>
    <definedName name="EquityCost___26" localSheetId="8">#REF!</definedName>
    <definedName name="EquityCost___26">#REF!</definedName>
    <definedName name="EquityCost___27" localSheetId="7">#REF!</definedName>
    <definedName name="EquityCost___27" localSheetId="8">#REF!</definedName>
    <definedName name="EquityCost___27">#REF!</definedName>
    <definedName name="EquityCost___4" localSheetId="7">#REF!</definedName>
    <definedName name="EquityCost___4" localSheetId="8">#REF!</definedName>
    <definedName name="EquityCost___4">#REF!</definedName>
    <definedName name="EquityCost___5" localSheetId="7">#REF!</definedName>
    <definedName name="EquityCost___5" localSheetId="8">#REF!</definedName>
    <definedName name="EquityCost___5">#REF!</definedName>
    <definedName name="EquityCost___7" localSheetId="7">#REF!</definedName>
    <definedName name="EquityCost___7" localSheetId="8">#REF!</definedName>
    <definedName name="EquityCost___7">#REF!</definedName>
    <definedName name="ER" localSheetId="0">#N/A</definedName>
    <definedName name="ER" localSheetId="7">#REF!</definedName>
    <definedName name="ER" localSheetId="8">#REF!</definedName>
    <definedName name="er" localSheetId="13">{"test2",#N/A,TRUE,"Prices"}</definedName>
    <definedName name="ER">#REF!</definedName>
    <definedName name="erer" localSheetId="0">erer</definedName>
    <definedName name="erer" localSheetId="7">#N/A</definedName>
    <definedName name="erer" localSheetId="8">[0]!erer</definedName>
    <definedName name="erer">erer</definedName>
    <definedName name="ererer" localSheetId="10">#REF!</definedName>
    <definedName name="ererer" localSheetId="0">#REF!</definedName>
    <definedName name="ererer" localSheetId="7">#REF!</definedName>
    <definedName name="ererer" localSheetId="8">#REF!</definedName>
    <definedName name="ererer">#REF!</definedName>
    <definedName name="ERGRE" localSheetId="0">Nb_de_paiements_par_an*#REF!</definedName>
    <definedName name="ERGRE">#N/A</definedName>
    <definedName name="erqsergt">#N/A</definedName>
    <definedName name="erqt" localSheetId="0">erqt</definedName>
    <definedName name="erqt" localSheetId="7">#N/A</definedName>
    <definedName name="erqt" localSheetId="8">#N/A</definedName>
    <definedName name="erqt">erqt</definedName>
    <definedName name="ERT">#N/A</definedName>
    <definedName name="erzerpzj" localSheetId="10">#REF!</definedName>
    <definedName name="erzerpzj" localSheetId="0">#REF!</definedName>
    <definedName name="erzerpzj" localSheetId="7">#REF!</definedName>
    <definedName name="erzerpzj" localSheetId="8">#REF!</definedName>
    <definedName name="erzerpzj" localSheetId="13">#REF!</definedName>
    <definedName name="erzerpzj">#REF!</definedName>
    <definedName name="ess1___0" localSheetId="7">#REF!</definedName>
    <definedName name="ess1___0" localSheetId="8">#REF!</definedName>
    <definedName name="ess1___0">#REF!</definedName>
    <definedName name="ess1___12" localSheetId="7">#REF!</definedName>
    <definedName name="ess1___12" localSheetId="8">#REF!</definedName>
    <definedName name="ess1___12">#REF!</definedName>
    <definedName name="ess1___2" localSheetId="7">#REF!</definedName>
    <definedName name="ess1___2" localSheetId="8">#REF!</definedName>
    <definedName name="ess1___2">#REF!</definedName>
    <definedName name="ess1___27" localSheetId="7">#REF!</definedName>
    <definedName name="ess1___27" localSheetId="8">#REF!</definedName>
    <definedName name="ess1___27">#REF!</definedName>
    <definedName name="ess1___5" localSheetId="7">#REF!</definedName>
    <definedName name="ess1___5" localSheetId="8">#REF!</definedName>
    <definedName name="ess1___5">#REF!</definedName>
    <definedName name="essais" localSheetId="0">{#N/A,#N/A,FALSE,"F_Plan";#N/A,#N/A,FALSE,"Parameter"}</definedName>
    <definedName name="essais" localSheetId="7">{#N/A,#N/A,FALSE,"F_Plan";#N/A,#N/A,FALSE,"Parameter"}</definedName>
    <definedName name="essais" localSheetId="8">{#N/A,#N/A,FALSE,"F_Plan";#N/A,#N/A,FALSE,"Parameter"}</definedName>
    <definedName name="essais" localSheetId="13">{#N/A,#N/A,FALSE,"F_Plan";#N/A,#N/A,FALSE,"Parameter"}</definedName>
    <definedName name="essais">{#N/A,#N/A,FALSE,"F_Plan";#N/A,#N/A,FALSE,"Parameter"}</definedName>
    <definedName name="ESTIMATION" localSheetId="7">#REF!</definedName>
    <definedName name="ESTIMATION" localSheetId="8">#REF!</definedName>
    <definedName name="ESTIMATION">#REF!</definedName>
    <definedName name="et" localSheetId="0">{"IS",#N/A,FALSE,"IS";"RPTIS",#N/A,FALSE,"RPTIS";"STATS",#N/A,FALSE,"STATS";"BS",#N/A,FALSE,"BS"}</definedName>
    <definedName name="et" localSheetId="7">{"IS",#N/A,FALSE,"IS";"RPTIS",#N/A,FALSE,"RPTIS";"STATS",#N/A,FALSE,"STATS";"BS",#N/A,FALSE,"BS"}</definedName>
    <definedName name="et" localSheetId="8">{"IS",#N/A,FALSE,"IS";"RPTIS",#N/A,FALSE,"RPTIS";"STATS",#N/A,FALSE,"STATS";"BS",#N/A,FALSE,"BS"}</definedName>
    <definedName name="et" localSheetId="13">{"IS",#N/A,FALSE,"IS";"RPTIS",#N/A,FALSE,"RPTIS";"STATS",#N/A,FALSE,"STATS";"BS",#N/A,FALSE,"BS"}</definedName>
    <definedName name="et">{"IS",#N/A,FALSE,"IS";"RPTIS",#N/A,FALSE,"RPTIS";"STATS",#N/A,FALSE,"STATS";"BS",#N/A,FALSE,"BS"}</definedName>
    <definedName name="ETC_Estimate_to_Completion" localSheetId="7">#REF!</definedName>
    <definedName name="ETC_Estimate_to_Completion" localSheetId="8">#REF!</definedName>
    <definedName name="ETC_Estimate_to_Completion">#REF!</definedName>
    <definedName name="euro" localSheetId="0">#REF!</definedName>
    <definedName name="euro" localSheetId="7">#REF!</definedName>
    <definedName name="euro" localSheetId="8">#REF!</definedName>
    <definedName name="euro">#REF!</definedName>
    <definedName name="EV__LASTREFTIME__">39293.7047916667</definedName>
    <definedName name="EV_Earned_Value" localSheetId="7">#REF!</definedName>
    <definedName name="EV_Earned_Value" localSheetId="8">#REF!</definedName>
    <definedName name="EV_Earned_Value">#REF!</definedName>
    <definedName name="EValue" localSheetId="7">#REF!</definedName>
    <definedName name="EValue" localSheetId="8">#REF!</definedName>
    <definedName name="EValue">#REF!</definedName>
    <definedName name="EX" localSheetId="0">EX</definedName>
    <definedName name="EX" localSheetId="7">#N/A</definedName>
    <definedName name="EX" localSheetId="8">[0]!EX</definedName>
    <definedName name="EX">EX</definedName>
    <definedName name="Excel_BuiltIn_Database_0" localSheetId="0">#REF!</definedName>
    <definedName name="Excel_BuiltIn_Database_0" localSheetId="7">#REF!</definedName>
    <definedName name="Excel_BuiltIn_Database_0" localSheetId="8">#REF!</definedName>
    <definedName name="Excel_BuiltIn_Database_0">#REF!</definedName>
    <definedName name="Excel_BuiltIn_Recorder_0" localSheetId="0">#REF!</definedName>
    <definedName name="Excel_BuiltIn_Recorder_0" localSheetId="7">#REF!</definedName>
    <definedName name="Excel_BuiltIn_Recorder_0" localSheetId="8">#REF!</definedName>
    <definedName name="Excel_BuiltIn_Recorder_0">#REF!</definedName>
    <definedName name="Excel_BuiltIn_Recorder_12" localSheetId="7">#REF!</definedName>
    <definedName name="Excel_BuiltIn_Recorder_12" localSheetId="8">#REF!</definedName>
    <definedName name="Excel_BuiltIn_Recorder_12">#REF!</definedName>
    <definedName name="Excel_BuiltIn_Recorder_14" localSheetId="7">#REF!</definedName>
    <definedName name="Excel_BuiltIn_Recorder_14" localSheetId="8">#REF!</definedName>
    <definedName name="Excel_BuiltIn_Recorder_14">#REF!</definedName>
    <definedName name="Excel_BuiltIn_Recorder_16" localSheetId="7">#REF!</definedName>
    <definedName name="Excel_BuiltIn_Recorder_16" localSheetId="8">#REF!</definedName>
    <definedName name="Excel_BuiltIn_Recorder_16">#REF!</definedName>
    <definedName name="Excel_BuiltIn_Recorder_2" localSheetId="7">#REF!</definedName>
    <definedName name="Excel_BuiltIn_Recorder_2" localSheetId="8">#REF!</definedName>
    <definedName name="Excel_BuiltIn_Recorder_2">#REF!</definedName>
    <definedName name="Excel_BuiltIn_Recorder_27" localSheetId="7">#REF!</definedName>
    <definedName name="Excel_BuiltIn_Recorder_27" localSheetId="8">#REF!</definedName>
    <definedName name="Excel_BuiltIn_Recorder_27">#REF!</definedName>
    <definedName name="Excel_BuiltIn_Recorder_5" localSheetId="7">#REF!</definedName>
    <definedName name="Excel_BuiltIn_Recorder_5" localSheetId="8">#REF!</definedName>
    <definedName name="Excel_BuiltIn_Recorder_5">#REF!</definedName>
    <definedName name="Excel_BuiltIn_Recorder_6" localSheetId="7">#REF!</definedName>
    <definedName name="Excel_BuiltIn_Recorder_6" localSheetId="8">#REF!</definedName>
    <definedName name="Excel_BuiltIn_Recorder_6">#REF!</definedName>
    <definedName name="ExpandOutputs" localSheetId="0">ExpandOutputs</definedName>
    <definedName name="ExpandOutputs" localSheetId="7">#N/A</definedName>
    <definedName name="ExpandOutputs" localSheetId="8">[0]!ExpandOutputs</definedName>
    <definedName name="ExpandOutputs">ExpandOutputs</definedName>
    <definedName name="ExpandOutputs___0" localSheetId="0">F___7</definedName>
    <definedName name="ExpandOutputs___0" localSheetId="7">[0]!F___7</definedName>
    <definedName name="ExpandOutputs___0" localSheetId="8">[0]!F___7</definedName>
    <definedName name="ExpandOutputs___0">F___7</definedName>
    <definedName name="ExpandOutputs___12" localSheetId="0">F___2</definedName>
    <definedName name="ExpandOutputs___12" localSheetId="7">[0]!F___2</definedName>
    <definedName name="ExpandOutputs___12" localSheetId="8">[0]!F___2</definedName>
    <definedName name="ExpandOutputs___12">F___2</definedName>
    <definedName name="ExpandOutputs___14" localSheetId="0">F___25</definedName>
    <definedName name="ExpandOutputs___14" localSheetId="7">[0]!F___25</definedName>
    <definedName name="ExpandOutputs___14" localSheetId="8">[0]!F___25</definedName>
    <definedName name="ExpandOutputs___14">F___25</definedName>
    <definedName name="ExpandOutputs___16" localSheetId="0">ExportFile___0</definedName>
    <definedName name="ExpandOutputs___16" localSheetId="7">[0]!ExportFile___0</definedName>
    <definedName name="ExpandOutputs___16" localSheetId="8">[0]!ExportFile___0</definedName>
    <definedName name="ExpandOutputs___16">ExportFile___0</definedName>
    <definedName name="ExpandOutputs___2" localSheetId="0">F___14</definedName>
    <definedName name="ExpandOutputs___2" localSheetId="7">[0]!F___14</definedName>
    <definedName name="ExpandOutputs___2" localSheetId="8">[0]!F___14</definedName>
    <definedName name="ExpandOutputs___2">F___14</definedName>
    <definedName name="ExpandOutputs___23" localSheetId="0">ExportFile___7</definedName>
    <definedName name="ExpandOutputs___23" localSheetId="7">[0]!ExportFile___7</definedName>
    <definedName name="ExpandOutputs___23" localSheetId="8">[0]!ExportFile___7</definedName>
    <definedName name="ExpandOutputs___23">ExportFile___7</definedName>
    <definedName name="ExpandOutputs___26" localSheetId="0">F___5</definedName>
    <definedName name="ExpandOutputs___26" localSheetId="7">[0]!F___5</definedName>
    <definedName name="ExpandOutputs___26" localSheetId="8">[0]!F___5</definedName>
    <definedName name="ExpandOutputs___26">F___5</definedName>
    <definedName name="ExpandOutputs___27" localSheetId="0">F___12</definedName>
    <definedName name="ExpandOutputs___27" localSheetId="7">[0]!F___12</definedName>
    <definedName name="ExpandOutputs___27" localSheetId="8">[0]!F___12</definedName>
    <definedName name="ExpandOutputs___27">F___12</definedName>
    <definedName name="ExpandOutputs___3" localSheetId="0">F___4</definedName>
    <definedName name="ExpandOutputs___3" localSheetId="7">[0]!F___4</definedName>
    <definedName name="ExpandOutputs___3" localSheetId="8">[0]!F___4</definedName>
    <definedName name="ExpandOutputs___3">F___4</definedName>
    <definedName name="ExpandOutputs___4" localSheetId="0">excel_builtin_extract_0</definedName>
    <definedName name="ExpandOutputs___4" localSheetId="7">'Data Mobile'!excel_builtin_extract_0</definedName>
    <definedName name="ExpandOutputs___4" localSheetId="8">'Parc Mobile '!excel_builtin_extract_0</definedName>
    <definedName name="ExpandOutputs___4">excel_builtin_extract_0</definedName>
    <definedName name="ExpandOutputs___5" localSheetId="0">F___27</definedName>
    <definedName name="ExpandOutputs___5" localSheetId="7">[0]!F___27</definedName>
    <definedName name="ExpandOutputs___5" localSheetId="8">[0]!F___27</definedName>
    <definedName name="ExpandOutputs___5">F___27</definedName>
    <definedName name="ExpandOutputs___6" localSheetId="0">ExportFile___26</definedName>
    <definedName name="ExpandOutputs___6" localSheetId="7">[0]!ExportFile___26</definedName>
    <definedName name="ExpandOutputs___6" localSheetId="8">[0]!ExportFile___26</definedName>
    <definedName name="ExpandOutputs___6">ExportFile___26</definedName>
    <definedName name="ExpandOutputs___7" localSheetId="0">F___26</definedName>
    <definedName name="ExpandOutputs___7" localSheetId="7">[0]!F___26</definedName>
    <definedName name="ExpandOutputs___7" localSheetId="8">[0]!F___26</definedName>
    <definedName name="ExpandOutputs___7">F___26</definedName>
    <definedName name="ExpandOutputs___9" localSheetId="0">F___16</definedName>
    <definedName name="ExpandOutputs___9" localSheetId="7">[0]!F___16</definedName>
    <definedName name="ExpandOutputs___9" localSheetId="8">[0]!F___16</definedName>
    <definedName name="ExpandOutputs___9">F___16</definedName>
    <definedName name="ExpandVPeriods" localSheetId="0">ExpandVPeriods</definedName>
    <definedName name="ExpandVPeriods" localSheetId="7">#N/A</definedName>
    <definedName name="ExpandVPeriods" localSheetId="8">[0]!ExpandVPeriods</definedName>
    <definedName name="ExpandVPeriods">ExpandVPeriods</definedName>
    <definedName name="ExpandVPeriods___0" localSheetId="0">ffff___4</definedName>
    <definedName name="ExpandVPeriods___0" localSheetId="7">[0]!ffff___4</definedName>
    <definedName name="ExpandVPeriods___0" localSheetId="8">[0]!ffff___4</definedName>
    <definedName name="ExpandVPeriods___0">ffff___4</definedName>
    <definedName name="ExpandVPeriods___12" localSheetId="0">F_SMS_Data___0</definedName>
    <definedName name="ExpandVPeriods___12" localSheetId="7">[0]!F_SMS_Data___0</definedName>
    <definedName name="ExpandVPeriods___12" localSheetId="8">[0]!F_SMS_Data___0</definedName>
    <definedName name="ExpandVPeriods___12">F_SMS_Data___0</definedName>
    <definedName name="ExpandVPeriods___14" localSheetId="0">F_SMS_Data___26</definedName>
    <definedName name="ExpandVPeriods___14" localSheetId="7">[0]!F_SMS_Data___26</definedName>
    <definedName name="ExpandVPeriods___14" localSheetId="8">[0]!F_SMS_Data___26</definedName>
    <definedName name="ExpandVPeriods___14">F_SMS_Data___26</definedName>
    <definedName name="ExpandVPeriods___16" localSheetId="0">F_SMS_Data___14</definedName>
    <definedName name="ExpandVPeriods___16" localSheetId="7">[0]!F_SMS_Data___14</definedName>
    <definedName name="ExpandVPeriods___16" localSheetId="8">[0]!F_SMS_Data___14</definedName>
    <definedName name="ExpandVPeriods___16">F_SMS_Data___14</definedName>
    <definedName name="ExpandVPeriods___2" localSheetId="0">F_SMS_Data___7</definedName>
    <definedName name="ExpandVPeriods___2" localSheetId="7">[0]!F_SMS_Data___7</definedName>
    <definedName name="ExpandVPeriods___2" localSheetId="8">[0]!F_SMS_Data___7</definedName>
    <definedName name="ExpandVPeriods___2">F_SMS_Data___7</definedName>
    <definedName name="ExpandVPeriods___23" localSheetId="0">F_SMS_Data___16</definedName>
    <definedName name="ExpandVPeriods___23" localSheetId="7">[0]!F_SMS_Data___16</definedName>
    <definedName name="ExpandVPeriods___23" localSheetId="8">[0]!F_SMS_Data___16</definedName>
    <definedName name="ExpandVPeriods___23">F_SMS_Data___16</definedName>
    <definedName name="ExpandVPeriods___25" localSheetId="0">F_SMS_Data___12</definedName>
    <definedName name="ExpandVPeriods___25" localSheetId="7">[0]!F_SMS_Data___12</definedName>
    <definedName name="ExpandVPeriods___25" localSheetId="8">[0]!F_SMS_Data___12</definedName>
    <definedName name="ExpandVPeriods___25">F_SMS_Data___12</definedName>
    <definedName name="ExpandVPeriods___26" localSheetId="0">ffff___23</definedName>
    <definedName name="ExpandVPeriods___26" localSheetId="7">[0]!ffff___23</definedName>
    <definedName name="ExpandVPeriods___26" localSheetId="8">[0]!ffff___23</definedName>
    <definedName name="ExpandVPeriods___26">ffff___23</definedName>
    <definedName name="ExpandVPeriods___3" localSheetId="0">F_SMS_Data___5</definedName>
    <definedName name="ExpandVPeriods___3" localSheetId="7">[0]!F_SMS_Data___5</definedName>
    <definedName name="ExpandVPeriods___3" localSheetId="8">[0]!F_SMS_Data___5</definedName>
    <definedName name="ExpandVPeriods___3">F_SMS_Data___5</definedName>
    <definedName name="ExpandVPeriods___4" localSheetId="0">F_SMS_Data___2</definedName>
    <definedName name="ExpandVPeriods___4" localSheetId="7">[0]!F_SMS_Data___2</definedName>
    <definedName name="ExpandVPeriods___4" localSheetId="8">[0]!F_SMS_Data___2</definedName>
    <definedName name="ExpandVPeriods___4">F_SMS_Data___2</definedName>
    <definedName name="ExpandVPeriods___5" localSheetId="0">ffff___6</definedName>
    <definedName name="ExpandVPeriods___5" localSheetId="7">[0]!ffff___6</definedName>
    <definedName name="ExpandVPeriods___5" localSheetId="8">[0]!ffff___6</definedName>
    <definedName name="ExpandVPeriods___5">ffff___6</definedName>
    <definedName name="ExpandVPeriods___7" localSheetId="0">#N/A</definedName>
    <definedName name="ExpandVPeriods___7" localSheetId="7">'Data Mobile'!ffff___16</definedName>
    <definedName name="ExpandVPeriods___7" localSheetId="8">'Parc Mobile '!ffff___16</definedName>
    <definedName name="ExpandVPeriods___7">ffff___16</definedName>
    <definedName name="ExpandVPeriods___9" localSheetId="0">F_SMS_Data___27</definedName>
    <definedName name="ExpandVPeriods___9" localSheetId="7">[0]!F_SMS_Data___27</definedName>
    <definedName name="ExpandVPeriods___9" localSheetId="8">[0]!F_SMS_Data___27</definedName>
    <definedName name="ExpandVPeriods___9">F_SMS_Data___27</definedName>
    <definedName name="explo">#N/A</definedName>
    <definedName name="ExportFile" localSheetId="0">ExportFile</definedName>
    <definedName name="ExportFile" localSheetId="7">#N/A</definedName>
    <definedName name="ExportFile" localSheetId="8">[0]!ExportFile</definedName>
    <definedName name="ExportFile">ExportFile</definedName>
    <definedName name="ExportFile___0" localSheetId="0">fffffffff___25</definedName>
    <definedName name="ExportFile___0" localSheetId="7">[0]!fffffffff___25</definedName>
    <definedName name="ExportFile___0" localSheetId="8">[0]!fffffffff___25</definedName>
    <definedName name="ExportFile___0">fffffffff___25</definedName>
    <definedName name="ExportFile___14" localSheetId="0">ffff___7</definedName>
    <definedName name="ExportFile___14" localSheetId="7">[0]!ffff___7</definedName>
    <definedName name="ExportFile___14" localSheetId="8">[0]!ffff___7</definedName>
    <definedName name="ExportFile___14">ffff___7</definedName>
    <definedName name="ExportFile___16" localSheetId="0">ffff___2</definedName>
    <definedName name="ExportFile___16" localSheetId="7">[0]!ffff___2</definedName>
    <definedName name="ExportFile___16" localSheetId="8">[0]!ffff___2</definedName>
    <definedName name="ExportFile___16">ffff___2</definedName>
    <definedName name="ExportFile___2" localSheetId="0">ffff___0</definedName>
    <definedName name="ExportFile___2" localSheetId="7">[0]!ffff___0</definedName>
    <definedName name="ExportFile___2" localSheetId="8">[0]!ffff___0</definedName>
    <definedName name="ExportFile___2">ffff___0</definedName>
    <definedName name="ExportFile___23" localSheetId="0">ffff___14</definedName>
    <definedName name="ExportFile___23" localSheetId="7">[0]!ffff___14</definedName>
    <definedName name="ExportFile___23" localSheetId="8">[0]!ffff___14</definedName>
    <definedName name="ExportFile___23">ffff___14</definedName>
    <definedName name="ExportFile___25" localSheetId="0">ffff___27</definedName>
    <definedName name="ExportFile___25" localSheetId="7">[0]!ffff___27</definedName>
    <definedName name="ExportFile___25" localSheetId="8">[0]!ffff___27</definedName>
    <definedName name="ExportFile___25">ffff___27</definedName>
    <definedName name="ExportFile___26" localSheetId="0">fffffffff___16</definedName>
    <definedName name="ExportFile___26" localSheetId="7">[0]!fffffffff___16</definedName>
    <definedName name="ExportFile___26" localSheetId="8">[0]!fffffffff___16</definedName>
    <definedName name="ExportFile___26">fffffffff___16</definedName>
    <definedName name="ExportFile___27" localSheetId="0">fffffffff___6</definedName>
    <definedName name="ExportFile___27" localSheetId="7">[0]!fffffffff___6</definedName>
    <definedName name="ExportFile___27" localSheetId="8">[0]!fffffffff___6</definedName>
    <definedName name="ExportFile___27">fffffffff___6</definedName>
    <definedName name="ExportFile___3" localSheetId="0">ffff___26</definedName>
    <definedName name="ExportFile___3" localSheetId="7">[0]!ffff___26</definedName>
    <definedName name="ExportFile___3" localSheetId="8">[0]!ffff___26</definedName>
    <definedName name="ExportFile___3">ffff___26</definedName>
    <definedName name="ExportFile___4" localSheetId="0">ffff___12</definedName>
    <definedName name="ExportFile___4" localSheetId="7">[0]!ffff___12</definedName>
    <definedName name="ExportFile___4" localSheetId="8">[0]!ffff___12</definedName>
    <definedName name="ExportFile___4">ffff___12</definedName>
    <definedName name="ExportFile___5" localSheetId="0">fffffffff___23</definedName>
    <definedName name="ExportFile___5" localSheetId="7">[0]!fffffffff___23</definedName>
    <definedName name="ExportFile___5" localSheetId="8">[0]!fffffffff___23</definedName>
    <definedName name="ExportFile___5">fffffffff___23</definedName>
    <definedName name="ExportFile___6" localSheetId="0">ffff___3</definedName>
    <definedName name="ExportFile___6" localSheetId="7">[0]!ffff___3</definedName>
    <definedName name="ExportFile___6" localSheetId="8">[0]!ffff___3</definedName>
    <definedName name="ExportFile___6">ffff___3</definedName>
    <definedName name="ExportFile___7" localSheetId="0">fffffffff___4</definedName>
    <definedName name="ExportFile___7" localSheetId="7">[0]!fffffffff___4</definedName>
    <definedName name="ExportFile___7" localSheetId="8">[0]!fffffffff___4</definedName>
    <definedName name="ExportFile___7">fffffffff___4</definedName>
    <definedName name="ExportFile___9" localSheetId="0">ffff___5</definedName>
    <definedName name="ExportFile___9" localSheetId="7">[0]!ffff___5</definedName>
    <definedName name="ExportFile___9" localSheetId="8">[0]!ffff___5</definedName>
    <definedName name="ExportFile___9">ffff___5</definedName>
    <definedName name="ey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0">{"hiden",#N/A,FALSE,"14";"hidden",#N/A,FALSE,"16";"hidden",#N/A,FALSE,"18";"hidden",#N/A,FALSE,"20"}</definedName>
    <definedName name="eyr" localSheetId="7">{"hiden",#N/A,FALSE,"14";"hidden",#N/A,FALSE,"16";"hidden",#N/A,FALSE,"18";"hidden",#N/A,FALSE,"20"}</definedName>
    <definedName name="eyr" localSheetId="8">{"hiden",#N/A,FALSE,"14";"hidden",#N/A,FALSE,"16";"hidden",#N/A,FALSE,"18";"hidden",#N/A,FALSE,"20"}</definedName>
    <definedName name="eyr">{"hiden",#N/A,FALSE,"14";"hidden",#N/A,FALSE,"16";"hidden",#N/A,FALSE,"18";"hidden",#N/A,FALSE,"20"}</definedName>
    <definedName name="EZ" localSheetId="7">#REF!</definedName>
    <definedName name="EZ" localSheetId="8">#REF!</definedName>
    <definedName name="ez" localSheetId="13">{"print 1",#N/A,FALSE,"PrimeCo PCS";"print 2",#N/A,FALSE,"PrimeCo PCS";"valuation",#N/A,FALSE,"PrimeCo PCS"}</definedName>
    <definedName name="EZ">#REF!</definedName>
    <definedName name="ezqe">#N/A</definedName>
    <definedName name="F" localSheetId="0">#REF!</definedName>
    <definedName name="F" localSheetId="7">#REF!</definedName>
    <definedName name="F" localSheetId="8">#REF!</definedName>
    <definedName name="F">#REF!</definedName>
    <definedName name="F___0" localSheetId="0">#REF!</definedName>
    <definedName name="F___0" localSheetId="7">#REF!</definedName>
    <definedName name="F___0" localSheetId="8">#REF!</definedName>
    <definedName name="F___0">#REF!</definedName>
    <definedName name="F___12" localSheetId="0">#REF!</definedName>
    <definedName name="F___12" localSheetId="7">#REF!</definedName>
    <definedName name="F___12" localSheetId="8">#REF!</definedName>
    <definedName name="F___12">#REF!</definedName>
    <definedName name="F___14" localSheetId="7">#REF!</definedName>
    <definedName name="F___14" localSheetId="8">#REF!</definedName>
    <definedName name="F___14">#REF!</definedName>
    <definedName name="F___16" localSheetId="7">#REF!</definedName>
    <definedName name="F___16" localSheetId="8">#REF!</definedName>
    <definedName name="F___16">#REF!</definedName>
    <definedName name="F___2" localSheetId="7">#REF!</definedName>
    <definedName name="F___2" localSheetId="8">#REF!</definedName>
    <definedName name="F___2">#REF!</definedName>
    <definedName name="F___25" localSheetId="7">#REF!</definedName>
    <definedName name="F___25" localSheetId="8">#REF!</definedName>
    <definedName name="F___25">#REF!</definedName>
    <definedName name="F___26" localSheetId="7">#REF!</definedName>
    <definedName name="F___26" localSheetId="8">#REF!</definedName>
    <definedName name="F___26">#REF!</definedName>
    <definedName name="F___27" localSheetId="7">#REF!</definedName>
    <definedName name="F___27" localSheetId="8">#REF!</definedName>
    <definedName name="F___27">#REF!</definedName>
    <definedName name="F___4" localSheetId="7">#REF!</definedName>
    <definedName name="F___4" localSheetId="8">#REF!</definedName>
    <definedName name="F___4">#REF!</definedName>
    <definedName name="F___5" localSheetId="7">#REF!</definedName>
    <definedName name="F___5" localSheetId="8">#REF!</definedName>
    <definedName name="F___5">#REF!</definedName>
    <definedName name="F___7" localSheetId="7">#REF!</definedName>
    <definedName name="F___7" localSheetId="8">#REF!</definedName>
    <definedName name="F___7">#REF!</definedName>
    <definedName name="F_SMS_Data" localSheetId="7">#REF!</definedName>
    <definedName name="F_SMS_Data" localSheetId="8">#REF!</definedName>
    <definedName name="F_SMS_Data">#REF!</definedName>
    <definedName name="F_SMS_Data___0" localSheetId="7">#REF!</definedName>
    <definedName name="F_SMS_Data___0" localSheetId="8">#REF!</definedName>
    <definedName name="F_SMS_Data___0">#REF!</definedName>
    <definedName name="F_SMS_Data___12" localSheetId="7">#REF!</definedName>
    <definedName name="F_SMS_Data___12" localSheetId="8">#REF!</definedName>
    <definedName name="F_SMS_Data___12">#REF!</definedName>
    <definedName name="F_SMS_Data___14" localSheetId="7">#REF!</definedName>
    <definedName name="F_SMS_Data___14" localSheetId="8">#REF!</definedName>
    <definedName name="F_SMS_Data___14">#REF!</definedName>
    <definedName name="F_SMS_Data___16" localSheetId="7">#REF!</definedName>
    <definedName name="F_SMS_Data___16" localSheetId="8">#REF!</definedName>
    <definedName name="F_SMS_Data___16">#REF!</definedName>
    <definedName name="F_SMS_Data___2" localSheetId="7">#REF!</definedName>
    <definedName name="F_SMS_Data___2" localSheetId="8">#REF!</definedName>
    <definedName name="F_SMS_Data___2">#REF!</definedName>
    <definedName name="F_SMS_Data___26" localSheetId="7">#REF!</definedName>
    <definedName name="F_SMS_Data___26" localSheetId="8">#REF!</definedName>
    <definedName name="F_SMS_Data___26">#REF!</definedName>
    <definedName name="F_SMS_Data___27" localSheetId="7">#REF!</definedName>
    <definedName name="F_SMS_Data___27" localSheetId="8">#REF!</definedName>
    <definedName name="F_SMS_Data___27">#REF!</definedName>
    <definedName name="F_SMS_Data___5" localSheetId="7">#REF!</definedName>
    <definedName name="F_SMS_Data___5" localSheetId="8">#REF!</definedName>
    <definedName name="F_SMS_Data___5">#REF!</definedName>
    <definedName name="F_SMS_Data___7" localSheetId="7">#REF!</definedName>
    <definedName name="F_SMS_Data___7" localSheetId="8">#REF!</definedName>
    <definedName name="F_SMS_Data___7">#REF!</definedName>
    <definedName name="face" localSheetId="7">#REF!</definedName>
    <definedName name="face" localSheetId="8">#REF!</definedName>
    <definedName name="face">#REF!</definedName>
    <definedName name="fcfdd" localSheetId="0">{#N/A,#N/A,TRUE,"Forecast &amp; Analysis";#N/A,#N/A,TRUE,"Market Values";#N/A,#N/A,TRUE,"Ratios";#N/A,#N/A,TRUE,"Regressions";#N/A,#N/A,TRUE,"Market Values";#N/A,#N/A,TRUE,"Parameters &amp; Results"}</definedName>
    <definedName name="fcfdd" localSheetId="7">{#N/A,#N/A,TRUE,"Forecast &amp; Analysis";#N/A,#N/A,TRUE,"Market Values";#N/A,#N/A,TRUE,"Ratios";#N/A,#N/A,TRUE,"Regressions";#N/A,#N/A,TRUE,"Market Values";#N/A,#N/A,TRUE,"Parameters &amp; Results"}</definedName>
    <definedName name="fcfdd" localSheetId="8">{#N/A,#N/A,TRUE,"Forecast &amp; Analysis";#N/A,#N/A,TRUE,"Market Values";#N/A,#N/A,TRUE,"Ratios";#N/A,#N/A,TRUE,"Regressions";#N/A,#N/A,TRUE,"Market Values";#N/A,#N/A,TRUE,"Parameters &amp; Results"}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 localSheetId="0">fdd</definedName>
    <definedName name="fdd" localSheetId="7">#N/A</definedName>
    <definedName name="fdd" localSheetId="8">[0]!fdd</definedName>
    <definedName name="fdd">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 localSheetId="0">fddr</definedName>
    <definedName name="fddr" localSheetId="7">#N/A</definedName>
    <definedName name="fddr" localSheetId="8">[0]!fddr</definedName>
    <definedName name="fddr">fddr</definedName>
    <definedName name="fdg">#N/A</definedName>
    <definedName name="fdggh" localSheetId="0">fdggh</definedName>
    <definedName name="fdggh" localSheetId="7">#N/A</definedName>
    <definedName name="fdggh" localSheetId="8">[0]!fdggh</definedName>
    <definedName name="fdggh">fdggh</definedName>
    <definedName name="fdgh">#N/A</definedName>
    <definedName name="FDGHS" localSheetId="0">FDGHS</definedName>
    <definedName name="FDGHS" localSheetId="7">#N/A</definedName>
    <definedName name="FDGHS" localSheetId="8">[0]!FDGHS</definedName>
    <definedName name="FDGHS">FDGHS</definedName>
    <definedName name="fdgqsjsbc" localSheetId="0">fdgqsjsbc</definedName>
    <definedName name="fdgqsjsbc" localSheetId="7">#N/A</definedName>
    <definedName name="fdgqsjsbc" localSheetId="8">[0]!fdgqsjsbc</definedName>
    <definedName name="fdgqsjsbc">fdgqsjsbc</definedName>
    <definedName name="fdhedtbfc" localSheetId="0">fdhedtbfc</definedName>
    <definedName name="fdhedtbfc" localSheetId="7">#N/A</definedName>
    <definedName name="fdhedtbfc" localSheetId="8">[0]!fdhedtbfc</definedName>
    <definedName name="fdhedtbfc">fdhedtbfc</definedName>
    <definedName name="fdhfdh" localSheetId="0">{"First Page",#N/A,FALSE,"Surfactants LBO";"Second Page",#N/A,FALSE,"Surfactants LBO"}</definedName>
    <definedName name="fdhfdh" localSheetId="7">{"First Page",#N/A,FALSE,"Surfactants LBO";"Second Page",#N/A,FALSE,"Surfactants LBO"}</definedName>
    <definedName name="fdhfdh" localSheetId="8">{"First Page",#N/A,FALSE,"Surfactants LBO";"Second Page",#N/A,FALSE,"Surfactants LBO"}</definedName>
    <definedName name="fdhfdh">{"First Page",#N/A,FALSE,"Surfactants LBO";"Second Page",#N/A,FALSE,"Surfactants LBO"}</definedName>
    <definedName name="fdhfghfdh" localSheetId="0">{"First Page",#N/A,FALSE,"Surfactants LBO";"Second Page",#N/A,FALSE,"Surfactants LBO"}</definedName>
    <definedName name="fdhfghfdh" localSheetId="7">{"First Page",#N/A,FALSE,"Surfactants LBO";"Second Page",#N/A,FALSE,"Surfactants LBO"}</definedName>
    <definedName name="fdhfghfdh" localSheetId="8">{"First Page",#N/A,FALSE,"Surfactants LBO";"Second Page",#N/A,FALSE,"Surfactants LBO"}</definedName>
    <definedName name="fdhfghfdh">{"First Page",#N/A,FALSE,"Surfactants LBO";"Second Page",#N/A,FALSE,"Surfactants LBO"}</definedName>
    <definedName name="February" localSheetId="0">#REF!</definedName>
    <definedName name="February" localSheetId="7">#REF!</definedName>
    <definedName name="February" localSheetId="8">#REF!</definedName>
    <definedName name="February">#REF!</definedName>
    <definedName name="fegc" localSheetId="0">fegc</definedName>
    <definedName name="fegc" localSheetId="7">#N/A</definedName>
    <definedName name="fegc" localSheetId="8">[0]!fegc</definedName>
    <definedName name="fegc">fegc</definedName>
    <definedName name="fev" localSheetId="0">#REF!</definedName>
    <definedName name="fev" localSheetId="7">#REF!</definedName>
    <definedName name="fev" localSheetId="8">#REF!</definedName>
    <definedName name="fev">#REF!</definedName>
    <definedName name="Fevrier" localSheetId="7">#REF!</definedName>
    <definedName name="Fevrier" localSheetId="8">#REF!</definedName>
    <definedName name="Fevrier">#REF!</definedName>
    <definedName name="fevruer" localSheetId="0">fevruer</definedName>
    <definedName name="fevruer" localSheetId="7">#N/A</definedName>
    <definedName name="fevruer" localSheetId="8">[0]!fevruer</definedName>
    <definedName name="fevruer">fevruer</definedName>
    <definedName name="FF">#N/A</definedName>
    <definedName name="fff" localSheetId="10">[0]!Tx_intérêt_par_an/#REF!</definedName>
    <definedName name="fff" localSheetId="0">#N/A</definedName>
    <definedName name="fff" localSheetId="7">'Data Mobile'!Tx_intérêt_par_an/#REF!</definedName>
    <definedName name="fff" localSheetId="9">[0]!Tx_intérêt_par_an/#REF!</definedName>
    <definedName name="fff" localSheetId="8">'Parc Mobile '!Tx_intérêt_par_an/#REF!</definedName>
    <definedName name="fff" localSheetId="13">{"IS",#N/A,FALSE,"IS";"RPTIS",#N/A,FALSE,"RPTIS";"STATS",#N/A,FALSE,"STATS";"CELL",#N/A,FALSE,"CELL";"BS",#N/A,FALSE,"BS"}</definedName>
    <definedName name="fff">[0]!Tx_intérêt_par_an/#REF!</definedName>
    <definedName name="ffff" localSheetId="0">Nb_de_paiements_par_an*#REF!</definedName>
    <definedName name="ffff" localSheetId="7">'Data Mobile'!Nb_de_paiements_par_an*#REF!</definedName>
    <definedName name="ffff" localSheetId="8">'Parc Mobile '!Nb_de_paiements_par_an*#REF!</definedName>
    <definedName name="ffff">Nb_de_paiements_par_an*#REF!</definedName>
    <definedName name="ffff___0" localSheetId="0">O___0*#REF!</definedName>
    <definedName name="ffff___0" localSheetId="7">O___0*#REF!</definedName>
    <definedName name="ffff___0" localSheetId="8">O___0*#REF!</definedName>
    <definedName name="ffff___0">O___0*#REF!</definedName>
    <definedName name="ffff___12" localSheetId="0">O___12*#REF!</definedName>
    <definedName name="ffff___12" localSheetId="7">'Data Mobile'!O___12*#REF!</definedName>
    <definedName name="ffff___12" localSheetId="8">'Parc Mobile '!O___12*#REF!</definedName>
    <definedName name="ffff___12">O___12*#REF!</definedName>
    <definedName name="ffff___14" localSheetId="0">O___25*#REF!</definedName>
    <definedName name="ffff___14" localSheetId="7">'Data Mobile'!O___25*#REF!</definedName>
    <definedName name="ffff___14" localSheetId="8">'Parc Mobile '!O___25*#REF!</definedName>
    <definedName name="ffff___14">O___25*#REF!</definedName>
    <definedName name="ffff___2" localSheetId="0">O___0*#REF!</definedName>
    <definedName name="ffff___2" localSheetId="7">O___0*#REF!</definedName>
    <definedName name="ffff___2" localSheetId="8">O___0*#REF!</definedName>
    <definedName name="ffff___2">O___0*#REF!</definedName>
    <definedName name="ffff___23" localSheetId="0">O___0*#REF!</definedName>
    <definedName name="ffff___23" localSheetId="7">O___0*#REF!</definedName>
    <definedName name="ffff___23" localSheetId="8">O___0*#REF!</definedName>
    <definedName name="ffff___23">O___0*#REF!</definedName>
    <definedName name="ffff___25" localSheetId="0">O___0*#REF!</definedName>
    <definedName name="ffff___25" localSheetId="7">O___0*#REF!</definedName>
    <definedName name="ffff___25" localSheetId="8">O___0*#REF!</definedName>
    <definedName name="ffff___25">O___0*#REF!</definedName>
    <definedName name="ffff___26" localSheetId="0">O___0*#REF!</definedName>
    <definedName name="ffff___26" localSheetId="7">O___0*#REF!</definedName>
    <definedName name="ffff___26" localSheetId="8">O___0*#REF!</definedName>
    <definedName name="ffff___26">O___0*#REF!</definedName>
    <definedName name="ffff___27" localSheetId="0">O___27*#REF!</definedName>
    <definedName name="ffff___27" localSheetId="7">O___27*#REF!</definedName>
    <definedName name="ffff___27" localSheetId="8">O___27*#REF!</definedName>
    <definedName name="ffff___27">O___27*#REF!</definedName>
    <definedName name="ffff___3" localSheetId="0">O___0*#REF!</definedName>
    <definedName name="ffff___3" localSheetId="7">O___0*#REF!</definedName>
    <definedName name="ffff___3" localSheetId="8">O___0*#REF!</definedName>
    <definedName name="ffff___3">O___0*#REF!</definedName>
    <definedName name="ffff___4" localSheetId="0">O___0*#REF!</definedName>
    <definedName name="ffff___4" localSheetId="7">O___0*#REF!</definedName>
    <definedName name="ffff___4" localSheetId="8">O___0*#REF!</definedName>
    <definedName name="ffff___4">O___0*#REF!</definedName>
    <definedName name="ffff___5" localSheetId="0">O___5*#REF!</definedName>
    <definedName name="ffff___5" localSheetId="7">O___5*#REF!</definedName>
    <definedName name="ffff___5" localSheetId="8">O___5*#REF!</definedName>
    <definedName name="ffff___5">O___5*#REF!</definedName>
    <definedName name="ffff___6" localSheetId="0">Num_premier_paiement___0*#REF!</definedName>
    <definedName name="ffff___6" localSheetId="7">'Data Mobile'!Num_premier_paiement___0*#REF!</definedName>
    <definedName name="ffff___6" localSheetId="8">'Parc Mobile '!Num_premier_paiement___0*#REF!</definedName>
    <definedName name="ffff___6">Num_premier_paiement___0*#REF!</definedName>
    <definedName name="ffff___7" localSheetId="0">O___0*#REF!</definedName>
    <definedName name="ffff___7" localSheetId="7">O___0*#REF!</definedName>
    <definedName name="ffff___7" localSheetId="8">O___0*#REF!</definedName>
    <definedName name="ffff___7">O___0*#REF!</definedName>
    <definedName name="ffff___9" localSheetId="0">O___0*#REF!</definedName>
    <definedName name="ffff___9" localSheetId="7">O___0*#REF!</definedName>
    <definedName name="ffff___9" localSheetId="8">O___0*#REF!</definedName>
    <definedName name="ffff___9">O___0*#REF!</definedName>
    <definedName name="fffff">#N/A</definedName>
    <definedName name="fffffffff" localSheetId="0">[0]!Tx_intérêt_par_an/#REF!</definedName>
    <definedName name="fffffffff" localSheetId="7">'Data Mobile'!Tx_intérêt_par_an/#REF!</definedName>
    <definedName name="fffffffff" localSheetId="8">'Parc Mobile '!Tx_intérêt_par_an/#REF!</definedName>
    <definedName name="fffffffff">[0]!Tx_intérêt_par_an/#REF!</definedName>
    <definedName name="fffffffff___0" localSheetId="0">VolFactor___5/#REF!</definedName>
    <definedName name="fffffffff___0" localSheetId="7">'Data Mobile'!VolFactor___5/#REF!</definedName>
    <definedName name="fffffffff___0" localSheetId="8">'Parc Mobile '!VolFactor___5/#REF!</definedName>
    <definedName name="fffffffff___0">VolFactor___5/#REF!</definedName>
    <definedName name="fffffffff___12" localSheetId="0">VolFactor___25/#REF!</definedName>
    <definedName name="fffffffff___12" localSheetId="7">'Data Mobile'!VolFactor___25/#REF!</definedName>
    <definedName name="fffffffff___12" localSheetId="8">'Parc Mobile '!VolFactor___25/#REF!</definedName>
    <definedName name="fffffffff___12">VolFactor___25/#REF!</definedName>
    <definedName name="fffffffff___14" localSheetId="0">VolFactor___16/#REF!</definedName>
    <definedName name="fffffffff___14" localSheetId="7">'Data Mobile'!VolFactor___16/#REF!</definedName>
    <definedName name="fffffffff___14" localSheetId="8">'Parc Mobile '!VolFactor___16/#REF!</definedName>
    <definedName name="fffffffff___14">VolFactor___16/#REF!</definedName>
    <definedName name="fffffffff___16" localSheetId="0">VLastRowToPrint___7/#REF!</definedName>
    <definedName name="fffffffff___16" localSheetId="7">'Data Mobile'!VLastRowToPrint___7/#REF!</definedName>
    <definedName name="fffffffff___16" localSheetId="8">'Parc Mobile '!VLastRowToPrint___7/#REF!</definedName>
    <definedName name="fffffffff___16">VLastRowToPrint___7/#REF!</definedName>
    <definedName name="fffffffff___2" localSheetId="0">VolFactor___5/#REF!</definedName>
    <definedName name="fffffffff___2" localSheetId="7">'Data Mobile'!VolFactor___5/#REF!</definedName>
    <definedName name="fffffffff___2" localSheetId="8">'Parc Mobile '!VolFactor___5/#REF!</definedName>
    <definedName name="fffffffff___2">VolFactor___5/#REF!</definedName>
    <definedName name="fffffffff___23" localSheetId="0">VolFactor___5/#REF!</definedName>
    <definedName name="fffffffff___23" localSheetId="7">'Data Mobile'!VolFactor___5/#REF!</definedName>
    <definedName name="fffffffff___23" localSheetId="8">'Parc Mobile '!VolFactor___5/#REF!</definedName>
    <definedName name="fffffffff___23">VolFactor___5/#REF!</definedName>
    <definedName name="fffffffff___25" localSheetId="0">VolFactor___5/#REF!</definedName>
    <definedName name="fffffffff___25" localSheetId="7">'Data Mobile'!VolFactor___5/#REF!</definedName>
    <definedName name="fffffffff___25" localSheetId="8">'Parc Mobile '!VolFactor___5/#REF!</definedName>
    <definedName name="fffffffff___25">VolFactor___5/#REF!</definedName>
    <definedName name="fffffffff___26" localSheetId="0">VolFactor___5/#REF!</definedName>
    <definedName name="fffffffff___26" localSheetId="7">'Data Mobile'!VolFactor___5/#REF!</definedName>
    <definedName name="fffffffff___26" localSheetId="8">'Parc Mobile '!VolFactor___5/#REF!</definedName>
    <definedName name="fffffffff___26">VolFactor___5/#REF!</definedName>
    <definedName name="fffffffff___27" localSheetId="0">VolFactor___14/#REF!</definedName>
    <definedName name="fffffffff___27" localSheetId="7">'Data Mobile'!VolFactor___14/#REF!</definedName>
    <definedName name="fffffffff___27" localSheetId="8">'Parc Mobile '!VolFactor___14/#REF!</definedName>
    <definedName name="fffffffff___27">VolFactor___14/#REF!</definedName>
    <definedName name="fffffffff___3" localSheetId="0">VolFactor___5/#REF!</definedName>
    <definedName name="fffffffff___3" localSheetId="7">'Data Mobile'!VolFactor___5/#REF!</definedName>
    <definedName name="fffffffff___3" localSheetId="8">'Parc Mobile '!VolFactor___5/#REF!</definedName>
    <definedName name="fffffffff___3">VolFactor___5/#REF!</definedName>
    <definedName name="fffffffff___4" localSheetId="0">VolFactor___5/#REF!</definedName>
    <definedName name="fffffffff___4" localSheetId="7">'Data Mobile'!VolFactor___5/#REF!</definedName>
    <definedName name="fffffffff___4" localSheetId="8">'Parc Mobile '!VolFactor___5/#REF!</definedName>
    <definedName name="fffffffff___4">VolFactor___5/#REF!</definedName>
    <definedName name="fffffffff___5" localSheetId="0">VolFactor___2/#REF!</definedName>
    <definedName name="fffffffff___5" localSheetId="7">'Data Mobile'!VolFactor___2/#REF!</definedName>
    <definedName name="fffffffff___5" localSheetId="8">'Parc Mobile '!VolFactor___2/#REF!</definedName>
    <definedName name="fffffffff___5">VolFactor___2/#REF!</definedName>
    <definedName name="fffffffff___6" localSheetId="0">VLastRowToPrint___26/#REF!</definedName>
    <definedName name="fffffffff___6" localSheetId="7">'Data Mobile'!VLastRowToPrint___26/#REF!</definedName>
    <definedName name="fffffffff___6" localSheetId="8">'Parc Mobile '!VLastRowToPrint___26/#REF!</definedName>
    <definedName name="fffffffff___6">VLastRowToPrint___26/#REF!</definedName>
    <definedName name="fffffffff___7" localSheetId="0">VolFactor___5/#REF!</definedName>
    <definedName name="fffffffff___7" localSheetId="7">'Data Mobile'!VolFactor___5/#REF!</definedName>
    <definedName name="fffffffff___7" localSheetId="8">'Parc Mobile '!VolFactor___5/#REF!</definedName>
    <definedName name="fffffffff___7">VolFactor___5/#REF!</definedName>
    <definedName name="fffffffff___9" localSheetId="0">VolFactor___5/#REF!</definedName>
    <definedName name="fffffffff___9" localSheetId="7">'Data Mobile'!VolFactor___5/#REF!</definedName>
    <definedName name="fffffffff___9" localSheetId="8">'Parc Mobile '!VolFactor___5/#REF!</definedName>
    <definedName name="fffffffff___9">VolFactor___5/#REF!</definedName>
    <definedName name="fffffffffffff">#N/A</definedName>
    <definedName name="fffs" localSheetId="0">{"IS",#N/A,FALSE,"IS";"RPTIS",#N/A,FALSE,"RPTIS";"STATS",#N/A,FALSE,"STATS";"CELL",#N/A,FALSE,"CELL";"BS",#N/A,FALSE,"BS"}</definedName>
    <definedName name="fffs" localSheetId="7">{"IS",#N/A,FALSE,"IS";"RPTIS",#N/A,FALSE,"RPTIS";"STATS",#N/A,FALSE,"STATS";"CELL",#N/A,FALSE,"CELL";"BS",#N/A,FALSE,"BS"}</definedName>
    <definedName name="fffs" localSheetId="8">{"IS",#N/A,FALSE,"IS";"RPTIS",#N/A,FALSE,"RPTIS";"STATS",#N/A,FALSE,"STATS";"CELL",#N/A,FALSE,"CELL";"BS",#N/A,FALSE,"BS"}</definedName>
    <definedName name="fffs" localSheetId="13">{"IS",#N/A,FALSE,"IS";"RPTIS",#N/A,FALSE,"RPTIS";"STATS",#N/A,FALSE,"STATS";"CELL",#N/A,FALSE,"CELL";"BS",#N/A,FALSE,"BS"}</definedName>
    <definedName name="fffs">{"IS",#N/A,FALSE,"IS";"RPTIS",#N/A,FALSE,"RPTIS";"STATS",#N/A,FALSE,"STATS";"CELL",#N/A,FALSE,"CELL";"BS",#N/A,FALSE,"BS"}</definedName>
    <definedName name="FG" localSheetId="0">FG</definedName>
    <definedName name="FG" localSheetId="7">#N/A</definedName>
    <definedName name="FG" localSheetId="8">[0]!FG</definedName>
    <definedName name="FG">FG</definedName>
    <definedName name="FG___0" localSheetId="0">G___7</definedName>
    <definedName name="FG___0" localSheetId="7">[0]!G___7</definedName>
    <definedName name="FG___0" localSheetId="8">[0]!G___7</definedName>
    <definedName name="FG___0">G___7</definedName>
    <definedName name="FG___12" localSheetId="0">G___2</definedName>
    <definedName name="FG___12" localSheetId="7">[0]!G___2</definedName>
    <definedName name="FG___12" localSheetId="8">[0]!G___2</definedName>
    <definedName name="FG___12">G___2</definedName>
    <definedName name="FG___14" localSheetId="0">G___14</definedName>
    <definedName name="FG___14" localSheetId="7">[0]!G___14</definedName>
    <definedName name="FG___14" localSheetId="8">[0]!G___14</definedName>
    <definedName name="FG___14">G___14</definedName>
    <definedName name="FG___16" localSheetId="0">G___16</definedName>
    <definedName name="FG___16" localSheetId="7">[0]!G___16</definedName>
    <definedName name="FG___16" localSheetId="8">[0]!G___16</definedName>
    <definedName name="FG___16">G___16</definedName>
    <definedName name="FG___25" localSheetId="0">G___4</definedName>
    <definedName name="FG___25" localSheetId="7">[0]!G___4</definedName>
    <definedName name="FG___25" localSheetId="8">[0]!G___4</definedName>
    <definedName name="FG___25">G___4</definedName>
    <definedName name="FG___26" localSheetId="0">G___5</definedName>
    <definedName name="FG___26" localSheetId="7">[0]!G___5</definedName>
    <definedName name="FG___26" localSheetId="8">[0]!G___5</definedName>
    <definedName name="FG___26">G___5</definedName>
    <definedName name="FG___27" localSheetId="0">G___12</definedName>
    <definedName name="FG___27" localSheetId="7">[0]!G___12</definedName>
    <definedName name="FG___27" localSheetId="8">[0]!G___12</definedName>
    <definedName name="FG___27">G___12</definedName>
    <definedName name="FG___5" localSheetId="0">G___27</definedName>
    <definedName name="FG___5" localSheetId="7">[0]!G___27</definedName>
    <definedName name="FG___5" localSheetId="8">[0]!G___27</definedName>
    <definedName name="FG___5">G___27</definedName>
    <definedName name="FG___7" localSheetId="0">G___26</definedName>
    <definedName name="FG___7" localSheetId="7">[0]!G___26</definedName>
    <definedName name="FG___7" localSheetId="8">[0]!G___26</definedName>
    <definedName name="FG___7">G___26</definedName>
    <definedName name="FG___9" localSheetId="0">G___25</definedName>
    <definedName name="FG___9" localSheetId="7">[0]!G___25</definedName>
    <definedName name="FG___9" localSheetId="8">[0]!G___25</definedName>
    <definedName name="FG___9">G___25</definedName>
    <definedName name="fgdsgsd" localSheetId="0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7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8">{"cover",#N/A,TRUE,"BaseCase";"pnl",#N/A,TRUE,"BaseCase";"pnldet",#N/A,TRUE,"BaseCase";"bil",#N/A,TRUE,"BaseCase";"tabfi",#N/A,TRUE,"BaseCase";"ratios",#N/A,TRUE,"BaseCase";"variab",#N/A,TRUE,"BaseCase";"inv",#N/A,TRUE,"BaseCase"}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0">{#N/A,#N/A,TRUE,"Cover sheet";#N/A,#N/A,TRUE,"DCF analysis";#N/A,#N/A,TRUE,"WACC calculation"}</definedName>
    <definedName name="fghdgfhdf" localSheetId="7">{#N/A,#N/A,TRUE,"Cover sheet";#N/A,#N/A,TRUE,"DCF analysis";#N/A,#N/A,TRUE,"WACC calculation"}</definedName>
    <definedName name="fghdgfhdf" localSheetId="8">{#N/A,#N/A,TRUE,"Cover sheet";#N/A,#N/A,TRUE,"DCF analysis";#N/A,#N/A,TRUE,"WACC calculation"}</definedName>
    <definedName name="fghdgfhdf">{#N/A,#N/A,TRUE,"Cover sheet";#N/A,#N/A,TRUE,"DCF analysis";#N/A,#N/A,TRUE,"WACC calculation"}</definedName>
    <definedName name="fiche" localSheetId="0">#REF!</definedName>
    <definedName name="fiche" localSheetId="7">#REF!</definedName>
    <definedName name="fiche" localSheetId="8">#REF!</definedName>
    <definedName name="fiche">#REF!</definedName>
    <definedName name="fichexpliq_EVOSB" localSheetId="0">#REF!</definedName>
    <definedName name="fichexpliq_EVOSB" localSheetId="7">#REF!</definedName>
    <definedName name="fichexpliq_EVOSB" localSheetId="8">#REF!</definedName>
    <definedName name="fichexpliq_EVOSB">#REF!</definedName>
    <definedName name="FINAL">#N/A</definedName>
    <definedName name="FirstProjYr" localSheetId="7">#REF!</definedName>
    <definedName name="FirstProjYr" localSheetId="8">#REF!</definedName>
    <definedName name="FirstProjYr">#REF!</definedName>
    <definedName name="FirstProjYr___0" localSheetId="7">#REF!</definedName>
    <definedName name="FirstProjYr___0" localSheetId="8">#REF!</definedName>
    <definedName name="FirstProjYr___0">#REF!</definedName>
    <definedName name="FirstProjYr___12" localSheetId="7">#REF!</definedName>
    <definedName name="FirstProjYr___12" localSheetId="8">#REF!</definedName>
    <definedName name="FirstProjYr___12">#REF!</definedName>
    <definedName name="FirstProjYr___14" localSheetId="7">#REF!</definedName>
    <definedName name="FirstProjYr___14" localSheetId="8">#REF!</definedName>
    <definedName name="FirstProjYr___14">#REF!</definedName>
    <definedName name="FirstProjYr___16" localSheetId="7">#REF!</definedName>
    <definedName name="FirstProjYr___16" localSheetId="8">#REF!</definedName>
    <definedName name="FirstProjYr___16">#REF!</definedName>
    <definedName name="FirstProjYr___2" localSheetId="7">#REF!</definedName>
    <definedName name="FirstProjYr___2" localSheetId="8">#REF!</definedName>
    <definedName name="FirstProjYr___2">#REF!</definedName>
    <definedName name="FirstProjYr___25" localSheetId="7">#REF!</definedName>
    <definedName name="FirstProjYr___25" localSheetId="8">#REF!</definedName>
    <definedName name="FirstProjYr___25">#REF!</definedName>
    <definedName name="FirstProjYr___26" localSheetId="7">#REF!</definedName>
    <definedName name="FirstProjYr___26" localSheetId="8">#REF!</definedName>
    <definedName name="FirstProjYr___26">#REF!</definedName>
    <definedName name="FirstProjYr___27" localSheetId="7">#REF!</definedName>
    <definedName name="FirstProjYr___27" localSheetId="8">#REF!</definedName>
    <definedName name="FirstProjYr___27">#REF!</definedName>
    <definedName name="FirstProjYr___4" localSheetId="7">#REF!</definedName>
    <definedName name="FirstProjYr___4" localSheetId="8">#REF!</definedName>
    <definedName name="FirstProjYr___4">#REF!</definedName>
    <definedName name="FirstProjYr___5" localSheetId="7">#REF!</definedName>
    <definedName name="FirstProjYr___5" localSheetId="8">#REF!</definedName>
    <definedName name="FirstProjYr___5">#REF!</definedName>
    <definedName name="FirstProjYr___7" localSheetId="7">#REF!</definedName>
    <definedName name="FirstProjYr___7" localSheetId="8">#REF!</definedName>
    <definedName name="FirstProjYr___7">#REF!</definedName>
    <definedName name="FOOT">#N/A</definedName>
    <definedName name="forecast" localSheetId="10">OFFSET('Capex Consolidés'!CompRange1Main,9,0,COUNTA('Capex Consolidés'!CompRange1Main)-COUNTA(#REF!),1)</definedName>
    <definedName name="forecast" localSheetId="0">OFFSET(CompRange1Main,9,0,COUNTA(CompRange1Main)-COUNTA(#REF!),1)</definedName>
    <definedName name="forecast" localSheetId="7">OFFSET('Data Mobile'!CompRange1Main,9,0,COUNTA('Data Mobile'!CompRange1Main)-COUNTA(#REF!),1)</definedName>
    <definedName name="forecast" localSheetId="9">OFFSET(CompRange1Main,9,0,COUNTA(CompRange1Main)-COUNTA(#REF!),1)</definedName>
    <definedName name="forecast" localSheetId="8">OFFSET('Parc Mobile '!CompRange1Main,9,0,COUNTA('Parc Mobile '!CompRange1Main)-COUNTA(#REF!),1)</definedName>
    <definedName name="forecast">OFFSET(CompRange1Main,9,0,COUNTA(CompRange1Main)-COUNTA(#REF!),1)</definedName>
    <definedName name="FP" localSheetId="0">#REF!</definedName>
    <definedName name="FP" localSheetId="7">#REF!</definedName>
    <definedName name="FP" localSheetId="8">#REF!</definedName>
    <definedName name="FP">#REF!</definedName>
    <definedName name="fp_0802">#N/A</definedName>
    <definedName name="FP_Aout">#N/A</definedName>
    <definedName name="fpaout" localSheetId="0">fpaout</definedName>
    <definedName name="fpaout" localSheetId="7">#N/A</definedName>
    <definedName name="fpaout" localSheetId="8">[0]!fpaout</definedName>
    <definedName name="fpaout">fpaout</definedName>
    <definedName name="fq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7">#REF!</definedName>
    <definedName name="FraisRaccAbon" localSheetId="8">#REF!</definedName>
    <definedName name="FraisRaccAbon">#REF!</definedName>
    <definedName name="FraisRaccAbon___0" localSheetId="7">#REF!</definedName>
    <definedName name="FraisRaccAbon___0" localSheetId="8">#REF!</definedName>
    <definedName name="FraisRaccAbon___0">#REF!</definedName>
    <definedName name="FraisRaccAbon___12" localSheetId="7">#REF!</definedName>
    <definedName name="FraisRaccAbon___12" localSheetId="8">#REF!</definedName>
    <definedName name="FraisRaccAbon___12">#REF!</definedName>
    <definedName name="FraisRaccAbon___14" localSheetId="7">#REF!</definedName>
    <definedName name="FraisRaccAbon___14" localSheetId="8">#REF!</definedName>
    <definedName name="FraisRaccAbon___14">#REF!</definedName>
    <definedName name="FraisRaccAbon___16" localSheetId="7">#REF!</definedName>
    <definedName name="FraisRaccAbon___16" localSheetId="8">#REF!</definedName>
    <definedName name="FraisRaccAbon___16">#REF!</definedName>
    <definedName name="FraisRaccAbon___2" localSheetId="7">#REF!</definedName>
    <definedName name="FraisRaccAbon___2" localSheetId="8">#REF!</definedName>
    <definedName name="FraisRaccAbon___2">#REF!</definedName>
    <definedName name="FraisRaccAbon___25" localSheetId="7">#REF!</definedName>
    <definedName name="FraisRaccAbon___25" localSheetId="8">#REF!</definedName>
    <definedName name="FraisRaccAbon___25">#REF!</definedName>
    <definedName name="FraisRaccAbon___26" localSheetId="7">#REF!</definedName>
    <definedName name="FraisRaccAbon___26" localSheetId="8">#REF!</definedName>
    <definedName name="FraisRaccAbon___26">#REF!</definedName>
    <definedName name="FraisRaccAbon___27" localSheetId="7">#REF!</definedName>
    <definedName name="FraisRaccAbon___27" localSheetId="8">#REF!</definedName>
    <definedName name="FraisRaccAbon___27">#REF!</definedName>
    <definedName name="FraisRaccAbon___4" localSheetId="7">#REF!</definedName>
    <definedName name="FraisRaccAbon___4" localSheetId="8">#REF!</definedName>
    <definedName name="FraisRaccAbon___4">#REF!</definedName>
    <definedName name="FraisRaccAbon___5" localSheetId="7">#REF!</definedName>
    <definedName name="FraisRaccAbon___5" localSheetId="8">#REF!</definedName>
    <definedName name="FraisRaccAbon___5">#REF!</definedName>
    <definedName name="FraisRaccAbon___7" localSheetId="7">#REF!</definedName>
    <definedName name="FraisRaccAbon___7" localSheetId="8">#REF!</definedName>
    <definedName name="FraisRaccAbon___7">#REF!</definedName>
    <definedName name="Frank" localSheetId="0">{#N/A,#N/A,TRUE,"Cover sheet";#N/A,#N/A,TRUE,"DCF analysis";#N/A,#N/A,TRUE,"WACC calculation"}</definedName>
    <definedName name="Frank" localSheetId="7">{#N/A,#N/A,TRUE,"Cover sheet";#N/A,#N/A,TRUE,"DCF analysis";#N/A,#N/A,TRUE,"WACC calculation"}</definedName>
    <definedName name="Frank" localSheetId="8">{#N/A,#N/A,TRUE,"Cover sheet";#N/A,#N/A,TRUE,"DCF analysis";#N/A,#N/A,TRUE,"WACC calculation"}</definedName>
    <definedName name="Frank">{#N/A,#N/A,TRUE,"Cover sheet";#N/A,#N/A,TRUE,"DCF analysis";#N/A,#N/A,TRUE,"WACC calculation"}</definedName>
    <definedName name="frde" localSheetId="10">#REF!</definedName>
    <definedName name="frde" localSheetId="0">#REF!</definedName>
    <definedName name="frde" localSheetId="7">#REF!</definedName>
    <definedName name="frde" localSheetId="8">#REF!</definedName>
    <definedName name="frde" localSheetId="13">#REF!</definedName>
    <definedName name="frde">#REF!</definedName>
    <definedName name="FSDSG">#N/A</definedName>
    <definedName name="fsgf">#N/A</definedName>
    <definedName name="FSGHFS">#N/A</definedName>
    <definedName name="FTK" localSheetId="0">#REF!</definedName>
    <definedName name="FTK" localSheetId="7">#REF!</definedName>
    <definedName name="FTK" localSheetId="8">#REF!</definedName>
    <definedName name="FTK">#REF!</definedName>
    <definedName name="fuffuy" localSheetId="0">{#N/A,#N/A,FALSE,"Cover";"outputs total",#N/A,FALSE,"Outputs"}</definedName>
    <definedName name="fuffuy" localSheetId="7">{#N/A,#N/A,FALSE,"Cover";"outputs total",#N/A,FALSE,"Outputs"}</definedName>
    <definedName name="fuffuy" localSheetId="8">{#N/A,#N/A,FALSE,"Cover";"outputs total",#N/A,FALSE,"Outputs"}</definedName>
    <definedName name="fuffuy">{#N/A,#N/A,FALSE,"Cover";"outputs total",#N/A,FALSE,"Outputs"}</definedName>
    <definedName name="fukfy" localSheetId="0">Nb_de_paiements_par_an*#REF!</definedName>
    <definedName name="fukfy">#N/A</definedName>
    <definedName name="fyukf">#N/A</definedName>
    <definedName name="fzrs" localSheetId="0">fzrs</definedName>
    <definedName name="fzrs" localSheetId="7">#N/A</definedName>
    <definedName name="fzrs" localSheetId="8">[0]!fzrs</definedName>
    <definedName name="fzrs">fzrs</definedName>
    <definedName name="G" localSheetId="0">#REF!</definedName>
    <definedName name="G" localSheetId="7">#REF!</definedName>
    <definedName name="G" localSheetId="8">#REF!</definedName>
    <definedName name="G">#REF!</definedName>
    <definedName name="G___0" localSheetId="7">#REF!</definedName>
    <definedName name="G___0" localSheetId="8">#REF!</definedName>
    <definedName name="G___0">#REF!</definedName>
    <definedName name="G___12" localSheetId="7">#REF!</definedName>
    <definedName name="G___12" localSheetId="8">#REF!</definedName>
    <definedName name="G___12">#REF!</definedName>
    <definedName name="G___14" localSheetId="7">#REF!</definedName>
    <definedName name="G___14" localSheetId="8">#REF!</definedName>
    <definedName name="G___14">#REF!</definedName>
    <definedName name="G___16" localSheetId="7">#REF!</definedName>
    <definedName name="G___16" localSheetId="8">#REF!</definedName>
    <definedName name="G___16">#REF!</definedName>
    <definedName name="G___2" localSheetId="7">#REF!</definedName>
    <definedName name="G___2" localSheetId="8">#REF!</definedName>
    <definedName name="G___2">#REF!</definedName>
    <definedName name="G___25" localSheetId="7">#REF!</definedName>
    <definedName name="G___25" localSheetId="8">#REF!</definedName>
    <definedName name="G___25">#REF!</definedName>
    <definedName name="G___26" localSheetId="7">#REF!</definedName>
    <definedName name="G___26" localSheetId="8">#REF!</definedName>
    <definedName name="G___26">#REF!</definedName>
    <definedName name="G___27" localSheetId="7">#REF!</definedName>
    <definedName name="G___27" localSheetId="8">#REF!</definedName>
    <definedName name="G___27">#REF!</definedName>
    <definedName name="G___4" localSheetId="7">#REF!</definedName>
    <definedName name="G___4" localSheetId="8">#REF!</definedName>
    <definedName name="G___4">#REF!</definedName>
    <definedName name="G___5" localSheetId="7">#REF!</definedName>
    <definedName name="G___5" localSheetId="8">#REF!</definedName>
    <definedName name="G___5">#REF!</definedName>
    <definedName name="G___7" localSheetId="7">#REF!</definedName>
    <definedName name="G___7" localSheetId="8">#REF!</definedName>
    <definedName name="G___7">#REF!</definedName>
    <definedName name="G_Terminaux_SIM" localSheetId="7">#REF!</definedName>
    <definedName name="G_Terminaux_SIM" localSheetId="8">#REF!</definedName>
    <definedName name="G_Terminaux_SIM">#REF!</definedName>
    <definedName name="G_Terminaux_SIM___0" localSheetId="7">#REF!</definedName>
    <definedName name="G_Terminaux_SIM___0" localSheetId="8">#REF!</definedName>
    <definedName name="G_Terminaux_SIM___0">#REF!</definedName>
    <definedName name="G_Terminaux_SIM___12" localSheetId="7">#REF!</definedName>
    <definedName name="G_Terminaux_SIM___12" localSheetId="8">#REF!</definedName>
    <definedName name="G_Terminaux_SIM___12">#REF!</definedName>
    <definedName name="G_Terminaux_SIM___14" localSheetId="7">#REF!</definedName>
    <definedName name="G_Terminaux_SIM___14" localSheetId="8">#REF!</definedName>
    <definedName name="G_Terminaux_SIM___14">#REF!</definedName>
    <definedName name="G_Terminaux_SIM___16" localSheetId="7">#REF!</definedName>
    <definedName name="G_Terminaux_SIM___16" localSheetId="8">#REF!</definedName>
    <definedName name="G_Terminaux_SIM___16">#REF!</definedName>
    <definedName name="G_Terminaux_SIM___2" localSheetId="7">#REF!</definedName>
    <definedName name="G_Terminaux_SIM___2" localSheetId="8">#REF!</definedName>
    <definedName name="G_Terminaux_SIM___2">#REF!</definedName>
    <definedName name="G_Terminaux_SIM___26" localSheetId="7">#REF!</definedName>
    <definedName name="G_Terminaux_SIM___26" localSheetId="8">#REF!</definedName>
    <definedName name="G_Terminaux_SIM___26">#REF!</definedName>
    <definedName name="G_Terminaux_SIM___27" localSheetId="7">#REF!</definedName>
    <definedName name="G_Terminaux_SIM___27" localSheetId="8">#REF!</definedName>
    <definedName name="G_Terminaux_SIM___27">#REF!</definedName>
    <definedName name="G_Terminaux_SIM___5" localSheetId="7">#REF!</definedName>
    <definedName name="G_Terminaux_SIM___5" localSheetId="8">#REF!</definedName>
    <definedName name="G_Terminaux_SIM___5">#REF!</definedName>
    <definedName name="G_Terminaux_SIM___7" localSheetId="7">#REF!</definedName>
    <definedName name="G_Terminaux_SIM___7" localSheetId="8">#REF!</definedName>
    <definedName name="G_Terminaux_SIM___7">#REF!</definedName>
    <definedName name="gaga" localSheetId="0">{#N/A,#N/A,TRUE,"Cover sheet";#N/A,#N/A,TRUE,"INPUTS";#N/A,#N/A,TRUE,"OUTPUTS";#N/A,#N/A,TRUE,"VALUATION"}</definedName>
    <definedName name="gaga" localSheetId="7">{#N/A,#N/A,TRUE,"Cover sheet";#N/A,#N/A,TRUE,"INPUTS";#N/A,#N/A,TRUE,"OUTPUTS";#N/A,#N/A,TRUE,"VALUATION"}</definedName>
    <definedName name="gaga" localSheetId="8">{#N/A,#N/A,TRUE,"Cover sheet";#N/A,#N/A,TRUE,"INPUTS";#N/A,#N/A,TRUE,"OUTPUTS";#N/A,#N/A,TRUE,"VALUATION"}</definedName>
    <definedName name="gaga">{#N/A,#N/A,TRUE,"Cover sheet";#N/A,#N/A,TRUE,"INPUTS";#N/A,#N/A,TRUE,"OUTPUTS";#N/A,#N/A,TRUE,"VALUATION"}</definedName>
    <definedName name="GBP" localSheetId="7">#REF!</definedName>
    <definedName name="GBP" localSheetId="8">#REF!</definedName>
    <definedName name="GBP">#REF!</definedName>
    <definedName name="gdf">#N/A</definedName>
    <definedName name="gdfch">#N/A</definedName>
    <definedName name="gdfdh">#N/A</definedName>
    <definedName name="GDFH" localSheetId="0">GDFH</definedName>
    <definedName name="GDFH" localSheetId="7">#N/A</definedName>
    <definedName name="GDFH" localSheetId="8">[0]!GDFH</definedName>
    <definedName name="GDFH">GDFH</definedName>
    <definedName name="gdfjfg" localSheetId="0">gdfjfg</definedName>
    <definedName name="gdfjfg" localSheetId="7">#N/A</definedName>
    <definedName name="gdfjfg" localSheetId="8">[0]!gdfjfg</definedName>
    <definedName name="gdfjfg">gdfjfg</definedName>
    <definedName name="gdfr">#N/A</definedName>
    <definedName name="gdhdj" localSheetId="0">gdhdj</definedName>
    <definedName name="gdhdj" localSheetId="7">#N/A</definedName>
    <definedName name="gdhdj" localSheetId="8">[0]!gdhdj</definedName>
    <definedName name="gdhdj">gdhdj</definedName>
    <definedName name="gdhdt">#N/A</definedName>
    <definedName name="GDHG">#N/A</definedName>
    <definedName name="gdhj">#N/A</definedName>
    <definedName name="gdhjf">#N/A</definedName>
    <definedName name="gdsfg" localSheetId="0">{#N/A,#N/A,TRUE,"Cover sheet";#N/A,#N/A,TRUE,"INPUTS";#N/A,#N/A,TRUE,"OUTPUTS";#N/A,#N/A,TRUE,"VALUATION"}</definedName>
    <definedName name="gdsfg" localSheetId="7">{#N/A,#N/A,TRUE,"Cover sheet";#N/A,#N/A,TRUE,"INPUTS";#N/A,#N/A,TRUE,"OUTPUTS";#N/A,#N/A,TRUE,"VALUATION"}</definedName>
    <definedName name="gdsfg" localSheetId="8">{#N/A,#N/A,TRUE,"Cover sheet";#N/A,#N/A,TRUE,"INPUTS";#N/A,#N/A,TRUE,"OUTPUTS";#N/A,#N/A,TRUE,"VALUATION"}</definedName>
    <definedName name="gdsfg">{#N/A,#N/A,TRUE,"Cover sheet";#N/A,#N/A,TRUE,"INPUTS";#N/A,#N/A,TRUE,"OUTPUTS";#N/A,#N/A,TRUE,"VALUATION"}</definedName>
    <definedName name="gdsh" localSheetId="0">gdsh</definedName>
    <definedName name="gdsh" localSheetId="7">#N/A</definedName>
    <definedName name="gdsh" localSheetId="8">[0]!gdsh</definedName>
    <definedName name="gdsh">gdsh</definedName>
    <definedName name="ger">#N/A</definedName>
    <definedName name="gf" localSheetId="0">{"IS",#N/A,FALSE,"IS";"RPTIS",#N/A,FALSE,"RPTIS";"STATS",#N/A,FALSE,"STATS";"CELL",#N/A,FALSE,"CELL";"BS",#N/A,FALSE,"BS"}</definedName>
    <definedName name="gf" localSheetId="7">{"IS",#N/A,FALSE,"IS";"RPTIS",#N/A,FALSE,"RPTIS";"STATS",#N/A,FALSE,"STATS";"CELL",#N/A,FALSE,"CELL";"BS",#N/A,FALSE,"BS"}</definedName>
    <definedName name="gf" localSheetId="8">{"IS",#N/A,FALSE,"IS";"RPTIS",#N/A,FALSE,"RPTIS";"STATS",#N/A,FALSE,"STATS";"CELL",#N/A,FALSE,"CELL";"BS",#N/A,FALSE,"BS"}</definedName>
    <definedName name="gf" localSheetId="13">{"IS",#N/A,FALSE,"IS";"RPTIS",#N/A,FALSE,"RPTIS";"STATS",#N/A,FALSE,"STATS";"CELL",#N/A,FALSE,"CELL";"BS",#N/A,FALSE,"BS"}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 localSheetId="0">gfdgfdfhfgh</definedName>
    <definedName name="gfdgfdfhfgh" localSheetId="7">#N/A</definedName>
    <definedName name="gfdgfdfhfgh" localSheetId="8">[0]!gfdgfdfhfgh</definedName>
    <definedName name="gfdgfdfhfgh">gfdgfdfhfgh</definedName>
    <definedName name="gfdgfdfhfgh___0" localSheetId="0">HardCodedEquityCost___12</definedName>
    <definedName name="gfdgfdfhfgh___0" localSheetId="7">[0]!HardCodedEquityCost___12</definedName>
    <definedName name="gfdgfdfhfgh___0" localSheetId="8">[0]!HardCodedEquityCost___12</definedName>
    <definedName name="gfdgfdfhfgh___0">HardCodedEquityCost___12</definedName>
    <definedName name="gfdgfdfhfgh___12" localSheetId="0">HardCodedEquityCost___16</definedName>
    <definedName name="gfdgfdfhfgh___12" localSheetId="7">[0]!HardCodedEquityCost___16</definedName>
    <definedName name="gfdgfdfhfgh___12" localSheetId="8">[0]!HardCodedEquityCost___16</definedName>
    <definedName name="gfdgfdfhfgh___12">HardCodedEquityCost___16</definedName>
    <definedName name="gfdgfdfhfgh___14" localSheetId="0">HardCodedATDebtCost___0</definedName>
    <definedName name="gfdgfdfhfgh___14" localSheetId="7">[0]!HardCodedATDebtCost___0</definedName>
    <definedName name="gfdgfdfhfgh___14" localSheetId="8">[0]!HardCodedATDebtCost___0</definedName>
    <definedName name="gfdgfdfhfgh___14">HardCodedATDebtCost___0</definedName>
    <definedName name="gfdgfdfhfgh___16" localSheetId="0">HardCodedATDebtCost___12</definedName>
    <definedName name="gfdgfdfhfgh___16" localSheetId="7">[0]!HardCodedATDebtCost___12</definedName>
    <definedName name="gfdgfdfhfgh___16" localSheetId="8">[0]!HardCodedATDebtCost___12</definedName>
    <definedName name="gfdgfdfhfgh___16">HardCodedATDebtCost___12</definedName>
    <definedName name="gfdgfdfhfgh___23" localSheetId="0">HardCodedATDebtCost___2</definedName>
    <definedName name="gfdgfdfhfgh___23" localSheetId="7">[0]!HardCodedATDebtCost___2</definedName>
    <definedName name="gfdgfdfhfgh___23" localSheetId="8">[0]!HardCodedATDebtCost___2</definedName>
    <definedName name="gfdgfdfhfgh___23">HardCodedATDebtCost___2</definedName>
    <definedName name="gfdgfdfhfgh___25" localSheetId="0">HardCodedATDebtCost___5</definedName>
    <definedName name="gfdgfdfhfgh___25" localSheetId="7">[0]!HardCodedATDebtCost___5</definedName>
    <definedName name="gfdgfdfhfgh___25" localSheetId="8">[0]!HardCodedATDebtCost___5</definedName>
    <definedName name="gfdgfdfhfgh___25">HardCodedATDebtCost___5</definedName>
    <definedName name="gfdgfdfhfgh___26" localSheetId="0">HardCodedEquityCost___14</definedName>
    <definedName name="gfdgfdfhfgh___26" localSheetId="7">[0]!HardCodedEquityCost___14</definedName>
    <definedName name="gfdgfdfhfgh___26" localSheetId="8">[0]!HardCodedEquityCost___14</definedName>
    <definedName name="gfdgfdfhfgh___26">HardCodedEquityCost___14</definedName>
    <definedName name="gfdgfdfhfgh___27" localSheetId="0">HardCodedEquityCost___4</definedName>
    <definedName name="gfdgfdfhfgh___27" localSheetId="7">[0]!HardCodedEquityCost___4</definedName>
    <definedName name="gfdgfdfhfgh___27" localSheetId="8">[0]!HardCodedEquityCost___4</definedName>
    <definedName name="gfdgfdfhfgh___27">HardCodedEquityCost___4</definedName>
    <definedName name="gfdgfdfhfgh___3" localSheetId="0">HardCodedATDebtCost___7</definedName>
    <definedName name="gfdgfdfhfgh___3" localSheetId="7">[0]!HardCodedATDebtCost___7</definedName>
    <definedName name="gfdgfdfhfgh___3" localSheetId="8">[0]!HardCodedATDebtCost___7</definedName>
    <definedName name="gfdgfdfhfgh___3">HardCodedATDebtCost___7</definedName>
    <definedName name="gfdgfdfhfgh___4" localSheetId="0">HardCodedATDebtCost___27</definedName>
    <definedName name="gfdgfdfhfgh___4" localSheetId="7">[0]!HardCodedATDebtCost___27</definedName>
    <definedName name="gfdgfdfhfgh___4" localSheetId="8">[0]!HardCodedATDebtCost___27</definedName>
    <definedName name="gfdgfdfhfgh___4">HardCodedATDebtCost___27</definedName>
    <definedName name="gfdgfdfhfgh___5" localSheetId="0">HardCodedEquityCost___25</definedName>
    <definedName name="gfdgfdfhfgh___5" localSheetId="7">[0]!HardCodedEquityCost___25</definedName>
    <definedName name="gfdgfdfhfgh___5" localSheetId="8">[0]!HardCodedEquityCost___25</definedName>
    <definedName name="gfdgfdfhfgh___5">HardCodedEquityCost___25</definedName>
    <definedName name="gfdgfdfhfgh___6" localSheetId="0">HardCodedATDebtCost___14</definedName>
    <definedName name="gfdgfdfhfgh___6" localSheetId="7">[0]!HardCodedATDebtCost___14</definedName>
    <definedName name="gfdgfdfhfgh___6" localSheetId="8">[0]!HardCodedATDebtCost___14</definedName>
    <definedName name="gfdgfdfhfgh___6">HardCodedATDebtCost___14</definedName>
    <definedName name="gfdgfdfhfgh___7" localSheetId="0">HardCodedEquityCost___2</definedName>
    <definedName name="gfdgfdfhfgh___7" localSheetId="7">[0]!HardCodedEquityCost___2</definedName>
    <definedName name="gfdgfdfhfgh___7" localSheetId="8">[0]!HardCodedEquityCost___2</definedName>
    <definedName name="gfdgfdfhfgh___7">HardCodedEquityCost___2</definedName>
    <definedName name="gfdgfdfhfgh___9" localSheetId="0">HardCodedATDebtCost___26</definedName>
    <definedName name="gfdgfdfhfgh___9" localSheetId="7">[0]!HardCodedATDebtCost___26</definedName>
    <definedName name="gfdgfdfhfgh___9" localSheetId="8">[0]!HardCodedATDebtCost___26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 localSheetId="0">gfhfdl</definedName>
    <definedName name="gfhfdl" localSheetId="7">#N/A</definedName>
    <definedName name="gfhfdl" localSheetId="8">[0]!gfhfdl</definedName>
    <definedName name="gfhfdl">gfhfdl</definedName>
    <definedName name="gfhfj" localSheetId="0">gfhfj</definedName>
    <definedName name="gfhfj" localSheetId="7">#N/A</definedName>
    <definedName name="gfhfj" localSheetId="8">[0]!gfhfj</definedName>
    <definedName name="gfhfj">gfhfj</definedName>
    <definedName name="gfhgdcvh">#N/A</definedName>
    <definedName name="GFHGFHFGH" localSheetId="0">#REF!</definedName>
    <definedName name="GFHGFHFGH" localSheetId="7">#REF!</definedName>
    <definedName name="GFHGFHFGH" localSheetId="8">#REF!</definedName>
    <definedName name="GFHGFHFGH">#REF!</definedName>
    <definedName name="gfhkd">#N/A</definedName>
    <definedName name="gfjf">#N/A</definedName>
    <definedName name="GFYT" localSheetId="7">#REF!</definedName>
    <definedName name="GFYT" localSheetId="8">#REF!</definedName>
    <definedName name="GFYT">#REF!</definedName>
    <definedName name="GFYT___0" localSheetId="7">#REF!</definedName>
    <definedName name="GFYT___0" localSheetId="8">#REF!</definedName>
    <definedName name="GFYT___0">#REF!</definedName>
    <definedName name="GFYT___12" localSheetId="7">#REF!</definedName>
    <definedName name="GFYT___12" localSheetId="8">#REF!</definedName>
    <definedName name="GFYT___12">#REF!</definedName>
    <definedName name="GFYT___6" localSheetId="7">#REF!</definedName>
    <definedName name="GFYT___6" localSheetId="8">#REF!</definedName>
    <definedName name="GFYT___6">#REF!</definedName>
    <definedName name="gg" localSheetId="0">gg</definedName>
    <definedName name="gg" localSheetId="7">#N/A</definedName>
    <definedName name="gg" localSheetId="8">[0]!gg</definedName>
    <definedName name="gg">gg</definedName>
    <definedName name="GGDHK" localSheetId="0">GGDHK</definedName>
    <definedName name="GGDHK" localSheetId="7">#N/A</definedName>
    <definedName name="GGDHK" localSheetId="8">[0]!GGDHK</definedName>
    <definedName name="GGDHK">GGDHK</definedName>
    <definedName name="ggf" localSheetId="0">{"comps",#N/A,FALSE,"comps";"notes",#N/A,FALSE,"comps"}</definedName>
    <definedName name="ggf" localSheetId="7">{"comps",#N/A,FALSE,"comps";"notes",#N/A,FALSE,"comps"}</definedName>
    <definedName name="ggf" localSheetId="8">{"comps",#N/A,FALSE,"comps";"notes",#N/A,FALSE,"comps"}</definedName>
    <definedName name="ggf">{"comps",#N/A,FALSE,"comps";"notes",#N/A,FALSE,"comps"}</definedName>
    <definedName name="ggg">#N/A</definedName>
    <definedName name="GH" localSheetId="0">#N/A</definedName>
    <definedName name="GH" localSheetId="7">#N/A</definedName>
    <definedName name="GH" localSheetId="8">#N/A</definedName>
    <definedName name="GH">GH</definedName>
    <definedName name="ghb" localSheetId="0">#REF!</definedName>
    <definedName name="ghb" localSheetId="7">#REF!</definedName>
    <definedName name="ghb" localSheetId="8">#REF!</definedName>
    <definedName name="ghb">#REF!</definedName>
    <definedName name="GHD">#N/A</definedName>
    <definedName name="GHDZBGD?DJ">#N/A</definedName>
    <definedName name="GHFBD" localSheetId="0">GHFBD</definedName>
    <definedName name="GHFBD" localSheetId="7">#N/A</definedName>
    <definedName name="GHFBD" localSheetId="8">[0]!GHFBD</definedName>
    <definedName name="GHFBD">GHFBD</definedName>
    <definedName name="GHFHGFHTYU" localSheetId="0">#REF!</definedName>
    <definedName name="GHFHGFHTYU" localSheetId="7">#REF!</definedName>
    <definedName name="GHFHGFHTYU" localSheetId="8">#REF!</definedName>
    <definedName name="GHFHGFHTYU">#REF!</definedName>
    <definedName name="ghfj">#N/A</definedName>
    <definedName name="ghfjd" localSheetId="0">ghfjd</definedName>
    <definedName name="ghfjd" localSheetId="7">#N/A</definedName>
    <definedName name="ghfjd" localSheetId="8">[0]!ghfjd</definedName>
    <definedName name="ghfjd">ghfjd</definedName>
    <definedName name="GHFK">#N/A</definedName>
    <definedName name="ghghgh" localSheetId="0">{#N/A,#N/A,TRUE,"Cover sheet";#N/A,#N/A,TRUE,"DCF analysis";#N/A,#N/A,TRUE,"WACC calculation"}</definedName>
    <definedName name="ghghgh" localSheetId="7">{#N/A,#N/A,TRUE,"Cover sheet";#N/A,#N/A,TRUE,"DCF analysis";#N/A,#N/A,TRUE,"WACC calculation"}</definedName>
    <definedName name="ghghgh" localSheetId="8">{#N/A,#N/A,TRUE,"Cover sheet";#N/A,#N/A,TRUE,"DCF analysis";#N/A,#N/A,TRUE,"WACC calculation"}</definedName>
    <definedName name="ghghgh">{#N/A,#N/A,TRUE,"Cover sheet";#N/A,#N/A,TRUE,"DCF analysis";#N/A,#N/A,TRUE,"WACC calculation"}</definedName>
    <definedName name="ghghghghg" localSheetId="0">{#N/A,#N/A,TRUE,"Cover sheet";#N/A,#N/A,TRUE,"DCF analysis";#N/A,#N/A,TRUE,"WACC calculation"}</definedName>
    <definedName name="ghghghghg" localSheetId="7">{#N/A,#N/A,TRUE,"Cover sheet";#N/A,#N/A,TRUE,"DCF analysis";#N/A,#N/A,TRUE,"WACC calculation"}</definedName>
    <definedName name="ghghghghg" localSheetId="8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localSheetId="0">{#N/A,#N/A,TRUE,"Cover sheet";#N/A,#N/A,TRUE,"INPUTS";#N/A,#N/A,TRUE,"OUTPUTS";#N/A,#N/A,TRUE,"VALUATION"}</definedName>
    <definedName name="gogo" localSheetId="7">{#N/A,#N/A,TRUE,"Cover sheet";#N/A,#N/A,TRUE,"INPUTS";#N/A,#N/A,TRUE,"OUTPUTS";#N/A,#N/A,TRUE,"VALUATION"}</definedName>
    <definedName name="gogo" localSheetId="8">{#N/A,#N/A,TRUE,"Cover sheet";#N/A,#N/A,TRUE,"INPUTS";#N/A,#N/A,TRUE,"OUTPUTS";#N/A,#N/A,TRUE,"VALUATION"}</definedName>
    <definedName name="gogo">{#N/A,#N/A,TRUE,"Cover sheet";#N/A,#N/A,TRUE,"INPUTS";#N/A,#N/A,TRUE,"OUTPUTS";#N/A,#N/A,TRUE,"VALUATION"}</definedName>
    <definedName name="goodbye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7">#REF!</definedName>
    <definedName name="GPRS" localSheetId="8">#REF!</definedName>
    <definedName name="GPRS">#REF!</definedName>
    <definedName name="GRE">#N/A</definedName>
    <definedName name="GROWTH">#N/A</definedName>
    <definedName name="grt">#N/A</definedName>
    <definedName name="gs" localSheetId="0">{"IS",#N/A,FALSE,"IS";"RPTIS",#N/A,FALSE,"RPTIS";"STATS",#N/A,FALSE,"STATS";"CELL",#N/A,FALSE,"CELL";"BS",#N/A,FALSE,"BS"}</definedName>
    <definedName name="gs" localSheetId="7">{"IS",#N/A,FALSE,"IS";"RPTIS",#N/A,FALSE,"RPTIS";"STATS",#N/A,FALSE,"STATS";"CELL",#N/A,FALSE,"CELL";"BS",#N/A,FALSE,"BS"}</definedName>
    <definedName name="gs" localSheetId="8">{"IS",#N/A,FALSE,"IS";"RPTIS",#N/A,FALSE,"RPTIS";"STATS",#N/A,FALSE,"STATS";"CELL",#N/A,FALSE,"CELL";"BS",#N/A,FALSE,"BS"}</definedName>
    <definedName name="gs" localSheetId="13">{"IS",#N/A,FALSE,"IS";"RPTIS",#N/A,FALSE,"RPTIS";"STATS",#N/A,FALSE,"STATS";"CELL",#N/A,FALSE,"CELL";"BS",#N/A,FALSE,"BS"}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7">#REF!</definedName>
    <definedName name="GSM" localSheetId="8">#REF!</definedName>
    <definedName name="GSM">#REF!</definedName>
    <definedName name="GSN_HARDWARE" localSheetId="7">#REF!</definedName>
    <definedName name="GSN_HARDWARE" localSheetId="8">#REF!</definedName>
    <definedName name="GSN_HARDWARE">#REF!</definedName>
    <definedName name="GSN_SOFTWARE" localSheetId="7">#REF!</definedName>
    <definedName name="GSN_SOFTWARE" localSheetId="8">#REF!</definedName>
    <definedName name="GSN_SOFTWARE">#REF!</definedName>
    <definedName name="GSS" localSheetId="7">#REF!</definedName>
    <definedName name="GSS" localSheetId="8">#REF!</definedName>
    <definedName name="GSS">#REF!</definedName>
    <definedName name="GSTG" localSheetId="7">#REF!</definedName>
    <definedName name="GSTG" localSheetId="8">#REF!</definedName>
    <definedName name="GSTG">#REF!</definedName>
    <definedName name="gtf" localSheetId="10">#REF!</definedName>
    <definedName name="gtf" localSheetId="0">#REF!</definedName>
    <definedName name="gtf" localSheetId="7">#REF!</definedName>
    <definedName name="gtf" localSheetId="8">#REF!</definedName>
    <definedName name="gtf" localSheetId="13">#REF!</definedName>
    <definedName name="gtf">#REF!</definedName>
    <definedName name="gtfr" localSheetId="10">#REF!</definedName>
    <definedName name="gtfr" localSheetId="0">#REF!</definedName>
    <definedName name="gtfr" localSheetId="7">#REF!</definedName>
    <definedName name="gtfr" localSheetId="8">#REF!</definedName>
    <definedName name="gtfr" localSheetId="13">#REF!</definedName>
    <definedName name="gtfr">#REF!</definedName>
    <definedName name="gtr" localSheetId="0">{"print 1",#N/A,FALSE,"PrimeCo PCS";"print 2",#N/A,FALSE,"PrimeCo PCS";"valuation",#N/A,FALSE,"PrimeCo PCS"}</definedName>
    <definedName name="gtr" localSheetId="7">{"print 1",#N/A,FALSE,"PrimeCo PCS";"print 2",#N/A,FALSE,"PrimeCo PCS";"valuation",#N/A,FALSE,"PrimeCo PCS"}</definedName>
    <definedName name="gtr" localSheetId="8">{"print 1",#N/A,FALSE,"PrimeCo PCS";"print 2",#N/A,FALSE,"PrimeCo PCS";"valuation",#N/A,FALSE,"PrimeCo PCS"}</definedName>
    <definedName name="gtr" localSheetId="13">{"print 1",#N/A,FALSE,"PrimeCo PCS";"print 2",#N/A,FALSE,"PrimeCo PCS";"valuation",#N/A,FALSE,"PrimeCo PCS"}</definedName>
    <definedName name="gtr">{"print 1",#N/A,FALSE,"PrimeCo PCS";"print 2",#N/A,FALSE,"PrimeCo PCS";"valuation",#N/A,FALSE,"PrimeCo PCS"}</definedName>
    <definedName name="h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7">#REF!</definedName>
    <definedName name="H_Roaming_Internat" localSheetId="8">#REF!</definedName>
    <definedName name="H_Roaming_Internat">#REF!</definedName>
    <definedName name="H_Roaming_Internat___0" localSheetId="7">#REF!</definedName>
    <definedName name="H_Roaming_Internat___0" localSheetId="8">#REF!</definedName>
    <definedName name="H_Roaming_Internat___0">#REF!</definedName>
    <definedName name="H_Roaming_Internat___12" localSheetId="7">#REF!</definedName>
    <definedName name="H_Roaming_Internat___12" localSheetId="8">#REF!</definedName>
    <definedName name="H_Roaming_Internat___12">#REF!</definedName>
    <definedName name="H_Roaming_Internat___14" localSheetId="7">#REF!</definedName>
    <definedName name="H_Roaming_Internat___14" localSheetId="8">#REF!</definedName>
    <definedName name="H_Roaming_Internat___14">#REF!</definedName>
    <definedName name="H_Roaming_Internat___16" localSheetId="7">#REF!</definedName>
    <definedName name="H_Roaming_Internat___16" localSheetId="8">#REF!</definedName>
    <definedName name="H_Roaming_Internat___16">#REF!</definedName>
    <definedName name="H_Roaming_Internat___2" localSheetId="7">#REF!</definedName>
    <definedName name="H_Roaming_Internat___2" localSheetId="8">#REF!</definedName>
    <definedName name="H_Roaming_Internat___2">#REF!</definedName>
    <definedName name="H_Roaming_Internat___26" localSheetId="7">#REF!</definedName>
    <definedName name="H_Roaming_Internat___26" localSheetId="8">#REF!</definedName>
    <definedName name="H_Roaming_Internat___26">#REF!</definedName>
    <definedName name="H_Roaming_Internat___27" localSheetId="7">#REF!</definedName>
    <definedName name="H_Roaming_Internat___27" localSheetId="8">#REF!</definedName>
    <definedName name="H_Roaming_Internat___27">#REF!</definedName>
    <definedName name="H_Roaming_Internat___5" localSheetId="7">#REF!</definedName>
    <definedName name="H_Roaming_Internat___5" localSheetId="8">#REF!</definedName>
    <definedName name="H_Roaming_Internat___5">#REF!</definedName>
    <definedName name="H_Roaming_Internat___7" localSheetId="7">#REF!</definedName>
    <definedName name="H_Roaming_Internat___7" localSheetId="8">#REF!</definedName>
    <definedName name="H_Roaming_Internat___7">#REF!</definedName>
    <definedName name="HANNA1" localSheetId="7">#REF!</definedName>
    <definedName name="HANNA1" localSheetId="8">#REF!</definedName>
    <definedName name="HANNA1">#REF!</definedName>
    <definedName name="HANNA2" localSheetId="7">#REF!</definedName>
    <definedName name="HANNA2" localSheetId="8">#REF!</definedName>
    <definedName name="HANNA2">#REF!</definedName>
    <definedName name="HardCodeBaseTBF" localSheetId="7">#REF!</definedName>
    <definedName name="HardCodeBaseTBF" localSheetId="8">#REF!</definedName>
    <definedName name="HardCodeBaseTBF">#REF!</definedName>
    <definedName name="HardCodeBaseTBF___0" localSheetId="7">#REF!</definedName>
    <definedName name="HardCodeBaseTBF___0" localSheetId="8">#REF!</definedName>
    <definedName name="HardCodeBaseTBF___0">#REF!</definedName>
    <definedName name="HardCodeBaseTBF___12" localSheetId="7">#REF!</definedName>
    <definedName name="HardCodeBaseTBF___12" localSheetId="8">#REF!</definedName>
    <definedName name="HardCodeBaseTBF___12">#REF!</definedName>
    <definedName name="HardCodeBaseTBF___14" localSheetId="7">#REF!</definedName>
    <definedName name="HardCodeBaseTBF___14" localSheetId="8">#REF!</definedName>
    <definedName name="HardCodeBaseTBF___14">#REF!</definedName>
    <definedName name="HardCodeBaseTBF___16" localSheetId="7">#REF!</definedName>
    <definedName name="HardCodeBaseTBF___16" localSheetId="8">#REF!</definedName>
    <definedName name="HardCodeBaseTBF___16">#REF!</definedName>
    <definedName name="HardCodeBaseTBF___2" localSheetId="7">#REF!</definedName>
    <definedName name="HardCodeBaseTBF___2" localSheetId="8">#REF!</definedName>
    <definedName name="HardCodeBaseTBF___2">#REF!</definedName>
    <definedName name="HardCodeBaseTBF___25" localSheetId="7">#REF!</definedName>
    <definedName name="HardCodeBaseTBF___25" localSheetId="8">#REF!</definedName>
    <definedName name="HardCodeBaseTBF___25">#REF!</definedName>
    <definedName name="HardCodeBaseTBF___26" localSheetId="7">#REF!</definedName>
    <definedName name="HardCodeBaseTBF___26" localSheetId="8">#REF!</definedName>
    <definedName name="HardCodeBaseTBF___26">#REF!</definedName>
    <definedName name="HardCodeBaseTBF___27" localSheetId="7">#REF!</definedName>
    <definedName name="HardCodeBaseTBF___27" localSheetId="8">#REF!</definedName>
    <definedName name="HardCodeBaseTBF___27">#REF!</definedName>
    <definedName name="HardCodeBaseTBF___4" localSheetId="7">#REF!</definedName>
    <definedName name="HardCodeBaseTBF___4" localSheetId="8">#REF!</definedName>
    <definedName name="HardCodeBaseTBF___4">#REF!</definedName>
    <definedName name="HardCodeBaseTBF___5" localSheetId="7">#REF!</definedName>
    <definedName name="HardCodeBaseTBF___5" localSheetId="8">#REF!</definedName>
    <definedName name="HardCodeBaseTBF___5">#REF!</definedName>
    <definedName name="HardCodeBaseTBF___7" localSheetId="7">#REF!</definedName>
    <definedName name="HardCodeBaseTBF___7" localSheetId="8">#REF!</definedName>
    <definedName name="HardCodeBaseTBF___7">#REF!</definedName>
    <definedName name="HardCodedATDebtCost" localSheetId="7">#REF!</definedName>
    <definedName name="HardCodedATDebtCost" localSheetId="8">#REF!</definedName>
    <definedName name="HardCodedATDebtCost">#REF!</definedName>
    <definedName name="HardCodedATDebtCost___0" localSheetId="7">#REF!</definedName>
    <definedName name="HardCodedATDebtCost___0" localSheetId="8">#REF!</definedName>
    <definedName name="HardCodedATDebtCost___0">#REF!</definedName>
    <definedName name="HardCodedATDebtCost___12" localSheetId="7">#REF!</definedName>
    <definedName name="HardCodedATDebtCost___12" localSheetId="8">#REF!</definedName>
    <definedName name="HardCodedATDebtCost___12">#REF!</definedName>
    <definedName name="HardCodedATDebtCost___14" localSheetId="7">#REF!</definedName>
    <definedName name="HardCodedATDebtCost___14" localSheetId="8">#REF!</definedName>
    <definedName name="HardCodedATDebtCost___14">#REF!</definedName>
    <definedName name="HardCodedATDebtCost___16" localSheetId="7">#REF!</definedName>
    <definedName name="HardCodedATDebtCost___16" localSheetId="8">#REF!</definedName>
    <definedName name="HardCodedATDebtCost___16">#REF!</definedName>
    <definedName name="HardCodedATDebtCost___2" localSheetId="7">#REF!</definedName>
    <definedName name="HardCodedATDebtCost___2" localSheetId="8">#REF!</definedName>
    <definedName name="HardCodedATDebtCost___2">#REF!</definedName>
    <definedName name="HardCodedATDebtCost___25" localSheetId="7">#REF!</definedName>
    <definedName name="HardCodedATDebtCost___25" localSheetId="8">#REF!</definedName>
    <definedName name="HardCodedATDebtCost___25">#REF!</definedName>
    <definedName name="HardCodedATDebtCost___26" localSheetId="7">#REF!</definedName>
    <definedName name="HardCodedATDebtCost___26" localSheetId="8">#REF!</definedName>
    <definedName name="HardCodedATDebtCost___26">#REF!</definedName>
    <definedName name="HardCodedATDebtCost___27" localSheetId="7">#REF!</definedName>
    <definedName name="HardCodedATDebtCost___27" localSheetId="8">#REF!</definedName>
    <definedName name="HardCodedATDebtCost___27">#REF!</definedName>
    <definedName name="HardCodedATDebtCost___4" localSheetId="7">#REF!</definedName>
    <definedName name="HardCodedATDebtCost___4" localSheetId="8">#REF!</definedName>
    <definedName name="HardCodedATDebtCost___4">#REF!</definedName>
    <definedName name="HardCodedATDebtCost___5" localSheetId="7">#REF!</definedName>
    <definedName name="HardCodedATDebtCost___5" localSheetId="8">#REF!</definedName>
    <definedName name="HardCodedATDebtCost___5">#REF!</definedName>
    <definedName name="HardCodedATDebtCost___7" localSheetId="7">#REF!</definedName>
    <definedName name="HardCodedATDebtCost___7" localSheetId="8">#REF!</definedName>
    <definedName name="HardCodedATDebtCost___7">#REF!</definedName>
    <definedName name="HardCodedEquityCost" localSheetId="7">#REF!</definedName>
    <definedName name="HardCodedEquityCost" localSheetId="8">#REF!</definedName>
    <definedName name="HardCodedEquityCost">#REF!</definedName>
    <definedName name="HardCodedEquityCost___0" localSheetId="7">#REF!</definedName>
    <definedName name="HardCodedEquityCost___0" localSheetId="8">#REF!</definedName>
    <definedName name="HardCodedEquityCost___0">#REF!</definedName>
    <definedName name="HardCodedEquityCost___12" localSheetId="7">#REF!</definedName>
    <definedName name="HardCodedEquityCost___12" localSheetId="8">#REF!</definedName>
    <definedName name="HardCodedEquityCost___12">#REF!</definedName>
    <definedName name="HardCodedEquityCost___14" localSheetId="7">#REF!</definedName>
    <definedName name="HardCodedEquityCost___14" localSheetId="8">#REF!</definedName>
    <definedName name="HardCodedEquityCost___14">#REF!</definedName>
    <definedName name="HardCodedEquityCost___16" localSheetId="7">#REF!</definedName>
    <definedName name="HardCodedEquityCost___16" localSheetId="8">#REF!</definedName>
    <definedName name="HardCodedEquityCost___16">#REF!</definedName>
    <definedName name="HardCodedEquityCost___2" localSheetId="7">#REF!</definedName>
    <definedName name="HardCodedEquityCost___2" localSheetId="8">#REF!</definedName>
    <definedName name="HardCodedEquityCost___2">#REF!</definedName>
    <definedName name="HardCodedEquityCost___25" localSheetId="7">#REF!</definedName>
    <definedName name="HardCodedEquityCost___25" localSheetId="8">#REF!</definedName>
    <definedName name="HardCodedEquityCost___25">#REF!</definedName>
    <definedName name="HardCodedEquityCost___26" localSheetId="7">#REF!</definedName>
    <definedName name="HardCodedEquityCost___26" localSheetId="8">#REF!</definedName>
    <definedName name="HardCodedEquityCost___26">#REF!</definedName>
    <definedName name="HardCodedEquityCost___27" localSheetId="7">#REF!</definedName>
    <definedName name="HardCodedEquityCost___27" localSheetId="8">#REF!</definedName>
    <definedName name="HardCodedEquityCost___27">#REF!</definedName>
    <definedName name="HardCodedEquityCost___4" localSheetId="7">#REF!</definedName>
    <definedName name="HardCodedEquityCost___4" localSheetId="8">#REF!</definedName>
    <definedName name="HardCodedEquityCost___4">#REF!</definedName>
    <definedName name="HardCodedEquityCost___5" localSheetId="7">#REF!</definedName>
    <definedName name="HardCodedEquityCost___5" localSheetId="8">#REF!</definedName>
    <definedName name="HardCodedEquityCost___5">#REF!</definedName>
    <definedName name="HardCodedEquityCost___7" localSheetId="7">#REF!</definedName>
    <definedName name="HardCodedEquityCost___7" localSheetId="8">#REF!</definedName>
    <definedName name="HardCodedEquityCost___7">#REF!</definedName>
    <definedName name="HardCodedWACC" localSheetId="7">#REF!</definedName>
    <definedName name="HardCodedWACC" localSheetId="8">#REF!</definedName>
    <definedName name="HardCodedWACC">#REF!</definedName>
    <definedName name="HardCodedWACC___0" localSheetId="7">#REF!</definedName>
    <definedName name="HardCodedWACC___0" localSheetId="8">#REF!</definedName>
    <definedName name="HardCodedWACC___0">#REF!</definedName>
    <definedName name="HardCodedWACC___12" localSheetId="7">#REF!</definedName>
    <definedName name="HardCodedWACC___12" localSheetId="8">#REF!</definedName>
    <definedName name="HardCodedWACC___12">#REF!</definedName>
    <definedName name="HardCodedWACC___14" localSheetId="7">#REF!</definedName>
    <definedName name="HardCodedWACC___14" localSheetId="8">#REF!</definedName>
    <definedName name="HardCodedWACC___14">#REF!</definedName>
    <definedName name="HardCodedWACC___16" localSheetId="7">#REF!</definedName>
    <definedName name="HardCodedWACC___16" localSheetId="8">#REF!</definedName>
    <definedName name="HardCodedWACC___16">#REF!</definedName>
    <definedName name="HardCodedWACC___2" localSheetId="7">#REF!</definedName>
    <definedName name="HardCodedWACC___2" localSheetId="8">#REF!</definedName>
    <definedName name="HardCodedWACC___2">#REF!</definedName>
    <definedName name="HardCodedWACC___25" localSheetId="7">#REF!</definedName>
    <definedName name="HardCodedWACC___25" localSheetId="8">#REF!</definedName>
    <definedName name="HardCodedWACC___25">#REF!</definedName>
    <definedName name="HardCodedWACC___26" localSheetId="7">#REF!</definedName>
    <definedName name="HardCodedWACC___26" localSheetId="8">#REF!</definedName>
    <definedName name="HardCodedWACC___26">#REF!</definedName>
    <definedName name="HardCodedWACC___27" localSheetId="7">#REF!</definedName>
    <definedName name="HardCodedWACC___27" localSheetId="8">#REF!</definedName>
    <definedName name="HardCodedWACC___27">#REF!</definedName>
    <definedName name="HardCodedWACC___4" localSheetId="7">#REF!</definedName>
    <definedName name="HardCodedWACC___4" localSheetId="8">#REF!</definedName>
    <definedName name="HardCodedWACC___4">#REF!</definedName>
    <definedName name="HardCodedWACC___5" localSheetId="7">#REF!</definedName>
    <definedName name="HardCodedWACC___5" localSheetId="8">#REF!</definedName>
    <definedName name="HardCodedWACC___5">#REF!</definedName>
    <definedName name="HardCodedWACC___7" localSheetId="7">#REF!</definedName>
    <definedName name="HardCodedWACC___7" localSheetId="8">#REF!</definedName>
    <definedName name="HardCodedWACC___7">#REF!</definedName>
    <definedName name="hassan" localSheetId="7">#REF!</definedName>
    <definedName name="hassan" localSheetId="8">#REF!</definedName>
    <definedName name="hassan">#REF!</definedName>
    <definedName name="HC" localSheetId="7">#REF!</definedName>
    <definedName name="HC" localSheetId="8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 localSheetId="7">#REF!</definedName>
    <definedName name="header" localSheetId="8">#REF!</definedName>
    <definedName name="header">#REF!</definedName>
    <definedName name="hegch" localSheetId="0">hegch</definedName>
    <definedName name="hegch" localSheetId="7">#N/A</definedName>
    <definedName name="hegch" localSheetId="8">[0]!hegch</definedName>
    <definedName name="hegch">hegch</definedName>
    <definedName name="héhé">#N/A</definedName>
    <definedName name="héhé___0" localSheetId="0">VolFactor___5/#REF!</definedName>
    <definedName name="héhé___0" localSheetId="7">'Data Mobile'!VolFactor___5/#REF!</definedName>
    <definedName name="héhé___0" localSheetId="8">'Parc Mobile '!VolFactor___5/#REF!</definedName>
    <definedName name="héhé___0">VolFactor___5/#REF!</definedName>
    <definedName name="héhé___12">NA()</definedName>
    <definedName name="héhé___14" localSheetId="0">VolFactor___16/#REF!</definedName>
    <definedName name="héhé___14" localSheetId="7">'Data Mobile'!VolFactor___16/#REF!</definedName>
    <definedName name="héhé___14" localSheetId="8">'Parc Mobile '!VolFactor___16/#REF!</definedName>
    <definedName name="héhé___14">VolFactor___16/#REF!</definedName>
    <definedName name="héhé___16" localSheetId="0">VLastRowToPrint___7/#REF!</definedName>
    <definedName name="héhé___16" localSheetId="7">'Data Mobile'!VLastRowToPrint___7/#REF!</definedName>
    <definedName name="héhé___16" localSheetId="8">'Parc Mobile '!VLastRowToPrint___7/#REF!</definedName>
    <definedName name="héhé___16">VLastRowToPrint___7/#REF!</definedName>
    <definedName name="héhé___2">NA()</definedName>
    <definedName name="héhé___23" localSheetId="0">VolFactor___5/#REF!</definedName>
    <definedName name="héhé___23" localSheetId="7">'Data Mobile'!VolFactor___5/#REF!</definedName>
    <definedName name="héhé___23" localSheetId="8">'Parc Mobile '!VolFactor___5/#REF!</definedName>
    <definedName name="héhé___23">VolFactor___5/#REF!</definedName>
    <definedName name="héhé___26" localSheetId="0">VolFactor___5/#REF!</definedName>
    <definedName name="héhé___26" localSheetId="7">'Data Mobile'!VolFactor___5/#REF!</definedName>
    <definedName name="héhé___26" localSheetId="8">'Parc Mobile '!VolFactor___5/#REF!</definedName>
    <definedName name="héhé___26">VolFactor___5/#REF!</definedName>
    <definedName name="héhé___27" localSheetId="0">VolFactor___14/#REF!</definedName>
    <definedName name="héhé___27" localSheetId="7">'Data Mobile'!VolFactor___14/#REF!</definedName>
    <definedName name="héhé___27" localSheetId="8">'Parc Mobile '!VolFactor___14/#REF!</definedName>
    <definedName name="héhé___27">VolFactor___14/#REF!</definedName>
    <definedName name="héhé___4" localSheetId="0">VLastRowToPrint___0/#REF!</definedName>
    <definedName name="héhé___4" localSheetId="7">'Data Mobile'!VLastRowToPrint___0/#REF!</definedName>
    <definedName name="héhé___4" localSheetId="8">'Parc Mobile '!VLastRowToPrint___0/#REF!</definedName>
    <definedName name="héhé___4">VLastRowToPrint___0/#REF!</definedName>
    <definedName name="héhé___5" localSheetId="0">VolFactor___2/#REF!</definedName>
    <definedName name="héhé___5" localSheetId="7">'Data Mobile'!VolFactor___2/#REF!</definedName>
    <definedName name="héhé___5" localSheetId="8">'Parc Mobile '!VolFactor___2/#REF!</definedName>
    <definedName name="héhé___5">VolFactor___2/#REF!</definedName>
    <definedName name="héhé___6">NA()</definedName>
    <definedName name="héhé___7" localSheetId="0">VolFactor___5/#REF!</definedName>
    <definedName name="héhé___7" localSheetId="7">'Data Mobile'!VolFactor___5/#REF!</definedName>
    <definedName name="héhé___7" localSheetId="8">'Parc Mobile '!VolFactor___5/#REF!</definedName>
    <definedName name="héhé___7">VolFactor___5/#REF!</definedName>
    <definedName name="héhé___9" localSheetId="0">VolFactor___5/#REF!</definedName>
    <definedName name="héhé___9" localSheetId="7">'Data Mobile'!VolFactor___5/#REF!</definedName>
    <definedName name="héhé___9" localSheetId="8">'Parc Mobile '!VolFactor___5/#REF!</definedName>
    <definedName name="héhé___9">VolFactor___5/#REF!</definedName>
    <definedName name="hello" localSheetId="0">{#N/A,#N/A,FALSE,"Cover";"outputs total",#N/A,FALSE,"Outputs"}</definedName>
    <definedName name="hello" localSheetId="7">{#N/A,#N/A,FALSE,"Cover";"outputs total",#N/A,FALSE,"Outputs"}</definedName>
    <definedName name="hello" localSheetId="8">{#N/A,#N/A,FALSE,"Cover";"outputs total",#N/A,FALSE,"Outputs"}</definedName>
    <definedName name="hello">{#N/A,#N/A,FALSE,"Cover";"outputs total",#N/A,FALSE,"Outputs"}</definedName>
    <definedName name="hfdgdt" localSheetId="0">hfdgdt</definedName>
    <definedName name="hfdgdt" localSheetId="7">#N/A</definedName>
    <definedName name="hfdgdt" localSheetId="8">[0]!hfdgdt</definedName>
    <definedName name="hfdgdt">hfdgdt</definedName>
    <definedName name="HFG">#N/A</definedName>
    <definedName name="hfgfkv">#N/A</definedName>
    <definedName name="hfgjd" localSheetId="0">hfgjd</definedName>
    <definedName name="hfgjd" localSheetId="7">#N/A</definedName>
    <definedName name="hfgjd" localSheetId="8">[0]!hfgjd</definedName>
    <definedName name="hfgjd">hfgjd</definedName>
    <definedName name="hfgjdhb" localSheetId="0">hfgjdhb</definedName>
    <definedName name="hfgjdhb" localSheetId="7">#N/A</definedName>
    <definedName name="hfgjdhb" localSheetId="8">[0]!hfgjdhb</definedName>
    <definedName name="hfgjdhb">hfgjdhb</definedName>
    <definedName name="hfgjdk" localSheetId="0">hfgjdk</definedName>
    <definedName name="hfgjdk" localSheetId="7">#N/A</definedName>
    <definedName name="hfgjdk" localSheetId="8">[0]!hfgjdk</definedName>
    <definedName name="hfgjdk">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 localSheetId="0">#REF!</definedName>
    <definedName name="HFJDKHBF" localSheetId="7">#REF!</definedName>
    <definedName name="HFJDKHBF" localSheetId="8">#REF!</definedName>
    <definedName name="HFJDKHBF">#REF!</definedName>
    <definedName name="hfjfh">#N/A</definedName>
    <definedName name="hfjfk">#N/A</definedName>
    <definedName name="hfjhfk" localSheetId="0">hfjhfk</definedName>
    <definedName name="hfjhfk" localSheetId="7">#N/A</definedName>
    <definedName name="hfjhfk" localSheetId="8">[0]!hfjhfk</definedName>
    <definedName name="hfjhfk">hfjhfk</definedName>
    <definedName name="HFJHGN" localSheetId="0">HFJHGN</definedName>
    <definedName name="HFJHGN" localSheetId="7">#N/A</definedName>
    <definedName name="HFJHGN" localSheetId="8">[0]!HFJHGN</definedName>
    <definedName name="HFJHGN">HFJHGN</definedName>
    <definedName name="hfsgfx" localSheetId="0">{#N/A,#N/A,FALSE,"Outlook for Month ";#N/A,#N/A,FALSE,"Risk for Month ";#N/A,#N/A,FALSE,"Upside for Month"}</definedName>
    <definedName name="hfsgfx" localSheetId="7">{#N/A,#N/A,FALSE,"Outlook for Month ";#N/A,#N/A,FALSE,"Risk for Month ";#N/A,#N/A,FALSE,"Upside for Month"}</definedName>
    <definedName name="hfsgfx" localSheetId="8">{#N/A,#N/A,FALSE,"Outlook for Month ";#N/A,#N/A,FALSE,"Risk for Month ";#N/A,#N/A,FALSE,"Upside for Month"}</definedName>
    <definedName name="hfsgfx">{#N/A,#N/A,FALSE,"Outlook for Month ";#N/A,#N/A,FALSE,"Risk for Month ";#N/A,#N/A,FALSE,"Upside for Month"}</definedName>
    <definedName name="hgchdb" localSheetId="0">hgchdb</definedName>
    <definedName name="hgchdb" localSheetId="7">#N/A</definedName>
    <definedName name="hgchdb" localSheetId="8">[0]!hgchdb</definedName>
    <definedName name="hgchdb">hgchdb</definedName>
    <definedName name="HGDF?" localSheetId="0">[0]!HGDF?</definedName>
    <definedName name="HGDF?" localSheetId="7">#N/A</definedName>
    <definedName name="HGDF?" localSheetId="8">[0]!HGDF?</definedName>
    <definedName name="HGDF?">HGDF?</definedName>
    <definedName name="hgdsj" localSheetId="0">hgdsj</definedName>
    <definedName name="hgdsj" localSheetId="7">#N/A</definedName>
    <definedName name="hgdsj" localSheetId="8">[0]!hgdsj</definedName>
    <definedName name="hgdsj">hgdsj</definedName>
    <definedName name="hgfjd">#N/A</definedName>
    <definedName name="hgfjfjfv" localSheetId="0">hgfjfjfv</definedName>
    <definedName name="hgfjfjfv" localSheetId="7">#N/A</definedName>
    <definedName name="hgfjfjfv" localSheetId="8">[0]!hgfjfjfv</definedName>
    <definedName name="hgfjfjfv">hgfjfjfv</definedName>
    <definedName name="HGFJNB" localSheetId="0">HGFJNB</definedName>
    <definedName name="HGFJNB" localSheetId="7">#N/A</definedName>
    <definedName name="HGFJNB" localSheetId="8">[0]!HGFJNB</definedName>
    <definedName name="HGFJNB">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0">{"up stand alones",#N/A,FALSE,"Acquiror"}</definedName>
    <definedName name="hhhsdf" localSheetId="7">{"up stand alones",#N/A,FALSE,"Acquiror"}</definedName>
    <definedName name="hhhsdf" localSheetId="8">{"up stand alones",#N/A,FALSE,"Acquiror"}</definedName>
    <definedName name="hhhsdf">{"up stand alones",#N/A,FALSE,"Acquiror"}</definedName>
    <definedName name="hjdhf">#N/A</definedName>
    <definedName name="hjkdhfgj" localSheetId="0">hjkdhfgj</definedName>
    <definedName name="hjkdhfgj" localSheetId="7">#N/A</definedName>
    <definedName name="hjkdhfgj" localSheetId="8">[0]!hjkdhfgj</definedName>
    <definedName name="hjkdhfgj">hjkdhfgj</definedName>
    <definedName name="hjugr_o">#N/A</definedName>
    <definedName name="HK" localSheetId="0">#REF!</definedName>
    <definedName name="HK" localSheetId="7">#REF!</definedName>
    <definedName name="HK" localSheetId="8">#REF!</definedName>
    <definedName name="HK">#REF!</definedName>
    <definedName name="hoi" localSheetId="0">hoi</definedName>
    <definedName name="hoi" localSheetId="7">#N/A</definedName>
    <definedName name="hoi" localSheetId="8">[0]!hoi</definedName>
    <definedName name="hoi">hoi</definedName>
    <definedName name="honor" localSheetId="0">#REF!</definedName>
    <definedName name="honor" localSheetId="7">#REF!</definedName>
    <definedName name="honor" localSheetId="8">#REF!</definedName>
    <definedName name="honor">#REF!</definedName>
    <definedName name="hqehqeh">#N/A</definedName>
    <definedName name="hqerhqerh">#N/A</definedName>
    <definedName name="hqethqrtj">#N/A</definedName>
    <definedName name="HSFRZ" localSheetId="0">HSFRZ</definedName>
    <definedName name="HSFRZ" localSheetId="7">#N/A</definedName>
    <definedName name="HSFRZ" localSheetId="8">[0]!HSFRZ</definedName>
    <definedName name="HSFRZ">HSFRZ</definedName>
    <definedName name="HSGF">#N/A</definedName>
    <definedName name="ht" localSheetId="0">#REF!</definedName>
    <definedName name="ht" localSheetId="7">#REF!</definedName>
    <definedName name="ht" localSheetId="8">#REF!</definedName>
    <definedName name="ht">#REF!</definedName>
    <definedName name="HTML_CodePage">1252</definedName>
    <definedName name="HTML_Control" localSheetId="10">{"' calendrier 2000'!$A$1:$Q$38"}</definedName>
    <definedName name="HTML_Control" localSheetId="0">{"' calendrier 2000'!$A$1:$Q$38"}</definedName>
    <definedName name="HTML_Control" localSheetId="7">{"' calendrier 2000'!$A$1:$Q$38"}</definedName>
    <definedName name="HTML_Control" localSheetId="9">{"' calendrier 2000'!$A$1:$Q$38"}</definedName>
    <definedName name="HTML_Control" localSheetId="8">{"' calendrier 2000'!$A$1:$Q$38"}</definedName>
    <definedName name="HTML_Control">{"' calendrier 2000'!$A$1:$Q$38"}</definedName>
    <definedName name="HTML_Control2" localSheetId="10">{"' calendrier 2000'!$A$1:$Q$38"}</definedName>
    <definedName name="HTML_Control2" localSheetId="0">{"' calendrier 2000'!$A$1:$Q$38"}</definedName>
    <definedName name="HTML_Control2" localSheetId="7">{"' calendrier 2000'!$A$1:$Q$38"}</definedName>
    <definedName name="HTML_Control2" localSheetId="9">{"' calendrier 2000'!$A$1:$Q$38"}</definedName>
    <definedName name="HTML_Control2" localSheetId="8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 localSheetId="7">#REF!</definedName>
    <definedName name="HUF" localSheetId="8">#REF!</definedName>
    <definedName name="HUF">#REF!</definedName>
    <definedName name="hughfj">#N/A</definedName>
    <definedName name="I" localSheetId="7">#REF!</definedName>
    <definedName name="I" localSheetId="8">#REF!</definedName>
    <definedName name="I">#REF!</definedName>
    <definedName name="I___0">NA()</definedName>
    <definedName name="I___12" localSheetId="7">#REF!</definedName>
    <definedName name="I___12" localSheetId="8">#REF!</definedName>
    <definedName name="I___12">#REF!</definedName>
    <definedName name="I___2" localSheetId="7">#REF!</definedName>
    <definedName name="I___2" localSheetId="8">#REF!</definedName>
    <definedName name="I___2">#REF!</definedName>
    <definedName name="I___25" localSheetId="7">#REF!</definedName>
    <definedName name="I___25" localSheetId="8">#REF!</definedName>
    <definedName name="I___25">#REF!</definedName>
    <definedName name="I___26" localSheetId="7">#REF!</definedName>
    <definedName name="I___26" localSheetId="8">#REF!</definedName>
    <definedName name="I___26">#REF!</definedName>
    <definedName name="I___27">NA()</definedName>
    <definedName name="I___4" localSheetId="7">#REF!</definedName>
    <definedName name="I___4" localSheetId="8">#REF!</definedName>
    <definedName name="I___4">#REF!</definedName>
    <definedName name="I___5">NA()</definedName>
    <definedName name="I___6" localSheetId="7">#REF!</definedName>
    <definedName name="I___6" localSheetId="8">#REF!</definedName>
    <definedName name="I___6">#REF!</definedName>
    <definedName name="I___7" localSheetId="7">#REF!</definedName>
    <definedName name="I___7" localSheetId="8">#REF!</definedName>
    <definedName name="I___7">#REF!</definedName>
    <definedName name="iflyl">#N/A</definedName>
    <definedName name="ik" localSheetId="0">{"casespecific",#N/A,FALSE,"Assumptions"}</definedName>
    <definedName name="ik" localSheetId="7">{"casespecific",#N/A,FALSE,"Assumptions"}</definedName>
    <definedName name="ik" localSheetId="8">{"casespecific",#N/A,FALSE,"Assumptions"}</definedName>
    <definedName name="ik">{"casespecific",#N/A,FALSE,"Assumptions"}</definedName>
    <definedName name="IM" localSheetId="0">IM</definedName>
    <definedName name="IM" localSheetId="7">#N/A</definedName>
    <definedName name="IM" localSheetId="8">[0]!IM</definedName>
    <definedName name="IM">IM</definedName>
    <definedName name="immo" localSheetId="0">#REF!</definedName>
    <definedName name="immo" localSheetId="7">#REF!</definedName>
    <definedName name="immo" localSheetId="8">#REF!</definedName>
    <definedName name="immo">#REF!</definedName>
    <definedName name="immodiv" localSheetId="0">#REF!</definedName>
    <definedName name="immodiv" localSheetId="7">#REF!</definedName>
    <definedName name="immodiv" localSheetId="8">#REF!</definedName>
    <definedName name="immodiv">#REF!</definedName>
    <definedName name="ImportFile" localSheetId="0">ImportFile</definedName>
    <definedName name="ImportFile" localSheetId="7">#N/A</definedName>
    <definedName name="ImportFile" localSheetId="8">[0]!ImportFile</definedName>
    <definedName name="ImportFile">ImportFile</definedName>
    <definedName name="ImportFile___0" localSheetId="0">ISPctList___2</definedName>
    <definedName name="ImportFile___0" localSheetId="7">[0]!ISPctList___2</definedName>
    <definedName name="ImportFile___0" localSheetId="8">[0]!ISPctList___2</definedName>
    <definedName name="ImportFile___0">ISPctList___2</definedName>
    <definedName name="ImportFile___14" localSheetId="0">ISPctChoice___7</definedName>
    <definedName name="ImportFile___14" localSheetId="7">[0]!ISPctChoice___7</definedName>
    <definedName name="ImportFile___14" localSheetId="8">[0]!ISPctChoice___7</definedName>
    <definedName name="ImportFile___14">ISPctChoice___7</definedName>
    <definedName name="ImportFile___16" localSheetId="0">ISPctChoice___2</definedName>
    <definedName name="ImportFile___16" localSheetId="7">[0]!ISPctChoice___2</definedName>
    <definedName name="ImportFile___16" localSheetId="8">[0]!ISPctChoice___2</definedName>
    <definedName name="ImportFile___16">ISPctChoice___2</definedName>
    <definedName name="ImportFile___2" localSheetId="0">ISPctChoice___0</definedName>
    <definedName name="ImportFile___2" localSheetId="7">[0]!ISPctChoice___0</definedName>
    <definedName name="ImportFile___2" localSheetId="8">[0]!ISPctChoice___0</definedName>
    <definedName name="ImportFile___2">ISPctChoice___0</definedName>
    <definedName name="ImportFile___23" localSheetId="0">ISPctChoice___14</definedName>
    <definedName name="ImportFile___23" localSheetId="7">[0]!ISPctChoice___14</definedName>
    <definedName name="ImportFile___23" localSheetId="8">[0]!ISPctChoice___14</definedName>
    <definedName name="ImportFile___23">ISPctChoice___14</definedName>
    <definedName name="ImportFile___25" localSheetId="0">ISPctChoice___27</definedName>
    <definedName name="ImportFile___25" localSheetId="7">[0]!ISPctChoice___27</definedName>
    <definedName name="ImportFile___25" localSheetId="8">[0]!ISPctChoice___27</definedName>
    <definedName name="ImportFile___25">ISPctChoice___27</definedName>
    <definedName name="ImportFile___26" localSheetId="0">ISPctList___25</definedName>
    <definedName name="ImportFile___26" localSheetId="7">[0]!ISPctList___25</definedName>
    <definedName name="ImportFile___26" localSheetId="8">[0]!ISPctList___25</definedName>
    <definedName name="ImportFile___26">ISPctList___25</definedName>
    <definedName name="ImportFile___27" localSheetId="0">ISPctList___16</definedName>
    <definedName name="ImportFile___27" localSheetId="7">[0]!ISPctList___16</definedName>
    <definedName name="ImportFile___27" localSheetId="8">[0]!ISPctList___16</definedName>
    <definedName name="ImportFile___27">ISPctList___16</definedName>
    <definedName name="ImportFile___3" localSheetId="0">ISPctChoice___26</definedName>
    <definedName name="ImportFile___3" localSheetId="7">[0]!ISPctChoice___26</definedName>
    <definedName name="ImportFile___3" localSheetId="8">[0]!ISPctChoice___26</definedName>
    <definedName name="ImportFile___3">ISPctChoice___26</definedName>
    <definedName name="ImportFile___4" localSheetId="0">ISPctChoice___12</definedName>
    <definedName name="ImportFile___4" localSheetId="7">[0]!ISPctChoice___12</definedName>
    <definedName name="ImportFile___4" localSheetId="8">[0]!ISPctChoice___12</definedName>
    <definedName name="ImportFile___4">ISPctChoice___12</definedName>
    <definedName name="ImportFile___5" localSheetId="0">ISPctList___4</definedName>
    <definedName name="ImportFile___5" localSheetId="7">[0]!ISPctList___4</definedName>
    <definedName name="ImportFile___5" localSheetId="8">[0]!ISPctList___4</definedName>
    <definedName name="ImportFile___5">ISPctList___4</definedName>
    <definedName name="ImportFile___6" localSheetId="0">ISPctChoice___25</definedName>
    <definedName name="ImportFile___6" localSheetId="7">[0]!ISPctChoice___25</definedName>
    <definedName name="ImportFile___6" localSheetId="8">[0]!ISPctChoice___25</definedName>
    <definedName name="ImportFile___6">ISPctChoice___25</definedName>
    <definedName name="ImportFile___7" localSheetId="0">ISPctList___14</definedName>
    <definedName name="ImportFile___7" localSheetId="7">[0]!ISPctList___14</definedName>
    <definedName name="ImportFile___7" localSheetId="8">[0]!ISPctList___14</definedName>
    <definedName name="ImportFile___7">ISPctList___14</definedName>
    <definedName name="ImportFile___9" localSheetId="0">ISPctChoice___5</definedName>
    <definedName name="ImportFile___9" localSheetId="7">[0]!ISPctChoice___5</definedName>
    <definedName name="ImportFile___9" localSheetId="8">[0]!ISPctChoice___5</definedName>
    <definedName name="ImportFile___9">ISPctChoice___5</definedName>
    <definedName name="Impres_titres_MI" localSheetId="0">#REF!</definedName>
    <definedName name="Impres_titres_MI" localSheetId="7">#REF!</definedName>
    <definedName name="Impres_titres_MI" localSheetId="8">#REF!</definedName>
    <definedName name="Impres_titres_MI">#REF!</definedName>
    <definedName name="Impres_titres_MI___0">NA()</definedName>
    <definedName name="Impres_titres_MI___12" localSheetId="7">#REF!</definedName>
    <definedName name="Impres_titres_MI___12" localSheetId="8">#REF!</definedName>
    <definedName name="Impres_titres_MI___12">#REF!</definedName>
    <definedName name="Impres_titres_MI___2" localSheetId="7">#REF!</definedName>
    <definedName name="Impres_titres_MI___2" localSheetId="8">#REF!</definedName>
    <definedName name="Impres_titres_MI___2">#REF!</definedName>
    <definedName name="Impres_titres_MI___25" localSheetId="7">#REF!</definedName>
    <definedName name="Impres_titres_MI___25" localSheetId="8">#REF!</definedName>
    <definedName name="Impres_titres_MI___25">#REF!</definedName>
    <definedName name="Impres_titres_MI___26" localSheetId="7">#REF!</definedName>
    <definedName name="Impres_titres_MI___26" localSheetId="8">#REF!</definedName>
    <definedName name="Impres_titres_MI___26">#REF!</definedName>
    <definedName name="Impres_titres_MI___27">NA()</definedName>
    <definedName name="Impres_titres_MI___4" localSheetId="7">#REF!</definedName>
    <definedName name="Impres_titres_MI___4" localSheetId="8">#REF!</definedName>
    <definedName name="Impres_titres_MI___4">#REF!</definedName>
    <definedName name="Impres_titres_MI___5">NA()</definedName>
    <definedName name="Impres_titres_MI___6" localSheetId="7">#REF!</definedName>
    <definedName name="Impres_titres_MI___6" localSheetId="8">#REF!</definedName>
    <definedName name="Impres_titres_MI___6">#REF!</definedName>
    <definedName name="Impres_titres_MI___7" localSheetId="7">#REF!</definedName>
    <definedName name="Impres_titres_MI___7" localSheetId="8">#REF!</definedName>
    <definedName name="Impres_titres_MI___7">#REF!</definedName>
    <definedName name="INCIT">#N/A</definedName>
    <definedName name="inddd" localSheetId="7">#REF!</definedName>
    <definedName name="inddd" localSheetId="8">#REF!</definedName>
    <definedName name="inddd">#REF!</definedName>
    <definedName name="INSUR" localSheetId="7">#REF!</definedName>
    <definedName name="INSUR" localSheetId="8">#REF!</definedName>
    <definedName name="INSUR">#REF!</definedName>
    <definedName name="INTEREST" localSheetId="7">#REF!</definedName>
    <definedName name="INTEREST" localSheetId="8">#REF!</definedName>
    <definedName name="INTEREST">#REF!</definedName>
    <definedName name="inv" localSheetId="0">[0]!Tx_intérêt_par_an/#REF!</definedName>
    <definedName name="inv" localSheetId="7">'Data Mobile'!Tx_intérêt_par_an/#REF!</definedName>
    <definedName name="inv" localSheetId="8">'Parc Mobile '!Tx_intérêt_par_an/#REF!</definedName>
    <definedName name="inv">[0]!Tx_intérêt_par_an/#REF!</definedName>
    <definedName name="inv___0" localSheetId="0">VolFactor___5/#REF!</definedName>
    <definedName name="inv___0" localSheetId="7">'Data Mobile'!VolFactor___5/#REF!</definedName>
    <definedName name="inv___0" localSheetId="8">'Parc Mobile '!VolFactor___5/#REF!</definedName>
    <definedName name="inv___0">VolFactor___5/#REF!</definedName>
    <definedName name="inv___12" localSheetId="0">VolFactor___25/#REF!</definedName>
    <definedName name="inv___12" localSheetId="7">'Data Mobile'!VolFactor___25/#REF!</definedName>
    <definedName name="inv___12" localSheetId="8">'Parc Mobile '!VolFactor___25/#REF!</definedName>
    <definedName name="inv___12">VolFactor___25/#REF!</definedName>
    <definedName name="inv___14" localSheetId="0">VolFactor___16/#REF!</definedName>
    <definedName name="inv___14" localSheetId="7">'Data Mobile'!VolFactor___16/#REF!</definedName>
    <definedName name="inv___14" localSheetId="8">'Parc Mobile '!VolFactor___16/#REF!</definedName>
    <definedName name="inv___14">VolFactor___16/#REF!</definedName>
    <definedName name="inv___16" localSheetId="0">VLastRowToPrint___7/#REF!</definedName>
    <definedName name="inv___16" localSheetId="7">'Data Mobile'!VLastRowToPrint___7/#REF!</definedName>
    <definedName name="inv___16" localSheetId="8">'Parc Mobile '!VLastRowToPrint___7/#REF!</definedName>
    <definedName name="inv___16">VLastRowToPrint___7/#REF!</definedName>
    <definedName name="inv___2" localSheetId="0">VolFactor___4/#REF!</definedName>
    <definedName name="inv___2" localSheetId="7">'Data Mobile'!VolFactor___4/#REF!</definedName>
    <definedName name="inv___2" localSheetId="8">'Parc Mobile '!VolFactor___4/#REF!</definedName>
    <definedName name="inv___2">VolFactor___4/#REF!</definedName>
    <definedName name="inv___23" localSheetId="0">VolFactor___5/#REF!</definedName>
    <definedName name="inv___23" localSheetId="7">'Data Mobile'!VolFactor___5/#REF!</definedName>
    <definedName name="inv___23" localSheetId="8">'Parc Mobile '!VolFactor___5/#REF!</definedName>
    <definedName name="inv___23">VolFactor___5/#REF!</definedName>
    <definedName name="inv___26" localSheetId="0">VolFactor___12/#REF!</definedName>
    <definedName name="inv___26" localSheetId="7">'Data Mobile'!VolFactor___12/#REF!</definedName>
    <definedName name="inv___26" localSheetId="8">'Parc Mobile '!VolFactor___12/#REF!</definedName>
    <definedName name="inv___26">VolFactor___12/#REF!</definedName>
    <definedName name="inv___27" localSheetId="0">VolFactor___14/#REF!</definedName>
    <definedName name="inv___27" localSheetId="7">'Data Mobile'!VolFactor___14/#REF!</definedName>
    <definedName name="inv___27" localSheetId="8">'Parc Mobile '!VolFactor___14/#REF!</definedName>
    <definedName name="inv___27">VolFactor___14/#REF!</definedName>
    <definedName name="inv___3" localSheetId="0">VolFactor___5/#REF!</definedName>
    <definedName name="inv___3" localSheetId="7">'Data Mobile'!VolFactor___5/#REF!</definedName>
    <definedName name="inv___3" localSheetId="8">'Parc Mobile '!VolFactor___5/#REF!</definedName>
    <definedName name="inv___3">VolFactor___5/#REF!</definedName>
    <definedName name="inv___4" localSheetId="0">VLastRowToPrint___0/#REF!</definedName>
    <definedName name="inv___4" localSheetId="7">'Data Mobile'!VLastRowToPrint___0/#REF!</definedName>
    <definedName name="inv___4" localSheetId="8">'Parc Mobile '!VLastRowToPrint___0/#REF!</definedName>
    <definedName name="inv___4">VLastRowToPrint___0/#REF!</definedName>
    <definedName name="inv___5" localSheetId="0">VolFactor___2/#REF!</definedName>
    <definedName name="inv___5" localSheetId="7">'Data Mobile'!VolFactor___2/#REF!</definedName>
    <definedName name="inv___5" localSheetId="8">'Parc Mobile '!VolFactor___2/#REF!</definedName>
    <definedName name="inv___5">VolFactor___2/#REF!</definedName>
    <definedName name="inv___6" localSheetId="0">VLastRowToPrint___26/#REF!</definedName>
    <definedName name="inv___6" localSheetId="7">'Data Mobile'!VLastRowToPrint___26/#REF!</definedName>
    <definedName name="inv___6" localSheetId="8">'Parc Mobile '!VLastRowToPrint___26/#REF!</definedName>
    <definedName name="inv___6">VLastRowToPrint___26/#REF!</definedName>
    <definedName name="inv___7" localSheetId="0">VolFactor___27/#REF!</definedName>
    <definedName name="inv___7" localSheetId="7">'Data Mobile'!VolFactor___27/#REF!</definedName>
    <definedName name="inv___7" localSheetId="8">'Parc Mobile '!VolFactor___27/#REF!</definedName>
    <definedName name="inv___7">VolFactor___27/#REF!</definedName>
    <definedName name="inv___9" localSheetId="0">VolFactor___5/#REF!</definedName>
    <definedName name="inv___9" localSheetId="7">'Data Mobile'!VolFactor___5/#REF!</definedName>
    <definedName name="inv___9" localSheetId="8">'Parc Mobile '!VolFactor___5/#REF!</definedName>
    <definedName name="inv___9">VolFactor___5/#REF!</definedName>
    <definedName name="INVENTORY_PRIOR_MONTH" localSheetId="0">#REF!</definedName>
    <definedName name="INVENTORY_PRIOR_MONTH" localSheetId="7">#REF!</definedName>
    <definedName name="INVENTORY_PRIOR_MONTH" localSheetId="8">#REF!</definedName>
    <definedName name="INVENTORY_PRIOR_MONTH">#REF!</definedName>
    <definedName name="INVEST">#N/A</definedName>
    <definedName name="io" localSheetId="0">{#N/A,#N/A,FALSE,"Contribution Analysis"}</definedName>
    <definedName name="io" localSheetId="7">{#N/A,#N/A,FALSE,"Contribution Analysis"}</definedName>
    <definedName name="io" localSheetId="8">{#N/A,#N/A,FALSE,"Contribution Analysis"}</definedName>
    <definedName name="io" localSheetId="13">{#N/A,#N/A,FALSE,"Contribution Analysis"}</definedName>
    <definedName name="io">{#N/A,#N/A,FALSE,"Contribution Analysis"}</definedName>
    <definedName name="iouirtrt" localSheetId="10">#REF!</definedName>
    <definedName name="iouirtrt" localSheetId="0">#REF!</definedName>
    <definedName name="iouirtrt" localSheetId="7">#REF!</definedName>
    <definedName name="iouirtrt" localSheetId="8">#REF!</definedName>
    <definedName name="iouirtrt" localSheetId="13">#REF!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 localSheetId="7">#REF!</definedName>
    <definedName name="ISPctChoice" localSheetId="8">#REF!</definedName>
    <definedName name="ISPctChoice">#REF!</definedName>
    <definedName name="ISPctChoice___0" localSheetId="7">#REF!</definedName>
    <definedName name="ISPctChoice___0" localSheetId="8">#REF!</definedName>
    <definedName name="ISPctChoice___0">#REF!</definedName>
    <definedName name="ISPctChoice___12" localSheetId="7">#REF!</definedName>
    <definedName name="ISPctChoice___12" localSheetId="8">#REF!</definedName>
    <definedName name="ISPctChoice___12">#REF!</definedName>
    <definedName name="ISPctChoice___14" localSheetId="7">#REF!</definedName>
    <definedName name="ISPctChoice___14" localSheetId="8">#REF!</definedName>
    <definedName name="ISPctChoice___14">#REF!</definedName>
    <definedName name="ISPctChoice___16" localSheetId="7">#REF!</definedName>
    <definedName name="ISPctChoice___16" localSheetId="8">#REF!</definedName>
    <definedName name="ISPctChoice___16">#REF!</definedName>
    <definedName name="ISPctChoice___2" localSheetId="7">#REF!</definedName>
    <definedName name="ISPctChoice___2" localSheetId="8">#REF!</definedName>
    <definedName name="ISPctChoice___2">#REF!</definedName>
    <definedName name="ISPctChoice___25" localSheetId="7">#REF!</definedName>
    <definedName name="ISPctChoice___25" localSheetId="8">#REF!</definedName>
    <definedName name="ISPctChoice___25">#REF!</definedName>
    <definedName name="ISPctChoice___26" localSheetId="7">#REF!</definedName>
    <definedName name="ISPctChoice___26" localSheetId="8">#REF!</definedName>
    <definedName name="ISPctChoice___26">#REF!</definedName>
    <definedName name="ISPctChoice___27" localSheetId="7">#REF!</definedName>
    <definedName name="ISPctChoice___27" localSheetId="8">#REF!</definedName>
    <definedName name="ISPctChoice___27">#REF!</definedName>
    <definedName name="ISPctChoice___4" localSheetId="7">#REF!</definedName>
    <definedName name="ISPctChoice___4" localSheetId="8">#REF!</definedName>
    <definedName name="ISPctChoice___4">#REF!</definedName>
    <definedName name="ISPctChoice___5" localSheetId="7">#REF!</definedName>
    <definedName name="ISPctChoice___5" localSheetId="8">#REF!</definedName>
    <definedName name="ISPctChoice___5">#REF!</definedName>
    <definedName name="ISPctChoice___7" localSheetId="7">#REF!</definedName>
    <definedName name="ISPctChoice___7" localSheetId="8">#REF!</definedName>
    <definedName name="ISPctChoice___7">#REF!</definedName>
    <definedName name="ISPctList" localSheetId="7">#REF!</definedName>
    <definedName name="ISPctList" localSheetId="8">#REF!</definedName>
    <definedName name="ISPctList">#REF!</definedName>
    <definedName name="ISPctList___0" localSheetId="7">#REF!</definedName>
    <definedName name="ISPctList___0" localSheetId="8">#REF!</definedName>
    <definedName name="ISPctList___0">#REF!</definedName>
    <definedName name="ISPctList___12" localSheetId="7">#REF!</definedName>
    <definedName name="ISPctList___12" localSheetId="8">#REF!</definedName>
    <definedName name="ISPctList___12">#REF!</definedName>
    <definedName name="ISPctList___14" localSheetId="7">#REF!</definedName>
    <definedName name="ISPctList___14" localSheetId="8">#REF!</definedName>
    <definedName name="ISPctList___14">#REF!</definedName>
    <definedName name="ISPctList___16" localSheetId="7">#REF!</definedName>
    <definedName name="ISPctList___16" localSheetId="8">#REF!</definedName>
    <definedName name="ISPctList___16">#REF!</definedName>
    <definedName name="ISPctList___2" localSheetId="7">#REF!</definedName>
    <definedName name="ISPctList___2" localSheetId="8">#REF!</definedName>
    <definedName name="ISPctList___2">#REF!</definedName>
    <definedName name="ISPctList___25" localSheetId="7">#REF!</definedName>
    <definedName name="ISPctList___25" localSheetId="8">#REF!</definedName>
    <definedName name="ISPctList___25">#REF!</definedName>
    <definedName name="ISPctList___26" localSheetId="7">#REF!</definedName>
    <definedName name="ISPctList___26" localSheetId="8">#REF!</definedName>
    <definedName name="ISPctList___26">#REF!</definedName>
    <definedName name="ISPctList___27" localSheetId="7">#REF!</definedName>
    <definedName name="ISPctList___27" localSheetId="8">#REF!</definedName>
    <definedName name="ISPctList___27">#REF!</definedName>
    <definedName name="ISPctList___4" localSheetId="7">#REF!</definedName>
    <definedName name="ISPctList___4" localSheetId="8">#REF!</definedName>
    <definedName name="ISPctList___4">#REF!</definedName>
    <definedName name="ISPctList___5" localSheetId="7">#REF!</definedName>
    <definedName name="ISPctList___5" localSheetId="8">#REF!</definedName>
    <definedName name="ISPctList___5">#REF!</definedName>
    <definedName name="ISPctList___7" localSheetId="7">#REF!</definedName>
    <definedName name="ISPctList___7" localSheetId="8">#REF!</definedName>
    <definedName name="ISPctList___7">#REF!</definedName>
    <definedName name="itl" localSheetId="7">#REF!</definedName>
    <definedName name="itl" localSheetId="8">#REF!</definedName>
    <definedName name="itl">#REF!</definedName>
    <definedName name="iu" localSheetId="0">{"orixcsc",#N/A,FALSE,"ORIX CSC";"orixcsc2",#N/A,FALSE,"ORIX CSC"}</definedName>
    <definedName name="iu" localSheetId="7">{"orixcsc",#N/A,FALSE,"ORIX CSC";"orixcsc2",#N/A,FALSE,"ORIX CSC"}</definedName>
    <definedName name="iu" localSheetId="8">{"orixcsc",#N/A,FALSE,"ORIX CSC";"orixcsc2",#N/A,FALSE,"ORIX CSC"}</definedName>
    <definedName name="iu" localSheetId="13">{"orixcsc",#N/A,FALSE,"ORIX CSC";"orixcsc2",#N/A,FALSE,"ORIX CSC"}</definedName>
    <definedName name="iu">{"orixcsc",#N/A,FALSE,"ORIX CSC";"orixcsc2",#N/A,FALSE,"ORIX CSC"}</definedName>
    <definedName name="j" localSheetId="0">{"résultats",#N/A,FALSE,"résultats SFS";"indicateurs",#N/A,FALSE,"résultats SFS";"commentaires",#N/A,FALSE,"commentaires SFS";"graphiques",#N/A,FALSE,"graphiques SFS"}</definedName>
    <definedName name="j" localSheetId="7">{"résultats",#N/A,FALSE,"résultats SFS";"indicateurs",#N/A,FALSE,"résultats SFS";"commentaires",#N/A,FALSE,"commentaires SFS";"graphiques",#N/A,FALSE,"graphiques SFS"}</definedName>
    <definedName name="j" localSheetId="8">{"résultats",#N/A,FALSE,"résultats SFS";"indicateurs",#N/A,FALSE,"résultats SFS";"commentaires",#N/A,FALSE,"commentaires SFS";"graphiques",#N/A,FALSE,"graphiques SFS"}</definedName>
    <definedName name="j">{"résultats",#N/A,FALSE,"résultats SFS";"indicateurs",#N/A,FALSE,"résultats SFS";"commentaires",#N/A,FALSE,"commentaires SFS";"graphiques",#N/A,FALSE,"graphiques SFS"}</definedName>
    <definedName name="Jadida" localSheetId="7">#REF!</definedName>
    <definedName name="Jadida" localSheetId="8">#REF!</definedName>
    <definedName name="Jadida">#REF!</definedName>
    <definedName name="January" localSheetId="7">#REF!</definedName>
    <definedName name="January" localSheetId="8">#REF!</definedName>
    <definedName name="January">#REF!</definedName>
    <definedName name="Janvier" localSheetId="7">#REF!</definedName>
    <definedName name="Janvier" localSheetId="8">#REF!</definedName>
    <definedName name="Janvier">#REF!</definedName>
    <definedName name="JB" localSheetId="7">#REF!</definedName>
    <definedName name="JB" localSheetId="8">#REF!</definedName>
    <definedName name="JB">#REF!</definedName>
    <definedName name="jbh">#N/A</definedName>
    <definedName name="JDJY" localSheetId="0">JDJY</definedName>
    <definedName name="JDJY" localSheetId="7">#N/A</definedName>
    <definedName name="JDJY" localSheetId="8">#N/A</definedName>
    <definedName name="JDJY">JDJY</definedName>
    <definedName name="jdtju" localSheetId="0">Nb_de_paiements_par_an*#REF!</definedName>
    <definedName name="jdtju">#N/A</definedName>
    <definedName name="jfgkj">#N/A</definedName>
    <definedName name="jfh">#N/A</definedName>
    <definedName name="jfhbvc" localSheetId="0">#REF!</definedName>
    <definedName name="jfhbvc" localSheetId="7">#REF!</definedName>
    <definedName name="jfhbvc" localSheetId="8">#REF!</definedName>
    <definedName name="jfhbvc">#REF!</definedName>
    <definedName name="jfhg">#N/A</definedName>
    <definedName name="jfhgf">#N/A</definedName>
    <definedName name="jfhjkfv" localSheetId="0">jfhjkfv</definedName>
    <definedName name="jfhjkfv" localSheetId="7">#N/A</definedName>
    <definedName name="jfhjkfv" localSheetId="8">[0]!jfhjkfv</definedName>
    <definedName name="jfhjkfv">jfhjkfv</definedName>
    <definedName name="jfhkf">#N/A</definedName>
    <definedName name="jfhkfn" localSheetId="0">jfhkfn</definedName>
    <definedName name="jfhkfn" localSheetId="7">#N/A</definedName>
    <definedName name="jfhkfn" localSheetId="8">[0]!jfhkfn</definedName>
    <definedName name="jfhkfn">jfhkfn</definedName>
    <definedName name="jfhkfv">#N/A</definedName>
    <definedName name="JFHKG" localSheetId="0">JFHKG</definedName>
    <definedName name="JFHKG" localSheetId="7">#N/A</definedName>
    <definedName name="JFHKG" localSheetId="8">[0]!JFHKG</definedName>
    <definedName name="JFHKG">JFHKG</definedName>
    <definedName name="JFHLF">#N/A</definedName>
    <definedName name="jfhur">#N/A</definedName>
    <definedName name="jfjfj" localSheetId="0">{#N/A,#N/A,TRUE,"Cover sheet";#N/A,#N/A,TRUE,"DCF analysis";#N/A,#N/A,TRUE,"WACC calculation"}</definedName>
    <definedName name="jfjfj" localSheetId="7">{#N/A,#N/A,TRUE,"Cover sheet";#N/A,#N/A,TRUE,"DCF analysis";#N/A,#N/A,TRUE,"WACC calculation"}</definedName>
    <definedName name="jfjfj" localSheetId="8">{#N/A,#N/A,TRUE,"Cover sheet";#N/A,#N/A,TRUE,"DCF analysis";#N/A,#N/A,TRUE,"WACC calculation"}</definedName>
    <definedName name="jfjfj">{#N/A,#N/A,TRUE,"Cover sheet";#N/A,#N/A,TRUE,"DCF analysis";#N/A,#N/A,TRUE,"WACC calculation"}</definedName>
    <definedName name="JFL">#N/A</definedName>
    <definedName name="jgkhjk" localSheetId="10">#REF!</definedName>
    <definedName name="jgkhjk" localSheetId="0">#REF!</definedName>
    <definedName name="jgkhjk" localSheetId="7">#REF!</definedName>
    <definedName name="jgkhjk" localSheetId="8">#REF!</definedName>
    <definedName name="jgkhjk" localSheetId="13">#REF!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 localSheetId="0">jhgjhgjhh</definedName>
    <definedName name="jhgjhgjhh" localSheetId="7">#N/A</definedName>
    <definedName name="jhgjhgjhh" localSheetId="8">[0]!jhgjhgjhh</definedName>
    <definedName name="jhgjhgjhh">jhgjhgjhh</definedName>
    <definedName name="jhgjhgjhh___0" localSheetId="0">LastAmort___0</definedName>
    <definedName name="jhgjhgjhh___0" localSheetId="7">[0]!LastAmort___0</definedName>
    <definedName name="jhgjhgjhh___0" localSheetId="8">[0]!LastAmort___0</definedName>
    <definedName name="jhgjhgjhh___0">LastAmort___0</definedName>
    <definedName name="jhgjhgjhh___12" localSheetId="0">LastAmort___12</definedName>
    <definedName name="jhgjhgjhh___12" localSheetId="7">[0]!LastAmort___12</definedName>
    <definedName name="jhgjhgjhh___12" localSheetId="8">[0]!LastAmort___12</definedName>
    <definedName name="jhgjhgjhh___12">LastAmort___12</definedName>
    <definedName name="jhgjhgjhh___14" localSheetId="0">LastAmort___14</definedName>
    <definedName name="jhgjhgjhh___14" localSheetId="7">[0]!LastAmort___14</definedName>
    <definedName name="jhgjhgjhh___14" localSheetId="8">[0]!LastAmort___14</definedName>
    <definedName name="jhgjhgjhh___14">LastAmort___14</definedName>
    <definedName name="jhgjhgjhh___16" localSheetId="0">LAssets___0</definedName>
    <definedName name="jhgjhgjhh___16" localSheetId="7">[0]!LAssets___0</definedName>
    <definedName name="jhgjhgjhh___16" localSheetId="8">[0]!LAssets___0</definedName>
    <definedName name="jhgjhgjhh___16">LAssets___0</definedName>
    <definedName name="jhgjhgjhh___2" localSheetId="0">LastAmort___2</definedName>
    <definedName name="jhgjhgjhh___2" localSheetId="7">[0]!LastAmort___2</definedName>
    <definedName name="jhgjhgjhh___2" localSheetId="8">[0]!LastAmort___2</definedName>
    <definedName name="jhgjhgjhh___2">LastAmort___2</definedName>
    <definedName name="jhgjhgjhh___23" localSheetId="0">LAssets___7</definedName>
    <definedName name="jhgjhgjhh___23" localSheetId="7">[0]!LAssets___7</definedName>
    <definedName name="jhgjhgjhh___23" localSheetId="8">[0]!LAssets___7</definedName>
    <definedName name="jhgjhgjhh___23">LAssets___7</definedName>
    <definedName name="jhgjhgjhh___25" localSheetId="0">LastAmort___16</definedName>
    <definedName name="jhgjhgjhh___25" localSheetId="7">[0]!LastAmort___16</definedName>
    <definedName name="jhgjhgjhh___25" localSheetId="8">[0]!LastAmort___16</definedName>
    <definedName name="jhgjhgjhh___25">LastAmort___16</definedName>
    <definedName name="jhgjhgjhh___26" localSheetId="0">LastAmort___26</definedName>
    <definedName name="jhgjhgjhh___26" localSheetId="7">[0]!LastAmort___26</definedName>
    <definedName name="jhgjhgjhh___26" localSheetId="8">[0]!LastAmort___26</definedName>
    <definedName name="jhgjhgjhh___26">LastAmort___26</definedName>
    <definedName name="jhgjhgjhh___27" localSheetId="0">LastAmort___27</definedName>
    <definedName name="jhgjhgjhh___27" localSheetId="7">[0]!LastAmort___27</definedName>
    <definedName name="jhgjhgjhh___27" localSheetId="8">[0]!LastAmort___27</definedName>
    <definedName name="jhgjhgjhh___27">LastAmort___27</definedName>
    <definedName name="jhgjhgjhh___3" localSheetId="0">LastAmort___25</definedName>
    <definedName name="jhgjhgjhh___3" localSheetId="7">[0]!LastAmort___25</definedName>
    <definedName name="jhgjhgjhh___3" localSheetId="8">[0]!LastAmort___25</definedName>
    <definedName name="jhgjhgjhh___3">LastAmort___25</definedName>
    <definedName name="jhgjhgjhh___5" localSheetId="0">LastAmort___5</definedName>
    <definedName name="jhgjhgjhh___5" localSheetId="7">[0]!LastAmort___5</definedName>
    <definedName name="jhgjhgjhh___5" localSheetId="8">[0]!LastAmort___5</definedName>
    <definedName name="jhgjhgjhh___5">LastAmort___5</definedName>
    <definedName name="jhgjhgjhh___6" localSheetId="0">LAssets___26</definedName>
    <definedName name="jhgjhgjhh___6" localSheetId="7">[0]!LAssets___26</definedName>
    <definedName name="jhgjhgjhh___6" localSheetId="8">[0]!LAssets___26</definedName>
    <definedName name="jhgjhgjhh___6">LAssets___26</definedName>
    <definedName name="jhgjhgjhh___7" localSheetId="0">LastAmort___7</definedName>
    <definedName name="jhgjhgjhh___7" localSheetId="7">[0]!LastAmort___7</definedName>
    <definedName name="jhgjhgjhh___7" localSheetId="8">[0]!LastAmort___7</definedName>
    <definedName name="jhgjhgjhh___7">LastAmort___7</definedName>
    <definedName name="jhgjhgjhh___9" localSheetId="0">LastAmort___4</definedName>
    <definedName name="jhgjhgjhh___9" localSheetId="7">[0]!LastAmort___4</definedName>
    <definedName name="jhgjhgjhh___9" localSheetId="8">[0]!LastAmort___4</definedName>
    <definedName name="jhgjhgjhh___9">LastAmort___4</definedName>
    <definedName name="jhgjuy" localSheetId="0">jhgjuy</definedName>
    <definedName name="jhgjuy" localSheetId="7">#N/A</definedName>
    <definedName name="jhgjuy" localSheetId="8">[0]!jhgjuy</definedName>
    <definedName name="jhgjuy">jhgjuy</definedName>
    <definedName name="jhy">#N/A</definedName>
    <definedName name="JHYBG">#N/A</definedName>
    <definedName name="JHYGB" localSheetId="0">JHYGB</definedName>
    <definedName name="JHYGB" localSheetId="7">#N/A</definedName>
    <definedName name="JHYGB" localSheetId="8">[0]!JHYGB</definedName>
    <definedName name="JHYGB">JHYGB</definedName>
    <definedName name="jhyt">#N/A</definedName>
    <definedName name="jj" localSheetId="0">jj</definedName>
    <definedName name="jj" localSheetId="7">#N/A</definedName>
    <definedName name="jj" localSheetId="8">#N/A</definedName>
    <definedName name="jj">jj</definedName>
    <definedName name="JJJJJ">#N/A</definedName>
    <definedName name="JJJJJJ" localSheetId="0">JJJJJJ</definedName>
    <definedName name="JJJJJJ" localSheetId="7">#N/A</definedName>
    <definedName name="JJJJJJ" localSheetId="8">#N/A</definedName>
    <definedName name="JJJJJJ">JJJJJJ</definedName>
    <definedName name="JJJJJJJJJJJ">#N/A</definedName>
    <definedName name="jkl" localSheetId="0">{#N/A,#N/A,FALSE,"EL-M-01";#N/A,#N/A,FALSE,"EL-M-02";#N/A,#N/A,FALSE,"EL-M-03";#N/A,#N/A,FALSE,"EL-S-01";#N/A,#N/A,FALSE,"EL-S-02";#N/A,#N/A,FALSE,"EL-A-01";#N/A,#N/A,FALSE,"EL-A-02"}</definedName>
    <definedName name="jkl" localSheetId="7">{#N/A,#N/A,FALSE,"EL-M-01";#N/A,#N/A,FALSE,"EL-M-02";#N/A,#N/A,FALSE,"EL-M-03";#N/A,#N/A,FALSE,"EL-S-01";#N/A,#N/A,FALSE,"EL-S-02";#N/A,#N/A,FALSE,"EL-A-01";#N/A,#N/A,FALSE,"EL-A-02"}</definedName>
    <definedName name="jkl" localSheetId="8">{#N/A,#N/A,FALSE,"EL-M-01";#N/A,#N/A,FALSE,"EL-M-02";#N/A,#N/A,FALSE,"EL-M-03";#N/A,#N/A,FALSE,"EL-S-01";#N/A,#N/A,FALSE,"EL-S-02";#N/A,#N/A,FALSE,"EL-A-01";#N/A,#N/A,FALSE,"EL-A-02"}</definedName>
    <definedName name="jkl">{#N/A,#N/A,FALSE,"EL-M-01";#N/A,#N/A,FALSE,"EL-M-02";#N/A,#N/A,FALSE,"EL-M-03";#N/A,#N/A,FALSE,"EL-S-01";#N/A,#N/A,FALSE,"EL-S-02";#N/A,#N/A,FALSE,"EL-A-01";#N/A,#N/A,FALSE,"EL-A-02"}</definedName>
    <definedName name="JNBGHVC" localSheetId="0">JNBGHVC</definedName>
    <definedName name="JNBGHVC" localSheetId="7">#N/A</definedName>
    <definedName name="JNBGHVC" localSheetId="8">[0]!JNBGHVC</definedName>
    <definedName name="JNBGHVC">JNBGHVC</definedName>
    <definedName name="jnijk" localSheetId="0">jnijk</definedName>
    <definedName name="jnijk" localSheetId="7">#N/A</definedName>
    <definedName name="jnijk" localSheetId="8">[0]!jnijk</definedName>
    <definedName name="jnijk">jnijk</definedName>
    <definedName name="jqksdsqkd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0">JTYJKYTK</definedName>
    <definedName name="JTYJKYTK" localSheetId="7">#N/A</definedName>
    <definedName name="JTYJKYTK" localSheetId="8">#N/A</definedName>
    <definedName name="JTYJKYTK">JTYJKYTK</definedName>
    <definedName name="juin" localSheetId="0">#REF!</definedName>
    <definedName name="juin" localSheetId="7">#REF!</definedName>
    <definedName name="juin" localSheetId="8">#REF!</definedName>
    <definedName name="juin">#REF!</definedName>
    <definedName name="July" localSheetId="7">#REF!</definedName>
    <definedName name="July" localSheetId="8">#REF!</definedName>
    <definedName name="July">#REF!</definedName>
    <definedName name="June" localSheetId="7">#REF!</definedName>
    <definedName name="June" localSheetId="8">#REF!</definedName>
    <definedName name="June">#REF!</definedName>
    <definedName name="JYDTJKTK" localSheetId="0">JYDTJKTK</definedName>
    <definedName name="JYDTJKTK" localSheetId="7">#N/A</definedName>
    <definedName name="JYDTJKTK" localSheetId="8">#N/A</definedName>
    <definedName name="JYDTJKTK">JYDTJKTK</definedName>
    <definedName name="jzrdsf" localSheetId="0">jzrdsf</definedName>
    <definedName name="jzrdsf" localSheetId="7">#N/A</definedName>
    <definedName name="jzrdsf" localSheetId="8">[0]!jzrdsf</definedName>
    <definedName name="jzrdsf">jzrdsf</definedName>
    <definedName name="K" localSheetId="0">#REF!</definedName>
    <definedName name="K" localSheetId="7">#REF!</definedName>
    <definedName name="K" localSheetId="8">#REF!</definedName>
    <definedName name="K">#REF!</definedName>
    <definedName name="K___0" localSheetId="7">#REF!</definedName>
    <definedName name="K___0" localSheetId="8">#REF!</definedName>
    <definedName name="K___0">#REF!</definedName>
    <definedName name="K___12" localSheetId="7">#REF!</definedName>
    <definedName name="K___12" localSheetId="8">#REF!</definedName>
    <definedName name="K___12">#REF!</definedName>
    <definedName name="K___14" localSheetId="7">#REF!</definedName>
    <definedName name="K___14" localSheetId="8">#REF!</definedName>
    <definedName name="K___14">#REF!</definedName>
    <definedName name="K___16" localSheetId="7">#REF!</definedName>
    <definedName name="K___16" localSheetId="8">#REF!</definedName>
    <definedName name="K___16">#REF!</definedName>
    <definedName name="K___2" localSheetId="7">#REF!</definedName>
    <definedName name="K___2" localSheetId="8">#REF!</definedName>
    <definedName name="K___2">#REF!</definedName>
    <definedName name="K___25" localSheetId="7">#REF!</definedName>
    <definedName name="K___25" localSheetId="8">#REF!</definedName>
    <definedName name="K___25">#REF!</definedName>
    <definedName name="K___26" localSheetId="7">#REF!</definedName>
    <definedName name="K___26" localSheetId="8">#REF!</definedName>
    <definedName name="K___26">#REF!</definedName>
    <definedName name="K___27" localSheetId="7">#REF!</definedName>
    <definedName name="K___27" localSheetId="8">#REF!</definedName>
    <definedName name="K___27">#REF!</definedName>
    <definedName name="K___4" localSheetId="7">#REF!</definedName>
    <definedName name="K___4" localSheetId="8">#REF!</definedName>
    <definedName name="K___4">#REF!</definedName>
    <definedName name="K___5" localSheetId="7">#REF!</definedName>
    <definedName name="K___5" localSheetId="8">#REF!</definedName>
    <definedName name="K___5">#REF!</definedName>
    <definedName name="K___7" localSheetId="7">#REF!</definedName>
    <definedName name="K___7" localSheetId="8">#REF!</definedName>
    <definedName name="K___7">#REF!</definedName>
    <definedName name="ka" localSheetId="0">{"IS",#N/A,FALSE,"IS";"RPTIS",#N/A,FALSE,"RPTIS";"STATS",#N/A,FALSE,"STATS";"CELL",#N/A,FALSE,"CELL";"BS",#N/A,FALSE,"BS"}</definedName>
    <definedName name="ka" localSheetId="7">{"IS",#N/A,FALSE,"IS";"RPTIS",#N/A,FALSE,"RPTIS";"STATS",#N/A,FALSE,"STATS";"CELL",#N/A,FALSE,"CELL";"BS",#N/A,FALSE,"BS"}</definedName>
    <definedName name="ka" localSheetId="8">{"IS",#N/A,FALSE,"IS";"RPTIS",#N/A,FALSE,"RPTIS";"STATS",#N/A,FALSE,"STATS";"CELL",#N/A,FALSE,"CELL";"BS",#N/A,FALSE,"BS"}</definedName>
    <definedName name="ka" localSheetId="13">{"IS",#N/A,FALSE,"IS";"RPTIS",#N/A,FALSE,"RPTIS";"STATS",#N/A,FALSE,"STATS";"CELL",#N/A,FALSE,"CELL";"BS",#N/A,FALSE,"BS"}</definedName>
    <definedName name="ka">{"IS",#N/A,FALSE,"IS";"RPTIS",#N/A,FALSE,"RPTIS";"STATS",#N/A,FALSE,"STATS";"CELL",#N/A,FALSE,"CELL";"BS",#N/A,FALSE,"BS"}</definedName>
    <definedName name="kd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 localSheetId="0">kdnhfg</definedName>
    <definedName name="kdnhfg" localSheetId="7">#N/A</definedName>
    <definedName name="kdnhfg" localSheetId="8">[0]!kdnhfg</definedName>
    <definedName name="kdnhfg">kdnhfg</definedName>
    <definedName name="ke" localSheetId="0">{"orixcsc",#N/A,FALSE,"ORIX CSC";"orixcsc2",#N/A,FALSE,"ORIX CSC"}</definedName>
    <definedName name="ke" localSheetId="7">{"orixcsc",#N/A,FALSE,"ORIX CSC";"orixcsc2",#N/A,FALSE,"ORIX CSC"}</definedName>
    <definedName name="ke" localSheetId="8">{"orixcsc",#N/A,FALSE,"ORIX CSC";"orixcsc2",#N/A,FALSE,"ORIX CSC"}</definedName>
    <definedName name="ke" localSheetId="13">{"orixcsc",#N/A,FALSE,"ORIX CSC";"orixcsc2",#N/A,FALSE,"ORIX CSC"}</definedName>
    <definedName name="ke">{"orixcsc",#N/A,FALSE,"ORIX CSC";"orixcsc2",#N/A,FALSE,"ORIX CSC"}</definedName>
    <definedName name="Kenitra" localSheetId="7">#REF!</definedName>
    <definedName name="Kenitra" localSheetId="8">#REF!</definedName>
    <definedName name="Kenitra">#REF!</definedName>
    <definedName name="Keyboards" localSheetId="7">#REF!</definedName>
    <definedName name="Keyboards" localSheetId="8">#REF!</definedName>
    <definedName name="Keyboards">#REF!</definedName>
    <definedName name="KeyPt" localSheetId="7">#REF!</definedName>
    <definedName name="KeyPt" localSheetId="8">#REF!</definedName>
    <definedName name="KeyPt">#REF!</definedName>
    <definedName name="KeyValues" localSheetId="7">#REF!</definedName>
    <definedName name="KeyValues" localSheetId="8">#REF!</definedName>
    <definedName name="KeyValues">#REF!</definedName>
    <definedName name="kf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7">#REF!</definedName>
    <definedName name="KFG" localSheetId="8">#REF!</definedName>
    <definedName name="KFG">#REF!</definedName>
    <definedName name="kfhgdj" localSheetId="0">kfhgdj</definedName>
    <definedName name="kfhgdj" localSheetId="7">#N/A</definedName>
    <definedName name="kfhgdj" localSheetId="8">[0]!kfhgdj</definedName>
    <definedName name="kfhgdj">kfhgdj</definedName>
    <definedName name="kfhy">#N/A</definedName>
    <definedName name="kg" localSheetId="0">{"print 1",#N/A,FALSE,"PrimeCo PCS";"print 2",#N/A,FALSE,"PrimeCo PCS";"valuation",#N/A,FALSE,"PrimeCo PCS"}</definedName>
    <definedName name="kg" localSheetId="7">{"print 1",#N/A,FALSE,"PrimeCo PCS";"print 2",#N/A,FALSE,"PrimeCo PCS";"valuation",#N/A,FALSE,"PrimeCo PCS"}</definedName>
    <definedName name="kg" localSheetId="8">{"print 1",#N/A,FALSE,"PrimeCo PCS";"print 2",#N/A,FALSE,"PrimeCo PCS";"valuation",#N/A,FALSE,"PrimeCo PCS"}</definedName>
    <definedName name="kg" localSheetId="13">{"print 1",#N/A,FALSE,"PrimeCo PCS";"print 2",#N/A,FALSE,"PrimeCo PCS";"valuation",#N/A,FALSE,"PrimeCo PCS"}</definedName>
    <definedName name="kg">{"print 1",#N/A,FALSE,"PrimeCo PCS";"print 2",#N/A,FALSE,"PrimeCo PCS";"valuation",#N/A,FALSE,"PrimeCo PCS"}</definedName>
    <definedName name="kgkgk" localSheetId="0">{#N/A,#N/A,TRUE,"Cover sheet";#N/A,#N/A,TRUE,"DCF analysis";#N/A,#N/A,TRUE,"WACC calculation"}</definedName>
    <definedName name="kgkgk" localSheetId="7">{#N/A,#N/A,TRUE,"Cover sheet";#N/A,#N/A,TRUE,"DCF analysis";#N/A,#N/A,TRUE,"WACC calculation"}</definedName>
    <definedName name="kgkgk" localSheetId="8">{#N/A,#N/A,TRUE,"Cover sheet";#N/A,#N/A,TRUE,"DCF analysis";#N/A,#N/A,TRUE,"WACC calculation"}</definedName>
    <definedName name="kgkgk">{#N/A,#N/A,TRUE,"Cover sheet";#N/A,#N/A,TRUE,"DCF analysis";#N/A,#N/A,TRUE,"WACC calculation"}</definedName>
    <definedName name="kh" localSheetId="0">{"test2",#N/A,TRUE,"Prices"}</definedName>
    <definedName name="kh" localSheetId="7">{"test2",#N/A,TRUE,"Prices"}</definedName>
    <definedName name="kh" localSheetId="8">{"test2",#N/A,TRUE,"Prices"}</definedName>
    <definedName name="kh" localSheetId="13">{"test2",#N/A,TRUE,"Prices"}</definedName>
    <definedName name="kh">{"test2",#N/A,TRUE,"Prices"}</definedName>
    <definedName name="ki" localSheetId="0">{"orixcsc",#N/A,FALSE,"ORIX CSC";"orixcsc2",#N/A,FALSE,"ORIX CSC"}</definedName>
    <definedName name="ki" localSheetId="7">{"orixcsc",#N/A,FALSE,"ORIX CSC";"orixcsc2",#N/A,FALSE,"ORIX CSC"}</definedName>
    <definedName name="ki" localSheetId="8">{"orixcsc",#N/A,FALSE,"ORIX CSC";"orixcsc2",#N/A,FALSE,"ORIX CSC"}</definedName>
    <definedName name="ki" localSheetId="13">{"orixcsc",#N/A,FALSE,"ORIX CSC";"orixcsc2",#N/A,FALSE,"ORIX CSC"}</definedName>
    <definedName name="ki">{"orixcsc",#N/A,FALSE,"ORIX CSC";"orixcsc2",#N/A,FALSE,"ORIX CSC"}</definedName>
    <definedName name="Kit_RMD_VPC" localSheetId="7">#REF!</definedName>
    <definedName name="Kit_RMD_VPC" localSheetId="8">#REF!</definedName>
    <definedName name="Kit_RMD_VPC">#REF!</definedName>
    <definedName name="KitEL_RM_SCS" localSheetId="0">#REF!</definedName>
    <definedName name="KitEL_RM_SCS" localSheetId="7">#REF!</definedName>
    <definedName name="KitEL_RM_SCS" localSheetId="8">#REF!</definedName>
    <definedName name="KitEL_RM_SCS">#REF!</definedName>
    <definedName name="KitPart" localSheetId="0">#REF!</definedName>
    <definedName name="KitPart" localSheetId="7">#REF!</definedName>
    <definedName name="KitPart" localSheetId="8">#REF!</definedName>
    <definedName name="KitPart">#REF!</definedName>
    <definedName name="Kits" localSheetId="0">#REF!</definedName>
    <definedName name="Kits" localSheetId="7">#REF!</definedName>
    <definedName name="Kits" localSheetId="8">#REF!</definedName>
    <definedName name="Kits">#REF!</definedName>
    <definedName name="kj" localSheetId="0">{"IS",#N/A,FALSE,"IS";"RPTIS",#N/A,FALSE,"RPTIS";"STATS",#N/A,FALSE,"STATS";"BS",#N/A,FALSE,"BS"}</definedName>
    <definedName name="kj" localSheetId="7">{"IS",#N/A,FALSE,"IS";"RPTIS",#N/A,FALSE,"RPTIS";"STATS",#N/A,FALSE,"STATS";"BS",#N/A,FALSE,"BS"}</definedName>
    <definedName name="kj" localSheetId="8">{"IS",#N/A,FALSE,"IS";"RPTIS",#N/A,FALSE,"RPTIS";"STATS",#N/A,FALSE,"STATS";"BS",#N/A,FALSE,"BS"}</definedName>
    <definedName name="kj" localSheetId="13">{"IS",#N/A,FALSE,"IS";"RPTIS",#N/A,FALSE,"RPTIS";"STATS",#N/A,FALSE,"STATS";"BS",#N/A,FALSE,"BS"}</definedName>
    <definedName name="kj">{"IS",#N/A,FALSE,"IS";"RPTIS",#N/A,FALSE,"RPTIS";"STATS",#N/A,FALSE,"STATS";"BS",#N/A,FALSE,"BS"}</definedName>
    <definedName name="kk" localSheetId="13">{#N/A,#N/A,FALSE,"ORIX CSC"}</definedName>
    <definedName name="kk">#N/A</definedName>
    <definedName name="kkk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0">{#N/A,#N/A,TRUE,"Forecast &amp; Analysis";#N/A,#N/A,TRUE,"Market Values";#N/A,#N/A,TRUE,"Ratios";#N/A,#N/A,TRUE,"Regressions";#N/A,#N/A,TRUE,"Market Values";#N/A,#N/A,TRUE,"Parameters &amp; Results"}</definedName>
    <definedName name="kkkk" localSheetId="7">{#N/A,#N/A,TRUE,"Forecast &amp; Analysis";#N/A,#N/A,TRUE,"Market Values";#N/A,#N/A,TRUE,"Ratios";#N/A,#N/A,TRUE,"Regressions";#N/A,#N/A,TRUE,"Market Values";#N/A,#N/A,TRUE,"Parameters &amp; Results"}</definedName>
    <definedName name="kkkk" localSheetId="8">{#N/A,#N/A,TRUE,"Forecast &amp; Analysis";#N/A,#N/A,TRUE,"Market Values";#N/A,#N/A,TRUE,"Ratios";#N/A,#N/A,TRUE,"Regressions";#N/A,#N/A,TRUE,"Market Values";#N/A,#N/A,TRUE,"Parameters &amp; Results"}</definedName>
    <definedName name="kkkk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0">{#N/A,#N/A,FALSE,"ORIX CSC"}</definedName>
    <definedName name="kkkkkk" localSheetId="7">{#N/A,#N/A,FALSE,"ORIX CSC"}</definedName>
    <definedName name="kkkkkk" localSheetId="8">{#N/A,#N/A,FALSE,"ORIX CSC"}</definedName>
    <definedName name="kkkkkk" localSheetId="13">{#N/A,#N/A,FALSE,"ORIX CSC"}</definedName>
    <definedName name="kkkkkk">{#N/A,#N/A,FALSE,"ORIX CSC"}</definedName>
    <definedName name="kkkkkkk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0">{#N/A,#N/A,FALSE,"Contribution Analysis"}</definedName>
    <definedName name="kkkkkkkkkkk" localSheetId="7">{#N/A,#N/A,FALSE,"Contribution Analysis"}</definedName>
    <definedName name="kkkkkkkkkkk" localSheetId="8">{#N/A,#N/A,FALSE,"Contribution Analysis"}</definedName>
    <definedName name="kkkkkkkkkkk" localSheetId="13">{#N/A,#N/A,FALSE,"Contribution Analysis"}</definedName>
    <definedName name="kkkkkkkkkkk">{#N/A,#N/A,FALSE,"Contribution Analysis"}</definedName>
    <definedName name="kkkkkkkkkkkk" localSheetId="0">{"IS",#N/A,FALSE,"IS";"RPTIS",#N/A,FALSE,"RPTIS";"STATS",#N/A,FALSE,"STATS";"CELL",#N/A,FALSE,"CELL";"BS",#N/A,FALSE,"BS"}</definedName>
    <definedName name="kkkkkkkkkkkk" localSheetId="7">{"IS",#N/A,FALSE,"IS";"RPTIS",#N/A,FALSE,"RPTIS";"STATS",#N/A,FALSE,"STATS";"CELL",#N/A,FALSE,"CELL";"BS",#N/A,FALSE,"BS"}</definedName>
    <definedName name="kkkkkkkkkkkk" localSheetId="8">{"IS",#N/A,FALSE,"IS";"RPTIS",#N/A,FALSE,"RPTIS";"STATS",#N/A,FALSE,"STATS";"CELL",#N/A,FALSE,"CELL";"BS",#N/A,FALSE,"BS"}</definedName>
    <definedName name="kkkkkkkkkkkk" localSheetId="13">{"IS",#N/A,FALSE,"IS";"RPTIS",#N/A,FALSE,"RPTIS";"STATS",#N/A,FALSE,"STATS";"CELL",#N/A,FALSE,"CELL";"BS",#N/A,FALSE,"BS"}</definedName>
    <definedName name="kkkkkkkkkkkk">{"IS",#N/A,FALSE,"IS";"RPTIS",#N/A,FALSE,"RPTIS";"STATS",#N/A,FALSE,"STATS";"CELL",#N/A,FALSE,"CELL";"BS",#N/A,FALSE,"BS"}</definedName>
    <definedName name="kkkkkkkkkkkkk" localSheetId="0">{#N/A,#N/A,FALSE,"ORIX CSC"}</definedName>
    <definedName name="kkkkkkkkkkkkk" localSheetId="7">{#N/A,#N/A,FALSE,"ORIX CSC"}</definedName>
    <definedName name="kkkkkkkkkkkkk" localSheetId="8">{#N/A,#N/A,FALSE,"ORIX CSC"}</definedName>
    <definedName name="kkkkkkkkkkkkk" localSheetId="13">{#N/A,#N/A,FALSE,"ORIX CSC"}</definedName>
    <definedName name="kkkkkkkkkkkkk">{#N/A,#N/A,FALSE,"ORIX CSC"}</definedName>
    <definedName name="kkkkkkkkkkkkkk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0">{"IS",#N/A,FALSE,"IS";"RPTIS",#N/A,FALSE,"RPTIS";"STATS",#N/A,FALSE,"STATS";"CELL",#N/A,FALSE,"CELL";"BS",#N/A,FALSE,"BS"}</definedName>
    <definedName name="kkkkkkkkkkkkkkkkkk" localSheetId="7">{"IS",#N/A,FALSE,"IS";"RPTIS",#N/A,FALSE,"RPTIS";"STATS",#N/A,FALSE,"STATS";"CELL",#N/A,FALSE,"CELL";"BS",#N/A,FALSE,"BS"}</definedName>
    <definedName name="kkkkkkkkkkkkkkkkkk" localSheetId="8">{"IS",#N/A,FALSE,"IS";"RPTIS",#N/A,FALSE,"RPTIS";"STATS",#N/A,FALSE,"STATS";"CELL",#N/A,FALSE,"CELL";"BS",#N/A,FALSE,"BS"}</definedName>
    <definedName name="kkkkkkkkkkkkkkkkkk" localSheetId="13">{"IS",#N/A,FALSE,"IS";"RPTIS",#N/A,FALSE,"RPTIS";"STATS",#N/A,FALSE,"STATS";"CELL",#N/A,FALSE,"CELL";"BS",#N/A,FALSE,"BS"}</definedName>
    <definedName name="kkkkkkkkkkkkkkkkkk">{"IS",#N/A,FALSE,"IS";"RPTIS",#N/A,FALSE,"RPTIS";"STATS",#N/A,FALSE,"STATS";"CELL",#N/A,FALSE,"CELL";"BS",#N/A,FALSE,"BS"}</definedName>
    <definedName name="kma" localSheetId="0">{#N/A,#N/A,TRUE,"Cover sheet";#N/A,#N/A,TRUE,"DCF analysis";#N/A,#N/A,TRUE,"WACC calculation"}</definedName>
    <definedName name="kma" localSheetId="7">{#N/A,#N/A,TRUE,"Cover sheet";#N/A,#N/A,TRUE,"DCF analysis";#N/A,#N/A,TRUE,"WACC calculation"}</definedName>
    <definedName name="kma" localSheetId="8">{#N/A,#N/A,TRUE,"Cover sheet";#N/A,#N/A,TRUE,"DCF analysis";#N/A,#N/A,TRUE,"WACC calculation"}</definedName>
    <definedName name="kma">{#N/A,#N/A,TRUE,"Cover sheet";#N/A,#N/A,TRUE,"DCF analysis";#N/A,#N/A,TRUE,"WACC calculation"}</definedName>
    <definedName name="kmh" localSheetId="0">{#N/A,#N/A,TRUE,"Cover sheet";#N/A,#N/A,TRUE,"DCF analysis";#N/A,#N/A,TRUE,"WACC calculation"}</definedName>
    <definedName name="kmh" localSheetId="7">{#N/A,#N/A,TRUE,"Cover sheet";#N/A,#N/A,TRUE,"DCF analysis";#N/A,#N/A,TRUE,"WACC calculation"}</definedName>
    <definedName name="kmh" localSheetId="8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 localSheetId="7">#REF!</definedName>
    <definedName name="KMP" localSheetId="8">#REF!</definedName>
    <definedName name="KMP">#REF!</definedName>
    <definedName name="knl" localSheetId="0">knl</definedName>
    <definedName name="knl" localSheetId="7">#N/A</definedName>
    <definedName name="knl" localSheetId="8">[0]!knl</definedName>
    <definedName name="knl">knl</definedName>
    <definedName name="ko" localSheetId="0">{#N/A,#N/A,FALSE,"ORIX CSC"}</definedName>
    <definedName name="ko" localSheetId="7">{#N/A,#N/A,FALSE,"ORIX CSC"}</definedName>
    <definedName name="ko" localSheetId="8">{#N/A,#N/A,FALSE,"ORIX CSC"}</definedName>
    <definedName name="ko" localSheetId="13">{#N/A,#N/A,FALSE,"ORIX CSC"}</definedName>
    <definedName name="ko">{#N/A,#N/A,FALSE,"ORIX CSC"}</definedName>
    <definedName name="kol" localSheetId="0">{"away stand alones",#N/A,FALSE,"Target"}</definedName>
    <definedName name="kol" localSheetId="7">{"away stand alones",#N/A,FALSE,"Target"}</definedName>
    <definedName name="kol" localSheetId="8">{"away stand alones",#N/A,FALSE,"Target"}</definedName>
    <definedName name="kol">{"away stand alones",#N/A,FALSE,"Target"}</definedName>
    <definedName name="kp" localSheetId="0">{"subs",#N/A,FALSE,"database ";"proportional",#N/A,FALSE,"database "}</definedName>
    <definedName name="kp" localSheetId="7">{"subs",#N/A,FALSE,"database ";"proportional",#N/A,FALSE,"database "}</definedName>
    <definedName name="kp" localSheetId="8">{"subs",#N/A,FALSE,"database ";"proportional",#N/A,FALSE,"database "}</definedName>
    <definedName name="kp" localSheetId="13">{"subs",#N/A,FALSE,"database ";"proportional",#N/A,FALSE,"database "}</definedName>
    <definedName name="kp">{"subs",#N/A,FALSE,"database ";"proportional",#N/A,FALSE,"database "}</definedName>
    <definedName name="kpo">#N/A</definedName>
    <definedName name="kq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7">#REF!</definedName>
    <definedName name="Kqty" localSheetId="8">#REF!</definedName>
    <definedName name="Kqty">#REF!</definedName>
    <definedName name="Kqty2" localSheetId="7">#REF!</definedName>
    <definedName name="Kqty2" localSheetId="8">#REF!</definedName>
    <definedName name="Kqty2">#REF!</definedName>
    <definedName name="kr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7">#REF!</definedName>
    <definedName name="KRates" localSheetId="8">#REF!</definedName>
    <definedName name="KRates">#REF!</definedName>
    <definedName name="ks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0">{"IS",#N/A,FALSE,"IS";"RPTIS",#N/A,FALSE,"RPTIS";"STATS",#N/A,FALSE,"STATS";"CELL",#N/A,FALSE,"CELL";"BS",#N/A,FALSE,"BS"}</definedName>
    <definedName name="kt" localSheetId="7">{"IS",#N/A,FALSE,"IS";"RPTIS",#N/A,FALSE,"RPTIS";"STATS",#N/A,FALSE,"STATS";"CELL",#N/A,FALSE,"CELL";"BS",#N/A,FALSE,"BS"}</definedName>
    <definedName name="kt" localSheetId="8">{"IS",#N/A,FALSE,"IS";"RPTIS",#N/A,FALSE,"RPTIS";"STATS",#N/A,FALSE,"STATS";"CELL",#N/A,FALSE,"CELL";"BS",#N/A,FALSE,"BS"}</definedName>
    <definedName name="kt" localSheetId="13">{"IS",#N/A,FALSE,"IS";"RPTIS",#N/A,FALSE,"RPTIS";"STATS",#N/A,FALSE,"STATS";"CELL",#N/A,FALSE,"CELL";"BS",#N/A,FALSE,"BS"}</definedName>
    <definedName name="kt">{"IS",#N/A,FALSE,"IS";"RPTIS",#N/A,FALSE,"RPTIS";"STATS",#N/A,FALSE,"STATS";"CELL",#N/A,FALSE,"CELL";"BS",#N/A,FALSE,"BS"}</definedName>
    <definedName name="ku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localSheetId="0">{#N/A,#N/A,FALSE,"Contribution Analysis"}</definedName>
    <definedName name="ky" localSheetId="7">{#N/A,#N/A,FALSE,"Contribution Analysis"}</definedName>
    <definedName name="ky" localSheetId="8">{#N/A,#N/A,FALSE,"Contribution Analysis"}</definedName>
    <definedName name="ky" localSheetId="13">{#N/A,#N/A,FALSE,"Contribution Analysis"}</definedName>
    <definedName name="ky">{#N/A,#N/A,FALSE,"Contribution Analysis"}</definedName>
    <definedName name="L_" localSheetId="7">#REF!</definedName>
    <definedName name="L_" localSheetId="8">#REF!</definedName>
    <definedName name="L_">#REF!</definedName>
    <definedName name="L____0" localSheetId="7">#REF!</definedName>
    <definedName name="L____0" localSheetId="8">#REF!</definedName>
    <definedName name="L____0">#REF!</definedName>
    <definedName name="L____12" localSheetId="7">#REF!</definedName>
    <definedName name="L____12" localSheetId="8">#REF!</definedName>
    <definedName name="L____12">#REF!</definedName>
    <definedName name="L____14" localSheetId="7">#REF!</definedName>
    <definedName name="L____14" localSheetId="8">#REF!</definedName>
    <definedName name="L____14">#REF!</definedName>
    <definedName name="L____16" localSheetId="7">#REF!</definedName>
    <definedName name="L____16" localSheetId="8">#REF!</definedName>
    <definedName name="L____16">#REF!</definedName>
    <definedName name="L____2" localSheetId="7">#REF!</definedName>
    <definedName name="L____2" localSheetId="8">#REF!</definedName>
    <definedName name="L____2">#REF!</definedName>
    <definedName name="L____25" localSheetId="7">#REF!</definedName>
    <definedName name="L____25" localSheetId="8">#REF!</definedName>
    <definedName name="L____25">#REF!</definedName>
    <definedName name="L____26" localSheetId="7">#REF!</definedName>
    <definedName name="L____26" localSheetId="8">#REF!</definedName>
    <definedName name="L____26">#REF!</definedName>
    <definedName name="L____27" localSheetId="7">#REF!</definedName>
    <definedName name="L____27" localSheetId="8">#REF!</definedName>
    <definedName name="L____27">#REF!</definedName>
    <definedName name="L____4" localSheetId="7">#REF!</definedName>
    <definedName name="L____4" localSheetId="8">#REF!</definedName>
    <definedName name="L____4">#REF!</definedName>
    <definedName name="L____5" localSheetId="7">#REF!</definedName>
    <definedName name="L____5" localSheetId="8">#REF!</definedName>
    <definedName name="L____5">#REF!</definedName>
    <definedName name="L____7" localSheetId="7">#REF!</definedName>
    <definedName name="L____7" localSheetId="8">#REF!</definedName>
    <definedName name="L____7">#REF!</definedName>
    <definedName name="la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localSheetId="0">{#N/A,#N/A,TRUE,"Cover sheet";#N/A,#N/A,TRUE,"DCF analysis";#N/A,#N/A,TRUE,"WACC calculation"}</definedName>
    <definedName name="lala" localSheetId="7">{#N/A,#N/A,TRUE,"Cover sheet";#N/A,#N/A,TRUE,"DCF analysis";#N/A,#N/A,TRUE,"WACC calculation"}</definedName>
    <definedName name="lala" localSheetId="8">{#N/A,#N/A,TRUE,"Cover sheet";#N/A,#N/A,TRUE,"DCF analysis";#N/A,#N/A,TRUE,"WACC calculation"}</definedName>
    <definedName name="lala">{#N/A,#N/A,TRUE,"Cover sheet";#N/A,#N/A,TRUE,"DCF analysis";#N/A,#N/A,TRUE,"WACC calculation"}</definedName>
    <definedName name="laribi">#N/A</definedName>
    <definedName name="LAssets" localSheetId="7">#REF!</definedName>
    <definedName name="LAssets" localSheetId="8">#REF!</definedName>
    <definedName name="LAssets">#REF!</definedName>
    <definedName name="LAssets___0" localSheetId="7">#REF!</definedName>
    <definedName name="LAssets___0" localSheetId="8">#REF!</definedName>
    <definedName name="LAssets___0">#REF!</definedName>
    <definedName name="LAssets___12" localSheetId="7">#REF!</definedName>
    <definedName name="LAssets___12" localSheetId="8">#REF!</definedName>
    <definedName name="LAssets___12">#REF!</definedName>
    <definedName name="LAssets___14" localSheetId="7">#REF!</definedName>
    <definedName name="LAssets___14" localSheetId="8">#REF!</definedName>
    <definedName name="LAssets___14">#REF!</definedName>
    <definedName name="LAssets___16" localSheetId="7">#REF!</definedName>
    <definedName name="LAssets___16" localSheetId="8">#REF!</definedName>
    <definedName name="LAssets___16">#REF!</definedName>
    <definedName name="LAssets___2" localSheetId="7">#REF!</definedName>
    <definedName name="LAssets___2" localSheetId="8">#REF!</definedName>
    <definedName name="LAssets___2">#REF!</definedName>
    <definedName name="LAssets___25" localSheetId="7">#REF!</definedName>
    <definedName name="LAssets___25" localSheetId="8">#REF!</definedName>
    <definedName name="LAssets___25">#REF!</definedName>
    <definedName name="LAssets___26" localSheetId="7">#REF!</definedName>
    <definedName name="LAssets___26" localSheetId="8">#REF!</definedName>
    <definedName name="LAssets___26">#REF!</definedName>
    <definedName name="LAssets___27" localSheetId="7">#REF!</definedName>
    <definedName name="LAssets___27" localSheetId="8">#REF!</definedName>
    <definedName name="LAssets___27">#REF!</definedName>
    <definedName name="LAssets___4" localSheetId="7">#REF!</definedName>
    <definedName name="LAssets___4" localSheetId="8">#REF!</definedName>
    <definedName name="LAssets___4">#REF!</definedName>
    <definedName name="LAssets___5" localSheetId="7">#REF!</definedName>
    <definedName name="LAssets___5" localSheetId="8">#REF!</definedName>
    <definedName name="LAssets___5">#REF!</definedName>
    <definedName name="LAssets___7" localSheetId="7">#REF!</definedName>
    <definedName name="LAssets___7" localSheetId="8">#REF!</definedName>
    <definedName name="LAssets___7">#REF!</definedName>
    <definedName name="LastAmort" localSheetId="7">#REF!</definedName>
    <definedName name="LastAmort" localSheetId="8">#REF!</definedName>
    <definedName name="LastAmort">#REF!</definedName>
    <definedName name="LastAmort___0" localSheetId="7">#REF!</definedName>
    <definedName name="LastAmort___0" localSheetId="8">#REF!</definedName>
    <definedName name="LastAmort___0">#REF!</definedName>
    <definedName name="LastAmort___12" localSheetId="7">#REF!</definedName>
    <definedName name="LastAmort___12" localSheetId="8">#REF!</definedName>
    <definedName name="LastAmort___12">#REF!</definedName>
    <definedName name="LastAmort___14" localSheetId="7">#REF!</definedName>
    <definedName name="LastAmort___14" localSheetId="8">#REF!</definedName>
    <definedName name="LastAmort___14">#REF!</definedName>
    <definedName name="LastAmort___16" localSheetId="7">#REF!</definedName>
    <definedName name="LastAmort___16" localSheetId="8">#REF!</definedName>
    <definedName name="LastAmort___16">#REF!</definedName>
    <definedName name="LastAmort___2" localSheetId="7">#REF!</definedName>
    <definedName name="LastAmort___2" localSheetId="8">#REF!</definedName>
    <definedName name="LastAmort___2">#REF!</definedName>
    <definedName name="LastAmort___25" localSheetId="7">#REF!</definedName>
    <definedName name="LastAmort___25" localSheetId="8">#REF!</definedName>
    <definedName name="LastAmort___25">#REF!</definedName>
    <definedName name="LastAmort___26" localSheetId="7">#REF!</definedName>
    <definedName name="LastAmort___26" localSheetId="8">#REF!</definedName>
    <definedName name="LastAmort___26">#REF!</definedName>
    <definedName name="LastAmort___27" localSheetId="7">#REF!</definedName>
    <definedName name="LastAmort___27" localSheetId="8">#REF!</definedName>
    <definedName name="LastAmort___27">#REF!</definedName>
    <definedName name="LastAmort___4" localSheetId="7">#REF!</definedName>
    <definedName name="LastAmort___4" localSheetId="8">#REF!</definedName>
    <definedName name="LastAmort___4">#REF!</definedName>
    <definedName name="LastAmort___5" localSheetId="7">#REF!</definedName>
    <definedName name="LastAmort___5" localSheetId="8">#REF!</definedName>
    <definedName name="LastAmort___5">#REF!</definedName>
    <definedName name="LastAmort___7" localSheetId="7">#REF!</definedName>
    <definedName name="LastAmort___7" localSheetId="8">#REF!</definedName>
    <definedName name="LastAmort___7">#REF!</definedName>
    <definedName name="LastChgDefTax" localSheetId="7">#REF!</definedName>
    <definedName name="LastChgDefTax" localSheetId="8">#REF!</definedName>
    <definedName name="LastChgDefTax">#REF!</definedName>
    <definedName name="LastChgDefTax___0" localSheetId="7">#REF!</definedName>
    <definedName name="LastChgDefTax___0" localSheetId="8">#REF!</definedName>
    <definedName name="LastChgDefTax___0">#REF!</definedName>
    <definedName name="LastChgDefTax___12" localSheetId="7">#REF!</definedName>
    <definedName name="LastChgDefTax___12" localSheetId="8">#REF!</definedName>
    <definedName name="LastChgDefTax___12">#REF!</definedName>
    <definedName name="LastChgDefTax___14" localSheetId="7">#REF!</definedName>
    <definedName name="LastChgDefTax___14" localSheetId="8">#REF!</definedName>
    <definedName name="LastChgDefTax___14">#REF!</definedName>
    <definedName name="LastChgDefTax___16" localSheetId="7">#REF!</definedName>
    <definedName name="LastChgDefTax___16" localSheetId="8">#REF!</definedName>
    <definedName name="LastChgDefTax___16">#REF!</definedName>
    <definedName name="LastChgDefTax___2" localSheetId="7">#REF!</definedName>
    <definedName name="LastChgDefTax___2" localSheetId="8">#REF!</definedName>
    <definedName name="LastChgDefTax___2">#REF!</definedName>
    <definedName name="LastChgDefTax___25" localSheetId="7">#REF!</definedName>
    <definedName name="LastChgDefTax___25" localSheetId="8">#REF!</definedName>
    <definedName name="LastChgDefTax___25">#REF!</definedName>
    <definedName name="LastChgDefTax___26" localSheetId="7">#REF!</definedName>
    <definedName name="LastChgDefTax___26" localSheetId="8">#REF!</definedName>
    <definedName name="LastChgDefTax___26">#REF!</definedName>
    <definedName name="LastChgDefTax___27" localSheetId="7">#REF!</definedName>
    <definedName name="LastChgDefTax___27" localSheetId="8">#REF!</definedName>
    <definedName name="LastChgDefTax___27">#REF!</definedName>
    <definedName name="LastChgDefTax___4" localSheetId="7">#REF!</definedName>
    <definedName name="LastChgDefTax___4" localSheetId="8">#REF!</definedName>
    <definedName name="LastChgDefTax___4">#REF!</definedName>
    <definedName name="LastChgDefTax___5" localSheetId="7">#REF!</definedName>
    <definedName name="LastChgDefTax___5" localSheetId="8">#REF!</definedName>
    <definedName name="LastChgDefTax___5">#REF!</definedName>
    <definedName name="LastChgDefTax___7" localSheetId="7">#REF!</definedName>
    <definedName name="LastChgDefTax___7" localSheetId="8">#REF!</definedName>
    <definedName name="LastChgDefTax___7">#REF!</definedName>
    <definedName name="LastDepr" localSheetId="7">#REF!</definedName>
    <definedName name="LastDepr" localSheetId="8">#REF!</definedName>
    <definedName name="LastDepr">#REF!</definedName>
    <definedName name="LastDepr___0" localSheetId="7">#REF!</definedName>
    <definedName name="LastDepr___0" localSheetId="8">#REF!</definedName>
    <definedName name="LastDepr___0">#REF!</definedName>
    <definedName name="LastDepr___12" localSheetId="7">#REF!</definedName>
    <definedName name="LastDepr___12" localSheetId="8">#REF!</definedName>
    <definedName name="LastDepr___12">#REF!</definedName>
    <definedName name="LastDepr___14" localSheetId="7">#REF!</definedName>
    <definedName name="LastDepr___14" localSheetId="8">#REF!</definedName>
    <definedName name="LastDepr___14">#REF!</definedName>
    <definedName name="LastDepr___16" localSheetId="7">#REF!</definedName>
    <definedName name="LastDepr___16" localSheetId="8">#REF!</definedName>
    <definedName name="LastDepr___16">#REF!</definedName>
    <definedName name="LastDepr___2" localSheetId="7">#REF!</definedName>
    <definedName name="LastDepr___2" localSheetId="8">#REF!</definedName>
    <definedName name="LastDepr___2">#REF!</definedName>
    <definedName name="LastDepr___25" localSheetId="7">#REF!</definedName>
    <definedName name="LastDepr___25" localSheetId="8">#REF!</definedName>
    <definedName name="LastDepr___25">#REF!</definedName>
    <definedName name="LastDepr___26" localSheetId="7">#REF!</definedName>
    <definedName name="LastDepr___26" localSheetId="8">#REF!</definedName>
    <definedName name="LastDepr___26">#REF!</definedName>
    <definedName name="LastDepr___27" localSheetId="7">#REF!</definedName>
    <definedName name="LastDepr___27" localSheetId="8">#REF!</definedName>
    <definedName name="LastDepr___27">#REF!</definedName>
    <definedName name="LastDepr___4" localSheetId="7">#REF!</definedName>
    <definedName name="LastDepr___4" localSheetId="8">#REF!</definedName>
    <definedName name="LastDepr___4">#REF!</definedName>
    <definedName name="LastDepr___5" localSheetId="7">#REF!</definedName>
    <definedName name="LastDepr___5" localSheetId="8">#REF!</definedName>
    <definedName name="LastDepr___5">#REF!</definedName>
    <definedName name="LastDepr___7" localSheetId="7">#REF!</definedName>
    <definedName name="LastDepr___7" localSheetId="8">#REF!</definedName>
    <definedName name="LastDepr___7">#REF!</definedName>
    <definedName name="LastHistYr" localSheetId="7">#REF!</definedName>
    <definedName name="LastHistYr" localSheetId="8">#REF!</definedName>
    <definedName name="LastHistYr">#REF!</definedName>
    <definedName name="LastHistYr___0" localSheetId="7">#REF!</definedName>
    <definedName name="LastHistYr___0" localSheetId="8">#REF!</definedName>
    <definedName name="LastHistYr___0">#REF!</definedName>
    <definedName name="LastHistYr___12" localSheetId="7">#REF!</definedName>
    <definedName name="LastHistYr___12" localSheetId="8">#REF!</definedName>
    <definedName name="LastHistYr___12">#REF!</definedName>
    <definedName name="LastHistYr___14" localSheetId="7">#REF!</definedName>
    <definedName name="LastHistYr___14" localSheetId="8">#REF!</definedName>
    <definedName name="LastHistYr___14">#REF!</definedName>
    <definedName name="LastHistYr___16" localSheetId="7">#REF!</definedName>
    <definedName name="LastHistYr___16" localSheetId="8">#REF!</definedName>
    <definedName name="LastHistYr___16">#REF!</definedName>
    <definedName name="LastHistYr___2" localSheetId="7">#REF!</definedName>
    <definedName name="LastHistYr___2" localSheetId="8">#REF!</definedName>
    <definedName name="LastHistYr___2">#REF!</definedName>
    <definedName name="LastHistYr___25" localSheetId="7">#REF!</definedName>
    <definedName name="LastHistYr___25" localSheetId="8">#REF!</definedName>
    <definedName name="LastHistYr___25">#REF!</definedName>
    <definedName name="LastHistYr___26" localSheetId="7">#REF!</definedName>
    <definedName name="LastHistYr___26" localSheetId="8">#REF!</definedName>
    <definedName name="LastHistYr___26">#REF!</definedName>
    <definedName name="LastHistYr___27" localSheetId="7">#REF!</definedName>
    <definedName name="LastHistYr___27" localSheetId="8">#REF!</definedName>
    <definedName name="LastHistYr___27">#REF!</definedName>
    <definedName name="LastHistYr___4" localSheetId="7">#REF!</definedName>
    <definedName name="LastHistYr___4" localSheetId="8">#REF!</definedName>
    <definedName name="LastHistYr___4">#REF!</definedName>
    <definedName name="LastHistYr___5" localSheetId="7">#REF!</definedName>
    <definedName name="LastHistYr___5" localSheetId="8">#REF!</definedName>
    <definedName name="LastHistYr___5">#REF!</definedName>
    <definedName name="LastHistYr___7" localSheetId="7">#REF!</definedName>
    <definedName name="LastHistYr___7" localSheetId="8">#REF!</definedName>
    <definedName name="LastHistYr___7">#REF!</definedName>
    <definedName name="LastNetPPE" localSheetId="7">#REF!</definedName>
    <definedName name="LastNetPPE" localSheetId="8">#REF!</definedName>
    <definedName name="LastNetPPE">#REF!</definedName>
    <definedName name="LastNetPPE___0" localSheetId="7">#REF!</definedName>
    <definedName name="LastNetPPE___0" localSheetId="8">#REF!</definedName>
    <definedName name="LastNetPPE___0">#REF!</definedName>
    <definedName name="LastNetPPE___12" localSheetId="7">#REF!</definedName>
    <definedName name="LastNetPPE___12" localSheetId="8">#REF!</definedName>
    <definedName name="LastNetPPE___12">#REF!</definedName>
    <definedName name="LastNetPPE___14" localSheetId="7">#REF!</definedName>
    <definedName name="LastNetPPE___14" localSheetId="8">#REF!</definedName>
    <definedName name="LastNetPPE___14">#REF!</definedName>
    <definedName name="LastNetPPE___16" localSheetId="7">#REF!</definedName>
    <definedName name="LastNetPPE___16" localSheetId="8">#REF!</definedName>
    <definedName name="LastNetPPE___16">#REF!</definedName>
    <definedName name="LastNetPPE___2" localSheetId="7">#REF!</definedName>
    <definedName name="LastNetPPE___2" localSheetId="8">#REF!</definedName>
    <definedName name="LastNetPPE___2">#REF!</definedName>
    <definedName name="LastNetPPE___25" localSheetId="7">#REF!</definedName>
    <definedName name="LastNetPPE___25" localSheetId="8">#REF!</definedName>
    <definedName name="LastNetPPE___25">#REF!</definedName>
    <definedName name="LastNetPPE___26" localSheetId="7">#REF!</definedName>
    <definedName name="LastNetPPE___26" localSheetId="8">#REF!</definedName>
    <definedName name="LastNetPPE___26">#REF!</definedName>
    <definedName name="LastNetPPE___27" localSheetId="7">#REF!</definedName>
    <definedName name="LastNetPPE___27" localSheetId="8">#REF!</definedName>
    <definedName name="LastNetPPE___27">#REF!</definedName>
    <definedName name="LastNetPPE___4" localSheetId="7">#REF!</definedName>
    <definedName name="LastNetPPE___4" localSheetId="8">#REF!</definedName>
    <definedName name="LastNetPPE___4">#REF!</definedName>
    <definedName name="LastNetPPE___5" localSheetId="7">#REF!</definedName>
    <definedName name="LastNetPPE___5" localSheetId="8">#REF!</definedName>
    <definedName name="LastNetPPE___5">#REF!</definedName>
    <definedName name="LastNetPPE___7" localSheetId="7">#REF!</definedName>
    <definedName name="LastNetPPE___7" localSheetId="8">#REF!</definedName>
    <definedName name="LastNetPPE___7">#REF!</definedName>
    <definedName name="LastNWIPct" localSheetId="7">#REF!</definedName>
    <definedName name="LastNWIPct" localSheetId="8">#REF!</definedName>
    <definedName name="LastNWIPct">#REF!</definedName>
    <definedName name="LastNWIPct___0" localSheetId="7">#REF!</definedName>
    <definedName name="LastNWIPct___0" localSheetId="8">#REF!</definedName>
    <definedName name="LastNWIPct___0">#REF!</definedName>
    <definedName name="LastNWIPct___12" localSheetId="7">#REF!</definedName>
    <definedName name="LastNWIPct___12" localSheetId="8">#REF!</definedName>
    <definedName name="LastNWIPct___12">#REF!</definedName>
    <definedName name="LastNWIPct___14" localSheetId="7">#REF!</definedName>
    <definedName name="LastNWIPct___14" localSheetId="8">#REF!</definedName>
    <definedName name="LastNWIPct___14">#REF!</definedName>
    <definedName name="LastNWIPct___16" localSheetId="7">#REF!</definedName>
    <definedName name="LastNWIPct___16" localSheetId="8">#REF!</definedName>
    <definedName name="LastNWIPct___16">#REF!</definedName>
    <definedName name="LastNWIPct___2" localSheetId="7">#REF!</definedName>
    <definedName name="LastNWIPct___2" localSheetId="8">#REF!</definedName>
    <definedName name="LastNWIPct___2">#REF!</definedName>
    <definedName name="LastNWIPct___25" localSheetId="7">#REF!</definedName>
    <definedName name="LastNWIPct___25" localSheetId="8">#REF!</definedName>
    <definedName name="LastNWIPct___25">#REF!</definedName>
    <definedName name="LastNWIPct___26" localSheetId="7">#REF!</definedName>
    <definedName name="LastNWIPct___26" localSheetId="8">#REF!</definedName>
    <definedName name="LastNWIPct___26">#REF!</definedName>
    <definedName name="LastNWIPct___27" localSheetId="7">#REF!</definedName>
    <definedName name="LastNWIPct___27" localSheetId="8">#REF!</definedName>
    <definedName name="LastNWIPct___27">#REF!</definedName>
    <definedName name="LastNWIPct___4" localSheetId="7">#REF!</definedName>
    <definedName name="LastNWIPct___4" localSheetId="8">#REF!</definedName>
    <definedName name="LastNWIPct___4">#REF!</definedName>
    <definedName name="LastNWIPct___5" localSheetId="7">#REF!</definedName>
    <definedName name="LastNWIPct___5" localSheetId="8">#REF!</definedName>
    <definedName name="LastNWIPct___5">#REF!</definedName>
    <definedName name="LastNWIPct___7" localSheetId="7">#REF!</definedName>
    <definedName name="LastNWIPct___7" localSheetId="8">#REF!</definedName>
    <definedName name="LastNWIPct___7">#REF!</definedName>
    <definedName name="LastPPESalesPct" localSheetId="7">#REF!</definedName>
    <definedName name="LastPPESalesPct" localSheetId="8">#REF!</definedName>
    <definedName name="LastPPESalesPct">#REF!</definedName>
    <definedName name="LastPPESalesPct___0" localSheetId="7">#REF!</definedName>
    <definedName name="LastPPESalesPct___0" localSheetId="8">#REF!</definedName>
    <definedName name="LastPPESalesPct___0">#REF!</definedName>
    <definedName name="LastPPESalesPct___12" localSheetId="7">#REF!</definedName>
    <definedName name="LastPPESalesPct___12" localSheetId="8">#REF!</definedName>
    <definedName name="LastPPESalesPct___12">#REF!</definedName>
    <definedName name="LastPPESalesPct___14" localSheetId="7">#REF!</definedName>
    <definedName name="LastPPESalesPct___14" localSheetId="8">#REF!</definedName>
    <definedName name="LastPPESalesPct___14">#REF!</definedName>
    <definedName name="LastPPESalesPct___16" localSheetId="7">#REF!</definedName>
    <definedName name="LastPPESalesPct___16" localSheetId="8">#REF!</definedName>
    <definedName name="LastPPESalesPct___16">#REF!</definedName>
    <definedName name="LastPPESalesPct___2" localSheetId="7">#REF!</definedName>
    <definedName name="LastPPESalesPct___2" localSheetId="8">#REF!</definedName>
    <definedName name="LastPPESalesPct___2">#REF!</definedName>
    <definedName name="LastPPESalesPct___25" localSheetId="7">#REF!</definedName>
    <definedName name="LastPPESalesPct___25" localSheetId="8">#REF!</definedName>
    <definedName name="LastPPESalesPct___25">#REF!</definedName>
    <definedName name="LastPPESalesPct___26" localSheetId="7">#REF!</definedName>
    <definedName name="LastPPESalesPct___26" localSheetId="8">#REF!</definedName>
    <definedName name="LastPPESalesPct___26">#REF!</definedName>
    <definedName name="LastPPESalesPct___27" localSheetId="7">#REF!</definedName>
    <definedName name="LastPPESalesPct___27" localSheetId="8">#REF!</definedName>
    <definedName name="LastPPESalesPct___27">#REF!</definedName>
    <definedName name="LastPPESalesPct___4" localSheetId="7">#REF!</definedName>
    <definedName name="LastPPESalesPct___4" localSheetId="8">#REF!</definedName>
    <definedName name="LastPPESalesPct___4">#REF!</definedName>
    <definedName name="LastPPESalesPct___5" localSheetId="7">#REF!</definedName>
    <definedName name="LastPPESalesPct___5" localSheetId="8">#REF!</definedName>
    <definedName name="LastPPESalesPct___5">#REF!</definedName>
    <definedName name="LastPPESalesPct___7" localSheetId="7">#REF!</definedName>
    <definedName name="LastPPESalesPct___7" localSheetId="8">#REF!</definedName>
    <definedName name="LastPPESalesPct___7">#REF!</definedName>
    <definedName name="LastProjYr" localSheetId="7">#REF!</definedName>
    <definedName name="LastProjYr" localSheetId="8">#REF!</definedName>
    <definedName name="LastProjYr">#REF!</definedName>
    <definedName name="LastProjYr___0" localSheetId="7">#REF!</definedName>
    <definedName name="LastProjYr___0" localSheetId="8">#REF!</definedName>
    <definedName name="LastProjYr___0">#REF!</definedName>
    <definedName name="LastProjYr___12" localSheetId="7">#REF!</definedName>
    <definedName name="LastProjYr___12" localSheetId="8">#REF!</definedName>
    <definedName name="LastProjYr___12">#REF!</definedName>
    <definedName name="LastProjYr___14" localSheetId="7">#REF!</definedName>
    <definedName name="LastProjYr___14" localSheetId="8">#REF!</definedName>
    <definedName name="LastProjYr___14">#REF!</definedName>
    <definedName name="LastProjYr___16" localSheetId="7">#REF!</definedName>
    <definedName name="LastProjYr___16" localSheetId="8">#REF!</definedName>
    <definedName name="LastProjYr___16">#REF!</definedName>
    <definedName name="LastProjYr___2" localSheetId="7">#REF!</definedName>
    <definedName name="LastProjYr___2" localSheetId="8">#REF!</definedName>
    <definedName name="LastProjYr___2">#REF!</definedName>
    <definedName name="LastProjYr___25" localSheetId="7">#REF!</definedName>
    <definedName name="LastProjYr___25" localSheetId="8">#REF!</definedName>
    <definedName name="LastProjYr___25">#REF!</definedName>
    <definedName name="LastProjYr___26" localSheetId="7">#REF!</definedName>
    <definedName name="LastProjYr___26" localSheetId="8">#REF!</definedName>
    <definedName name="LastProjYr___26">#REF!</definedName>
    <definedName name="LastProjYr___27" localSheetId="7">#REF!</definedName>
    <definedName name="LastProjYr___27" localSheetId="8">#REF!</definedName>
    <definedName name="LastProjYr___27">#REF!</definedName>
    <definedName name="LastProjYr___4" localSheetId="7">#REF!</definedName>
    <definedName name="LastProjYr___4" localSheetId="8">#REF!</definedName>
    <definedName name="LastProjYr___4">#REF!</definedName>
    <definedName name="LastProjYr___5" localSheetId="7">#REF!</definedName>
    <definedName name="LastProjYr___5" localSheetId="8">#REF!</definedName>
    <definedName name="LastProjYr___5">#REF!</definedName>
    <definedName name="LastProjYr___7" localSheetId="7">#REF!</definedName>
    <definedName name="LastProjYr___7" localSheetId="8">#REF!</definedName>
    <definedName name="LastProjYr___7">#REF!</definedName>
    <definedName name="LastProvisions" localSheetId="7">#REF!</definedName>
    <definedName name="LastProvisions" localSheetId="8">#REF!</definedName>
    <definedName name="LastProvisions">#REF!</definedName>
    <definedName name="LastProvisions___0" localSheetId="7">#REF!</definedName>
    <definedName name="LastProvisions___0" localSheetId="8">#REF!</definedName>
    <definedName name="LastProvisions___0">#REF!</definedName>
    <definedName name="LastProvisions___12" localSheetId="7">#REF!</definedName>
    <definedName name="LastProvisions___12" localSheetId="8">#REF!</definedName>
    <definedName name="LastProvisions___12">#REF!</definedName>
    <definedName name="LastProvisions___14" localSheetId="7">#REF!</definedName>
    <definedName name="LastProvisions___14" localSheetId="8">#REF!</definedName>
    <definedName name="LastProvisions___14">#REF!</definedName>
    <definedName name="LastProvisions___16" localSheetId="7">#REF!</definedName>
    <definedName name="LastProvisions___16" localSheetId="8">#REF!</definedName>
    <definedName name="LastProvisions___16">#REF!</definedName>
    <definedName name="LastProvisions___2" localSheetId="7">#REF!</definedName>
    <definedName name="LastProvisions___2" localSheetId="8">#REF!</definedName>
    <definedName name="LastProvisions___2">#REF!</definedName>
    <definedName name="LastProvisions___25" localSheetId="7">#REF!</definedName>
    <definedName name="LastProvisions___25" localSheetId="8">#REF!</definedName>
    <definedName name="LastProvisions___25">#REF!</definedName>
    <definedName name="LastProvisions___26" localSheetId="7">#REF!</definedName>
    <definedName name="LastProvisions___26" localSheetId="8">#REF!</definedName>
    <definedName name="LastProvisions___26">#REF!</definedName>
    <definedName name="LastProvisions___27" localSheetId="7">#REF!</definedName>
    <definedName name="LastProvisions___27" localSheetId="8">#REF!</definedName>
    <definedName name="LastProvisions___27">#REF!</definedName>
    <definedName name="LastProvisions___4" localSheetId="7">#REF!</definedName>
    <definedName name="LastProvisions___4" localSheetId="8">#REF!</definedName>
    <definedName name="LastProvisions___4">#REF!</definedName>
    <definedName name="LastProvisions___5" localSheetId="7">#REF!</definedName>
    <definedName name="LastProvisions___5" localSheetId="8">#REF!</definedName>
    <definedName name="LastProvisions___5">#REF!</definedName>
    <definedName name="LastProvisions___7" localSheetId="7">#REF!</definedName>
    <definedName name="LastProvisions___7" localSheetId="8">#REF!</definedName>
    <definedName name="LastProvisions___7">#REF!</definedName>
    <definedName name="LastSales" localSheetId="7">#REF!</definedName>
    <definedName name="LastSales" localSheetId="8">#REF!</definedName>
    <definedName name="LastSales">#REF!</definedName>
    <definedName name="LastSales___0" localSheetId="7">#REF!</definedName>
    <definedName name="LastSales___0" localSheetId="8">#REF!</definedName>
    <definedName name="LastSales___0">#REF!</definedName>
    <definedName name="LastSales___12" localSheetId="7">#REF!</definedName>
    <definedName name="LastSales___12" localSheetId="8">#REF!</definedName>
    <definedName name="LastSales___12">#REF!</definedName>
    <definedName name="LastSales___14" localSheetId="7">#REF!</definedName>
    <definedName name="LastSales___14" localSheetId="8">#REF!</definedName>
    <definedName name="LastSales___14">#REF!</definedName>
    <definedName name="LastSales___16" localSheetId="7">#REF!</definedName>
    <definedName name="LastSales___16" localSheetId="8">#REF!</definedName>
    <definedName name="LastSales___16">#REF!</definedName>
    <definedName name="LastSales___2" localSheetId="7">#REF!</definedName>
    <definedName name="LastSales___2" localSheetId="8">#REF!</definedName>
    <definedName name="LastSales___2">#REF!</definedName>
    <definedName name="LastSales___25" localSheetId="7">#REF!</definedName>
    <definedName name="LastSales___25" localSheetId="8">#REF!</definedName>
    <definedName name="LastSales___25">#REF!</definedName>
    <definedName name="LastSales___26" localSheetId="7">#REF!</definedName>
    <definedName name="LastSales___26" localSheetId="8">#REF!</definedName>
    <definedName name="LastSales___26">#REF!</definedName>
    <definedName name="LastSales___27" localSheetId="7">#REF!</definedName>
    <definedName name="LastSales___27" localSheetId="8">#REF!</definedName>
    <definedName name="LastSales___27">#REF!</definedName>
    <definedName name="LastSales___4" localSheetId="7">#REF!</definedName>
    <definedName name="LastSales___4" localSheetId="8">#REF!</definedName>
    <definedName name="LastSales___4">#REF!</definedName>
    <definedName name="LastSales___5" localSheetId="7">#REF!</definedName>
    <definedName name="LastSales___5" localSheetId="8">#REF!</definedName>
    <definedName name="LastSales___5">#REF!</definedName>
    <definedName name="LastSales___7" localSheetId="7">#REF!</definedName>
    <definedName name="LastSales___7" localSheetId="8">#REF!</definedName>
    <definedName name="LastSales___7">#REF!</definedName>
    <definedName name="lb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7">#REF!</definedName>
    <definedName name="LCapexPct" localSheetId="8">#REF!</definedName>
    <definedName name="LCapexPct">#REF!</definedName>
    <definedName name="LCapexPct___0" localSheetId="7">#REF!</definedName>
    <definedName name="LCapexPct___0" localSheetId="8">#REF!</definedName>
    <definedName name="LCapexPct___0">#REF!</definedName>
    <definedName name="LCapexPct___12" localSheetId="7">#REF!</definedName>
    <definedName name="LCapexPct___12" localSheetId="8">#REF!</definedName>
    <definedName name="LCapexPct___12">#REF!</definedName>
    <definedName name="LCapexPct___14" localSheetId="7">#REF!</definedName>
    <definedName name="LCapexPct___14" localSheetId="8">#REF!</definedName>
    <definedName name="LCapexPct___14">#REF!</definedName>
    <definedName name="LCapexPct___16" localSheetId="7">#REF!</definedName>
    <definedName name="LCapexPct___16" localSheetId="8">#REF!</definedName>
    <definedName name="LCapexPct___16">#REF!</definedName>
    <definedName name="LCapexPct___2" localSheetId="7">#REF!</definedName>
    <definedName name="LCapexPct___2" localSheetId="8">#REF!</definedName>
    <definedName name="LCapexPct___2">#REF!</definedName>
    <definedName name="LCapexPct___25" localSheetId="7">#REF!</definedName>
    <definedName name="LCapexPct___25" localSheetId="8">#REF!</definedName>
    <definedName name="LCapexPct___25">#REF!</definedName>
    <definedName name="LCapexPct___26" localSheetId="7">#REF!</definedName>
    <definedName name="LCapexPct___26" localSheetId="8">#REF!</definedName>
    <definedName name="LCapexPct___26">#REF!</definedName>
    <definedName name="LCapexPct___27" localSheetId="7">#REF!</definedName>
    <definedName name="LCapexPct___27" localSheetId="8">#REF!</definedName>
    <definedName name="LCapexPct___27">#REF!</definedName>
    <definedName name="LCapexPct___4" localSheetId="7">#REF!</definedName>
    <definedName name="LCapexPct___4" localSheetId="8">#REF!</definedName>
    <definedName name="LCapexPct___4">#REF!</definedName>
    <definedName name="LCapexPct___5" localSheetId="7">#REF!</definedName>
    <definedName name="LCapexPct___5" localSheetId="8">#REF!</definedName>
    <definedName name="LCapexPct___5">#REF!</definedName>
    <definedName name="LCapexPct___7" localSheetId="7">#REF!</definedName>
    <definedName name="LCapexPct___7" localSheetId="8">#REF!</definedName>
    <definedName name="LCapexPct___7">#REF!</definedName>
    <definedName name="ld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0">ldgy</definedName>
    <definedName name="ldgy" localSheetId="7">#N/A</definedName>
    <definedName name="ldgy" localSheetId="8">[0]!ldgy</definedName>
    <definedName name="ldgy">ldgy</definedName>
    <definedName name="le" localSheetId="0">{"IS",#N/A,FALSE,"IS";"RPTIS",#N/A,FALSE,"RPTIS";"STATS",#N/A,FALSE,"STATS";"CELL",#N/A,FALSE,"CELL";"BS",#N/A,FALSE,"BS"}</definedName>
    <definedName name="le" localSheetId="7">{"IS",#N/A,FALSE,"IS";"RPTIS",#N/A,FALSE,"RPTIS";"STATS",#N/A,FALSE,"STATS";"CELL",#N/A,FALSE,"CELL";"BS",#N/A,FALSE,"BS"}</definedName>
    <definedName name="le" localSheetId="8">{"IS",#N/A,FALSE,"IS";"RPTIS",#N/A,FALSE,"RPTIS";"STATS",#N/A,FALSE,"STATS";"CELL",#N/A,FALSE,"CELL";"BS",#N/A,FALSE,"BS"}</definedName>
    <definedName name="le" localSheetId="13">{"IS",#N/A,FALSE,"IS";"RPTIS",#N/A,FALSE,"RPTIS";"STATS",#N/A,FALSE,"STATS";"CELL",#N/A,FALSE,"CELL";"BS",#N/A,FALSE,"BS"}</definedName>
    <definedName name="le">{"IS",#N/A,FALSE,"IS";"RPTIS",#N/A,FALSE,"RPTIS";"STATS",#N/A,FALSE,"STATS";"CELL",#N/A,FALSE,"CELL";"BS",#N/A,FALSE,"BS"}</definedName>
    <definedName name="LEBITMargin" localSheetId="7">#REF!</definedName>
    <definedName name="LEBITMargin" localSheetId="8">#REF!</definedName>
    <definedName name="LEBITMargin">#REF!</definedName>
    <definedName name="LEBITMargin___0" localSheetId="7">#REF!</definedName>
    <definedName name="LEBITMargin___0" localSheetId="8">#REF!</definedName>
    <definedName name="LEBITMargin___0">#REF!</definedName>
    <definedName name="LEBITMargin___12" localSheetId="7">#REF!</definedName>
    <definedName name="LEBITMargin___12" localSheetId="8">#REF!</definedName>
    <definedName name="LEBITMargin___12">#REF!</definedName>
    <definedName name="LEBITMargin___14" localSheetId="7">#REF!</definedName>
    <definedName name="LEBITMargin___14" localSheetId="8">#REF!</definedName>
    <definedName name="LEBITMargin___14">#REF!</definedName>
    <definedName name="LEBITMargin___16" localSheetId="7">#REF!</definedName>
    <definedName name="LEBITMargin___16" localSheetId="8">#REF!</definedName>
    <definedName name="LEBITMargin___16">#REF!</definedName>
    <definedName name="LEBITMargin___2" localSheetId="7">#REF!</definedName>
    <definedName name="LEBITMargin___2" localSheetId="8">#REF!</definedName>
    <definedName name="LEBITMargin___2">#REF!</definedName>
    <definedName name="LEBITMargin___25" localSheetId="7">#REF!</definedName>
    <definedName name="LEBITMargin___25" localSheetId="8">#REF!</definedName>
    <definedName name="LEBITMargin___25">#REF!</definedName>
    <definedName name="LEBITMargin___26" localSheetId="7">#REF!</definedName>
    <definedName name="LEBITMargin___26" localSheetId="8">#REF!</definedName>
    <definedName name="LEBITMargin___26">#REF!</definedName>
    <definedName name="LEBITMargin___27" localSheetId="7">#REF!</definedName>
    <definedName name="LEBITMargin___27" localSheetId="8">#REF!</definedName>
    <definedName name="LEBITMargin___27">#REF!</definedName>
    <definedName name="LEBITMargin___4" localSheetId="7">#REF!</definedName>
    <definedName name="LEBITMargin___4" localSheetId="8">#REF!</definedName>
    <definedName name="LEBITMargin___4">#REF!</definedName>
    <definedName name="LEBITMargin___5" localSheetId="7">#REF!</definedName>
    <definedName name="LEBITMargin___5" localSheetId="8">#REF!</definedName>
    <definedName name="LEBITMargin___5">#REF!</definedName>
    <definedName name="LEBITMargin___7" localSheetId="7">#REF!</definedName>
    <definedName name="LEBITMargin___7" localSheetId="8">#REF!</definedName>
    <definedName name="LEBITMargin___7">#REF!</definedName>
    <definedName name="LeveredBeta" localSheetId="7">#REF!</definedName>
    <definedName name="LeveredBeta" localSheetId="8">#REF!</definedName>
    <definedName name="LeveredBeta">#REF!</definedName>
    <definedName name="LeveredBeta___0" localSheetId="7">#REF!</definedName>
    <definedName name="LeveredBeta___0" localSheetId="8">#REF!</definedName>
    <definedName name="LeveredBeta___0">#REF!</definedName>
    <definedName name="LeveredBeta___12" localSheetId="7">#REF!</definedName>
    <definedName name="LeveredBeta___12" localSheetId="8">#REF!</definedName>
    <definedName name="LeveredBeta___12">#REF!</definedName>
    <definedName name="LeveredBeta___14" localSheetId="7">#REF!</definedName>
    <definedName name="LeveredBeta___14" localSheetId="8">#REF!</definedName>
    <definedName name="LeveredBeta___14">#REF!</definedName>
    <definedName name="LeveredBeta___16" localSheetId="7">#REF!</definedName>
    <definedName name="LeveredBeta___16" localSheetId="8">#REF!</definedName>
    <definedName name="LeveredBeta___16">#REF!</definedName>
    <definedName name="LeveredBeta___2" localSheetId="7">#REF!</definedName>
    <definedName name="LeveredBeta___2" localSheetId="8">#REF!</definedName>
    <definedName name="LeveredBeta___2">#REF!</definedName>
    <definedName name="LeveredBeta___25" localSheetId="7">#REF!</definedName>
    <definedName name="LeveredBeta___25" localSheetId="8">#REF!</definedName>
    <definedName name="LeveredBeta___25">#REF!</definedName>
    <definedName name="LeveredBeta___26" localSheetId="7">#REF!</definedName>
    <definedName name="LeveredBeta___26" localSheetId="8">#REF!</definedName>
    <definedName name="LeveredBeta___26">#REF!</definedName>
    <definedName name="LeveredBeta___27" localSheetId="7">#REF!</definedName>
    <definedName name="LeveredBeta___27" localSheetId="8">#REF!</definedName>
    <definedName name="LeveredBeta___27">#REF!</definedName>
    <definedName name="LeveredBeta___4" localSheetId="7">#REF!</definedName>
    <definedName name="LeveredBeta___4" localSheetId="8">#REF!</definedName>
    <definedName name="LeveredBeta___4">#REF!</definedName>
    <definedName name="LeveredBeta___5" localSheetId="7">#REF!</definedName>
    <definedName name="LeveredBeta___5" localSheetId="8">#REF!</definedName>
    <definedName name="LeveredBeta___5">#REF!</definedName>
    <definedName name="LeveredBeta___7" localSheetId="7">#REF!</definedName>
    <definedName name="LeveredBeta___7" localSheetId="8">#REF!</definedName>
    <definedName name="LeveredBeta___7">#REF!</definedName>
    <definedName name="li" localSheetId="0">{"IS",#N/A,FALSE,"IS";"RPTIS",#N/A,FALSE,"RPTIS";"STATS",#N/A,FALSE,"STATS";"CELL",#N/A,FALSE,"CELL";"BS",#N/A,FALSE,"BS"}</definedName>
    <definedName name="li" localSheetId="7">{"IS",#N/A,FALSE,"IS";"RPTIS",#N/A,FALSE,"RPTIS";"STATS",#N/A,FALSE,"STATS";"CELL",#N/A,FALSE,"CELL";"BS",#N/A,FALSE,"BS"}</definedName>
    <definedName name="li" localSheetId="8">{"IS",#N/A,FALSE,"IS";"RPTIS",#N/A,FALSE,"RPTIS";"STATS",#N/A,FALSE,"STATS";"CELL",#N/A,FALSE,"CELL";"BS",#N/A,FALSE,"BS"}</definedName>
    <definedName name="li" localSheetId="13">{"IS",#N/A,FALSE,"IS";"RPTIS",#N/A,FALSE,"RPTIS";"STATS",#N/A,FALSE,"STATS";"CELL",#N/A,FALSE,"CELL";"BS",#N/A,FALSE,"BS"}</definedName>
    <definedName name="li">{"IS",#N/A,FALSE,"IS";"RPTIS",#N/A,FALSE,"RPTIS";"STATS",#N/A,FALSE,"STATS";"CELL",#N/A,FALSE,"CELL";"BS",#N/A,FALSE,"BS"}</definedName>
    <definedName name="liasse" localSheetId="7">#REF!</definedName>
    <definedName name="liasse" localSheetId="8">#REF!</definedName>
    <definedName name="liasse">#REF!</definedName>
    <definedName name="liasse30" localSheetId="7">#REF!</definedName>
    <definedName name="liasse30" localSheetId="8">#REF!</definedName>
    <definedName name="liasse30">#REF!</definedName>
    <definedName name="LIFE">#N/A</definedName>
    <definedName name="limcount">1</definedName>
    <definedName name="Lissasfa" localSheetId="7">#REF!</definedName>
    <definedName name="Lissasfa" localSheetId="8">#REF!</definedName>
    <definedName name="Lissasfa">#REF!</definedName>
    <definedName name="LISTA_100" localSheetId="7">#REF!</definedName>
    <definedName name="LISTA_100" localSheetId="8">#REF!</definedName>
    <definedName name="LISTA_100">#REF!</definedName>
    <definedName name="LISTE">#REF!</definedName>
    <definedName name="ListPrice" localSheetId="0">#REF!</definedName>
    <definedName name="ListPrice" localSheetId="7">#REF!</definedName>
    <definedName name="ListPrice" localSheetId="8">#REF!</definedName>
    <definedName name="ListPrice">#REF!</definedName>
    <definedName name="LJ" localSheetId="0">#REF!</definedName>
    <definedName name="LJ" localSheetId="7">#REF!</definedName>
    <definedName name="LJ" localSheetId="8">#REF!</definedName>
    <definedName name="LJ">#REF!</definedName>
    <definedName name="lkglotr" localSheetId="10">#REF!</definedName>
    <definedName name="lkglotr" localSheetId="0">#REF!</definedName>
    <definedName name="lkglotr" localSheetId="7">#REF!</definedName>
    <definedName name="lkglotr" localSheetId="8">#REF!</definedName>
    <definedName name="lkglotr" localSheetId="13">#REF!</definedName>
    <definedName name="lkglotr">#REF!</definedName>
    <definedName name="lkjhh">#N/A</definedName>
    <definedName name="LKJLML" localSheetId="10">#REF!</definedName>
    <definedName name="LKJLML" localSheetId="0">#REF!</definedName>
    <definedName name="LKJLML" localSheetId="7">#REF!</definedName>
    <definedName name="LKJLML" localSheetId="8">#REF!</definedName>
    <definedName name="LKJLML" localSheetId="13">#REF!</definedName>
    <definedName name="LKJLML">#REF!</definedName>
    <definedName name="lkkgopr" localSheetId="10">#REF!</definedName>
    <definedName name="lkkgopr" localSheetId="0">#REF!</definedName>
    <definedName name="lkkgopr" localSheetId="7">#REF!</definedName>
    <definedName name="lkkgopr" localSheetId="8">#REF!</definedName>
    <definedName name="lkkgopr" localSheetId="13">#REF!</definedName>
    <definedName name="lkkgopr">#REF!</definedName>
    <definedName name="LLiabs" localSheetId="7">#REF!</definedName>
    <definedName name="LLiabs" localSheetId="8">#REF!</definedName>
    <definedName name="LLiabs">#REF!</definedName>
    <definedName name="LLiabs___0" localSheetId="7">#REF!</definedName>
    <definedName name="LLiabs___0" localSheetId="8">#REF!</definedName>
    <definedName name="LLiabs___0">#REF!</definedName>
    <definedName name="LLiabs___12" localSheetId="7">#REF!</definedName>
    <definedName name="LLiabs___12" localSheetId="8">#REF!</definedName>
    <definedName name="LLiabs___12">#REF!</definedName>
    <definedName name="LLiabs___14" localSheetId="7">#REF!</definedName>
    <definedName name="LLiabs___14" localSheetId="8">#REF!</definedName>
    <definedName name="LLiabs___14">#REF!</definedName>
    <definedName name="LLiabs___16" localSheetId="7">#REF!</definedName>
    <definedName name="LLiabs___16" localSheetId="8">#REF!</definedName>
    <definedName name="LLiabs___16">#REF!</definedName>
    <definedName name="LLiabs___2" localSheetId="7">#REF!</definedName>
    <definedName name="LLiabs___2" localSheetId="8">#REF!</definedName>
    <definedName name="LLiabs___2">#REF!</definedName>
    <definedName name="LLiabs___25" localSheetId="7">#REF!</definedName>
    <definedName name="LLiabs___25" localSheetId="8">#REF!</definedName>
    <definedName name="LLiabs___25">#REF!</definedName>
    <definedName name="LLiabs___26" localSheetId="7">#REF!</definedName>
    <definedName name="LLiabs___26" localSheetId="8">#REF!</definedName>
    <definedName name="LLiabs___26">#REF!</definedName>
    <definedName name="LLiabs___27" localSheetId="7">#REF!</definedName>
    <definedName name="LLiabs___27" localSheetId="8">#REF!</definedName>
    <definedName name="LLiabs___27">#REF!</definedName>
    <definedName name="LLiabs___4" localSheetId="7">#REF!</definedName>
    <definedName name="LLiabs___4" localSheetId="8">#REF!</definedName>
    <definedName name="LLiabs___4">#REF!</definedName>
    <definedName name="LLiabs___5" localSheetId="7">#REF!</definedName>
    <definedName name="LLiabs___5" localSheetId="8">#REF!</definedName>
    <definedName name="LLiabs___5">#REF!</definedName>
    <definedName name="LLiabs___7" localSheetId="7">#REF!</definedName>
    <definedName name="LLiabs___7" localSheetId="8">#REF!</definedName>
    <definedName name="LLiabs___7">#REF!</definedName>
    <definedName name="LMPS" localSheetId="7">#REF!</definedName>
    <definedName name="LMPS" localSheetId="8">#REF!</definedName>
    <definedName name="LMPS">#REF!</definedName>
    <definedName name="ln" localSheetId="0">{#N/A,#N/A,FALSE,"Contribution Analysis"}</definedName>
    <definedName name="ln" localSheetId="7">{#N/A,#N/A,FALSE,"Contribution Analysis"}</definedName>
    <definedName name="ln" localSheetId="8">{#N/A,#N/A,FALSE,"Contribution Analysis"}</definedName>
    <definedName name="ln" localSheetId="13">{#N/A,#N/A,FALSE,"Contribution Analysis"}</definedName>
    <definedName name="ln">{#N/A,#N/A,FALSE,"Contribution Analysis"}</definedName>
    <definedName name="LNPPESales" localSheetId="7">#REF!</definedName>
    <definedName name="LNPPESales" localSheetId="8">#REF!</definedName>
    <definedName name="LNPPESales">#REF!</definedName>
    <definedName name="LNPPESales___0" localSheetId="7">#REF!</definedName>
    <definedName name="LNPPESales___0" localSheetId="8">#REF!</definedName>
    <definedName name="LNPPESales___0">#REF!</definedName>
    <definedName name="LNPPESales___12" localSheetId="7">#REF!</definedName>
    <definedName name="LNPPESales___12" localSheetId="8">#REF!</definedName>
    <definedName name="LNPPESales___12">#REF!</definedName>
    <definedName name="LNPPESales___14" localSheetId="7">#REF!</definedName>
    <definedName name="LNPPESales___14" localSheetId="8">#REF!</definedName>
    <definedName name="LNPPESales___14">#REF!</definedName>
    <definedName name="LNPPESales___16" localSheetId="7">#REF!</definedName>
    <definedName name="LNPPESales___16" localSheetId="8">#REF!</definedName>
    <definedName name="LNPPESales___16">#REF!</definedName>
    <definedName name="LNPPESales___2" localSheetId="7">#REF!</definedName>
    <definedName name="LNPPESales___2" localSheetId="8">#REF!</definedName>
    <definedName name="LNPPESales___2">#REF!</definedName>
    <definedName name="LNPPESales___25" localSheetId="7">#REF!</definedName>
    <definedName name="LNPPESales___25" localSheetId="8">#REF!</definedName>
    <definedName name="LNPPESales___25">#REF!</definedName>
    <definedName name="LNPPESales___26" localSheetId="7">#REF!</definedName>
    <definedName name="LNPPESales___26" localSheetId="8">#REF!</definedName>
    <definedName name="LNPPESales___26">#REF!</definedName>
    <definedName name="LNPPESales___27" localSheetId="7">#REF!</definedName>
    <definedName name="LNPPESales___27" localSheetId="8">#REF!</definedName>
    <definedName name="LNPPESales___27">#REF!</definedName>
    <definedName name="LNPPESales___4" localSheetId="7">#REF!</definedName>
    <definedName name="LNPPESales___4" localSheetId="8">#REF!</definedName>
    <definedName name="LNPPESales___4">#REF!</definedName>
    <definedName name="LNPPESales___5" localSheetId="7">#REF!</definedName>
    <definedName name="LNPPESales___5" localSheetId="8">#REF!</definedName>
    <definedName name="LNPPESales___5">#REF!</definedName>
    <definedName name="LNPPESales___7" localSheetId="7">#REF!</definedName>
    <definedName name="LNPPESales___7" localSheetId="8">#REF!</definedName>
    <definedName name="LNPPESales___7">#REF!</definedName>
    <definedName name="lo" localSheetId="0">{"IS",#N/A,FALSE,"IS";"RPTIS",#N/A,FALSE,"RPTIS";"STATS",#N/A,FALSE,"STATS";"CELL",#N/A,FALSE,"CELL";"BS",#N/A,FALSE,"BS"}</definedName>
    <definedName name="lo" localSheetId="7">{"IS",#N/A,FALSE,"IS";"RPTIS",#N/A,FALSE,"RPTIS";"STATS",#N/A,FALSE,"STATS";"CELL",#N/A,FALSE,"CELL";"BS",#N/A,FALSE,"BS"}</definedName>
    <definedName name="lo" localSheetId="8">{"IS",#N/A,FALSE,"IS";"RPTIS",#N/A,FALSE,"RPTIS";"STATS",#N/A,FALSE,"STATS";"CELL",#N/A,FALSE,"CELL";"BS",#N/A,FALSE,"BS"}</definedName>
    <definedName name="lo" localSheetId="13">{"IS",#N/A,FALSE,"IS";"RPTIS",#N/A,FALSE,"RPTIS";"STATS",#N/A,FALSE,"STATS";"CELL",#N/A,FALSE,"CELL";"BS",#N/A,FALSE,"BS"}</definedName>
    <definedName name="lo">{"IS",#N/A,FALSE,"IS";"RPTIS",#N/A,FALSE,"RPTIS";"STATS",#N/A,FALSE,"STATS";"CELL",#N/A,FALSE,"CELL";"BS",#N/A,FALSE,"BS"}</definedName>
    <definedName name="loki" localSheetId="10">#REF!</definedName>
    <definedName name="loki" localSheetId="0">#REF!</definedName>
    <definedName name="loki" localSheetId="7">#REF!</definedName>
    <definedName name="loki" localSheetId="8">#REF!</definedName>
    <definedName name="loki" localSheetId="13">#REF!</definedName>
    <definedName name="loki">#REF!</definedName>
    <definedName name="LongBond" localSheetId="7">#REF!</definedName>
    <definedName name="LongBond" localSheetId="8">#REF!</definedName>
    <definedName name="LongBond">#REF!</definedName>
    <definedName name="LongBond___0" localSheetId="7">#REF!</definedName>
    <definedName name="LongBond___0" localSheetId="8">#REF!</definedName>
    <definedName name="LongBond___0">#REF!</definedName>
    <definedName name="LongBond___12" localSheetId="7">#REF!</definedName>
    <definedName name="LongBond___12" localSheetId="8">#REF!</definedName>
    <definedName name="LongBond___12">#REF!</definedName>
    <definedName name="LongBond___14" localSheetId="7">#REF!</definedName>
    <definedName name="LongBond___14" localSheetId="8">#REF!</definedName>
    <definedName name="LongBond___14">#REF!</definedName>
    <definedName name="LongBond___16" localSheetId="7">#REF!</definedName>
    <definedName name="LongBond___16" localSheetId="8">#REF!</definedName>
    <definedName name="LongBond___16">#REF!</definedName>
    <definedName name="LongBond___2" localSheetId="7">#REF!</definedName>
    <definedName name="LongBond___2" localSheetId="8">#REF!</definedName>
    <definedName name="LongBond___2">#REF!</definedName>
    <definedName name="LongBond___25" localSheetId="7">#REF!</definedName>
    <definedName name="LongBond___25" localSheetId="8">#REF!</definedName>
    <definedName name="LongBond___25">#REF!</definedName>
    <definedName name="LongBond___26" localSheetId="7">#REF!</definedName>
    <definedName name="LongBond___26" localSheetId="8">#REF!</definedName>
    <definedName name="LongBond___26">#REF!</definedName>
    <definedName name="LongBond___27" localSheetId="7">#REF!</definedName>
    <definedName name="LongBond___27" localSheetId="8">#REF!</definedName>
    <definedName name="LongBond___27">#REF!</definedName>
    <definedName name="LongBond___4" localSheetId="7">#REF!</definedName>
    <definedName name="LongBond___4" localSheetId="8">#REF!</definedName>
    <definedName name="LongBond___4">#REF!</definedName>
    <definedName name="LongBond___5" localSheetId="7">#REF!</definedName>
    <definedName name="LongBond___5" localSheetId="8">#REF!</definedName>
    <definedName name="LongBond___5">#REF!</definedName>
    <definedName name="LongBond___7" localSheetId="7">#REF!</definedName>
    <definedName name="LongBond___7" localSheetId="8">#REF!</definedName>
    <definedName name="LongBond___7">#REF!</definedName>
    <definedName name="loubna">#N/A</definedName>
    <definedName name="LPEBIT" localSheetId="7">#REF!</definedName>
    <definedName name="LPEBIT" localSheetId="8">#REF!</definedName>
    <definedName name="LPEBIT">#REF!</definedName>
    <definedName name="LPEBIT___0" localSheetId="7">#REF!</definedName>
    <definedName name="LPEBIT___0" localSheetId="8">#REF!</definedName>
    <definedName name="LPEBIT___0">#REF!</definedName>
    <definedName name="LPEBIT___12" localSheetId="7">#REF!</definedName>
    <definedName name="LPEBIT___12" localSheetId="8">#REF!</definedName>
    <definedName name="LPEBIT___12">#REF!</definedName>
    <definedName name="LPEBIT___14" localSheetId="7">#REF!</definedName>
    <definedName name="LPEBIT___14" localSheetId="8">#REF!</definedName>
    <definedName name="LPEBIT___14">#REF!</definedName>
    <definedName name="LPEBIT___16" localSheetId="7">#REF!</definedName>
    <definedName name="LPEBIT___16" localSheetId="8">#REF!</definedName>
    <definedName name="LPEBIT___16">#REF!</definedName>
    <definedName name="LPEBIT___2" localSheetId="7">#REF!</definedName>
    <definedName name="LPEBIT___2" localSheetId="8">#REF!</definedName>
    <definedName name="LPEBIT___2">#REF!</definedName>
    <definedName name="LPEBIT___25" localSheetId="7">#REF!</definedName>
    <definedName name="LPEBIT___25" localSheetId="8">#REF!</definedName>
    <definedName name="LPEBIT___25">#REF!</definedName>
    <definedName name="LPEBIT___26" localSheetId="7">#REF!</definedName>
    <definedName name="LPEBIT___26" localSheetId="8">#REF!</definedName>
    <definedName name="LPEBIT___26">#REF!</definedName>
    <definedName name="LPEBIT___27" localSheetId="7">#REF!</definedName>
    <definedName name="LPEBIT___27" localSheetId="8">#REF!</definedName>
    <definedName name="LPEBIT___27">#REF!</definedName>
    <definedName name="LPEBIT___4" localSheetId="7">#REF!</definedName>
    <definedName name="LPEBIT___4" localSheetId="8">#REF!</definedName>
    <definedName name="LPEBIT___4">#REF!</definedName>
    <definedName name="LPEBIT___5" localSheetId="7">#REF!</definedName>
    <definedName name="LPEBIT___5" localSheetId="8">#REF!</definedName>
    <definedName name="LPEBIT___5">#REF!</definedName>
    <definedName name="LPEBIT___7" localSheetId="7">#REF!</definedName>
    <definedName name="LPEBIT___7" localSheetId="8">#REF!</definedName>
    <definedName name="LPEBIT___7">#REF!</definedName>
    <definedName name="LPEBITDA" localSheetId="7">#REF!</definedName>
    <definedName name="LPEBITDA" localSheetId="8">#REF!</definedName>
    <definedName name="LPEBITDA">#REF!</definedName>
    <definedName name="LPEBITDA___0" localSheetId="7">#REF!</definedName>
    <definedName name="LPEBITDA___0" localSheetId="8">#REF!</definedName>
    <definedName name="LPEBITDA___0">#REF!</definedName>
    <definedName name="LPEBITDA___12" localSheetId="7">#REF!</definedName>
    <definedName name="LPEBITDA___12" localSheetId="8">#REF!</definedName>
    <definedName name="LPEBITDA___12">#REF!</definedName>
    <definedName name="LPEBITDA___14" localSheetId="7">#REF!</definedName>
    <definedName name="LPEBITDA___14" localSheetId="8">#REF!</definedName>
    <definedName name="LPEBITDA___14">#REF!</definedName>
    <definedName name="LPEBITDA___16" localSheetId="7">#REF!</definedName>
    <definedName name="LPEBITDA___16" localSheetId="8">#REF!</definedName>
    <definedName name="LPEBITDA___16">#REF!</definedName>
    <definedName name="LPEBITDA___2" localSheetId="7">#REF!</definedName>
    <definedName name="LPEBITDA___2" localSheetId="8">#REF!</definedName>
    <definedName name="LPEBITDA___2">#REF!</definedName>
    <definedName name="LPEBITDA___25" localSheetId="7">#REF!</definedName>
    <definedName name="LPEBITDA___25" localSheetId="8">#REF!</definedName>
    <definedName name="LPEBITDA___25">#REF!</definedName>
    <definedName name="LPEBITDA___26" localSheetId="7">#REF!</definedName>
    <definedName name="LPEBITDA___26" localSheetId="8">#REF!</definedName>
    <definedName name="LPEBITDA___26">#REF!</definedName>
    <definedName name="LPEBITDA___27" localSheetId="7">#REF!</definedName>
    <definedName name="LPEBITDA___27" localSheetId="8">#REF!</definedName>
    <definedName name="LPEBITDA___27">#REF!</definedName>
    <definedName name="LPEBITDA___4" localSheetId="7">#REF!</definedName>
    <definedName name="LPEBITDA___4" localSheetId="8">#REF!</definedName>
    <definedName name="LPEBITDA___4">#REF!</definedName>
    <definedName name="LPEBITDA___5" localSheetId="7">#REF!</definedName>
    <definedName name="LPEBITDA___5" localSheetId="8">#REF!</definedName>
    <definedName name="LPEBITDA___5">#REF!</definedName>
    <definedName name="LPEBITDA___7" localSheetId="7">#REF!</definedName>
    <definedName name="LPEBITDA___7" localSheetId="8">#REF!</definedName>
    <definedName name="LPEBITDA___7">#REF!</definedName>
    <definedName name="LPOperProfit" localSheetId="7">#REF!</definedName>
    <definedName name="LPOperProfit" localSheetId="8">#REF!</definedName>
    <definedName name="LPOperProfit">#REF!</definedName>
    <definedName name="LPOperProfit___0" localSheetId="7">#REF!</definedName>
    <definedName name="LPOperProfit___0" localSheetId="8">#REF!</definedName>
    <definedName name="LPOperProfit___0">#REF!</definedName>
    <definedName name="LPOperProfit___12" localSheetId="7">#REF!</definedName>
    <definedName name="LPOperProfit___12" localSheetId="8">#REF!</definedName>
    <definedName name="LPOperProfit___12">#REF!</definedName>
    <definedName name="LPOperProfit___14" localSheetId="7">#REF!</definedName>
    <definedName name="LPOperProfit___14" localSheetId="8">#REF!</definedName>
    <definedName name="LPOperProfit___14">#REF!</definedName>
    <definedName name="LPOperProfit___16" localSheetId="7">#REF!</definedName>
    <definedName name="LPOperProfit___16" localSheetId="8">#REF!</definedName>
    <definedName name="LPOperProfit___16">#REF!</definedName>
    <definedName name="LPOperProfit___2" localSheetId="7">#REF!</definedName>
    <definedName name="LPOperProfit___2" localSheetId="8">#REF!</definedName>
    <definedName name="LPOperProfit___2">#REF!</definedName>
    <definedName name="LPOperProfit___25" localSheetId="7">#REF!</definedName>
    <definedName name="LPOperProfit___25" localSheetId="8">#REF!</definedName>
    <definedName name="LPOperProfit___25">#REF!</definedName>
    <definedName name="LPOperProfit___26" localSheetId="7">#REF!</definedName>
    <definedName name="LPOperProfit___26" localSheetId="8">#REF!</definedName>
    <definedName name="LPOperProfit___26">#REF!</definedName>
    <definedName name="LPOperProfit___27" localSheetId="7">#REF!</definedName>
    <definedName name="LPOperProfit___27" localSheetId="8">#REF!</definedName>
    <definedName name="LPOperProfit___27">#REF!</definedName>
    <definedName name="LPOperProfit___4" localSheetId="7">#REF!</definedName>
    <definedName name="LPOperProfit___4" localSheetId="8">#REF!</definedName>
    <definedName name="LPOperProfit___4">#REF!</definedName>
    <definedName name="LPOperProfit___5" localSheetId="7">#REF!</definedName>
    <definedName name="LPOperProfit___5" localSheetId="8">#REF!</definedName>
    <definedName name="LPOperProfit___5">#REF!</definedName>
    <definedName name="LPOperProfit___7" localSheetId="7">#REF!</definedName>
    <definedName name="LPOperProfit___7" localSheetId="8">#REF!</definedName>
    <definedName name="LPOperProfit___7">#REF!</definedName>
    <definedName name="LPOther1" localSheetId="7">#REF!</definedName>
    <definedName name="LPOther1" localSheetId="8">#REF!</definedName>
    <definedName name="LPOther1">#REF!</definedName>
    <definedName name="LPOther1___0" localSheetId="7">#REF!</definedName>
    <definedName name="LPOther1___0" localSheetId="8">#REF!</definedName>
    <definedName name="LPOther1___0">#REF!</definedName>
    <definedName name="LPOther1___12" localSheetId="7">#REF!</definedName>
    <definedName name="LPOther1___12" localSheetId="8">#REF!</definedName>
    <definedName name="LPOther1___12">#REF!</definedName>
    <definedName name="LPOther1___14" localSheetId="7">#REF!</definedName>
    <definedName name="LPOther1___14" localSheetId="8">#REF!</definedName>
    <definedName name="LPOther1___14">#REF!</definedName>
    <definedName name="LPOther1___16" localSheetId="7">#REF!</definedName>
    <definedName name="LPOther1___16" localSheetId="8">#REF!</definedName>
    <definedName name="LPOther1___16">#REF!</definedName>
    <definedName name="LPOther1___2" localSheetId="7">#REF!</definedName>
    <definedName name="LPOther1___2" localSheetId="8">#REF!</definedName>
    <definedName name="LPOther1___2">#REF!</definedName>
    <definedName name="LPOther1___25" localSheetId="7">#REF!</definedName>
    <definedName name="LPOther1___25" localSheetId="8">#REF!</definedName>
    <definedName name="LPOther1___25">#REF!</definedName>
    <definedName name="LPOther1___26" localSheetId="7">#REF!</definedName>
    <definedName name="LPOther1___26" localSheetId="8">#REF!</definedName>
    <definedName name="LPOther1___26">#REF!</definedName>
    <definedName name="LPOther1___27" localSheetId="7">#REF!</definedName>
    <definedName name="LPOther1___27" localSheetId="8">#REF!</definedName>
    <definedName name="LPOther1___27">#REF!</definedName>
    <definedName name="LPOther1___4" localSheetId="7">#REF!</definedName>
    <definedName name="LPOther1___4" localSheetId="8">#REF!</definedName>
    <definedName name="LPOther1___4">#REF!</definedName>
    <definedName name="LPOther1___5" localSheetId="7">#REF!</definedName>
    <definedName name="LPOther1___5" localSheetId="8">#REF!</definedName>
    <definedName name="LPOther1___5">#REF!</definedName>
    <definedName name="LPOther1___7" localSheetId="7">#REF!</definedName>
    <definedName name="LPOther1___7" localSheetId="8">#REF!</definedName>
    <definedName name="LPOther1___7">#REF!</definedName>
    <definedName name="LPOther2" localSheetId="7">#REF!</definedName>
    <definedName name="LPOther2" localSheetId="8">#REF!</definedName>
    <definedName name="LPOther2">#REF!</definedName>
    <definedName name="LPOther2___0" localSheetId="7">#REF!</definedName>
    <definedName name="LPOther2___0" localSheetId="8">#REF!</definedName>
    <definedName name="LPOther2___0">#REF!</definedName>
    <definedName name="LPOther2___12" localSheetId="7">#REF!</definedName>
    <definedName name="LPOther2___12" localSheetId="8">#REF!</definedName>
    <definedName name="LPOther2___12">#REF!</definedName>
    <definedName name="LPOther2___14" localSheetId="7">#REF!</definedName>
    <definedName name="LPOther2___14" localSheetId="8">#REF!</definedName>
    <definedName name="LPOther2___14">#REF!</definedName>
    <definedName name="LPOther2___16" localSheetId="7">#REF!</definedName>
    <definedName name="LPOther2___16" localSheetId="8">#REF!</definedName>
    <definedName name="LPOther2___16">#REF!</definedName>
    <definedName name="LPOther2___2" localSheetId="7">#REF!</definedName>
    <definedName name="LPOther2___2" localSheetId="8">#REF!</definedName>
    <definedName name="LPOther2___2">#REF!</definedName>
    <definedName name="LPOther2___25" localSheetId="7">#REF!</definedName>
    <definedName name="LPOther2___25" localSheetId="8">#REF!</definedName>
    <definedName name="LPOther2___25">#REF!</definedName>
    <definedName name="LPOther2___26" localSheetId="7">#REF!</definedName>
    <definedName name="LPOther2___26" localSheetId="8">#REF!</definedName>
    <definedName name="LPOther2___26">#REF!</definedName>
    <definedName name="LPOther2___27" localSheetId="7">#REF!</definedName>
    <definedName name="LPOther2___27" localSheetId="8">#REF!</definedName>
    <definedName name="LPOther2___27">#REF!</definedName>
    <definedName name="LPOther2___4" localSheetId="7">#REF!</definedName>
    <definedName name="LPOther2___4" localSheetId="8">#REF!</definedName>
    <definedName name="LPOther2___4">#REF!</definedName>
    <definedName name="LPOther2___5" localSheetId="7">#REF!</definedName>
    <definedName name="LPOther2___5" localSheetId="8">#REF!</definedName>
    <definedName name="LPOther2___5">#REF!</definedName>
    <definedName name="LPOther2___7" localSheetId="7">#REF!</definedName>
    <definedName name="LPOther2___7" localSheetId="8">#REF!</definedName>
    <definedName name="LPOther2___7">#REF!</definedName>
    <definedName name="LPOther3" localSheetId="7">#REF!</definedName>
    <definedName name="LPOther3" localSheetId="8">#REF!</definedName>
    <definedName name="LPOther3">#REF!</definedName>
    <definedName name="LPOther3___0" localSheetId="7">#REF!</definedName>
    <definedName name="LPOther3___0" localSheetId="8">#REF!</definedName>
    <definedName name="LPOther3___0">#REF!</definedName>
    <definedName name="LPOther3___12" localSheetId="7">#REF!</definedName>
    <definedName name="LPOther3___12" localSheetId="8">#REF!</definedName>
    <definedName name="LPOther3___12">#REF!</definedName>
    <definedName name="LPOther3___14" localSheetId="7">#REF!</definedName>
    <definedName name="LPOther3___14" localSheetId="8">#REF!</definedName>
    <definedName name="LPOther3___14">#REF!</definedName>
    <definedName name="LPOther3___16" localSheetId="7">#REF!</definedName>
    <definedName name="LPOther3___16" localSheetId="8">#REF!</definedName>
    <definedName name="LPOther3___16">#REF!</definedName>
    <definedName name="LPOther3___2" localSheetId="7">#REF!</definedName>
    <definedName name="LPOther3___2" localSheetId="8">#REF!</definedName>
    <definedName name="LPOther3___2">#REF!</definedName>
    <definedName name="LPOther3___25" localSheetId="7">#REF!</definedName>
    <definedName name="LPOther3___25" localSheetId="8">#REF!</definedName>
    <definedName name="LPOther3___25">#REF!</definedName>
    <definedName name="LPOther3___26" localSheetId="7">#REF!</definedName>
    <definedName name="LPOther3___26" localSheetId="8">#REF!</definedName>
    <definedName name="LPOther3___26">#REF!</definedName>
    <definedName name="LPOther3___27" localSheetId="7">#REF!</definedName>
    <definedName name="LPOther3___27" localSheetId="8">#REF!</definedName>
    <definedName name="LPOther3___27">#REF!</definedName>
    <definedName name="LPOther3___4" localSheetId="7">#REF!</definedName>
    <definedName name="LPOther3___4" localSheetId="8">#REF!</definedName>
    <definedName name="LPOther3___4">#REF!</definedName>
    <definedName name="LPOther3___5" localSheetId="7">#REF!</definedName>
    <definedName name="LPOther3___5" localSheetId="8">#REF!</definedName>
    <definedName name="LPOther3___5">#REF!</definedName>
    <definedName name="LPOther3___7" localSheetId="7">#REF!</definedName>
    <definedName name="LPOther3___7" localSheetId="8">#REF!</definedName>
    <definedName name="LPOther3___7">#REF!</definedName>
    <definedName name="LPSales" localSheetId="7">#REF!</definedName>
    <definedName name="LPSales" localSheetId="8">#REF!</definedName>
    <definedName name="LPSales">#REF!</definedName>
    <definedName name="LPSales___0" localSheetId="7">#REF!</definedName>
    <definedName name="LPSales___0" localSheetId="8">#REF!</definedName>
    <definedName name="LPSales___0">#REF!</definedName>
    <definedName name="LPSales___12" localSheetId="7">#REF!</definedName>
    <definedName name="LPSales___12" localSheetId="8">#REF!</definedName>
    <definedName name="LPSales___12">#REF!</definedName>
    <definedName name="LPSales___14" localSheetId="7">#REF!</definedName>
    <definedName name="LPSales___14" localSheetId="8">#REF!</definedName>
    <definedName name="LPSales___14">#REF!</definedName>
    <definedName name="LPSales___16" localSheetId="7">#REF!</definedName>
    <definedName name="LPSales___16" localSheetId="8">#REF!</definedName>
    <definedName name="LPSales___16">#REF!</definedName>
    <definedName name="LPSales___2" localSheetId="7">#REF!</definedName>
    <definedName name="LPSales___2" localSheetId="8">#REF!</definedName>
    <definedName name="LPSales___2">#REF!</definedName>
    <definedName name="LPSales___25" localSheetId="7">#REF!</definedName>
    <definedName name="LPSales___25" localSheetId="8">#REF!</definedName>
    <definedName name="LPSales___25">#REF!</definedName>
    <definedName name="LPSales___26" localSheetId="7">#REF!</definedName>
    <definedName name="LPSales___26" localSheetId="8">#REF!</definedName>
    <definedName name="LPSales___26">#REF!</definedName>
    <definedName name="LPSales___27" localSheetId="7">#REF!</definedName>
    <definedName name="LPSales___27" localSheetId="8">#REF!</definedName>
    <definedName name="LPSales___27">#REF!</definedName>
    <definedName name="LPSales___4" localSheetId="7">#REF!</definedName>
    <definedName name="LPSales___4" localSheetId="8">#REF!</definedName>
    <definedName name="LPSales___4">#REF!</definedName>
    <definedName name="LPSales___5" localSheetId="7">#REF!</definedName>
    <definedName name="LPSales___5" localSheetId="8">#REF!</definedName>
    <definedName name="LPSales___5">#REF!</definedName>
    <definedName name="LPSales___7" localSheetId="7">#REF!</definedName>
    <definedName name="LPSales___7" localSheetId="8">#REF!</definedName>
    <definedName name="LPSales___7">#REF!</definedName>
    <definedName name="lq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0">{"IS",#N/A,FALSE,"IS";"RPTIS",#N/A,FALSE,"RPTIS";"STATS",#N/A,FALSE,"STATS";"CELL",#N/A,FALSE,"CELL";"BS",#N/A,FALSE,"BS"}</definedName>
    <definedName name="lr" localSheetId="7">{"IS",#N/A,FALSE,"IS";"RPTIS",#N/A,FALSE,"RPTIS";"STATS",#N/A,FALSE,"STATS";"CELL",#N/A,FALSE,"CELL";"BS",#N/A,FALSE,"BS"}</definedName>
    <definedName name="lr" localSheetId="8">{"IS",#N/A,FALSE,"IS";"RPTIS",#N/A,FALSE,"RPTIS";"STATS",#N/A,FALSE,"STATS";"CELL",#N/A,FALSE,"CELL";"BS",#N/A,FALSE,"BS"}</definedName>
    <definedName name="lr" localSheetId="13">{"IS",#N/A,FALSE,"IS";"RPTIS",#N/A,FALSE,"RPTIS";"STATS",#N/A,FALSE,"STATS";"CELL",#N/A,FALSE,"CELL";"BS",#N/A,FALSE,"BS"}</definedName>
    <definedName name="lr">{"IS",#N/A,FALSE,"IS";"RPTIS",#N/A,FALSE,"RPTIS";"STATS",#N/A,FALSE,"STATS";"CELL",#N/A,FALSE,"CELL";"BS",#N/A,FALSE,"BS"}</definedName>
    <definedName name="lrty" localSheetId="7">#REF!</definedName>
    <definedName name="lrty" localSheetId="8">#REF!</definedName>
    <definedName name="lrty">#REF!</definedName>
    <definedName name="ls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7">#REF!</definedName>
    <definedName name="LSalesGrowth" localSheetId="8">#REF!</definedName>
    <definedName name="LSalesGrowth">#REF!</definedName>
    <definedName name="LSalesGrowth___0" localSheetId="7">#REF!</definedName>
    <definedName name="LSalesGrowth___0" localSheetId="8">#REF!</definedName>
    <definedName name="LSalesGrowth___0">#REF!</definedName>
    <definedName name="LSalesGrowth___12" localSheetId="7">#REF!</definedName>
    <definedName name="LSalesGrowth___12" localSheetId="8">#REF!</definedName>
    <definedName name="LSalesGrowth___12">#REF!</definedName>
    <definedName name="LSalesGrowth___14" localSheetId="7">#REF!</definedName>
    <definedName name="LSalesGrowth___14" localSheetId="8">#REF!</definedName>
    <definedName name="LSalesGrowth___14">#REF!</definedName>
    <definedName name="LSalesGrowth___16" localSheetId="7">#REF!</definedName>
    <definedName name="LSalesGrowth___16" localSheetId="8">#REF!</definedName>
    <definedName name="LSalesGrowth___16">#REF!</definedName>
    <definedName name="LSalesGrowth___2" localSheetId="7">#REF!</definedName>
    <definedName name="LSalesGrowth___2" localSheetId="8">#REF!</definedName>
    <definedName name="LSalesGrowth___2">#REF!</definedName>
    <definedName name="LSalesGrowth___25" localSheetId="7">#REF!</definedName>
    <definedName name="LSalesGrowth___25" localSheetId="8">#REF!</definedName>
    <definedName name="LSalesGrowth___25">#REF!</definedName>
    <definedName name="LSalesGrowth___26" localSheetId="7">#REF!</definedName>
    <definedName name="LSalesGrowth___26" localSheetId="8">#REF!</definedName>
    <definedName name="LSalesGrowth___26">#REF!</definedName>
    <definedName name="LSalesGrowth___27" localSheetId="7">#REF!</definedName>
    <definedName name="LSalesGrowth___27" localSheetId="8">#REF!</definedName>
    <definedName name="LSalesGrowth___27">#REF!</definedName>
    <definedName name="LSalesGrowth___4" localSheetId="7">#REF!</definedName>
    <definedName name="LSalesGrowth___4" localSheetId="8">#REF!</definedName>
    <definedName name="LSalesGrowth___4">#REF!</definedName>
    <definedName name="LSalesGrowth___5" localSheetId="7">#REF!</definedName>
    <definedName name="LSalesGrowth___5" localSheetId="8">#REF!</definedName>
    <definedName name="LSalesGrowth___5">#REF!</definedName>
    <definedName name="LSalesGrowth___7" localSheetId="7">#REF!</definedName>
    <definedName name="LSalesGrowth___7" localSheetId="8">#REF!</definedName>
    <definedName name="LSalesGrowth___7">#REF!</definedName>
    <definedName name="LTaxRate" localSheetId="7">#REF!</definedName>
    <definedName name="LTaxRate" localSheetId="8">#REF!</definedName>
    <definedName name="LTaxRate">#REF!</definedName>
    <definedName name="LTaxRate___0" localSheetId="7">#REF!</definedName>
    <definedName name="LTaxRate___0" localSheetId="8">#REF!</definedName>
    <definedName name="LTaxRate___0">#REF!</definedName>
    <definedName name="LTaxRate___12" localSheetId="7">#REF!</definedName>
    <definedName name="LTaxRate___12" localSheetId="8">#REF!</definedName>
    <definedName name="LTaxRate___12">#REF!</definedName>
    <definedName name="LTaxRate___14" localSheetId="7">#REF!</definedName>
    <definedName name="LTaxRate___14" localSheetId="8">#REF!</definedName>
    <definedName name="LTaxRate___14">#REF!</definedName>
    <definedName name="LTaxRate___16" localSheetId="7">#REF!</definedName>
    <definedName name="LTaxRate___16" localSheetId="8">#REF!</definedName>
    <definedName name="LTaxRate___16">#REF!</definedName>
    <definedName name="LTaxRate___2" localSheetId="7">#REF!</definedName>
    <definedName name="LTaxRate___2" localSheetId="8">#REF!</definedName>
    <definedName name="LTaxRate___2">#REF!</definedName>
    <definedName name="LTaxRate___25" localSheetId="7">#REF!</definedName>
    <definedName name="LTaxRate___25" localSheetId="8">#REF!</definedName>
    <definedName name="LTaxRate___25">#REF!</definedName>
    <definedName name="LTaxRate___26" localSheetId="7">#REF!</definedName>
    <definedName name="LTaxRate___26" localSheetId="8">#REF!</definedName>
    <definedName name="LTaxRate___26">#REF!</definedName>
    <definedName name="LTaxRate___27" localSheetId="7">#REF!</definedName>
    <definedName name="LTaxRate___27" localSheetId="8">#REF!</definedName>
    <definedName name="LTaxRate___27">#REF!</definedName>
    <definedName name="LTaxRate___4" localSheetId="7">#REF!</definedName>
    <definedName name="LTaxRate___4" localSheetId="8">#REF!</definedName>
    <definedName name="LTaxRate___4">#REF!</definedName>
    <definedName name="LTaxRate___5" localSheetId="7">#REF!</definedName>
    <definedName name="LTaxRate___5" localSheetId="8">#REF!</definedName>
    <definedName name="LTaxRate___5">#REF!</definedName>
    <definedName name="LTaxRate___7" localSheetId="7">#REF!</definedName>
    <definedName name="LTaxRate___7" localSheetId="8">#REF!</definedName>
    <definedName name="LTaxRate___7">#REF!</definedName>
    <definedName name="lu" localSheetId="0">{"orixcsc",#N/A,FALSE,"ORIX CSC";"orixcsc2",#N/A,FALSE,"ORIX CSC"}</definedName>
    <definedName name="lu" localSheetId="7">{"orixcsc",#N/A,FALSE,"ORIX CSC";"orixcsc2",#N/A,FALSE,"ORIX CSC"}</definedName>
    <definedName name="lu" localSheetId="8">{"orixcsc",#N/A,FALSE,"ORIX CSC";"orixcsc2",#N/A,FALSE,"ORIX CSC"}</definedName>
    <definedName name="lu" localSheetId="13">{"orixcsc",#N/A,FALSE,"ORIX CSC";"orixcsc2",#N/A,FALSE,"ORIX CSC"}</definedName>
    <definedName name="lu">{"orixcsc",#N/A,FALSE,"ORIX CSC";"orixcsc2",#N/A,FALSE,"ORIX CSC"}</definedName>
    <definedName name="lumpjiùo" localSheetId="0">{"IS",#N/A,FALSE,"IS";"RPTIS",#N/A,FALSE,"RPTIS";"STATS",#N/A,FALSE,"STATS";"BS",#N/A,FALSE,"BS"}</definedName>
    <definedName name="lumpjiùo" localSheetId="7">{"IS",#N/A,FALSE,"IS";"RPTIS",#N/A,FALSE,"RPTIS";"STATS",#N/A,FALSE,"STATS";"BS",#N/A,FALSE,"BS"}</definedName>
    <definedName name="lumpjiùo" localSheetId="8">{"IS",#N/A,FALSE,"IS";"RPTIS",#N/A,FALSE,"RPTIS";"STATS",#N/A,FALSE,"STATS";"BS",#N/A,FALSE,"BS"}</definedName>
    <definedName name="lumpjiùo" localSheetId="13">{"IS",#N/A,FALSE,"IS";"RPTIS",#N/A,FALSE,"RPTIS";"STATS",#N/A,FALSE,"STATS";"BS",#N/A,FALSE,"BS"}</definedName>
    <definedName name="lumpjiùo">{"IS",#N/A,FALSE,"IS";"RPTIS",#N/A,FALSE,"RPTIS";"STATS",#N/A,FALSE,"STATS";"BS",#N/A,FALSE,"BS"}</definedName>
    <definedName name="lv" localSheetId="0">{"IS",#N/A,FALSE,"IS";"RPTIS",#N/A,FALSE,"RPTIS";"STATS",#N/A,FALSE,"STATS";"BS",#N/A,FALSE,"BS"}</definedName>
    <definedName name="lv" localSheetId="7">{"IS",#N/A,FALSE,"IS";"RPTIS",#N/A,FALSE,"RPTIS";"STATS",#N/A,FALSE,"STATS";"BS",#N/A,FALSE,"BS"}</definedName>
    <definedName name="lv" localSheetId="8">{"IS",#N/A,FALSE,"IS";"RPTIS",#N/A,FALSE,"RPTIS";"STATS",#N/A,FALSE,"STATS";"BS",#N/A,FALSE,"BS"}</definedName>
    <definedName name="lv" localSheetId="13">{"IS",#N/A,FALSE,"IS";"RPTIS",#N/A,FALSE,"RPTIS";"STATS",#N/A,FALSE,"STATS";"BS",#N/A,FALSE,"BS"}</definedName>
    <definedName name="lv">{"IS",#N/A,FALSE,"IS";"RPTIS",#N/A,FALSE,"RPTIS";"STATS",#N/A,FALSE,"STATS";"BS",#N/A,FALSE,"BS"}</definedName>
    <definedName name="ly" localSheetId="0">{#N/A,#N/A,FALSE,"Contribution Analysis"}</definedName>
    <definedName name="ly" localSheetId="7">{#N/A,#N/A,FALSE,"Contribution Analysis"}</definedName>
    <definedName name="ly" localSheetId="8">{#N/A,#N/A,FALSE,"Contribution Analysis"}</definedName>
    <definedName name="ly" localSheetId="13">{#N/A,#N/A,FALSE,"Contribution Analysis"}</definedName>
    <definedName name="ly">{#N/A,#N/A,FALSE,"Contribution Analysis"}</definedName>
    <definedName name="lz" localSheetId="0">{"IS",#N/A,FALSE,"IS";"RPTIS",#N/A,FALSE,"RPTIS";"STATS",#N/A,FALSE,"STATS";"CELL",#N/A,FALSE,"CELL";"BS",#N/A,FALSE,"BS"}</definedName>
    <definedName name="lz" localSheetId="7">{"IS",#N/A,FALSE,"IS";"RPTIS",#N/A,FALSE,"RPTIS";"STATS",#N/A,FALSE,"STATS";"CELL",#N/A,FALSE,"CELL";"BS",#N/A,FALSE,"BS"}</definedName>
    <definedName name="lz" localSheetId="8">{"IS",#N/A,FALSE,"IS";"RPTIS",#N/A,FALSE,"RPTIS";"STATS",#N/A,FALSE,"STATS";"CELL",#N/A,FALSE,"CELL";"BS",#N/A,FALSE,"BS"}</definedName>
    <definedName name="lz" localSheetId="13">{"IS",#N/A,FALSE,"IS";"RPTIS",#N/A,FALSE,"RPTIS";"STATS",#N/A,FALSE,"STATS";"CELL",#N/A,FALSE,"CELL";"BS",#N/A,FALSE,"BS"}</definedName>
    <definedName name="lz">{"IS",#N/A,FALSE,"IS";"RPTIS",#N/A,FALSE,"RPTIS";"STATS",#N/A,FALSE,"STATS";"CELL",#N/A,FALSE,"CELL";"BS",#N/A,FALSE,"BS"}</definedName>
    <definedName name="M" localSheetId="7">#REF!</definedName>
    <definedName name="M" localSheetId="8">#REF!</definedName>
    <definedName name="M">#REF!</definedName>
    <definedName name="M.E.SFES" localSheetId="10">#REF!</definedName>
    <definedName name="M.E.SFES" localSheetId="0">#REF!</definedName>
    <definedName name="M.E.SFES" localSheetId="7">#REF!</definedName>
    <definedName name="M.E.SFES" localSheetId="8">#REF!</definedName>
    <definedName name="M.E.SFES" localSheetId="13">#REF!</definedName>
    <definedName name="M.E.SFES">#REF!</definedName>
    <definedName name="M___0" localSheetId="7">#REF!</definedName>
    <definedName name="M___0" localSheetId="8">#REF!</definedName>
    <definedName name="M___0">#REF!</definedName>
    <definedName name="M___12" localSheetId="7">#REF!</definedName>
    <definedName name="M___12" localSheetId="8">#REF!</definedName>
    <definedName name="M___12">#REF!</definedName>
    <definedName name="M___14" localSheetId="7">#REF!</definedName>
    <definedName name="M___14" localSheetId="8">#REF!</definedName>
    <definedName name="M___14">#REF!</definedName>
    <definedName name="M___16" localSheetId="7">#REF!</definedName>
    <definedName name="M___16" localSheetId="8">#REF!</definedName>
    <definedName name="M___16">#REF!</definedName>
    <definedName name="M___2" localSheetId="7">#REF!</definedName>
    <definedName name="M___2" localSheetId="8">#REF!</definedName>
    <definedName name="M___2">#REF!</definedName>
    <definedName name="M___25" localSheetId="7">#REF!</definedName>
    <definedName name="M___25" localSheetId="8">#REF!</definedName>
    <definedName name="M___25">#REF!</definedName>
    <definedName name="M___26" localSheetId="7">#REF!</definedName>
    <definedName name="M___26" localSheetId="8">#REF!</definedName>
    <definedName name="M___26">#REF!</definedName>
    <definedName name="M___27" localSheetId="7">#REF!</definedName>
    <definedName name="M___27" localSheetId="8">#REF!</definedName>
    <definedName name="M___27">#REF!</definedName>
    <definedName name="M___4" localSheetId="7">#REF!</definedName>
    <definedName name="M___4" localSheetId="8">#REF!</definedName>
    <definedName name="M___4">#REF!</definedName>
    <definedName name="M___5" localSheetId="7">#REF!</definedName>
    <definedName name="M___5" localSheetId="8">#REF!</definedName>
    <definedName name="M___5">#REF!</definedName>
    <definedName name="M___7" localSheetId="7">#REF!</definedName>
    <definedName name="M___7" localSheetId="8">#REF!</definedName>
    <definedName name="M___7">#REF!</definedName>
    <definedName name="ma" localSheetId="0">{#N/A,#N/A,FALSE,"ORIX CSC"}</definedName>
    <definedName name="ma" localSheetId="7">{#N/A,#N/A,FALSE,"ORIX CSC"}</definedName>
    <definedName name="ma" localSheetId="8">{#N/A,#N/A,FALSE,"ORIX CSC"}</definedName>
    <definedName name="ma" localSheetId="13">{#N/A,#N/A,FALSE,"ORIX CSC"}</definedName>
    <definedName name="ma">{#N/A,#N/A,FALSE,"ORIX CSC"}</definedName>
    <definedName name="Macro3" localSheetId="7">#REF!</definedName>
    <definedName name="Macro3" localSheetId="8">#REF!</definedName>
    <definedName name="Macro3">#REF!</definedName>
    <definedName name="Macro3___0" localSheetId="7">#REF!</definedName>
    <definedName name="Macro3___0" localSheetId="8">#REF!</definedName>
    <definedName name="Macro3___0">#REF!</definedName>
    <definedName name="Macro3___12" localSheetId="7">#REF!</definedName>
    <definedName name="Macro3___12" localSheetId="8">#REF!</definedName>
    <definedName name="Macro3___12">#REF!</definedName>
    <definedName name="Macro3___2" localSheetId="7">#REF!</definedName>
    <definedName name="Macro3___2" localSheetId="8">#REF!</definedName>
    <definedName name="Macro3___2">#REF!</definedName>
    <definedName name="Macro3___27" localSheetId="7">#REF!</definedName>
    <definedName name="Macro3___27" localSheetId="8">#REF!</definedName>
    <definedName name="Macro3___27">#REF!</definedName>
    <definedName name="Macro3___5" localSheetId="7">#REF!</definedName>
    <definedName name="Macro3___5" localSheetId="8">#REF!</definedName>
    <definedName name="Macro3___5">#REF!</definedName>
    <definedName name="MAIN" localSheetId="7">#REF!</definedName>
    <definedName name="MAIN" localSheetId="8">#REF!</definedName>
    <definedName name="MAIN">#REF!</definedName>
    <definedName name="Maintenance_Markup" localSheetId="7">#REF!</definedName>
    <definedName name="Maintenance_Markup" localSheetId="8">#REF!</definedName>
    <definedName name="Maintenance_Markup">#REF!</definedName>
    <definedName name="March" localSheetId="0">#REF!</definedName>
    <definedName name="March" localSheetId="7">#REF!</definedName>
    <definedName name="March" localSheetId="8">#REF!</definedName>
    <definedName name="March">#REF!</definedName>
    <definedName name="Markets" localSheetId="0">#REF!</definedName>
    <definedName name="Markets" localSheetId="7">#REF!</definedName>
    <definedName name="Markets" localSheetId="8">#REF!</definedName>
    <definedName name="Markets">#REF!</definedName>
    <definedName name="Marrakech" localSheetId="0">#REF!</definedName>
    <definedName name="Marrakech" localSheetId="7">#REF!</definedName>
    <definedName name="Marrakech" localSheetId="8">#REF!</definedName>
    <definedName name="Marrakech">#REF!</definedName>
    <definedName name="Mars" localSheetId="7">#REF!</definedName>
    <definedName name="Mars" localSheetId="8">#REF!</definedName>
    <definedName name="Mars">#REF!</definedName>
    <definedName name="marsabon" localSheetId="7">#REF!</definedName>
    <definedName name="marsabon" localSheetId="8">#REF!</definedName>
    <definedName name="marsabon">#REF!</definedName>
    <definedName name="marsabon___0" localSheetId="7">#REF!</definedName>
    <definedName name="marsabon___0" localSheetId="8">#REF!</definedName>
    <definedName name="marsabon___0">#REF!</definedName>
    <definedName name="marsabon___14" localSheetId="7">#REF!</definedName>
    <definedName name="marsabon___14" localSheetId="8">#REF!</definedName>
    <definedName name="marsabon___14">#REF!</definedName>
    <definedName name="marsinterur" localSheetId="7">#REF!</definedName>
    <definedName name="marsinterur" localSheetId="8">#REF!</definedName>
    <definedName name="marsinterur">#REF!</definedName>
    <definedName name="marsinterur___0" localSheetId="7">#REF!</definedName>
    <definedName name="marsinterur___0" localSheetId="8">#REF!</definedName>
    <definedName name="marsinterur___0">#REF!</definedName>
    <definedName name="marsinterur___14" localSheetId="7">#REF!</definedName>
    <definedName name="marsinterur___14" localSheetId="8">#REF!</definedName>
    <definedName name="marsinterur___14">#REF!</definedName>
    <definedName name="marsloc" localSheetId="7">#REF!</definedName>
    <definedName name="marsloc" localSheetId="8">#REF!</definedName>
    <definedName name="marsloc">#REF!</definedName>
    <definedName name="marsloc___0" localSheetId="7">#REF!</definedName>
    <definedName name="marsloc___0" localSheetId="8">#REF!</definedName>
    <definedName name="marsloc___0">#REF!</definedName>
    <definedName name="marsloc___14" localSheetId="7">#REF!</definedName>
    <definedName name="marsloc___14" localSheetId="8">#REF!</definedName>
    <definedName name="marsloc___14">#REF!</definedName>
    <definedName name="MaSalar" localSheetId="7">#REF!</definedName>
    <definedName name="MaSalar" localSheetId="8">#REF!</definedName>
    <definedName name="MaSalar">#REF!</definedName>
    <definedName name="May" localSheetId="0">#REF!</definedName>
    <definedName name="May" localSheetId="7">#REF!</definedName>
    <definedName name="May" localSheetId="8">#REF!</definedName>
    <definedName name="May">#REF!</definedName>
    <definedName name="mb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0">{"IS",#N/A,FALSE,"IS";"RPTIS",#N/A,FALSE,"RPTIS";"STATS",#N/A,FALSE,"STATS";"BS",#N/A,FALSE,"BS"}</definedName>
    <definedName name="mc" localSheetId="7">{"IS",#N/A,FALSE,"IS";"RPTIS",#N/A,FALSE,"RPTIS";"STATS",#N/A,FALSE,"STATS";"BS",#N/A,FALSE,"BS"}</definedName>
    <definedName name="mc" localSheetId="8">{"IS",#N/A,FALSE,"IS";"RPTIS",#N/A,FALSE,"RPTIS";"STATS",#N/A,FALSE,"STATS";"BS",#N/A,FALSE,"BS"}</definedName>
    <definedName name="mc" localSheetId="13">{"IS",#N/A,FALSE,"IS";"RPTIS",#N/A,FALSE,"RPTIS";"STATS",#N/A,FALSE,"STATS";"BS",#N/A,FALSE,"BS"}</definedName>
    <definedName name="mc">{"IS",#N/A,FALSE,"IS";"RPTIS",#N/A,FALSE,"RPTIS";"STATS",#N/A,FALSE,"STATS";"BS",#N/A,FALSE,"BS"}</definedName>
    <definedName name="md" localSheetId="0">{"IS",#N/A,FALSE,"IS";"RPTIS",#N/A,FALSE,"RPTIS";"STATS",#N/A,FALSE,"STATS";"CELL",#N/A,FALSE,"CELL";"BS",#N/A,FALSE,"BS"}</definedName>
    <definedName name="md" localSheetId="7">{"IS",#N/A,FALSE,"IS";"RPTIS",#N/A,FALSE,"RPTIS";"STATS",#N/A,FALSE,"STATS";"CELL",#N/A,FALSE,"CELL";"BS",#N/A,FALSE,"BS"}</definedName>
    <definedName name="md" localSheetId="8">{"IS",#N/A,FALSE,"IS";"RPTIS",#N/A,FALSE,"RPTIS";"STATS",#N/A,FALSE,"STATS";"CELL",#N/A,FALSE,"CELL";"BS",#N/A,FALSE,"BS"}</definedName>
    <definedName name="md" localSheetId="13">{"IS",#N/A,FALSE,"IS";"RPTIS",#N/A,FALSE,"RPTIS";"STATS",#N/A,FALSE,"STATS";"CELL",#N/A,FALSE,"CELL";"BS",#N/A,FALSE,"BS"}</definedName>
    <definedName name="md">{"IS",#N/A,FALSE,"IS";"RPTIS",#N/A,FALSE,"RPTIS";"STATS",#N/A,FALSE,"STATS";"CELL",#N/A,FALSE,"CELL";"BS",#N/A,FALSE,"BS"}</definedName>
    <definedName name="MDB_SAQ" localSheetId="7">#REF!</definedName>
    <definedName name="MDB_SAQ" localSheetId="8">#REF!</definedName>
    <definedName name="MDB_SAQ">#REF!</definedName>
    <definedName name="mdlm" localSheetId="0">{#N/A,#N/A,TRUE,"financial";#N/A,#N/A,TRUE,"plants"}</definedName>
    <definedName name="mdlm" localSheetId="7">{#N/A,#N/A,TRUE,"financial";#N/A,#N/A,TRUE,"plants"}</definedName>
    <definedName name="mdlm" localSheetId="8">{#N/A,#N/A,TRUE,"financial";#N/A,#N/A,TRUE,"plants"}</definedName>
    <definedName name="mdlm">{#N/A,#N/A,TRUE,"financial";#N/A,#N/A,TRUE,"plants"}</definedName>
    <definedName name="me">"Button 5"</definedName>
    <definedName name="Meknes" localSheetId="7">#REF!</definedName>
    <definedName name="Meknes" localSheetId="8">#REF!</definedName>
    <definedName name="Meknes">#REF!</definedName>
    <definedName name="mf" localSheetId="0">{"print 1",#N/A,FALSE,"PrimeCo PCS";"print 2",#N/A,FALSE,"PrimeCo PCS";"valuation",#N/A,FALSE,"PrimeCo PCS"}</definedName>
    <definedName name="mf" localSheetId="7">{"print 1",#N/A,FALSE,"PrimeCo PCS";"print 2",#N/A,FALSE,"PrimeCo PCS";"valuation",#N/A,FALSE,"PrimeCo PCS"}</definedName>
    <definedName name="mf" localSheetId="8">{"print 1",#N/A,FALSE,"PrimeCo PCS";"print 2",#N/A,FALSE,"PrimeCo PCS";"valuation",#N/A,FALSE,"PrimeCo PCS"}</definedName>
    <definedName name="mf" localSheetId="13">{"print 1",#N/A,FALSE,"PrimeCo PCS";"print 2",#N/A,FALSE,"PrimeCo PCS";"valuation",#N/A,FALSE,"PrimeCo PCS"}</definedName>
    <definedName name="mf">{"print 1",#N/A,FALSE,"PrimeCo PCS";"print 2",#N/A,FALSE,"PrimeCo PCS";"valuation",#N/A,FALSE,"PrimeCo PCS"}</definedName>
    <definedName name="mh" localSheetId="0">{"IS",#N/A,FALSE,"IS";"RPTIS",#N/A,FALSE,"RPTIS";"STATS",#N/A,FALSE,"STATS";"BS",#N/A,FALSE,"BS"}</definedName>
    <definedName name="mh" localSheetId="7">{"IS",#N/A,FALSE,"IS";"RPTIS",#N/A,FALSE,"RPTIS";"STATS",#N/A,FALSE,"STATS";"BS",#N/A,FALSE,"BS"}</definedName>
    <definedName name="mh" localSheetId="8">{"IS",#N/A,FALSE,"IS";"RPTIS",#N/A,FALSE,"RPTIS";"STATS",#N/A,FALSE,"STATS";"BS",#N/A,FALSE,"BS"}</definedName>
    <definedName name="mh" localSheetId="13">{"IS",#N/A,FALSE,"IS";"RPTIS",#N/A,FALSE,"RPTIS";"STATS",#N/A,FALSE,"STATS";"BS",#N/A,FALSE,"BS"}</definedName>
    <definedName name="mh">{"IS",#N/A,FALSE,"IS";"RPTIS",#N/A,FALSE,"RPTIS";"STATS",#N/A,FALSE,"STATS";"BS",#N/A,FALSE,"BS"}</definedName>
    <definedName name="mi" localSheetId="0">{"subs",#N/A,FALSE,"database ";"proportional",#N/A,FALSE,"database "}</definedName>
    <definedName name="mi" localSheetId="7">{"subs",#N/A,FALSE,"database ";"proportional",#N/A,FALSE,"database "}</definedName>
    <definedName name="mi" localSheetId="8">{"subs",#N/A,FALSE,"database ";"proportional",#N/A,FALSE,"database "}</definedName>
    <definedName name="mi" localSheetId="13">{"subs",#N/A,FALSE,"database ";"proportional",#N/A,FALSE,"database "}</definedName>
    <definedName name="mi">{"subs",#N/A,FALSE,"database ";"proportional",#N/A,FALSE,"database "}</definedName>
    <definedName name="MIDR" localSheetId="7">#REF!</definedName>
    <definedName name="MIDR" localSheetId="8">#REF!</definedName>
    <definedName name="MIDR">#REF!</definedName>
    <definedName name="MIMS" localSheetId="0">#REF!</definedName>
    <definedName name="MIMS" localSheetId="7">#REF!</definedName>
    <definedName name="MIMS" localSheetId="8">#REF!</definedName>
    <definedName name="MIMS">#REF!</definedName>
    <definedName name="mj" localSheetId="0">{"test2",#N/A,TRUE,"Prices"}</definedName>
    <definedName name="mj" localSheetId="7">{"test2",#N/A,TRUE,"Prices"}</definedName>
    <definedName name="mj" localSheetId="8">{"test2",#N/A,TRUE,"Prices"}</definedName>
    <definedName name="mj" localSheetId="13">{"test2",#N/A,TRUE,"Prices"}</definedName>
    <definedName name="mj">{"test2",#N/A,TRUE,"Prices"}</definedName>
    <definedName name="MktRiskAdj" localSheetId="7">#REF!</definedName>
    <definedName name="MktRiskAdj" localSheetId="8">#REF!</definedName>
    <definedName name="MktRiskAdj">#REF!</definedName>
    <definedName name="MktRiskAdj___0" localSheetId="7">#REF!</definedName>
    <definedName name="MktRiskAdj___0" localSheetId="8">#REF!</definedName>
    <definedName name="MktRiskAdj___0">#REF!</definedName>
    <definedName name="MktRiskAdj___12" localSheetId="7">#REF!</definedName>
    <definedName name="MktRiskAdj___12" localSheetId="8">#REF!</definedName>
    <definedName name="MktRiskAdj___12">#REF!</definedName>
    <definedName name="MktRiskAdj___14" localSheetId="7">#REF!</definedName>
    <definedName name="MktRiskAdj___14" localSheetId="8">#REF!</definedName>
    <definedName name="MktRiskAdj___14">#REF!</definedName>
    <definedName name="MktRiskAdj___16" localSheetId="7">#REF!</definedName>
    <definedName name="MktRiskAdj___16" localSheetId="8">#REF!</definedName>
    <definedName name="MktRiskAdj___16">#REF!</definedName>
    <definedName name="MktRiskAdj___2" localSheetId="7">#REF!</definedName>
    <definedName name="MktRiskAdj___2" localSheetId="8">#REF!</definedName>
    <definedName name="MktRiskAdj___2">#REF!</definedName>
    <definedName name="MktRiskAdj___25" localSheetId="7">#REF!</definedName>
    <definedName name="MktRiskAdj___25" localSheetId="8">#REF!</definedName>
    <definedName name="MktRiskAdj___25">#REF!</definedName>
    <definedName name="MktRiskAdj___26" localSheetId="7">#REF!</definedName>
    <definedName name="MktRiskAdj___26" localSheetId="8">#REF!</definedName>
    <definedName name="MktRiskAdj___26">#REF!</definedName>
    <definedName name="MktRiskAdj___27" localSheetId="7">#REF!</definedName>
    <definedName name="MktRiskAdj___27" localSheetId="8">#REF!</definedName>
    <definedName name="MktRiskAdj___27">#REF!</definedName>
    <definedName name="MktRiskAdj___4" localSheetId="7">#REF!</definedName>
    <definedName name="MktRiskAdj___4" localSheetId="8">#REF!</definedName>
    <definedName name="MktRiskAdj___4">#REF!</definedName>
    <definedName name="MktRiskAdj___5" localSheetId="7">#REF!</definedName>
    <definedName name="MktRiskAdj___5" localSheetId="8">#REF!</definedName>
    <definedName name="MktRiskAdj___5">#REF!</definedName>
    <definedName name="MktRiskAdj___7" localSheetId="7">#REF!</definedName>
    <definedName name="MktRiskAdj___7" localSheetId="8">#REF!</definedName>
    <definedName name="MktRiskAdj___7">#REF!</definedName>
    <definedName name="ml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 localSheetId="0">MMMMM</definedName>
    <definedName name="MMMMM" localSheetId="7">#N/A</definedName>
    <definedName name="MMMMM" localSheetId="8">#N/A</definedName>
    <definedName name="MMMMM">MMMMM</definedName>
    <definedName name="mn" localSheetId="0">{"print 1",#N/A,FALSE,"PrimeCo PCS";"print 2",#N/A,FALSE,"PrimeCo PCS";"valuation",#N/A,FALSE,"PrimeCo PCS"}</definedName>
    <definedName name="mn" localSheetId="7">{"print 1",#N/A,FALSE,"PrimeCo PCS";"print 2",#N/A,FALSE,"PrimeCo PCS";"valuation",#N/A,FALSE,"PrimeCo PCS"}</definedName>
    <definedName name="mn" localSheetId="8">{"print 1",#N/A,FALSE,"PrimeCo PCS";"print 2",#N/A,FALSE,"PrimeCo PCS";"valuation",#N/A,FALSE,"PrimeCo PCS"}</definedName>
    <definedName name="mn" localSheetId="13">{"print 1",#N/A,FALSE,"PrimeCo PCS";"print 2",#N/A,FALSE,"PrimeCo PCS";"valuation",#N/A,FALSE,"PrimeCo PCS"}</definedName>
    <definedName name="mn">{"print 1",#N/A,FALSE,"PrimeCo PCS";"print 2",#N/A,FALSE,"PrimeCo PCS";"valuation",#N/A,FALSE,"PrimeCo PCS"}</definedName>
    <definedName name="mo" localSheetId="0">{"test2",#N/A,TRUE,"Prices"}</definedName>
    <definedName name="mo" localSheetId="7">{"test2",#N/A,TRUE,"Prices"}</definedName>
    <definedName name="mo" localSheetId="8">{"test2",#N/A,TRUE,"Prices"}</definedName>
    <definedName name="mo" localSheetId="13">{"test2",#N/A,TRUE,"Prices"}</definedName>
    <definedName name="mo">{"test2",#N/A,TRUE,"Prices"}</definedName>
    <definedName name="Mohammedia" localSheetId="0">#REF!</definedName>
    <definedName name="Mohammedia" localSheetId="7">#REF!</definedName>
    <definedName name="Mohammedia" localSheetId="8">#REF!</definedName>
    <definedName name="Mohammedia">#REF!</definedName>
    <definedName name="mois" localSheetId="0">#REF!</definedName>
    <definedName name="mois" localSheetId="7">#REF!</definedName>
    <definedName name="mois" localSheetId="8">#REF!</definedName>
    <definedName name="mois">#REF!</definedName>
    <definedName name="mois___0" localSheetId="0">#REF!</definedName>
    <definedName name="mois___0" localSheetId="7">#REF!</definedName>
    <definedName name="mois___0" localSheetId="8">#REF!</definedName>
    <definedName name="mois___0">#REF!</definedName>
    <definedName name="mois___14" localSheetId="7">#REF!</definedName>
    <definedName name="mois___14" localSheetId="8">#REF!</definedName>
    <definedName name="mois___14">#REF!</definedName>
    <definedName name="mois___26" localSheetId="7">#REF!</definedName>
    <definedName name="mois___26" localSheetId="8">#REF!</definedName>
    <definedName name="mois___26">#REF!</definedName>
    <definedName name="mois___27" localSheetId="7">#REF!</definedName>
    <definedName name="mois___27" localSheetId="8">#REF!</definedName>
    <definedName name="mois___27">#REF!</definedName>
    <definedName name="mois___5" localSheetId="7">#REF!</definedName>
    <definedName name="mois___5" localSheetId="8">#REF!</definedName>
    <definedName name="mois___5">#REF!</definedName>
    <definedName name="mois___7" localSheetId="7">#REF!</definedName>
    <definedName name="mois___7" localSheetId="8">#REF!</definedName>
    <definedName name="mois___7">#REF!</definedName>
    <definedName name="Montant_prêt" localSheetId="7">#REF!</definedName>
    <definedName name="Montant_prêt" localSheetId="8">#REF!</definedName>
    <definedName name="Montant_prêt">#REF!</definedName>
    <definedName name="Montant_prêt___0" localSheetId="7">#REF!</definedName>
    <definedName name="Montant_prêt___0" localSheetId="8">#REF!</definedName>
    <definedName name="Montant_prêt___0">#REF!</definedName>
    <definedName name="Montant_prêt___12" localSheetId="7">#REF!</definedName>
    <definedName name="Montant_prêt___12" localSheetId="8">#REF!</definedName>
    <definedName name="Montant_prêt___12">#REF!</definedName>
    <definedName name="Montant_prêt___14" localSheetId="7">#REF!</definedName>
    <definedName name="Montant_prêt___14" localSheetId="8">#REF!</definedName>
    <definedName name="Montant_prêt___14">#REF!</definedName>
    <definedName name="Montant_prêt___16" localSheetId="7">#REF!</definedName>
    <definedName name="Montant_prêt___16" localSheetId="8">#REF!</definedName>
    <definedName name="Montant_prêt___16">#REF!</definedName>
    <definedName name="Montant_prêt___2" localSheetId="7">#REF!</definedName>
    <definedName name="Montant_prêt___2" localSheetId="8">#REF!</definedName>
    <definedName name="Montant_prêt___2">#REF!</definedName>
    <definedName name="Montant_prêt___25" localSheetId="7">#REF!</definedName>
    <definedName name="Montant_prêt___25" localSheetId="8">#REF!</definedName>
    <definedName name="Montant_prêt___25">#REF!</definedName>
    <definedName name="Montant_prêt___26" localSheetId="7">#REF!</definedName>
    <definedName name="Montant_prêt___26" localSheetId="8">#REF!</definedName>
    <definedName name="Montant_prêt___26">#REF!</definedName>
    <definedName name="Montant_prêt___27" localSheetId="7">#REF!</definedName>
    <definedName name="Montant_prêt___27" localSheetId="8">#REF!</definedName>
    <definedName name="Montant_prêt___27">#REF!</definedName>
    <definedName name="Montant_prêt___4" localSheetId="7">#REF!</definedName>
    <definedName name="Montant_prêt___4" localSheetId="8">#REF!</definedName>
    <definedName name="Montant_prêt___4">#REF!</definedName>
    <definedName name="Montant_prêt___5" localSheetId="7">#REF!</definedName>
    <definedName name="Montant_prêt___5" localSheetId="8">#REF!</definedName>
    <definedName name="Montant_prêt___5">#REF!</definedName>
    <definedName name="Montant_prêt___7" localSheetId="7">#REF!</definedName>
    <definedName name="Montant_prêt___7" localSheetId="8">#REF!</definedName>
    <definedName name="Montant_prêt___7">#REF!</definedName>
    <definedName name="month" localSheetId="7">#REF!</definedName>
    <definedName name="month" localSheetId="8">#REF!</definedName>
    <definedName name="month">#REF!</definedName>
    <definedName name="MonthlyLigne1" localSheetId="0">#REF!</definedName>
    <definedName name="MonthlyLigne1" localSheetId="7">#REF!</definedName>
    <definedName name="MonthlyLigne1" localSheetId="8">#REF!</definedName>
    <definedName name="MonthlyLigne1">#REF!</definedName>
    <definedName name="MonthlyLigne2" localSheetId="0">#REF!</definedName>
    <definedName name="MonthlyLigne2" localSheetId="7">#REF!</definedName>
    <definedName name="MonthlyLigne2" localSheetId="8">#REF!</definedName>
    <definedName name="MonthlyLigne2">#REF!</definedName>
    <definedName name="Movie_Grid" localSheetId="0">#REF!</definedName>
    <definedName name="Movie_Grid" localSheetId="7">#REF!</definedName>
    <definedName name="Movie_Grid" localSheetId="8">#REF!</definedName>
    <definedName name="Movie_Grid">#REF!</definedName>
    <definedName name="MOVIES">#N/A</definedName>
    <definedName name="Movies_Shared_w_USA" localSheetId="0">#REF!</definedName>
    <definedName name="Movies_Shared_w_USA" localSheetId="7">#REF!</definedName>
    <definedName name="Movies_Shared_w_USA" localSheetId="8">#REF!</definedName>
    <definedName name="Movies_Shared_w_USA">#REF!</definedName>
    <definedName name="mp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10">#REF!</definedName>
    <definedName name="mpol" localSheetId="0">#REF!</definedName>
    <definedName name="mpol" localSheetId="7">#REF!</definedName>
    <definedName name="mpol" localSheetId="8">#REF!</definedName>
    <definedName name="mpol" localSheetId="13">#REF!</definedName>
    <definedName name="mpol">#REF!</definedName>
    <definedName name="mq" localSheetId="0">{"IS",#N/A,FALSE,"IS";"RPTIS",#N/A,FALSE,"RPTIS";"STATS",#N/A,FALSE,"STATS";"CELL",#N/A,FALSE,"CELL";"BS",#N/A,FALSE,"BS"}</definedName>
    <definedName name="mq" localSheetId="7">{"IS",#N/A,FALSE,"IS";"RPTIS",#N/A,FALSE,"RPTIS";"STATS",#N/A,FALSE,"STATS";"CELL",#N/A,FALSE,"CELL";"BS",#N/A,FALSE,"BS"}</definedName>
    <definedName name="mq" localSheetId="8">{"IS",#N/A,FALSE,"IS";"RPTIS",#N/A,FALSE,"RPTIS";"STATS",#N/A,FALSE,"STATS";"CELL",#N/A,FALSE,"CELL";"BS",#N/A,FALSE,"BS"}</definedName>
    <definedName name="mq" localSheetId="13">{"IS",#N/A,FALSE,"IS";"RPTIS",#N/A,FALSE,"RPTIS";"STATS",#N/A,FALSE,"STATS";"CELL",#N/A,FALSE,"CELL";"BS",#N/A,FALSE,"BS"}</definedName>
    <definedName name="mq">{"IS",#N/A,FALSE,"IS";"RPTIS",#N/A,FALSE,"RPTIS";"STATS",#N/A,FALSE,"STATS";"CELL",#N/A,FALSE,"CELL";"BS",#N/A,FALSE,"BS"}</definedName>
    <definedName name="mr" localSheetId="0">{"IS",#N/A,FALSE,"IS";"RPTIS",#N/A,FALSE,"RPTIS";"STATS",#N/A,FALSE,"STATS";"CELL",#N/A,FALSE,"CELL";"BS",#N/A,FALSE,"BS"}</definedName>
    <definedName name="mr" localSheetId="7">{"IS",#N/A,FALSE,"IS";"RPTIS",#N/A,FALSE,"RPTIS";"STATS",#N/A,FALSE,"STATS";"CELL",#N/A,FALSE,"CELL";"BS",#N/A,FALSE,"BS"}</definedName>
    <definedName name="mr" localSheetId="8">{"IS",#N/A,FALSE,"IS";"RPTIS",#N/A,FALSE,"RPTIS";"STATS",#N/A,FALSE,"STATS";"CELL",#N/A,FALSE,"CELL";"BS",#N/A,FALSE,"BS"}</definedName>
    <definedName name="mr" localSheetId="13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 localSheetId="0">{"IS",#N/A,FALSE,"IS";"RPTIS",#N/A,FALSE,"RPTIS";"STATS",#N/A,FALSE,"STATS";"CELL",#N/A,FALSE,"CELL";"BS",#N/A,FALSE,"BS"}</definedName>
    <definedName name="ms" localSheetId="7">{"IS",#N/A,FALSE,"IS";"RPTIS",#N/A,FALSE,"RPTIS";"STATS",#N/A,FALSE,"STATS";"CELL",#N/A,FALSE,"CELL";"BS",#N/A,FALSE,"BS"}</definedName>
    <definedName name="ms" localSheetId="8">{"IS",#N/A,FALSE,"IS";"RPTIS",#N/A,FALSE,"RPTIS";"STATS",#N/A,FALSE,"STATS";"CELL",#N/A,FALSE,"CELL";"BS",#N/A,FALSE,"BS"}</definedName>
    <definedName name="ms" localSheetId="13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 localSheetId="7">#REF!</definedName>
    <definedName name="MST_3K" localSheetId="8">#REF!</definedName>
    <definedName name="MST_3K">#REF!</definedName>
    <definedName name="mt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 localSheetId="0">{"IS",#N/A,FALSE,"IS";"RPTIS",#N/A,FALSE,"RPTIS";"STATS",#N/A,FALSE,"STATS";"BS",#N/A,FALSE,"BS"}</definedName>
    <definedName name="mu" localSheetId="7">{"IS",#N/A,FALSE,"IS";"RPTIS",#N/A,FALSE,"RPTIS";"STATS",#N/A,FALSE,"STATS";"BS",#N/A,FALSE,"BS"}</definedName>
    <definedName name="mu" localSheetId="8">{"IS",#N/A,FALSE,"IS";"RPTIS",#N/A,FALSE,"RPTIS";"STATS",#N/A,FALSE,"STATS";"BS",#N/A,FALSE,"BS"}</definedName>
    <definedName name="mu" localSheetId="13">{"IS",#N/A,FALSE,"IS";"RPTIS",#N/A,FALSE,"RPTIS";"STATS",#N/A,FALSE,"STATS";"BS",#N/A,FALSE,"BS"}</definedName>
    <definedName name="mu">{"IS",#N/A,FALSE,"IS";"RPTIS",#N/A,FALSE,"RPTIS";"STATS",#N/A,FALSE,"STATS";"BS",#N/A,FALSE,"BS"}</definedName>
    <definedName name="Multiples" localSheetId="7">#REF!</definedName>
    <definedName name="Multiples" localSheetId="8">#REF!</definedName>
    <definedName name="Multiples">#REF!</definedName>
    <definedName name="Multiples___0" localSheetId="7">#REF!</definedName>
    <definedName name="Multiples___0" localSheetId="8">#REF!</definedName>
    <definedName name="Multiples___0">#REF!</definedName>
    <definedName name="Multiples___12" localSheetId="7">#REF!</definedName>
    <definedName name="Multiples___12" localSheetId="8">#REF!</definedName>
    <definedName name="Multiples___12">#REF!</definedName>
    <definedName name="Multiples___14" localSheetId="7">#REF!</definedName>
    <definedName name="Multiples___14" localSheetId="8">#REF!</definedName>
    <definedName name="Multiples___14">#REF!</definedName>
    <definedName name="Multiples___16" localSheetId="7">#REF!</definedName>
    <definedName name="Multiples___16" localSheetId="8">#REF!</definedName>
    <definedName name="Multiples___16">#REF!</definedName>
    <definedName name="Multiples___2" localSheetId="7">#REF!</definedName>
    <definedName name="Multiples___2" localSheetId="8">#REF!</definedName>
    <definedName name="Multiples___2">#REF!</definedName>
    <definedName name="Multiples___25" localSheetId="7">#REF!</definedName>
    <definedName name="Multiples___25" localSheetId="8">#REF!</definedName>
    <definedName name="Multiples___25">#REF!</definedName>
    <definedName name="Multiples___26" localSheetId="7">#REF!</definedName>
    <definedName name="Multiples___26" localSheetId="8">#REF!</definedName>
    <definedName name="Multiples___26">#REF!</definedName>
    <definedName name="Multiples___27" localSheetId="7">#REF!</definedName>
    <definedName name="Multiples___27" localSheetId="8">#REF!</definedName>
    <definedName name="Multiples___27">#REF!</definedName>
    <definedName name="Multiples___4" localSheetId="7">#REF!</definedName>
    <definedName name="Multiples___4" localSheetId="8">#REF!</definedName>
    <definedName name="Multiples___4">#REF!</definedName>
    <definedName name="Multiples___5" localSheetId="7">#REF!</definedName>
    <definedName name="Multiples___5" localSheetId="8">#REF!</definedName>
    <definedName name="Multiples___5">#REF!</definedName>
    <definedName name="Multiples___7" localSheetId="7">#REF!</definedName>
    <definedName name="Multiples___7" localSheetId="8">#REF!</definedName>
    <definedName name="Multiples___7">#REF!</definedName>
    <definedName name="mv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7">#REF!</definedName>
    <definedName name="mvctco" localSheetId="8">#REF!</definedName>
    <definedName name="mvctco">#REF!</definedName>
    <definedName name="mvctim" localSheetId="7">#REF!</definedName>
    <definedName name="mvctim" localSheetId="8">#REF!</definedName>
    <definedName name="mvctim">#REF!</definedName>
    <definedName name="mvctpa" localSheetId="7">#REF!</definedName>
    <definedName name="mvctpa" localSheetId="8">#REF!</definedName>
    <definedName name="mvctpa">#REF!</definedName>
    <definedName name="mvcttiap" localSheetId="7">#REF!</definedName>
    <definedName name="mvcttiap" localSheetId="8">#REF!</definedName>
    <definedName name="mvcttiap">#REF!</definedName>
    <definedName name="mvctvmp" localSheetId="7">#REF!</definedName>
    <definedName name="mvctvmp" localSheetId="8">#REF!</definedName>
    <definedName name="mvctvmp">#REF!</definedName>
    <definedName name="mvltco" localSheetId="7">#REF!</definedName>
    <definedName name="mvltco" localSheetId="8">#REF!</definedName>
    <definedName name="mvltco">#REF!</definedName>
    <definedName name="mvltim" localSheetId="7">#REF!</definedName>
    <definedName name="mvltim" localSheetId="8">#REF!</definedName>
    <definedName name="mvltim">#REF!</definedName>
    <definedName name="mvltnc" localSheetId="7">#REF!</definedName>
    <definedName name="mvltnc" localSheetId="8">#REF!</definedName>
    <definedName name="mvltnc">#REF!</definedName>
    <definedName name="mvltpa" localSheetId="7">#REF!</definedName>
    <definedName name="mvltpa" localSheetId="8">#REF!</definedName>
    <definedName name="mvltpa">#REF!</definedName>
    <definedName name="mvlttiap" localSheetId="7">#REF!</definedName>
    <definedName name="mvlttiap" localSheetId="8">#REF!</definedName>
    <definedName name="mvlttiap">#REF!</definedName>
    <definedName name="mw" localSheetId="0">{"test2",#N/A,TRUE,"Prices"}</definedName>
    <definedName name="mw" localSheetId="7">{"test2",#N/A,TRUE,"Prices"}</definedName>
    <definedName name="mw" localSheetId="8">{"test2",#N/A,TRUE,"Prices"}</definedName>
    <definedName name="mw" localSheetId="13">{"test2",#N/A,TRUE,"Prices"}</definedName>
    <definedName name="mw">{"test2",#N/A,TRUE,"Prices"}</definedName>
    <definedName name="mx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0">{"IS",#N/A,FALSE,"IS";"RPTIS",#N/A,FALSE,"RPTIS";"STATS",#N/A,FALSE,"STATS";"CELL",#N/A,FALSE,"CELL";"BS",#N/A,FALSE,"BS"}</definedName>
    <definedName name="mz" localSheetId="7">{"IS",#N/A,FALSE,"IS";"RPTIS",#N/A,FALSE,"RPTIS";"STATS",#N/A,FALSE,"STATS";"CELL",#N/A,FALSE,"CELL";"BS",#N/A,FALSE,"BS"}</definedName>
    <definedName name="mz" localSheetId="8">{"IS",#N/A,FALSE,"IS";"RPTIS",#N/A,FALSE,"RPTIS";"STATS",#N/A,FALSE,"STATS";"CELL",#N/A,FALSE,"CELL";"BS",#N/A,FALSE,"BS"}</definedName>
    <definedName name="mz" localSheetId="13">{"IS",#N/A,FALSE,"IS";"RPTIS",#N/A,FALSE,"RPTIS";"STATS",#N/A,FALSE,"STATS";"CELL",#N/A,FALSE,"CELL";"BS",#N/A,FALSE,"BS"}</definedName>
    <definedName name="mz">{"IS",#N/A,FALSE,"IS";"RPTIS",#N/A,FALSE,"RPTIS";"STATS",#N/A,FALSE,"STATS";"CELL",#N/A,FALSE,"CELL";"BS",#N/A,FALSE,"BS"}</definedName>
    <definedName name="nalo" localSheetId="0">#REF!</definedName>
    <definedName name="nalo" localSheetId="7">#REF!</definedName>
    <definedName name="nalo" localSheetId="8">#REF!</definedName>
    <definedName name="nalo">#REF!</definedName>
    <definedName name="NameVersion" localSheetId="0">#REF!</definedName>
    <definedName name="NameVersion" localSheetId="7">#REF!</definedName>
    <definedName name="NameVersion" localSheetId="8">#REF!</definedName>
    <definedName name="NameVersion">#REF!</definedName>
    <definedName name="NameVersion___12" localSheetId="0">#REF!</definedName>
    <definedName name="NameVersion___12" localSheetId="7">#REF!</definedName>
    <definedName name="NameVersion___12" localSheetId="8">#REF!</definedName>
    <definedName name="NameVersion___12">#REF!</definedName>
    <definedName name="Nb_de_paiements_par_an" localSheetId="0">#REF!</definedName>
    <definedName name="Nb_de_paiements_par_an" localSheetId="7">#REF!</definedName>
    <definedName name="Nb_de_paiements_par_an" localSheetId="8">#REF!</definedName>
    <definedName name="Nb_de_paiements_par_an">#REF!</definedName>
    <definedName name="Nb_de_paiements_par_an___0" localSheetId="0">#REF!</definedName>
    <definedName name="Nb_de_paiements_par_an___0" localSheetId="7">#REF!</definedName>
    <definedName name="Nb_de_paiements_par_an___0" localSheetId="8">#REF!</definedName>
    <definedName name="Nb_de_paiements_par_an___0">#REF!</definedName>
    <definedName name="Nb_de_paiements_par_an___12" localSheetId="0">#REF!</definedName>
    <definedName name="Nb_de_paiements_par_an___12" localSheetId="7">#REF!</definedName>
    <definedName name="Nb_de_paiements_par_an___12" localSheetId="8">#REF!</definedName>
    <definedName name="Nb_de_paiements_par_an___12">#REF!</definedName>
    <definedName name="Nb_de_paiements_par_an___14" localSheetId="7">#REF!</definedName>
    <definedName name="Nb_de_paiements_par_an___14" localSheetId="8">#REF!</definedName>
    <definedName name="Nb_de_paiements_par_an___14">#REF!</definedName>
    <definedName name="Nb_de_paiements_par_an___16" localSheetId="7">#REF!</definedName>
    <definedName name="Nb_de_paiements_par_an___16" localSheetId="8">#REF!</definedName>
    <definedName name="Nb_de_paiements_par_an___16">#REF!</definedName>
    <definedName name="Nb_de_paiements_par_an___2" localSheetId="7">#REF!</definedName>
    <definedName name="Nb_de_paiements_par_an___2" localSheetId="8">#REF!</definedName>
    <definedName name="Nb_de_paiements_par_an___2">#REF!</definedName>
    <definedName name="Nb_de_paiements_par_an___25" localSheetId="7">#REF!</definedName>
    <definedName name="Nb_de_paiements_par_an___25" localSheetId="8">#REF!</definedName>
    <definedName name="Nb_de_paiements_par_an___25">#REF!</definedName>
    <definedName name="Nb_de_paiements_par_an___26" localSheetId="7">#REF!</definedName>
    <definedName name="Nb_de_paiements_par_an___26" localSheetId="8">#REF!</definedName>
    <definedName name="Nb_de_paiements_par_an___26">#REF!</definedName>
    <definedName name="Nb_de_paiements_par_an___27" localSheetId="7">#REF!</definedName>
    <definedName name="Nb_de_paiements_par_an___27" localSheetId="8">#REF!</definedName>
    <definedName name="Nb_de_paiements_par_an___27">#REF!</definedName>
    <definedName name="Nb_de_paiements_par_an___4" localSheetId="7">#REF!</definedName>
    <definedName name="Nb_de_paiements_par_an___4" localSheetId="8">#REF!</definedName>
    <definedName name="Nb_de_paiements_par_an___4">#REF!</definedName>
    <definedName name="Nb_de_paiements_par_an___5" localSheetId="7">#REF!</definedName>
    <definedName name="Nb_de_paiements_par_an___5" localSheetId="8">#REF!</definedName>
    <definedName name="Nb_de_paiements_par_an___5">#REF!</definedName>
    <definedName name="Nb_de_paiements_par_an___7" localSheetId="7">#REF!</definedName>
    <definedName name="Nb_de_paiements_par_an___7" localSheetId="8">#REF!</definedName>
    <definedName name="Nb_de_paiements_par_an___7">#REF!</definedName>
    <definedName name="Nbe_total_de_paiements" localSheetId="0">Nb_de_paiements_par_an*#REF!</definedName>
    <definedName name="Nbe_total_de_paiements" localSheetId="7">'Data Mobile'!Nb_de_paiements_par_an*#REF!</definedName>
    <definedName name="Nbe_total_de_paiements" localSheetId="8">'Parc Mobile '!Nb_de_paiements_par_an*#REF!</definedName>
    <definedName name="Nbe_total_de_paiements">Nb_de_paiements_par_an*#REF!</definedName>
    <definedName name="Nbe_total_de_paiements___0" localSheetId="0">Nb_de_paiements_par_an___0*#REF!</definedName>
    <definedName name="Nbe_total_de_paiements___0" localSheetId="7">[0]!Nb_de_paiements_par_an___0*#REF!</definedName>
    <definedName name="Nbe_total_de_paiements___0" localSheetId="8">[0]!Nb_de_paiements_par_an___0*#REF!</definedName>
    <definedName name="Nbe_total_de_paiements___0">Nb_de_paiements_par_an___0*#REF!</definedName>
    <definedName name="Nbe_total_de_paiements___12" localSheetId="0">Nb_de_paiements_par_an___12*#REF!</definedName>
    <definedName name="Nbe_total_de_paiements___12" localSheetId="7">[0]!Nb_de_paiements_par_an___12*#REF!</definedName>
    <definedName name="Nbe_total_de_paiements___12" localSheetId="8">[0]!Nb_de_paiements_par_an___12*#REF!</definedName>
    <definedName name="Nbe_total_de_paiements___12">Nb_de_paiements_par_an___12*#REF!</definedName>
    <definedName name="Nbe_total_de_paiements___14" localSheetId="0">Nb_de_paiements_par_an___14*#REF!</definedName>
    <definedName name="Nbe_total_de_paiements___14" localSheetId="7">[0]!Nb_de_paiements_par_an___14*#REF!</definedName>
    <definedName name="Nbe_total_de_paiements___14" localSheetId="8">[0]!Nb_de_paiements_par_an___14*#REF!</definedName>
    <definedName name="Nbe_total_de_paiements___14">Nb_de_paiements_par_an___14*#REF!</definedName>
    <definedName name="Nbe_total_de_paiements___16" localSheetId="0">Nb_de_paiements_par_an___16*#REF!</definedName>
    <definedName name="Nbe_total_de_paiements___16" localSheetId="7">[0]!Nb_de_paiements_par_an___16*#REF!</definedName>
    <definedName name="Nbe_total_de_paiements___16" localSheetId="8">[0]!Nb_de_paiements_par_an___16*#REF!</definedName>
    <definedName name="Nbe_total_de_paiements___16">Nb_de_paiements_par_an___16*#REF!</definedName>
    <definedName name="Nbe_total_de_paiements___2" localSheetId="0">Nb_de_paiements_par_an___2*#REF!</definedName>
    <definedName name="Nbe_total_de_paiements___2" localSheetId="7">[0]!Nb_de_paiements_par_an___2*#REF!</definedName>
    <definedName name="Nbe_total_de_paiements___2" localSheetId="8">[0]!Nb_de_paiements_par_an___2*#REF!</definedName>
    <definedName name="Nbe_total_de_paiements___2">Nb_de_paiements_par_an___2*#REF!</definedName>
    <definedName name="Nbe_total_de_paiements___23" localSheetId="0">Nb_de_paiements_par_an___0*#REF!</definedName>
    <definedName name="Nbe_total_de_paiements___23" localSheetId="7">'Data Mobile'!Nb_de_paiements_par_an___0*#REF!</definedName>
    <definedName name="Nbe_total_de_paiements___23" localSheetId="8">'Parc Mobile '!Nb_de_paiements_par_an___0*#REF!</definedName>
    <definedName name="Nbe_total_de_paiements___23">Nb_de_paiements_par_an___0*#REF!</definedName>
    <definedName name="Nbe_total_de_paiements___25" localSheetId="0">Nb_de_paiements_par_an___25*#REF!</definedName>
    <definedName name="Nbe_total_de_paiements___25" localSheetId="7">[0]!Nb_de_paiements_par_an___25*#REF!</definedName>
    <definedName name="Nbe_total_de_paiements___25" localSheetId="8">[0]!Nb_de_paiements_par_an___25*#REF!</definedName>
    <definedName name="Nbe_total_de_paiements___25">Nb_de_paiements_par_an___25*#REF!</definedName>
    <definedName name="Nbe_total_de_paiements___26" localSheetId="0">Nb_de_paiements_par_an___26*#REF!</definedName>
    <definedName name="Nbe_total_de_paiements___26" localSheetId="7">[0]!Nb_de_paiements_par_an___26*#REF!</definedName>
    <definedName name="Nbe_total_de_paiements___26" localSheetId="8">[0]!Nb_de_paiements_par_an___26*#REF!</definedName>
    <definedName name="Nbe_total_de_paiements___26">Nb_de_paiements_par_an___26*#REF!</definedName>
    <definedName name="Nbe_total_de_paiements___27" localSheetId="0">Nb_de_paiements_par_an___27*#REF!</definedName>
    <definedName name="Nbe_total_de_paiements___27" localSheetId="7">[0]!Nb_de_paiements_par_an___27*#REF!</definedName>
    <definedName name="Nbe_total_de_paiements___27" localSheetId="8">[0]!Nb_de_paiements_par_an___27*#REF!</definedName>
    <definedName name="Nbe_total_de_paiements___27">Nb_de_paiements_par_an___27*#REF!</definedName>
    <definedName name="Nbe_total_de_paiements___3" localSheetId="0">Nb_de_paiements_par_an___0*#REF!</definedName>
    <definedName name="Nbe_total_de_paiements___3" localSheetId="7">'Data Mobile'!Nb_de_paiements_par_an___0*#REF!</definedName>
    <definedName name="Nbe_total_de_paiements___3" localSheetId="8">'Parc Mobile '!Nb_de_paiements_par_an___0*#REF!</definedName>
    <definedName name="Nbe_total_de_paiements___3">Nb_de_paiements_par_an___0*#REF!</definedName>
    <definedName name="Nbe_total_de_paiements___4" localSheetId="0">Nb_de_paiements_par_an___4*#REF!</definedName>
    <definedName name="Nbe_total_de_paiements___4" localSheetId="7">[0]!Nb_de_paiements_par_an___4*#REF!</definedName>
    <definedName name="Nbe_total_de_paiements___4" localSheetId="8">[0]!Nb_de_paiements_par_an___4*#REF!</definedName>
    <definedName name="Nbe_total_de_paiements___4">Nb_de_paiements_par_an___4*#REF!</definedName>
    <definedName name="Nbe_total_de_paiements___5" localSheetId="0">Nb_de_paiements_par_an___5*#REF!</definedName>
    <definedName name="Nbe_total_de_paiements___5" localSheetId="7">[0]!Nb_de_paiements_par_an___5*#REF!</definedName>
    <definedName name="Nbe_total_de_paiements___5" localSheetId="8">[0]!Nb_de_paiements_par_an___5*#REF!</definedName>
    <definedName name="Nbe_total_de_paiements___5">Nb_de_paiements_par_an___5*#REF!</definedName>
    <definedName name="Nbe_total_de_paiements___7" localSheetId="0">Nb_de_paiements_par_an___7*#REF!</definedName>
    <definedName name="Nbe_total_de_paiements___7" localSheetId="7">[0]!Nb_de_paiements_par_an___7*#REF!</definedName>
    <definedName name="Nbe_total_de_paiements___7" localSheetId="8">[0]!Nb_de_paiements_par_an___7*#REF!</definedName>
    <definedName name="Nbe_total_de_paiements___7">Nb_de_paiements_par_an___7*#REF!</definedName>
    <definedName name="Nbe_total_de_paiements___9" localSheetId="0">Nb_de_paiements_par_an___0*#REF!</definedName>
    <definedName name="Nbe_total_de_paiements___9" localSheetId="7">'Data Mobile'!Nb_de_paiements_par_an___0*#REF!</definedName>
    <definedName name="Nbe_total_de_paiements___9" localSheetId="8">'Parc Mobile '!Nb_de_paiements_par_an___0*#REF!</definedName>
    <definedName name="Nbe_total_de_paiements___9">Nb_de_paiements_par_an___0*#REF!</definedName>
    <definedName name="NDHEY">#N/A</definedName>
    <definedName name="NETGAAP12M97" localSheetId="0">#REF!</definedName>
    <definedName name="NETGAAP12M97" localSheetId="7">#REF!</definedName>
    <definedName name="NETGAAP12M97" localSheetId="8">#REF!</definedName>
    <definedName name="NETGAAP12M97">#REF!</definedName>
    <definedName name="new" localSheetId="10">#REF!</definedName>
    <definedName name="new" localSheetId="0">#REF!</definedName>
    <definedName name="new" localSheetId="7">#REF!</definedName>
    <definedName name="new" localSheetId="8">#REF!</definedName>
    <definedName name="new" localSheetId="13">#REF!</definedName>
    <definedName name="new">#REF!</definedName>
    <definedName name="new_FTK" localSheetId="0">{#N/A,#N/A,FALSE,"Outlook for Month ";#N/A,#N/A,FALSE,"Risk for Month ";#N/A,#N/A,FALSE,"Upside for Month"}</definedName>
    <definedName name="new_FTK" localSheetId="7">{#N/A,#N/A,FALSE,"Outlook for Month ";#N/A,#N/A,FALSE,"Risk for Month ";#N/A,#N/A,FALSE,"Upside for Month"}</definedName>
    <definedName name="new_FTK" localSheetId="8">{#N/A,#N/A,FALSE,"Outlook for Month ";#N/A,#N/A,FALSE,"Risk for Month ";#N/A,#N/A,FALSE,"Upside for Month"}</definedName>
    <definedName name="new_FTK">{#N/A,#N/A,FALSE,"Outlook for Month ";#N/A,#N/A,FALSE,"Risk for Month ";#N/A,#N/A,FALSE,"Upside for Month"}</definedName>
    <definedName name="newbel" localSheetId="0">{"IS",#N/A,FALSE,"IS";"RPTIS",#N/A,FALSE,"RPTIS";"STATS",#N/A,FALSE,"STATS";"CELL",#N/A,FALSE,"CELL";"BS",#N/A,FALSE,"BS"}</definedName>
    <definedName name="newbel" localSheetId="7">{"IS",#N/A,FALSE,"IS";"RPTIS",#N/A,FALSE,"RPTIS";"STATS",#N/A,FALSE,"STATS";"CELL",#N/A,FALSE,"CELL";"BS",#N/A,FALSE,"BS"}</definedName>
    <definedName name="newbel" localSheetId="8">{"IS",#N/A,FALSE,"IS";"RPTIS",#N/A,FALSE,"RPTIS";"STATS",#N/A,FALSE,"STATS";"CELL",#N/A,FALSE,"CELL";"BS",#N/A,FALSE,"BS"}</definedName>
    <definedName name="newbel" localSheetId="13">{"IS",#N/A,FALSE,"IS";"RPTIS",#N/A,FALSE,"RPTIS";"STATS",#N/A,FALSE,"STATS";"CELL",#N/A,FALSE,"CELL";"BS",#N/A,FALSE,"BS"}</definedName>
    <definedName name="newbel">{"IS",#N/A,FALSE,"IS";"RPTIS",#N/A,FALSE,"RPTIS";"STATS",#N/A,FALSE,"STATS";"CELL",#N/A,FALSE,"CELL";"BS",#N/A,FALSE,"BS"}</definedName>
    <definedName name="newbel1" localSheetId="0">{"IS",#N/A,FALSE,"IS";"RPTIS",#N/A,FALSE,"RPTIS";"STATS",#N/A,FALSE,"STATS";"CELL",#N/A,FALSE,"CELL";"BS",#N/A,FALSE,"BS"}</definedName>
    <definedName name="newbel1" localSheetId="7">{"IS",#N/A,FALSE,"IS";"RPTIS",#N/A,FALSE,"RPTIS";"STATS",#N/A,FALSE,"STATS";"CELL",#N/A,FALSE,"CELL";"BS",#N/A,FALSE,"BS"}</definedName>
    <definedName name="newbel1" localSheetId="8">{"IS",#N/A,FALSE,"IS";"RPTIS",#N/A,FALSE,"RPTIS";"STATS",#N/A,FALSE,"STATS";"CELL",#N/A,FALSE,"CELL";"BS",#N/A,FALSE,"BS"}</definedName>
    <definedName name="newbel1" localSheetId="13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 localSheetId="0">{#N/A,#N/A,TRUE,"Cover sheet";#N/A,#N/A,TRUE,"DCF analysis";#N/A,#N/A,TRUE,"WACC calculation"}</definedName>
    <definedName name="newDC" localSheetId="7">{#N/A,#N/A,TRUE,"Cover sheet";#N/A,#N/A,TRUE,"DCF analysis";#N/A,#N/A,TRUE,"WACC calculation"}</definedName>
    <definedName name="newDC" localSheetId="8">{#N/A,#N/A,TRUE,"Cover sheet";#N/A,#N/A,TRUE,"DCF analysis";#N/A,#N/A,TRUE,"WACC calculation"}</definedName>
    <definedName name="newDC">{#N/A,#N/A,TRUE,"Cover sheet";#N/A,#N/A,TRUE,"DCF analysis";#N/A,#N/A,TRUE,"WACC calculation"}</definedName>
    <definedName name="nfh">#N/A</definedName>
    <definedName name="nhf">#N/A</definedName>
    <definedName name="NHFGJ" localSheetId="0">NHFGJ</definedName>
    <definedName name="NHFGJ" localSheetId="7">#N/A</definedName>
    <definedName name="NHFGJ" localSheetId="8">[0]!NHFGJ</definedName>
    <definedName name="NHFGJ">NHFGJ</definedName>
    <definedName name="nhgk">#N/A</definedName>
    <definedName name="Nine" localSheetId="0">#REF!</definedName>
    <definedName name="Nine" localSheetId="7">#REF!</definedName>
    <definedName name="Nine" localSheetId="8">#REF!</definedName>
    <definedName name="Nine">#REF!</definedName>
    <definedName name="nka" localSheetId="7">#REF!</definedName>
    <definedName name="nka" localSheetId="8">#REF!</definedName>
    <definedName name="nka">#REF!</definedName>
    <definedName name="nki" localSheetId="7">#REF!</definedName>
    <definedName name="nki" localSheetId="8">#REF!</definedName>
    <definedName name="nki">#REF!</definedName>
    <definedName name="nlk">#N/A</definedName>
    <definedName name="nnflklkfrji" localSheetId="10">#REF!</definedName>
    <definedName name="nnflklkfrji" localSheetId="0">#REF!</definedName>
    <definedName name="nnflklkfrji" localSheetId="7">#REF!</definedName>
    <definedName name="nnflklkfrji" localSheetId="8">#REF!</definedName>
    <definedName name="nnflklkfrji" localSheetId="13">#REF!</definedName>
    <definedName name="nnflklkfrji">#REF!</definedName>
    <definedName name="nnn" localSheetId="10">OFFSET('Capex Consolidés'!DateRangeCompMain,9,0,COUNTA('Capex Consolidés'!DateRangeCompMain)-COUNTA(#REF!),1)</definedName>
    <definedName name="nnn" localSheetId="0">OFFSET(DateRangeCompMain,9,0,COUNTA(DateRangeCompMain)-COUNTA(#REF!),1)</definedName>
    <definedName name="nnn" localSheetId="7">OFFSET('Data Mobile'!DateRangeCompMain,9,0,COUNTA('Data Mobile'!DateRangeCompMain)-COUNTA(#REF!),1)</definedName>
    <definedName name="nnn" localSheetId="9">OFFSET(DateRangeCompMain,9,0,COUNTA(DateRangeCompMain)-COUNTA(#REF!),1)</definedName>
    <definedName name="nnn" localSheetId="8">OFFSET('Parc Mobile '!DateRangeCompMain,9,0,COUNTA('Parc Mobile '!DateRangeCompMain)-COUNTA(#REF!),1)</definedName>
    <definedName name="nnn">OFFSET(DateRangeCompMain,9,0,COUNTA(DateRangeCompMain)-COUNTA(#REF!),1)</definedName>
    <definedName name="noidea" localSheetId="0">{#N/A,#N/A,FALSE,"Calc";#N/A,#N/A,FALSE,"Sensitivity";#N/A,#N/A,FALSE,"LT Earn.Dil.";#N/A,#N/A,FALSE,"Dil. AVP"}</definedName>
    <definedName name="noidea" localSheetId="7">{#N/A,#N/A,FALSE,"Calc";#N/A,#N/A,FALSE,"Sensitivity";#N/A,#N/A,FALSE,"LT Earn.Dil.";#N/A,#N/A,FALSE,"Dil. AVP"}</definedName>
    <definedName name="noidea" localSheetId="8">{#N/A,#N/A,FALSE,"Calc";#N/A,#N/A,FALSE,"Sensitivity";#N/A,#N/A,FALSE,"LT Earn.Dil.";#N/A,#N/A,FALSE,"Dil. AVP"}</definedName>
    <definedName name="noidea">{#N/A,#N/A,FALSE,"Calc";#N/A,#N/A,FALSE,"Sensitivity";#N/A,#N/A,FALSE,"LT Earn.Dil.";#N/A,#N/A,FALSE,"Dil. AVP"}</definedName>
    <definedName name="NOIDEA2" localSheetId="0">{#N/A,#N/A,FALSE,"Calc";#N/A,#N/A,FALSE,"Sensitivity";#N/A,#N/A,FALSE,"LT Earn.Dil.";#N/A,#N/A,FALSE,"Dil. AVP"}</definedName>
    <definedName name="NOIDEA2" localSheetId="7">{#N/A,#N/A,FALSE,"Calc";#N/A,#N/A,FALSE,"Sensitivity";#N/A,#N/A,FALSE,"LT Earn.Dil.";#N/A,#N/A,FALSE,"Dil. AVP"}</definedName>
    <definedName name="NOIDEA2" localSheetId="8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 localSheetId="0">#REF!</definedName>
    <definedName name="NonRGCols" localSheetId="7">#REF!</definedName>
    <definedName name="NonRGCols" localSheetId="8">#REF!</definedName>
    <definedName name="NonRGCols">#REF!</definedName>
    <definedName name="NonRGCols___0" localSheetId="0">#REF!</definedName>
    <definedName name="NonRGCols___0" localSheetId="7">#REF!</definedName>
    <definedName name="NonRGCols___0" localSheetId="8">#REF!</definedName>
    <definedName name="NonRGCols___0">#REF!</definedName>
    <definedName name="NonRGCols___12" localSheetId="0">#REF!</definedName>
    <definedName name="NonRGCols___12" localSheetId="7">#REF!</definedName>
    <definedName name="NonRGCols___12" localSheetId="8">#REF!</definedName>
    <definedName name="NonRGCols___12">#REF!</definedName>
    <definedName name="NonRGCols___14" localSheetId="7">#REF!</definedName>
    <definedName name="NonRGCols___14" localSheetId="8">#REF!</definedName>
    <definedName name="NonRGCols___14">#REF!</definedName>
    <definedName name="NonRGCols___16" localSheetId="7">#REF!</definedName>
    <definedName name="NonRGCols___16" localSheetId="8">#REF!</definedName>
    <definedName name="NonRGCols___16">#REF!</definedName>
    <definedName name="NonRGCols___2" localSheetId="7">#REF!</definedName>
    <definedName name="NonRGCols___2" localSheetId="8">#REF!</definedName>
    <definedName name="NonRGCols___2">#REF!</definedName>
    <definedName name="NonRGCols___25" localSheetId="7">#REF!</definedName>
    <definedName name="NonRGCols___25" localSheetId="8">#REF!</definedName>
    <definedName name="NonRGCols___25">#REF!</definedName>
    <definedName name="NonRGCols___26" localSheetId="7">#REF!</definedName>
    <definedName name="NonRGCols___26" localSheetId="8">#REF!</definedName>
    <definedName name="NonRGCols___26">#REF!</definedName>
    <definedName name="NonRGCols___27" localSheetId="7">#REF!</definedName>
    <definedName name="NonRGCols___27" localSheetId="8">#REF!</definedName>
    <definedName name="NonRGCols___27">#REF!</definedName>
    <definedName name="NonRGCols___4" localSheetId="7">#REF!</definedName>
    <definedName name="NonRGCols___4" localSheetId="8">#REF!</definedName>
    <definedName name="NonRGCols___4">#REF!</definedName>
    <definedName name="NonRGCols___5" localSheetId="7">#REF!</definedName>
    <definedName name="NonRGCols___5" localSheetId="8">#REF!</definedName>
    <definedName name="NonRGCols___5">#REF!</definedName>
    <definedName name="NonRGCols___7" localSheetId="7">#REF!</definedName>
    <definedName name="NonRGCols___7" localSheetId="8">#REF!</definedName>
    <definedName name="NonRGCols___7">#REF!</definedName>
    <definedName name="nouvelle_identification" localSheetId="0">#REF!</definedName>
    <definedName name="nouvelle_identification" localSheetId="7">#REF!</definedName>
    <definedName name="nouvelle_identification" localSheetId="8">#REF!</definedName>
    <definedName name="nouvelle_identification">#REF!</definedName>
    <definedName name="Novacom" localSheetId="10">OFFSET('Capex Consolidés'!CompRange1Main,9,0,COUNTA('Capex Consolidés'!CompRange1Main)-COUNTA(#REF!),1)</definedName>
    <definedName name="Novacom" localSheetId="0">OFFSET(CompRange1Main,9,0,COUNTA(CompRange1Main)-COUNTA(#REF!),1)</definedName>
    <definedName name="Novacom" localSheetId="7">OFFSET('Data Mobile'!CompRange1Main,9,0,COUNTA('Data Mobile'!CompRange1Main)-COUNTA(#REF!),1)</definedName>
    <definedName name="Novacom" localSheetId="9">OFFSET(CompRange1Main,9,0,COUNTA(CompRange1Main)-COUNTA(#REF!),1)</definedName>
    <definedName name="Novacom" localSheetId="8">OFFSET('Parc Mobile '!CompRange1Main,9,0,COUNTA('Parc Mobile '!CompRange1Main)-COUNTA(#REF!),1)</definedName>
    <definedName name="Novacom">OFFSET(CompRange1Main,9,0,COUNTA(CompRange1Main)-COUNTA(#REF!),1)</definedName>
    <definedName name="November" localSheetId="0">#REF!</definedName>
    <definedName name="November" localSheetId="7">#REF!</definedName>
    <definedName name="November" localSheetId="8">#REF!</definedName>
    <definedName name="November">#REF!</definedName>
    <definedName name="NSS_RVA_Encours">#N/A</definedName>
    <definedName name="Num_premier_paiement" localSheetId="7">#REF!</definedName>
    <definedName name="Num_premier_paiement" localSheetId="8">#REF!</definedName>
    <definedName name="Num_premier_paiement">#REF!</definedName>
    <definedName name="Num_premier_paiement___0" localSheetId="7">#REF!</definedName>
    <definedName name="Num_premier_paiement___0" localSheetId="8">#REF!</definedName>
    <definedName name="Num_premier_paiement___0">#REF!</definedName>
    <definedName name="Num_premier_paiement___12" localSheetId="7">#REF!</definedName>
    <definedName name="Num_premier_paiement___12" localSheetId="8">#REF!</definedName>
    <definedName name="Num_premier_paiement___12">#REF!</definedName>
    <definedName name="Num_premier_paiement___14" localSheetId="7">#REF!</definedName>
    <definedName name="Num_premier_paiement___14" localSheetId="8">#REF!</definedName>
    <definedName name="Num_premier_paiement___14">#REF!</definedName>
    <definedName name="Num_premier_paiement___16" localSheetId="7">#REF!</definedName>
    <definedName name="Num_premier_paiement___16" localSheetId="8">#REF!</definedName>
    <definedName name="Num_premier_paiement___16">#REF!</definedName>
    <definedName name="Num_premier_paiement___2" localSheetId="7">#REF!</definedName>
    <definedName name="Num_premier_paiement___2" localSheetId="8">#REF!</definedName>
    <definedName name="Num_premier_paiement___2">#REF!</definedName>
    <definedName name="Num_premier_paiement___25" localSheetId="7">#REF!</definedName>
    <definedName name="Num_premier_paiement___25" localSheetId="8">#REF!</definedName>
    <definedName name="Num_premier_paiement___25">#REF!</definedName>
    <definedName name="Num_premier_paiement___26" localSheetId="7">#REF!</definedName>
    <definedName name="Num_premier_paiement___26" localSheetId="8">#REF!</definedName>
    <definedName name="Num_premier_paiement___26">#REF!</definedName>
    <definedName name="Num_premier_paiement___27" localSheetId="7">#REF!</definedName>
    <definedName name="Num_premier_paiement___27" localSheetId="8">#REF!</definedName>
    <definedName name="Num_premier_paiement___27">#REF!</definedName>
    <definedName name="Num_premier_paiement___4" localSheetId="7">#REF!</definedName>
    <definedName name="Num_premier_paiement___4" localSheetId="8">#REF!</definedName>
    <definedName name="Num_premier_paiement___4">#REF!</definedName>
    <definedName name="Num_premier_paiement___5" localSheetId="7">#REF!</definedName>
    <definedName name="Num_premier_paiement___5" localSheetId="8">#REF!</definedName>
    <definedName name="Num_premier_paiement___5">#REF!</definedName>
    <definedName name="Num_premier_paiement___7" localSheetId="7">#REF!</definedName>
    <definedName name="Num_premier_paiement___7" localSheetId="8">#REF!</definedName>
    <definedName name="Num_premier_paiement___7">#REF!</definedName>
    <definedName name="nvbidf" localSheetId="0">nvbidf</definedName>
    <definedName name="nvbidf" localSheetId="7">#N/A</definedName>
    <definedName name="nvbidf" localSheetId="8">[0]!nvbidf</definedName>
    <definedName name="nvbidf">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0">#REF!</definedName>
    <definedName name="O" localSheetId="7">#REF!</definedName>
    <definedName name="O" localSheetId="8">#REF!</definedName>
    <definedName name="O">#REF!</definedName>
    <definedName name="O___0">NA()</definedName>
    <definedName name="O___12" localSheetId="7">#REF!</definedName>
    <definedName name="O___12" localSheetId="8">#REF!</definedName>
    <definedName name="O___12">#REF!</definedName>
    <definedName name="O___2" localSheetId="7">#REF!</definedName>
    <definedName name="O___2" localSheetId="8">#REF!</definedName>
    <definedName name="O___2">#REF!</definedName>
    <definedName name="O___25" localSheetId="7">#REF!</definedName>
    <definedName name="O___25" localSheetId="8">#REF!</definedName>
    <definedName name="O___25">#REF!</definedName>
    <definedName name="O___26" localSheetId="7">#REF!</definedName>
    <definedName name="O___26" localSheetId="8">#REF!</definedName>
    <definedName name="O___26">#REF!</definedName>
    <definedName name="O___27">NA()</definedName>
    <definedName name="O___4" localSheetId="7">#REF!</definedName>
    <definedName name="O___4" localSheetId="8">#REF!</definedName>
    <definedName name="O___4">#REF!</definedName>
    <definedName name="O___5">NA()</definedName>
    <definedName name="O___6" localSheetId="7">#REF!</definedName>
    <definedName name="O___6" localSheetId="8">#REF!</definedName>
    <definedName name="O___6">#REF!</definedName>
    <definedName name="O___7" localSheetId="7">#REF!</definedName>
    <definedName name="O___7" localSheetId="8">#REF!</definedName>
    <definedName name="O___7">#REF!</definedName>
    <definedName name="ObjectifCommutation" localSheetId="0">#REF!,#REF!,#REF!</definedName>
    <definedName name="ObjectifCommutation" localSheetId="7">#REF!,#REF!,#REF!</definedName>
    <definedName name="ObjectifCommutation" localSheetId="8">#REF!,#REF!,#REF!</definedName>
    <definedName name="ObjectifCommutation">#REF!,#REF!,#REF!</definedName>
    <definedName name="OBSERVATIONS" localSheetId="0">#REF!</definedName>
    <definedName name="OBSERVATIONS" localSheetId="7">#REF!</definedName>
    <definedName name="OBSERVATIONS" localSheetId="8">#REF!</definedName>
    <definedName name="OBSERVATIONS">#REF!</definedName>
    <definedName name="October" localSheetId="7">#REF!</definedName>
    <definedName name="October" localSheetId="8">#REF!</definedName>
    <definedName name="October">#REF!</definedName>
    <definedName name="OH" localSheetId="7">#REF!</definedName>
    <definedName name="OH" localSheetId="8">#REF!</definedName>
    <definedName name="OH">#REF!</definedName>
    <definedName name="oiuoiuouiyuiui" localSheetId="10">#REF!</definedName>
    <definedName name="oiuoiuouiyuiui" localSheetId="0">#REF!</definedName>
    <definedName name="oiuoiuouiyuiui" localSheetId="7">#REF!</definedName>
    <definedName name="oiuoiuouiyuiui" localSheetId="8">#REF!</definedName>
    <definedName name="oiuoiuouiyuiui" localSheetId="13">#REF!</definedName>
    <definedName name="oiuoiuouiyuiui">#REF!</definedName>
    <definedName name="ok" localSheetId="0">{#N/A,#N/A,FALSE,"Calc";#N/A,#N/A,FALSE,"Sensitivity";#N/A,#N/A,FALSE,"LT Earn.Dil.";#N/A,#N/A,FALSE,"Dil. AVP"}</definedName>
    <definedName name="ok" localSheetId="7">{#N/A,#N/A,FALSE,"Calc";#N/A,#N/A,FALSE,"Sensitivity";#N/A,#N/A,FALSE,"LT Earn.Dil.";#N/A,#N/A,FALSE,"Dil. AVP"}</definedName>
    <definedName name="ok" localSheetId="8">{#N/A,#N/A,FALSE,"Calc";#N/A,#N/A,FALSE,"Sensitivity";#N/A,#N/A,FALSE,"LT Earn.Dil.";#N/A,#N/A,FALSE,"Dil. AVP"}</definedName>
    <definedName name="ok">{#N/A,#N/A,FALSE,"Calc";#N/A,#N/A,FALSE,"Sensitivity";#N/A,#N/A,FALSE,"LT Earn.Dil.";#N/A,#N/A,FALSE,"Dil. AVP"}</definedName>
    <definedName name="okj" localSheetId="0">okj</definedName>
    <definedName name="okj" localSheetId="7">#N/A</definedName>
    <definedName name="okj" localSheetId="8">[0]!okj</definedName>
    <definedName name="okj">okj</definedName>
    <definedName name="oku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7">#REF!</definedName>
    <definedName name="omar" localSheetId="8">#REF!</definedName>
    <definedName name="omar">#REF!</definedName>
    <definedName name="OMC_HARDWARE" localSheetId="7">#REF!</definedName>
    <definedName name="OMC_HARDWARE" localSheetId="8">#REF!</definedName>
    <definedName name="OMC_HARDWARE">#REF!</definedName>
    <definedName name="OMC_SOFTWARE" localSheetId="7">#REF!</definedName>
    <definedName name="OMC_SOFTWARE" localSheetId="8">#REF!</definedName>
    <definedName name="OMC_SOFTWARE">#REF!</definedName>
    <definedName name="OMMAMAAC" localSheetId="8">#REF!</definedName>
    <definedName name="OMMAMAAC">#REF!</definedName>
    <definedName name="OP" localSheetId="0">{#N/A,#N/A,FALSE,"Operations";#N/A,#N/A,FALSE,"Financials"}</definedName>
    <definedName name="OP" localSheetId="7">{#N/A,#N/A,FALSE,"Operations";#N/A,#N/A,FALSE,"Financials"}</definedName>
    <definedName name="OP" localSheetId="8">{#N/A,#N/A,FALSE,"Operations";#N/A,#N/A,FALSE,"Financials"}</definedName>
    <definedName name="OP">{#N/A,#N/A,FALSE,"Operations";#N/A,#N/A,FALSE,"Financials"}</definedName>
    <definedName name="OPEX">#N/A</definedName>
    <definedName name="opex_">#N/A</definedName>
    <definedName name="OPEX_ACTU_DETAIL_DIV" localSheetId="7">#REF!</definedName>
    <definedName name="OPEX_ACTU_DETAIL_DIV" localSheetId="8">#REF!</definedName>
    <definedName name="OPEX_ACTU_DETAIL_DIV">#REF!</definedName>
    <definedName name="OPEX_CG_03" localSheetId="7">#REF!</definedName>
    <definedName name="OPEX_CG_03" localSheetId="8">#REF!</definedName>
    <definedName name="OPEX_CG_03">#REF!</definedName>
    <definedName name="OPEX_CR" localSheetId="7">#REF!</definedName>
    <definedName name="OPEX_CR" localSheetId="8">#REF!</definedName>
    <definedName name="OPEX_CR">#REF!</definedName>
    <definedName name="OPEX_MC" localSheetId="7">#REF!</definedName>
    <definedName name="OPEX_MC" localSheetId="8">#REF!</definedName>
    <definedName name="OPEX_MC">#REF!</definedName>
    <definedName name="OPEX_PREVISION" localSheetId="7">#REF!</definedName>
    <definedName name="OPEX_PREVISION" localSheetId="8">#REF!</definedName>
    <definedName name="OPEX_PREVISION">#REF!</definedName>
    <definedName name="opex2">#N/A</definedName>
    <definedName name="opex3" localSheetId="0">opex3</definedName>
    <definedName name="opex3" localSheetId="7">#N/A</definedName>
    <definedName name="opex3" localSheetId="8">#N/A</definedName>
    <definedName name="opex3">opex3</definedName>
    <definedName name="OPEX4RCG" localSheetId="0">#REF!</definedName>
    <definedName name="OPEX4RCG" localSheetId="7">#REF!</definedName>
    <definedName name="OPEX4RCG" localSheetId="8">#REF!</definedName>
    <definedName name="OPEX4RCG">#REF!</definedName>
    <definedName name="OPEX4Rcumul_general" localSheetId="7">#REF!</definedName>
    <definedName name="OPEX4Rcumul_general" localSheetId="8">#REF!</definedName>
    <definedName name="OPEX4Rcumul_general">#REF!</definedName>
    <definedName name="OTHER" localSheetId="7">#REF!</definedName>
    <definedName name="OTHER" localSheetId="8">#REF!</definedName>
    <definedName name="OTHER">#REF!</definedName>
    <definedName name="OUJ" localSheetId="7">#REF!</definedName>
    <definedName name="OUJ" localSheetId="8">#REF!</definedName>
    <definedName name="OUJ">#REF!</definedName>
    <definedName name="outi">#N/A</definedName>
    <definedName name="outilagemobile">#N/A</definedName>
    <definedName name="p" localSheetId="0">#REF!</definedName>
    <definedName name="p" localSheetId="7">#REF!</definedName>
    <definedName name="p" localSheetId="8">#REF!</definedName>
    <definedName name="p">#REF!</definedName>
    <definedName name="PAGE_1">#N/A</definedName>
    <definedName name="PAGE_2">#N/A</definedName>
    <definedName name="page1" localSheetId="0">#REF!</definedName>
    <definedName name="page1" localSheetId="7">#REF!</definedName>
    <definedName name="page1" localSheetId="8">#REF!</definedName>
    <definedName name="page1">#REF!</definedName>
    <definedName name="page2" localSheetId="0">#REF!</definedName>
    <definedName name="page2" localSheetId="7">#REF!</definedName>
    <definedName name="page2" localSheetId="8">#REF!</definedName>
    <definedName name="page2">#REF!</definedName>
    <definedName name="page3" localSheetId="7">#REF!</definedName>
    <definedName name="page3" localSheetId="8">#REF!</definedName>
    <definedName name="page3">#REF!</definedName>
    <definedName name="PAIE" localSheetId="7">#REF!</definedName>
    <definedName name="PAIE" localSheetId="8">#REF!</definedName>
    <definedName name="PAIE">#REF!</definedName>
    <definedName name="Paiement_calculé" localSheetId="7">#REF!</definedName>
    <definedName name="Paiement_calculé" localSheetId="8">#REF!</definedName>
    <definedName name="Paiement_calculé">#REF!</definedName>
    <definedName name="Paiement_calculé___0" localSheetId="7">#REF!</definedName>
    <definedName name="Paiement_calculé___0" localSheetId="8">#REF!</definedName>
    <definedName name="Paiement_calculé___0">#REF!</definedName>
    <definedName name="Paiement_calculé___12" localSheetId="7">#REF!</definedName>
    <definedName name="Paiement_calculé___12" localSheetId="8">#REF!</definedName>
    <definedName name="Paiement_calculé___12">#REF!</definedName>
    <definedName name="Paiement_calculé___14" localSheetId="7">#REF!</definedName>
    <definedName name="Paiement_calculé___14" localSheetId="8">#REF!</definedName>
    <definedName name="Paiement_calculé___14">#REF!</definedName>
    <definedName name="Paiement_calculé___16" localSheetId="7">#REF!</definedName>
    <definedName name="Paiement_calculé___16" localSheetId="8">#REF!</definedName>
    <definedName name="Paiement_calculé___16">#REF!</definedName>
    <definedName name="Paiement_calculé___2" localSheetId="7">#REF!</definedName>
    <definedName name="Paiement_calculé___2" localSheetId="8">#REF!</definedName>
    <definedName name="Paiement_calculé___2">#REF!</definedName>
    <definedName name="Paiement_calculé___25" localSheetId="7">#REF!</definedName>
    <definedName name="Paiement_calculé___25" localSheetId="8">#REF!</definedName>
    <definedName name="Paiement_calculé___25">#REF!</definedName>
    <definedName name="Paiement_calculé___26" localSheetId="7">#REF!</definedName>
    <definedName name="Paiement_calculé___26" localSheetId="8">#REF!</definedName>
    <definedName name="Paiement_calculé___26">#REF!</definedName>
    <definedName name="Paiement_calculé___27" localSheetId="7">#REF!</definedName>
    <definedName name="Paiement_calculé___27" localSheetId="8">#REF!</definedName>
    <definedName name="Paiement_calculé___27">#REF!</definedName>
    <definedName name="Paiement_calculé___4" localSheetId="7">#REF!</definedName>
    <definedName name="Paiement_calculé___4" localSheetId="8">#REF!</definedName>
    <definedName name="Paiement_calculé___4">#REF!</definedName>
    <definedName name="Paiement_calculé___5" localSheetId="7">#REF!</definedName>
    <definedName name="Paiement_calculé___5" localSheetId="8">#REF!</definedName>
    <definedName name="Paiement_calculé___5">#REF!</definedName>
    <definedName name="Paiement_calculé___7" localSheetId="7">#REF!</definedName>
    <definedName name="Paiement_calculé___7" localSheetId="8">#REF!</definedName>
    <definedName name="Paiement_calculé___7">#REF!</definedName>
    <definedName name="PAM" localSheetId="0">PAM</definedName>
    <definedName name="PAM" localSheetId="7">#N/A</definedName>
    <definedName name="PAM" localSheetId="8">[0]!PAM</definedName>
    <definedName name="PAM">PAM</definedName>
    <definedName name="PAM___0" localSheetId="0">Premier_paiement___16</definedName>
    <definedName name="PAM___0" localSheetId="7">[0]!Premier_paiement___16</definedName>
    <definedName name="PAM___0" localSheetId="8">[0]!Premier_paiement___16</definedName>
    <definedName name="PAM___0">Premier_paiement___16</definedName>
    <definedName name="PAM___12" localSheetId="0">PreDealReduction___5</definedName>
    <definedName name="PAM___12" localSheetId="7">[0]!PreDealReduction___5</definedName>
    <definedName name="PAM___12" localSheetId="8">[0]!PreDealReduction___5</definedName>
    <definedName name="PAM___12">PreDealReduction___5</definedName>
    <definedName name="PAM___14" localSheetId="0">PreDealReduction___27</definedName>
    <definedName name="PAM___14" localSheetId="7">[0]!PreDealReduction___27</definedName>
    <definedName name="PAM___14" localSheetId="8">[0]!PreDealReduction___27</definedName>
    <definedName name="PAM___14">PreDealReduction___27</definedName>
    <definedName name="PAM___16" localSheetId="0">PreDealReduction___14</definedName>
    <definedName name="PAM___16" localSheetId="7">[0]!PreDealReduction___14</definedName>
    <definedName name="PAM___16" localSheetId="8">[0]!PreDealReduction___14</definedName>
    <definedName name="PAM___16">PreDealReduction___14</definedName>
    <definedName name="PAM___23" localSheetId="0">PreDealReduction___25</definedName>
    <definedName name="PAM___23" localSheetId="7">[0]!PreDealReduction___25</definedName>
    <definedName name="PAM___23" localSheetId="8">[0]!PreDealReduction___25</definedName>
    <definedName name="PAM___23">PreDealReduction___25</definedName>
    <definedName name="PAM___25" localSheetId="0">PreDealReduction___2</definedName>
    <definedName name="PAM___25" localSheetId="7">[0]!PreDealReduction___2</definedName>
    <definedName name="PAM___25" localSheetId="8">[0]!PreDealReduction___2</definedName>
    <definedName name="PAM___25">PreDealReduction___2</definedName>
    <definedName name="PAM___26" localSheetId="0">PreDealReduction___0</definedName>
    <definedName name="PAM___26" localSheetId="7">[0]!PreDealReduction___0</definedName>
    <definedName name="PAM___26" localSheetId="8">[0]!PreDealReduction___0</definedName>
    <definedName name="PAM___26">PreDealReduction___0</definedName>
    <definedName name="PAM___27" localSheetId="0">PreDealReduction___26</definedName>
    <definedName name="PAM___27" localSheetId="7">[0]!PreDealReduction___26</definedName>
    <definedName name="PAM___27" localSheetId="8">[0]!PreDealReduction___26</definedName>
    <definedName name="PAM___27">PreDealReduction___26</definedName>
    <definedName name="PAM___5" localSheetId="0">PreDealReduction___7</definedName>
    <definedName name="PAM___5" localSheetId="7">[0]!PreDealReduction___7</definedName>
    <definedName name="PAM___5" localSheetId="8">[0]!PreDealReduction___7</definedName>
    <definedName name="PAM___5">PreDealReduction___7</definedName>
    <definedName name="PAM___6" localSheetId="0">PreDealReduction___4</definedName>
    <definedName name="PAM___6" localSheetId="7">[0]!PreDealReduction___4</definedName>
    <definedName name="PAM___6" localSheetId="8">[0]!PreDealReduction___4</definedName>
    <definedName name="PAM___6">PreDealReduction___4</definedName>
    <definedName name="PAM___9" localSheetId="0">PreDealReduction___12</definedName>
    <definedName name="PAM___9" localSheetId="7">[0]!PreDealReduction___12</definedName>
    <definedName name="PAM___9" localSheetId="8">[0]!PreDealReduction___12</definedName>
    <definedName name="PAM___9">PreDealReduction___12</definedName>
    <definedName name="par_article" localSheetId="0">#REF!</definedName>
    <definedName name="par_article" localSheetId="7">#REF!</definedName>
    <definedName name="par_article" localSheetId="8">#REF!</definedName>
    <definedName name="par_article">#REF!</definedName>
    <definedName name="part" localSheetId="0">#REF!</definedName>
    <definedName name="part" localSheetId="7">#REF!</definedName>
    <definedName name="part" localSheetId="8">#REF!</definedName>
    <definedName name="part">#REF!</definedName>
    <definedName name="partdiv" localSheetId="0">#REF!</definedName>
    <definedName name="partdiv" localSheetId="7">#REF!</definedName>
    <definedName name="partdiv" localSheetId="8">#REF!</definedName>
    <definedName name="partdiv">#REF!</definedName>
    <definedName name="PARTICIP" localSheetId="0">#REF!</definedName>
    <definedName name="PARTICIP" localSheetId="7">#REF!</definedName>
    <definedName name="PARTICIP" localSheetId="8">#REF!</definedName>
    <definedName name="PARTICIP">#REF!</definedName>
    <definedName name="PATENTE_2003" localSheetId="0">#REF!</definedName>
    <definedName name="PATENTE_2003" localSheetId="7">#REF!</definedName>
    <definedName name="PATENTE_2003" localSheetId="8">#REF!</definedName>
    <definedName name="PATENTE_2003">#REF!</definedName>
    <definedName name="PCU_HARDWARE" localSheetId="0">#REF!</definedName>
    <definedName name="PCU_HARDWARE" localSheetId="7">#REF!</definedName>
    <definedName name="PCU_HARDWARE" localSheetId="8">#REF!</definedName>
    <definedName name="PCU_HARDWARE">#REF!</definedName>
    <definedName name="PCU_SOFTWARE" localSheetId="0">#REF!</definedName>
    <definedName name="PCU_SOFTWARE" localSheetId="7">#REF!</definedName>
    <definedName name="PCU_SOFTWARE" localSheetId="8">#REF!</definedName>
    <definedName name="PCU_SOFTWARE">#REF!</definedName>
    <definedName name="PD" localSheetId="0">#REF!</definedName>
    <definedName name="PD" localSheetId="7">#REF!</definedName>
    <definedName name="PD" localSheetId="8">#REF!</definedName>
    <definedName name="PD">#REF!</definedName>
    <definedName name="Percent_Effort_Expend" localSheetId="0">#REF!</definedName>
    <definedName name="Percent_Effort_Expend" localSheetId="7">#REF!</definedName>
    <definedName name="Percent_Effort_Expend" localSheetId="8">#REF!</definedName>
    <definedName name="Percent_Effort_Expend">#REF!</definedName>
    <definedName name="PeriodsToRun" localSheetId="0">#REF!</definedName>
    <definedName name="PeriodsToRun" localSheetId="7">#REF!</definedName>
    <definedName name="PeriodsToRun" localSheetId="8">#REF!</definedName>
    <definedName name="PeriodsToRun">#REF!</definedName>
    <definedName name="PeriodsToRun___12" localSheetId="0">#REF!</definedName>
    <definedName name="PeriodsToRun___12" localSheetId="7">#REF!</definedName>
    <definedName name="PeriodsToRun___12" localSheetId="8">#REF!</definedName>
    <definedName name="PeriodsToRun___12">#REF!</definedName>
    <definedName name="Phase1" localSheetId="0">#REF!</definedName>
    <definedName name="Phase1" localSheetId="7">#REF!</definedName>
    <definedName name="Phase1" localSheetId="8">#REF!</definedName>
    <definedName name="Phase1">#REF!</definedName>
    <definedName name="Phase2" localSheetId="0">#REF!</definedName>
    <definedName name="Phase2" localSheetId="7">#REF!</definedName>
    <definedName name="Phase2" localSheetId="8">#REF!</definedName>
    <definedName name="Phase2">#REF!</definedName>
    <definedName name="Phase3" localSheetId="0">#REF!</definedName>
    <definedName name="Phase3" localSheetId="7">#REF!</definedName>
    <definedName name="Phase3" localSheetId="8">#REF!</definedName>
    <definedName name="Phase3">#REF!</definedName>
    <definedName name="Phase4" localSheetId="7">#REF!</definedName>
    <definedName name="Phase4" localSheetId="8">#REF!</definedName>
    <definedName name="Phase4">#REF!</definedName>
    <definedName name="Phase5" localSheetId="7">#REF!</definedName>
    <definedName name="Phase5" localSheetId="8">#REF!</definedName>
    <definedName name="Phase5">#REF!</definedName>
    <definedName name="PI" localSheetId="7">#REF!</definedName>
    <definedName name="PI" localSheetId="8">#REF!</definedName>
    <definedName name="PI">#REF!</definedName>
    <definedName name="PI___0" localSheetId="7">#REF!</definedName>
    <definedName name="PI___0" localSheetId="8">#REF!</definedName>
    <definedName name="PI___0">#REF!</definedName>
    <definedName name="PI___12" localSheetId="7">#REF!</definedName>
    <definedName name="PI___12" localSheetId="8">#REF!</definedName>
    <definedName name="PI___12">#REF!</definedName>
    <definedName name="PI___14" localSheetId="7">#REF!</definedName>
    <definedName name="PI___14" localSheetId="8">#REF!</definedName>
    <definedName name="PI___14">#REF!</definedName>
    <definedName name="PI___16" localSheetId="7">#REF!</definedName>
    <definedName name="PI___16" localSheetId="8">#REF!</definedName>
    <definedName name="PI___16">#REF!</definedName>
    <definedName name="PI___2" localSheetId="7">#REF!</definedName>
    <definedName name="PI___2" localSheetId="8">#REF!</definedName>
    <definedName name="PI___2">#REF!</definedName>
    <definedName name="PI___25" localSheetId="7">#REF!</definedName>
    <definedName name="PI___25" localSheetId="8">#REF!</definedName>
    <definedName name="PI___25">#REF!</definedName>
    <definedName name="PI___26" localSheetId="7">#REF!</definedName>
    <definedName name="PI___26" localSheetId="8">#REF!</definedName>
    <definedName name="PI___26">#REF!</definedName>
    <definedName name="PI___27" localSheetId="7">#REF!</definedName>
    <definedName name="PI___27" localSheetId="8">#REF!</definedName>
    <definedName name="PI___27">#REF!</definedName>
    <definedName name="PI___4" localSheetId="7">#REF!</definedName>
    <definedName name="PI___4" localSheetId="8">#REF!</definedName>
    <definedName name="PI___4">#REF!</definedName>
    <definedName name="PI___5" localSheetId="7">#REF!</definedName>
    <definedName name="PI___5" localSheetId="8">#REF!</definedName>
    <definedName name="PI___5">#REF!</definedName>
    <definedName name="PI___7" localSheetId="7">#REF!</definedName>
    <definedName name="PI___7" localSheetId="8">#REF!</definedName>
    <definedName name="PI___7">#REF!</definedName>
    <definedName name="PLAYS_TO_DATE" localSheetId="7">#REF!</definedName>
    <definedName name="PLAYS_TO_DATE" localSheetId="8">#REF!</definedName>
    <definedName name="PLAYS_TO_DATE">#REF!</definedName>
    <definedName name="PMENU" localSheetId="7">#REF!</definedName>
    <definedName name="PMENU" localSheetId="8">#REF!</definedName>
    <definedName name="PMENU">#REF!</definedName>
    <definedName name="PMENU1" localSheetId="7">#REF!</definedName>
    <definedName name="PMENU1" localSheetId="8">#REF!</definedName>
    <definedName name="PMENU1">#REF!</definedName>
    <definedName name="po" localSheetId="0">{#N/A,#N/A,FALSE,"Calc";#N/A,#N/A,FALSE,"Sensitivity";#N/A,#N/A,FALSE,"LT Earn.Dil.";#N/A,#N/A,FALSE,"Dil. AVP"}</definedName>
    <definedName name="po" localSheetId="7">{#N/A,#N/A,FALSE,"Calc";#N/A,#N/A,FALSE,"Sensitivity";#N/A,#N/A,FALSE,"LT Earn.Dil.";#N/A,#N/A,FALSE,"Dil. AVP"}</definedName>
    <definedName name="po" localSheetId="8">{#N/A,#N/A,FALSE,"Calc";#N/A,#N/A,FALSE,"Sensitivity";#N/A,#N/A,FALSE,"LT Earn.Dil.";#N/A,#N/A,FALSE,"Dil. AVP"}</definedName>
    <definedName name="po">{#N/A,#N/A,FALSE,"Calc";#N/A,#N/A,FALSE,"Sensitivity";#N/A,#N/A,FALSE,"LT Earn.Dil.";#N/A,#N/A,FALSE,"Dil. AVP"}</definedName>
    <definedName name="poi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 localSheetId="0">#REF!</definedName>
    <definedName name="POLY2000" localSheetId="7">#REF!</definedName>
    <definedName name="POLY2000" localSheetId="8">#REF!</definedName>
    <definedName name="POLY2000">#REF!</definedName>
    <definedName name="PortionInDeal" localSheetId="0">#REF!</definedName>
    <definedName name="PortionInDeal" localSheetId="7">#REF!</definedName>
    <definedName name="PortionInDeal" localSheetId="8">#REF!</definedName>
    <definedName name="PortionInDeal">#REF!</definedName>
    <definedName name="PortionInDeal___0" localSheetId="0">#REF!</definedName>
    <definedName name="PortionInDeal___0" localSheetId="7">#REF!</definedName>
    <definedName name="PortionInDeal___0" localSheetId="8">#REF!</definedName>
    <definedName name="PortionInDeal___0">#REF!</definedName>
    <definedName name="PortionInDeal___12" localSheetId="7">#REF!</definedName>
    <definedName name="PortionInDeal___12" localSheetId="8">#REF!</definedName>
    <definedName name="PortionInDeal___12">#REF!</definedName>
    <definedName name="PortionInDeal___14" localSheetId="7">#REF!</definedName>
    <definedName name="PortionInDeal___14" localSheetId="8">#REF!</definedName>
    <definedName name="PortionInDeal___14">#REF!</definedName>
    <definedName name="PortionInDeal___16" localSheetId="7">#REF!</definedName>
    <definedName name="PortionInDeal___16" localSheetId="8">#REF!</definedName>
    <definedName name="PortionInDeal___16">#REF!</definedName>
    <definedName name="PortionInDeal___2" localSheetId="7">#REF!</definedName>
    <definedName name="PortionInDeal___2" localSheetId="8">#REF!</definedName>
    <definedName name="PortionInDeal___2">#REF!</definedName>
    <definedName name="PortionInDeal___25" localSheetId="7">#REF!</definedName>
    <definedName name="PortionInDeal___25" localSheetId="8">#REF!</definedName>
    <definedName name="PortionInDeal___25">#REF!</definedName>
    <definedName name="PortionInDeal___26" localSheetId="7">#REF!</definedName>
    <definedName name="PortionInDeal___26" localSheetId="8">#REF!</definedName>
    <definedName name="PortionInDeal___26">#REF!</definedName>
    <definedName name="PortionInDeal___27" localSheetId="7">#REF!</definedName>
    <definedName name="PortionInDeal___27" localSheetId="8">#REF!</definedName>
    <definedName name="PortionInDeal___27">#REF!</definedName>
    <definedName name="PortionInDeal___4" localSheetId="7">#REF!</definedName>
    <definedName name="PortionInDeal___4" localSheetId="8">#REF!</definedName>
    <definedName name="PortionInDeal___4">#REF!</definedName>
    <definedName name="PortionInDeal___5" localSheetId="7">#REF!</definedName>
    <definedName name="PortionInDeal___5" localSheetId="8">#REF!</definedName>
    <definedName name="PortionInDeal___5">#REF!</definedName>
    <definedName name="PortionInDeal___7" localSheetId="7">#REF!</definedName>
    <definedName name="PortionInDeal___7" localSheetId="8">#REF!</definedName>
    <definedName name="PortionInDeal___7">#REF!</definedName>
    <definedName name="PP" localSheetId="0">#REF!</definedName>
    <definedName name="PP" localSheetId="7">#REF!</definedName>
    <definedName name="PP" localSheetId="8">#REF!</definedName>
    <definedName name="PP">#REF!</definedName>
    <definedName name="pr" localSheetId="7">[0]!pr</definedName>
    <definedName name="pr" localSheetId="8">#N/A</definedName>
    <definedName name="pr">[0]!pr</definedName>
    <definedName name="PreDealReduction" localSheetId="0">#REF!</definedName>
    <definedName name="PreDealReduction" localSheetId="7">#REF!</definedName>
    <definedName name="PreDealReduction" localSheetId="8">#REF!</definedName>
    <definedName name="PreDealReduction">#REF!</definedName>
    <definedName name="PreDealReduction___0" localSheetId="0">#REF!</definedName>
    <definedName name="PreDealReduction___0" localSheetId="7">#REF!</definedName>
    <definedName name="PreDealReduction___0" localSheetId="8">#REF!</definedName>
    <definedName name="PreDealReduction___0">#REF!</definedName>
    <definedName name="PreDealReduction___12" localSheetId="0">#REF!</definedName>
    <definedName name="PreDealReduction___12" localSheetId="7">#REF!</definedName>
    <definedName name="PreDealReduction___12" localSheetId="8">#REF!</definedName>
    <definedName name="PreDealReduction___12">#REF!</definedName>
    <definedName name="PreDealReduction___14" localSheetId="7">#REF!</definedName>
    <definedName name="PreDealReduction___14" localSheetId="8">#REF!</definedName>
    <definedName name="PreDealReduction___14">#REF!</definedName>
    <definedName name="PreDealReduction___16" localSheetId="7">#REF!</definedName>
    <definedName name="PreDealReduction___16" localSheetId="8">#REF!</definedName>
    <definedName name="PreDealReduction___16">#REF!</definedName>
    <definedName name="PreDealReduction___2" localSheetId="7">#REF!</definedName>
    <definedName name="PreDealReduction___2" localSheetId="8">#REF!</definedName>
    <definedName name="PreDealReduction___2">#REF!</definedName>
    <definedName name="PreDealReduction___25" localSheetId="7">#REF!</definedName>
    <definedName name="PreDealReduction___25" localSheetId="8">#REF!</definedName>
    <definedName name="PreDealReduction___25">#REF!</definedName>
    <definedName name="PreDealReduction___26" localSheetId="7">#REF!</definedName>
    <definedName name="PreDealReduction___26" localSheetId="8">#REF!</definedName>
    <definedName name="PreDealReduction___26">#REF!</definedName>
    <definedName name="PreDealReduction___27" localSheetId="7">#REF!</definedName>
    <definedName name="PreDealReduction___27" localSheetId="8">#REF!</definedName>
    <definedName name="PreDealReduction___27">#REF!</definedName>
    <definedName name="PreDealReduction___4" localSheetId="7">#REF!</definedName>
    <definedName name="PreDealReduction___4" localSheetId="8">#REF!</definedName>
    <definedName name="PreDealReduction___4">#REF!</definedName>
    <definedName name="PreDealReduction___5" localSheetId="7">#REF!</definedName>
    <definedName name="PreDealReduction___5" localSheetId="8">#REF!</definedName>
    <definedName name="PreDealReduction___5">#REF!</definedName>
    <definedName name="PreDealReduction___7" localSheetId="7">#REF!</definedName>
    <definedName name="PreDealReduction___7" localSheetId="8">#REF!</definedName>
    <definedName name="PreDealReduction___7">#REF!</definedName>
    <definedName name="Premier_paiement" localSheetId="7">#REF!</definedName>
    <definedName name="Premier_paiement" localSheetId="8">#REF!</definedName>
    <definedName name="Premier_paiement">#REF!</definedName>
    <definedName name="Premier_paiement___0" localSheetId="7">#REF!</definedName>
    <definedName name="Premier_paiement___0" localSheetId="8">#REF!</definedName>
    <definedName name="Premier_paiement___0">#REF!</definedName>
    <definedName name="Premier_paiement___12" localSheetId="7">#REF!</definedName>
    <definedName name="Premier_paiement___12" localSheetId="8">#REF!</definedName>
    <definedName name="Premier_paiement___12">#REF!</definedName>
    <definedName name="Premier_paiement___14" localSheetId="7">#REF!</definedName>
    <definedName name="Premier_paiement___14" localSheetId="8">#REF!</definedName>
    <definedName name="Premier_paiement___14">#REF!</definedName>
    <definedName name="Premier_paiement___16" localSheetId="7">#REF!</definedName>
    <definedName name="Premier_paiement___16" localSheetId="8">#REF!</definedName>
    <definedName name="Premier_paiement___16">#REF!</definedName>
    <definedName name="Premier_paiement___2" localSheetId="7">#REF!</definedName>
    <definedName name="Premier_paiement___2" localSheetId="8">#REF!</definedName>
    <definedName name="Premier_paiement___2">#REF!</definedName>
    <definedName name="Premier_paiement___25" localSheetId="7">#REF!</definedName>
    <definedName name="Premier_paiement___25" localSheetId="8">#REF!</definedName>
    <definedName name="Premier_paiement___25">#REF!</definedName>
    <definedName name="Premier_paiement___26" localSheetId="7">#REF!</definedName>
    <definedName name="Premier_paiement___26" localSheetId="8">#REF!</definedName>
    <definedName name="Premier_paiement___26">#REF!</definedName>
    <definedName name="Premier_paiement___27" localSheetId="7">#REF!</definedName>
    <definedName name="Premier_paiement___27" localSheetId="8">#REF!</definedName>
    <definedName name="Premier_paiement___27">#REF!</definedName>
    <definedName name="Premier_paiement___4" localSheetId="7">#REF!</definedName>
    <definedName name="Premier_paiement___4" localSheetId="8">#REF!</definedName>
    <definedName name="Premier_paiement___4">#REF!</definedName>
    <definedName name="Premier_paiement___5" localSheetId="7">#REF!</definedName>
    <definedName name="Premier_paiement___5" localSheetId="8">#REF!</definedName>
    <definedName name="Premier_paiement___5">#REF!</definedName>
    <definedName name="Premier_paiement___7" localSheetId="7">#REF!</definedName>
    <definedName name="Premier_paiement___7" localSheetId="8">#REF!</definedName>
    <definedName name="Premier_paiement___7">#REF!</definedName>
    <definedName name="Pres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7">#REF!</definedName>
    <definedName name="PresentationNormalA4" localSheetId="8">#REF!</definedName>
    <definedName name="PresentationNormalA4">#REF!</definedName>
    <definedName name="prets" localSheetId="7">#REF!</definedName>
    <definedName name="prets" localSheetId="8">#REF!</definedName>
    <definedName name="prets">#REF!</definedName>
    <definedName name="_xlnm.Print_Area" localSheetId="3">'CA Mobile'!$A$1:$DH$184</definedName>
    <definedName name="_xlnm.Print_Area" localSheetId="10">'Capex Consolidés'!$A$1:$DH$41</definedName>
    <definedName name="_xlnm.Print_Area" localSheetId="12">'Cash conso'!$A$1:$DH$41</definedName>
    <definedName name="_xlnm.Print_Area" localSheetId="0">Cover!$A$1:$S$38</definedName>
    <definedName name="_xlnm.Print_Area" localSheetId="7">'Data Mobile'!$A$1:$DH$35</definedName>
    <definedName name="_xlnm.Print_Area" localSheetId="15">'Impacts IFRS 16'!$A$1:$O$7</definedName>
    <definedName name="_xlnm.Print_Area" localSheetId="9">'Indicateurs Mobile'!$A$1:$DH$34</definedName>
    <definedName name="_xlnm.Print_Area" localSheetId="4">'Marge Mobile'!$A$1:$DH$61</definedName>
    <definedName name="_xlnm.Print_Area" localSheetId="2">'Opex Consolidés'!$A$1:$DF$201</definedName>
    <definedName name="_xlnm.Print_Area" localSheetId="1">'P&amp;L conso'!$A$1:$DH$56</definedName>
    <definedName name="_xlnm.Print_Area" localSheetId="8">'Parc Mobile '!$A$1:$DH$48</definedName>
    <definedName name="_xlnm.Print_Area" localSheetId="13">'Réalisé de trésorerie'!$B$1:$Q$77</definedName>
    <definedName name="_xlnm.Print_Area" localSheetId="14">'RH et QS'!$A$1:$P$13</definedName>
    <definedName name="_xlnm.Print_Area" localSheetId="5">'Trafic mobile'!$A$1:$DH$92</definedName>
    <definedName name="Print_fullyear" localSheetId="0">#REF!</definedName>
    <definedName name="Print_fullyear" localSheetId="7">#REF!</definedName>
    <definedName name="Print_fullyear" localSheetId="8">#REF!</definedName>
    <definedName name="Print_fullyear">#REF!</definedName>
    <definedName name="Print_totalproj" localSheetId="0">#REF!</definedName>
    <definedName name="Print_totalproj" localSheetId="7">#REF!</definedName>
    <definedName name="Print_totalproj" localSheetId="8">#REF!</definedName>
    <definedName name="Print_totalproj">#REF!</definedName>
    <definedName name="print4" localSheetId="0">{#N/A,#N/A,FALSE,"Operations";#N/A,#N/A,FALSE,"Financials"}</definedName>
    <definedName name="print4" localSheetId="7">{#N/A,#N/A,FALSE,"Operations";#N/A,#N/A,FALSE,"Financials"}</definedName>
    <definedName name="print4" localSheetId="8">{#N/A,#N/A,FALSE,"Operations";#N/A,#N/A,FALSE,"Financials"}</definedName>
    <definedName name="print4">{#N/A,#N/A,FALSE,"Operations";#N/A,#N/A,FALSE,"Financials"}</definedName>
    <definedName name="PRIOR_MONTH_PLAYS" localSheetId="7">#REF!</definedName>
    <definedName name="PRIOR_MONTH_PLAYS" localSheetId="8">#REF!</definedName>
    <definedName name="PRIOR_MONTH_PLAYS">#REF!</definedName>
    <definedName name="PROD" localSheetId="7">#REF!</definedName>
    <definedName name="PROD" localSheetId="8">#REF!</definedName>
    <definedName name="PROD">#REF!</definedName>
    <definedName name="ProdCorresp" localSheetId="7">#REF!</definedName>
    <definedName name="ProdCorresp" localSheetId="8">#REF!</definedName>
    <definedName name="ProdCorresp">#REF!</definedName>
    <definedName name="ProdCorresp___0" localSheetId="7">#REF!</definedName>
    <definedName name="ProdCorresp___0" localSheetId="8">#REF!</definedName>
    <definedName name="ProdCorresp___0">#REF!</definedName>
    <definedName name="ProdCorresp___12" localSheetId="7">#REF!</definedName>
    <definedName name="ProdCorresp___12" localSheetId="8">#REF!</definedName>
    <definedName name="ProdCorresp___12">#REF!</definedName>
    <definedName name="ProdCorresp___14" localSheetId="7">#REF!</definedName>
    <definedName name="ProdCorresp___14" localSheetId="8">#REF!</definedName>
    <definedName name="ProdCorresp___14">#REF!</definedName>
    <definedName name="ProdCorresp___16" localSheetId="7">#REF!</definedName>
    <definedName name="ProdCorresp___16" localSheetId="8">#REF!</definedName>
    <definedName name="ProdCorresp___16">#REF!</definedName>
    <definedName name="ProdCorresp___2" localSheetId="7">#REF!</definedName>
    <definedName name="ProdCorresp___2" localSheetId="8">#REF!</definedName>
    <definedName name="ProdCorresp___2">#REF!</definedName>
    <definedName name="ProdCorresp___25" localSheetId="7">#REF!</definedName>
    <definedName name="ProdCorresp___25" localSheetId="8">#REF!</definedName>
    <definedName name="ProdCorresp___25">#REF!</definedName>
    <definedName name="ProdCorresp___26" localSheetId="7">#REF!</definedName>
    <definedName name="ProdCorresp___26" localSheetId="8">#REF!</definedName>
    <definedName name="ProdCorresp___26">#REF!</definedName>
    <definedName name="ProdCorresp___27" localSheetId="7">#REF!</definedName>
    <definedName name="ProdCorresp___27" localSheetId="8">#REF!</definedName>
    <definedName name="ProdCorresp___27">#REF!</definedName>
    <definedName name="ProdCorresp___4" localSheetId="7">#REF!</definedName>
    <definedName name="ProdCorresp___4" localSheetId="8">#REF!</definedName>
    <definedName name="ProdCorresp___4">#REF!</definedName>
    <definedName name="ProdCorresp___5" localSheetId="7">#REF!</definedName>
    <definedName name="ProdCorresp___5" localSheetId="8">#REF!</definedName>
    <definedName name="ProdCorresp___5">#REF!</definedName>
    <definedName name="ProdCorresp___7" localSheetId="7">#REF!</definedName>
    <definedName name="ProdCorresp___7" localSheetId="8">#REF!</definedName>
    <definedName name="ProdCorresp___7">#REF!</definedName>
    <definedName name="PROGRAM_LU" localSheetId="0">#REF!</definedName>
    <definedName name="PROGRAM_LU" localSheetId="7">#REF!</definedName>
    <definedName name="PROGRAM_LU" localSheetId="8">#REF!</definedName>
    <definedName name="PROGRAM_LU">#REF!</definedName>
    <definedName name="ProImportExport.ImportFile" localSheetId="0">ProImportExport.ImportFile</definedName>
    <definedName name="ProImportExport.ImportFile" localSheetId="7">#N/A</definedName>
    <definedName name="ProImportExport.ImportFile" localSheetId="8">[0]!ProImportExport.ImportFile</definedName>
    <definedName name="ProImportExport.ImportFile">ProImportExport.ImportFile</definedName>
    <definedName name="ProImportExport.ImportFile___0" localSheetId="0">qa___26</definedName>
    <definedName name="ProImportExport.ImportFile___0" localSheetId="7">[0]!qa___26</definedName>
    <definedName name="ProImportExport.ImportFile___0" localSheetId="8">[0]!qa___26</definedName>
    <definedName name="ProImportExport.ImportFile___0">qa___26</definedName>
    <definedName name="ProImportExport.ImportFile___12" localSheetId="0">qa___14</definedName>
    <definedName name="ProImportExport.ImportFile___12" localSheetId="7">[0]!qa___14</definedName>
    <definedName name="ProImportExport.ImportFile___12" localSheetId="8">[0]!qa___14</definedName>
    <definedName name="ProImportExport.ImportFile___12">qa___14</definedName>
    <definedName name="ProImportExport.ImportFile___14" localSheetId="0">qa___9</definedName>
    <definedName name="ProImportExport.ImportFile___14" localSheetId="7">[0]!qa___9</definedName>
    <definedName name="ProImportExport.ImportFile___14" localSheetId="8">[0]!qa___9</definedName>
    <definedName name="ProImportExport.ImportFile___14">qa___9</definedName>
    <definedName name="ProImportExport.ImportFile___16" localSheetId="0">#N/A</definedName>
    <definedName name="ProImportExport.ImportFile___16" localSheetId="7">'Data Mobile'!qa___6</definedName>
    <definedName name="ProImportExport.ImportFile___16" localSheetId="8">'Parc Mobile '!qa___6</definedName>
    <definedName name="ProImportExport.ImportFile___16">qa___6</definedName>
    <definedName name="ProImportExport.ImportFile___2" localSheetId="0">qa___3</definedName>
    <definedName name="ProImportExport.ImportFile___2" localSheetId="7">[0]!qa___3</definedName>
    <definedName name="ProImportExport.ImportFile___2" localSheetId="8">[0]!qa___3</definedName>
    <definedName name="ProImportExport.ImportFile___2">qa___3</definedName>
    <definedName name="ProImportExport.ImportFile___25" localSheetId="0">qa___16</definedName>
    <definedName name="ProImportExport.ImportFile___25" localSheetId="7">[0]!qa___16</definedName>
    <definedName name="ProImportExport.ImportFile___25" localSheetId="8">[0]!qa___16</definedName>
    <definedName name="ProImportExport.ImportFile___25">qa___16</definedName>
    <definedName name="ProImportExport.ImportFile___26" localSheetId="0">qa___27</definedName>
    <definedName name="ProImportExport.ImportFile___26" localSheetId="7">[0]!qa___27</definedName>
    <definedName name="ProImportExport.ImportFile___26" localSheetId="8">[0]!qa___27</definedName>
    <definedName name="ProImportExport.ImportFile___26">qa___27</definedName>
    <definedName name="ProImportExport.ImportFile___27" localSheetId="0">qa___2</definedName>
    <definedName name="ProImportExport.ImportFile___27" localSheetId="7">[0]!qa___2</definedName>
    <definedName name="ProImportExport.ImportFile___27" localSheetId="8">[0]!qa___2</definedName>
    <definedName name="ProImportExport.ImportFile___27">qa___2</definedName>
    <definedName name="ProImportExport.ImportFile___3" localSheetId="0">qa___25</definedName>
    <definedName name="ProImportExport.ImportFile___3" localSheetId="7">[0]!qa___25</definedName>
    <definedName name="ProImportExport.ImportFile___3" localSheetId="8">[0]!qa___25</definedName>
    <definedName name="ProImportExport.ImportFile___3">qa___25</definedName>
    <definedName name="ProImportExport.ImportFile___4" localSheetId="0">qa___23</definedName>
    <definedName name="ProImportExport.ImportFile___4" localSheetId="7">[0]!qa___23</definedName>
    <definedName name="ProImportExport.ImportFile___4" localSheetId="8">[0]!qa___23</definedName>
    <definedName name="ProImportExport.ImportFile___4">qa___23</definedName>
    <definedName name="ProImportExport.ImportFile___5" localSheetId="0">qa___12</definedName>
    <definedName name="ProImportExport.ImportFile___5" localSheetId="7">[0]!qa___12</definedName>
    <definedName name="ProImportExport.ImportFile___5" localSheetId="8">[0]!qa___12</definedName>
    <definedName name="ProImportExport.ImportFile___5">qa___12</definedName>
    <definedName name="ProImportExport.ImportFile___6" localSheetId="0">Q___0</definedName>
    <definedName name="ProImportExport.ImportFile___6" localSheetId="7">[0]!Q___0</definedName>
    <definedName name="ProImportExport.ImportFile___6" localSheetId="8">[0]!Q___0</definedName>
    <definedName name="ProImportExport.ImportFile___6">Q___0</definedName>
    <definedName name="ProImportExport.ImportFile___7" localSheetId="0">qa___5</definedName>
    <definedName name="ProImportExport.ImportFile___7" localSheetId="7">[0]!qa___5</definedName>
    <definedName name="ProImportExport.ImportFile___7" localSheetId="8">[0]!qa___5</definedName>
    <definedName name="ProImportExport.ImportFile___7">qa___5</definedName>
    <definedName name="ProImportExport.ImportFile___9" localSheetId="0">qa___4</definedName>
    <definedName name="ProImportExport.ImportFile___9" localSheetId="7">[0]!qa___4</definedName>
    <definedName name="ProImportExport.ImportFile___9" localSheetId="8">[0]!qa___4</definedName>
    <definedName name="ProImportExport.ImportFile___9">qa___4</definedName>
    <definedName name="ProImportExport.SaveNewFile" localSheetId="0">ProImportExport.SaveNewFile</definedName>
    <definedName name="ProImportExport.SaveNewFile" localSheetId="7">#N/A</definedName>
    <definedName name="ProImportExport.SaveNewFile" localSheetId="8">[0]!ProImportExport.SaveNewFile</definedName>
    <definedName name="ProImportExport.SaveNewFile">ProImportExport.SaveNewFile</definedName>
    <definedName name="ProImportExport.SaveNewFile___0" localSheetId="0">qq___26</definedName>
    <definedName name="ProImportExport.SaveNewFile___0" localSheetId="7">qq___26</definedName>
    <definedName name="ProImportExport.SaveNewFile___0" localSheetId="8">qq___26</definedName>
    <definedName name="ProImportExport.SaveNewFile___0">qq___26</definedName>
    <definedName name="ProImportExport.SaveNewFile___12" localSheetId="0">qq___14</definedName>
    <definedName name="ProImportExport.SaveNewFile___12" localSheetId="7">[0]!qq___14</definedName>
    <definedName name="ProImportExport.SaveNewFile___12" localSheetId="8">[0]!qq___14</definedName>
    <definedName name="ProImportExport.SaveNewFile___12">qq___14</definedName>
    <definedName name="ProImportExport.SaveNewFile___14" localSheetId="0">qq___9</definedName>
    <definedName name="ProImportExport.SaveNewFile___14" localSheetId="7">[0]!qq___9</definedName>
    <definedName name="ProImportExport.SaveNewFile___14" localSheetId="8">[0]!qq___9</definedName>
    <definedName name="ProImportExport.SaveNewFile___14">qq___9</definedName>
    <definedName name="ProImportExport.SaveNewFile___16" localSheetId="0">qq___6</definedName>
    <definedName name="ProImportExport.SaveNewFile___16" localSheetId="7">qq___6</definedName>
    <definedName name="ProImportExport.SaveNewFile___16" localSheetId="8">qq___6</definedName>
    <definedName name="ProImportExport.SaveNewFile___16">qq___6</definedName>
    <definedName name="ProImportExport.SaveNewFile___2" localSheetId="0">qq___3</definedName>
    <definedName name="ProImportExport.SaveNewFile___2" localSheetId="7">[0]!qq___3</definedName>
    <definedName name="ProImportExport.SaveNewFile___2" localSheetId="8">[0]!qq___3</definedName>
    <definedName name="ProImportExport.SaveNewFile___2">qq___3</definedName>
    <definedName name="ProImportExport.SaveNewFile___25" localSheetId="0">qq___16</definedName>
    <definedName name="ProImportExport.SaveNewFile___25" localSheetId="7">[0]!qq___16</definedName>
    <definedName name="ProImportExport.SaveNewFile___25" localSheetId="8">[0]!qq___16</definedName>
    <definedName name="ProImportExport.SaveNewFile___25">qq___16</definedName>
    <definedName name="ProImportExport.SaveNewFile___26" localSheetId="0">qq___27</definedName>
    <definedName name="ProImportExport.SaveNewFile___26" localSheetId="7">[0]!qq___27</definedName>
    <definedName name="ProImportExport.SaveNewFile___26" localSheetId="8">[0]!qq___27</definedName>
    <definedName name="ProImportExport.SaveNewFile___26">qq___27</definedName>
    <definedName name="ProImportExport.SaveNewFile___27" localSheetId="0">qq___2</definedName>
    <definedName name="ProImportExport.SaveNewFile___27" localSheetId="7">qq___2</definedName>
    <definedName name="ProImportExport.SaveNewFile___27" localSheetId="8">qq___2</definedName>
    <definedName name="ProImportExport.SaveNewFile___27">qq___2</definedName>
    <definedName name="ProImportExport.SaveNewFile___3" localSheetId="0">#N/A</definedName>
    <definedName name="ProImportExport.SaveNewFile___3" localSheetId="7">'Data Mobile'!qq___25</definedName>
    <definedName name="ProImportExport.SaveNewFile___3" localSheetId="8">'Parc Mobile '!qq___25</definedName>
    <definedName name="ProImportExport.SaveNewFile___3">qq___25</definedName>
    <definedName name="ProImportExport.SaveNewFile___4" localSheetId="0">qq___23</definedName>
    <definedName name="ProImportExport.SaveNewFile___4" localSheetId="7">[0]!qq___23</definedName>
    <definedName name="ProImportExport.SaveNewFile___4" localSheetId="8">[0]!qq___23</definedName>
    <definedName name="ProImportExport.SaveNewFile___4">qq___23</definedName>
    <definedName name="ProImportExport.SaveNewFile___5" localSheetId="0">qq___12</definedName>
    <definedName name="ProImportExport.SaveNewFile___5" localSheetId="7">qq___12</definedName>
    <definedName name="ProImportExport.SaveNewFile___5" localSheetId="8">qq___12</definedName>
    <definedName name="ProImportExport.SaveNewFile___5">qq___12</definedName>
    <definedName name="ProImportExport.SaveNewFile___6" localSheetId="0">qa___0</definedName>
    <definedName name="ProImportExport.SaveNewFile___6" localSheetId="7">[0]!qa___0</definedName>
    <definedName name="ProImportExport.SaveNewFile___6" localSheetId="8">[0]!qa___0</definedName>
    <definedName name="ProImportExport.SaveNewFile___6">qa___0</definedName>
    <definedName name="ProImportExport.SaveNewFile___7" localSheetId="0">qq___5</definedName>
    <definedName name="ProImportExport.SaveNewFile___7" localSheetId="7">[0]!qq___5</definedName>
    <definedName name="ProImportExport.SaveNewFile___7" localSheetId="8">[0]!qq___5</definedName>
    <definedName name="ProImportExport.SaveNewFile___7">qq___5</definedName>
    <definedName name="ProImportExport.SaveNewFile___9" localSheetId="0">qq___4</definedName>
    <definedName name="ProImportExport.SaveNewFile___9" localSheetId="7">[0]!qq___4</definedName>
    <definedName name="ProImportExport.SaveNewFile___9" localSheetId="8">[0]!qq___4</definedName>
    <definedName name="ProImportExport.SaveNewFile___9">qq___4</definedName>
    <definedName name="projectname" localSheetId="0">#REF!</definedName>
    <definedName name="projectname" localSheetId="7">#REF!</definedName>
    <definedName name="projectname" localSheetId="8">#REF!</definedName>
    <definedName name="projectname">#REF!</definedName>
    <definedName name="projets" localSheetId="7">#REF!</definedName>
    <definedName name="projets" localSheetId="8">#REF!</definedName>
    <definedName name="projets">#REF!</definedName>
    <definedName name="projets___0" localSheetId="7">#REF!</definedName>
    <definedName name="projets___0" localSheetId="8">#REF!</definedName>
    <definedName name="projets___0">#REF!</definedName>
    <definedName name="projets___12" localSheetId="7">#REF!</definedName>
    <definedName name="projets___12" localSheetId="8">#REF!</definedName>
    <definedName name="projets___12">#REF!</definedName>
    <definedName name="projets___14" localSheetId="7">#REF!</definedName>
    <definedName name="projets___14" localSheetId="8">#REF!</definedName>
    <definedName name="projets___14">#REF!</definedName>
    <definedName name="projets___16" localSheetId="7">#REF!</definedName>
    <definedName name="projets___16" localSheetId="8">#REF!</definedName>
    <definedName name="projets___16">#REF!</definedName>
    <definedName name="projets___2" localSheetId="7">#REF!</definedName>
    <definedName name="projets___2" localSheetId="8">#REF!</definedName>
    <definedName name="projets___2">#REF!</definedName>
    <definedName name="projets___26" localSheetId="7">#REF!</definedName>
    <definedName name="projets___26" localSheetId="8">#REF!</definedName>
    <definedName name="projets___26">#REF!</definedName>
    <definedName name="projets___27" localSheetId="7">#REF!</definedName>
    <definedName name="projets___27" localSheetId="8">#REF!</definedName>
    <definedName name="projets___27">#REF!</definedName>
    <definedName name="projets___5" localSheetId="7">#REF!</definedName>
    <definedName name="projets___5" localSheetId="8">#REF!</definedName>
    <definedName name="projets___5">#REF!</definedName>
    <definedName name="projets___7" localSheetId="7">#REF!</definedName>
    <definedName name="projets___7" localSheetId="8">#REF!</definedName>
    <definedName name="projets___7">#REF!</definedName>
    <definedName name="PROOF">#N/A</definedName>
    <definedName name="prout" localSheetId="0">{"comp1",#N/A,FALSE,"COMPS";"footnotes",#N/A,FALSE,"COMPS"}</definedName>
    <definedName name="prout" localSheetId="7">{"comp1",#N/A,FALSE,"COMPS";"footnotes",#N/A,FALSE,"COMPS"}</definedName>
    <definedName name="prout" localSheetId="8">{"comp1",#N/A,FALSE,"COMPS";"footnotes",#N/A,FALSE,"COMPS"}</definedName>
    <definedName name="prout">{"comp1",#N/A,FALSE,"COMPS";"footnotes",#N/A,FALSE,"COMPS"}</definedName>
    <definedName name="PTK" localSheetId="7">#REF!</definedName>
    <definedName name="PTK" localSheetId="8">#REF!</definedName>
    <definedName name="PTK">#REF!</definedName>
    <definedName name="PTRt" localSheetId="10">OFFSET('Capex Consolidés'!CompRange3Main,9,0,COUNTA('Capex Consolidés'!CompRange3Main)-COUNTA(#REF!),1)</definedName>
    <definedName name="PTRt" localSheetId="0">OFFSET(CompRange3Main,9,0,COUNTA(CompRange3Main)-COUNTA(#REF!),1)</definedName>
    <definedName name="PTRt" localSheetId="7">OFFSET('Data Mobile'!CompRange3Main,9,0,COUNTA('Data Mobile'!CompRange3Main)-COUNTA(#REF!),1)</definedName>
    <definedName name="PTRt" localSheetId="9">OFFSET(CompRange3Main,9,0,COUNTA(CompRange3Main)-COUNTA(#REF!),1)</definedName>
    <definedName name="PTRt" localSheetId="8">OFFSET('Parc Mobile '!CompRange3Main,9,0,COUNTA('Parc Mobile '!CompRange3Main)-COUNTA(#REF!),1)</definedName>
    <definedName name="PTRt">OFFSET(CompRange3Main,9,0,COUNTA(CompRange3Main)-COUNTA(#REF!),1)</definedName>
    <definedName name="PV_Planned_Value" localSheetId="0">#REF!</definedName>
    <definedName name="PV_Planned_Value" localSheetId="7">#REF!</definedName>
    <definedName name="PV_Planned_Value" localSheetId="8">#REF!</definedName>
    <definedName name="PV_Planned_Value">#REF!</definedName>
    <definedName name="pvctco" localSheetId="7">#REF!</definedName>
    <definedName name="pvctco" localSheetId="8">#REF!</definedName>
    <definedName name="pvctco">#REF!</definedName>
    <definedName name="pvctim" localSheetId="7">#REF!</definedName>
    <definedName name="pvctim" localSheetId="8">#REF!</definedName>
    <definedName name="pvctim">#REF!</definedName>
    <definedName name="pvctnc" localSheetId="7">#REF!</definedName>
    <definedName name="pvctnc" localSheetId="8">#REF!</definedName>
    <definedName name="pvctnc">#REF!</definedName>
    <definedName name="pvctpa" localSheetId="7">#REF!</definedName>
    <definedName name="pvctpa" localSheetId="8">#REF!</definedName>
    <definedName name="pvctpa">#REF!</definedName>
    <definedName name="pvctpl" localSheetId="7">#REF!</definedName>
    <definedName name="pvctpl" localSheetId="8">#REF!</definedName>
    <definedName name="pvctpl">#REF!</definedName>
    <definedName name="pvcttiap" localSheetId="7">#REF!</definedName>
    <definedName name="pvcttiap" localSheetId="8">#REF!</definedName>
    <definedName name="pvcttiap">#REF!</definedName>
    <definedName name="pvctvmp" localSheetId="7">#REF!</definedName>
    <definedName name="pvctvmp" localSheetId="8">#REF!</definedName>
    <definedName name="pvctvmp">#REF!</definedName>
    <definedName name="pvltim" localSheetId="7">#REF!</definedName>
    <definedName name="pvltim" localSheetId="8">#REF!</definedName>
    <definedName name="pvltim">#REF!</definedName>
    <definedName name="pvltnc" localSheetId="7">#REF!</definedName>
    <definedName name="pvltnc" localSheetId="8">#REF!</definedName>
    <definedName name="pvltnc">#REF!</definedName>
    <definedName name="pvltpa" localSheetId="7">#REF!</definedName>
    <definedName name="pvltpa" localSheetId="8">#REF!</definedName>
    <definedName name="pvltpa">#REF!</definedName>
    <definedName name="pvltpl" localSheetId="7">#REF!</definedName>
    <definedName name="pvltpl" localSheetId="8">#REF!</definedName>
    <definedName name="pvltpl">#REF!</definedName>
    <definedName name="pvlttiap" localSheetId="7">#REF!</definedName>
    <definedName name="pvlttiap" localSheetId="8">#REF!</definedName>
    <definedName name="pvlttiap">#REF!</definedName>
    <definedName name="pvlttp" localSheetId="7">#REF!</definedName>
    <definedName name="pvlttp" localSheetId="8">#REF!</definedName>
    <definedName name="pvlttp">#REF!</definedName>
    <definedName name="pvltvmp" localSheetId="7">#REF!</definedName>
    <definedName name="pvltvmp" localSheetId="8">#REF!</definedName>
    <definedName name="pvltvmp">#REF!</definedName>
    <definedName name="pvtiap" localSheetId="7">#REF!</definedName>
    <definedName name="pvtiap" localSheetId="8">#REF!</definedName>
    <definedName name="pvtiap">#REF!</definedName>
    <definedName name="PwrRed" localSheetId="0">#REF!</definedName>
    <definedName name="PwrRed" localSheetId="7">#REF!</definedName>
    <definedName name="PwrRed" localSheetId="8">#REF!</definedName>
    <definedName name="PwrRed">#REF!</definedName>
    <definedName name="PY" localSheetId="0">PY</definedName>
    <definedName name="PY" localSheetId="7">#N/A</definedName>
    <definedName name="PY" localSheetId="8">[0]!PY</definedName>
    <definedName name="PY">PY</definedName>
    <definedName name="Q" localSheetId="0">#REF!</definedName>
    <definedName name="Q" localSheetId="7">#REF!</definedName>
    <definedName name="Q" localSheetId="8">#REF!</definedName>
    <definedName name="Q">#REF!</definedName>
    <definedName name="Q___0" localSheetId="7">#REF!</definedName>
    <definedName name="Q___0" localSheetId="8">#REF!</definedName>
    <definedName name="Q___0">#REF!</definedName>
    <definedName name="Q___12" localSheetId="7">#REF!</definedName>
    <definedName name="Q___12" localSheetId="8">#REF!</definedName>
    <definedName name="Q___12">#REF!</definedName>
    <definedName name="Q___14" localSheetId="7">#REF!</definedName>
    <definedName name="Q___14" localSheetId="8">#REF!</definedName>
    <definedName name="Q___14">#REF!</definedName>
    <definedName name="Q___16" localSheetId="7">#REF!</definedName>
    <definedName name="Q___16" localSheetId="8">#REF!</definedName>
    <definedName name="Q___16">#REF!</definedName>
    <definedName name="Q___2" localSheetId="7">#REF!</definedName>
    <definedName name="Q___2" localSheetId="8">#REF!</definedName>
    <definedName name="Q___2">#REF!</definedName>
    <definedName name="Q___25" localSheetId="7">#REF!</definedName>
    <definedName name="Q___25" localSheetId="8">#REF!</definedName>
    <definedName name="Q___25">#REF!</definedName>
    <definedName name="Q___26" localSheetId="7">#REF!</definedName>
    <definedName name="Q___26" localSheetId="8">#REF!</definedName>
    <definedName name="Q___26">#REF!</definedName>
    <definedName name="Q___27" localSheetId="7">#REF!</definedName>
    <definedName name="Q___27" localSheetId="8">#REF!</definedName>
    <definedName name="Q___27">#REF!</definedName>
    <definedName name="Q___4" localSheetId="7">#REF!</definedName>
    <definedName name="Q___4" localSheetId="8">#REF!</definedName>
    <definedName name="Q___4">#REF!</definedName>
    <definedName name="Q___5" localSheetId="7">#REF!</definedName>
    <definedName name="Q___5" localSheetId="8">#REF!</definedName>
    <definedName name="Q___5">#REF!</definedName>
    <definedName name="Q___7" localSheetId="7">#REF!</definedName>
    <definedName name="Q___7" localSheetId="8">#REF!</definedName>
    <definedName name="Q___7">#REF!</definedName>
    <definedName name="qa" localSheetId="0">Nb_de_paiements_par_an*#REF!</definedName>
    <definedName name="qa" localSheetId="7">'Data Mobile'!Nb_de_paiements_par_an*#REF!</definedName>
    <definedName name="qa" localSheetId="8">'Parc Mobile '!Nb_de_paiements_par_an*#REF!</definedName>
    <definedName name="qa">Nb_de_paiements_par_an*#REF!</definedName>
    <definedName name="qa___0" localSheetId="0">Nb_de_paiements_par_an___0*#REF!</definedName>
    <definedName name="qa___0" localSheetId="7">'Data Mobile'!Nb_de_paiements_par_an___0*#REF!</definedName>
    <definedName name="qa___0" localSheetId="8">'Parc Mobile '!Nb_de_paiements_par_an___0*#REF!</definedName>
    <definedName name="qa___0">Nb_de_paiements_par_an___0*#REF!</definedName>
    <definedName name="qa___12" localSheetId="0">Nb_de_paiements_par_an___12*#REF!</definedName>
    <definedName name="qa___12" localSheetId="7">'Data Mobile'!Nb_de_paiements_par_an___12*#REF!</definedName>
    <definedName name="qa___12" localSheetId="8">'Parc Mobile '!Nb_de_paiements_par_an___12*#REF!</definedName>
    <definedName name="qa___12">Nb_de_paiements_par_an___12*#REF!</definedName>
    <definedName name="qa___14" localSheetId="0">Nb_de_paiements_par_an___14*#REF!</definedName>
    <definedName name="qa___14" localSheetId="7">'Data Mobile'!Nb_de_paiements_par_an___14*#REF!</definedName>
    <definedName name="qa___14" localSheetId="8">'Parc Mobile '!Nb_de_paiements_par_an___14*#REF!</definedName>
    <definedName name="qa___14">Nb_de_paiements_par_an___14*#REF!</definedName>
    <definedName name="qa___16" localSheetId="0">Nb_de_paiements_par_an___16*#REF!</definedName>
    <definedName name="qa___16" localSheetId="7">'Data Mobile'!Nb_de_paiements_par_an___16*#REF!</definedName>
    <definedName name="qa___16" localSheetId="8">'Parc Mobile '!Nb_de_paiements_par_an___16*#REF!</definedName>
    <definedName name="qa___16">Nb_de_paiements_par_an___16*#REF!</definedName>
    <definedName name="qa___2" localSheetId="0">Nb_de_paiements_par_an___2*#REF!</definedName>
    <definedName name="qa___2" localSheetId="7">'Data Mobile'!Nb_de_paiements_par_an___2*#REF!</definedName>
    <definedName name="qa___2" localSheetId="8">'Parc Mobile '!Nb_de_paiements_par_an___2*#REF!</definedName>
    <definedName name="qa___2">Nb_de_paiements_par_an___2*#REF!</definedName>
    <definedName name="qa___23" localSheetId="0">Nb_de_paiements_par_an___0*#REF!</definedName>
    <definedName name="qa___23" localSheetId="7">'Data Mobile'!Nb_de_paiements_par_an___0*#REF!</definedName>
    <definedName name="qa___23" localSheetId="8">'Parc Mobile '!Nb_de_paiements_par_an___0*#REF!</definedName>
    <definedName name="qa___23">Nb_de_paiements_par_an___0*#REF!</definedName>
    <definedName name="qa___25" localSheetId="0">Nb_de_paiements_par_an___25*#REF!</definedName>
    <definedName name="qa___25" localSheetId="7">'Data Mobile'!Nb_de_paiements_par_an___25*#REF!</definedName>
    <definedName name="qa___25" localSheetId="8">'Parc Mobile '!Nb_de_paiements_par_an___25*#REF!</definedName>
    <definedName name="qa___25">Nb_de_paiements_par_an___25*#REF!</definedName>
    <definedName name="qa___26" localSheetId="0">Nb_de_paiements_par_an___26*#REF!</definedName>
    <definedName name="qa___26" localSheetId="7">'Data Mobile'!Nb_de_paiements_par_an___26*#REF!</definedName>
    <definedName name="qa___26" localSheetId="8">'Parc Mobile '!Nb_de_paiements_par_an___26*#REF!</definedName>
    <definedName name="qa___26">Nb_de_paiements_par_an___26*#REF!</definedName>
    <definedName name="qa___27" localSheetId="0">Nb_de_paiements_par_an___27*#REF!</definedName>
    <definedName name="qa___27" localSheetId="7">'Data Mobile'!Nb_de_paiements_par_an___27*#REF!</definedName>
    <definedName name="qa___27" localSheetId="8">'Parc Mobile '!Nb_de_paiements_par_an___27*#REF!</definedName>
    <definedName name="qa___27">Nb_de_paiements_par_an___27*#REF!</definedName>
    <definedName name="qa___3" localSheetId="0">Nb_de_paiements_par_an___0*#REF!</definedName>
    <definedName name="qa___3" localSheetId="7">'Data Mobile'!Nb_de_paiements_par_an___0*#REF!</definedName>
    <definedName name="qa___3" localSheetId="8">'Parc Mobile '!Nb_de_paiements_par_an___0*#REF!</definedName>
    <definedName name="qa___3">Nb_de_paiements_par_an___0*#REF!</definedName>
    <definedName name="qa___4" localSheetId="0">Nb_de_paiements_par_an___4*#REF!</definedName>
    <definedName name="qa___4" localSheetId="7">'Data Mobile'!Nb_de_paiements_par_an___4*#REF!</definedName>
    <definedName name="qa___4" localSheetId="8">'Parc Mobile '!Nb_de_paiements_par_an___4*#REF!</definedName>
    <definedName name="qa___4">Nb_de_paiements_par_an___4*#REF!</definedName>
    <definedName name="qa___5" localSheetId="0">Nb_de_paiements_par_an___5*#REF!</definedName>
    <definedName name="qa___5" localSheetId="7">'Data Mobile'!Nb_de_paiements_par_an___5*#REF!</definedName>
    <definedName name="qa___5" localSheetId="8">'Parc Mobile '!Nb_de_paiements_par_an___5*#REF!</definedName>
    <definedName name="qa___5">Nb_de_paiements_par_an___5*#REF!</definedName>
    <definedName name="qa___7" localSheetId="0">Nb_de_paiements_par_an___7*#REF!</definedName>
    <definedName name="qa___7" localSheetId="7">'Data Mobile'!Nb_de_paiements_par_an___7*#REF!</definedName>
    <definedName name="qa___7" localSheetId="8">'Parc Mobile '!Nb_de_paiements_par_an___7*#REF!</definedName>
    <definedName name="qa___7">Nb_de_paiements_par_an___7*#REF!</definedName>
    <definedName name="qa___9" localSheetId="0">Nb_de_paiements_par_an___0*#REF!</definedName>
    <definedName name="qa___9" localSheetId="7">'Data Mobile'!Nb_de_paiements_par_an___0*#REF!</definedName>
    <definedName name="qa___9" localSheetId="8">'Parc Mobile '!Nb_de_paiements_par_an___0*#REF!</definedName>
    <definedName name="qa___9">Nb_de_paiements_par_an___0*#REF!</definedName>
    <definedName name="qaecdaze" localSheetId="0">{"First Page",#N/A,FALSE,"Surfactants LBO";"Second Page",#N/A,FALSE,"Surfactants LBO"}</definedName>
    <definedName name="qaecdaze" localSheetId="7">{"First Page",#N/A,FALSE,"Surfactants LBO";"Second Page",#N/A,FALSE,"Surfactants LBO"}</definedName>
    <definedName name="qaecdaze" localSheetId="8">{"First Page",#N/A,FALSE,"Surfactants LBO";"Second Page",#N/A,FALSE,"Surfactants LBO"}</definedName>
    <definedName name="qaecdaze">{"First Page",#N/A,FALSE,"Surfactants LBO";"Second Page",#N/A,FALSE,"Surfactants LBO"}</definedName>
    <definedName name="qc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10">#REF!</definedName>
    <definedName name="qdffd" localSheetId="0">#REF!</definedName>
    <definedName name="qdffd" localSheetId="7">#REF!</definedName>
    <definedName name="qdffd" localSheetId="8">#REF!</definedName>
    <definedName name="qdffd">#REF!</definedName>
    <definedName name="qererh" localSheetId="0">Nb_de_paiements_par_an*#REF!</definedName>
    <definedName name="qererh">#N/A</definedName>
    <definedName name="qergh" localSheetId="0">qergh</definedName>
    <definedName name="qergh" localSheetId="7">#N/A</definedName>
    <definedName name="qergh" localSheetId="8">#N/A</definedName>
    <definedName name="qergh">qergh</definedName>
    <definedName name="qerhy">#N/A</definedName>
    <definedName name="qerqeh">#N/A</definedName>
    <definedName name="qerqr">#N/A</definedName>
    <definedName name="qerqreqr">#N/A</definedName>
    <definedName name="qethte" localSheetId="0">qethte</definedName>
    <definedName name="qethte" localSheetId="7">#N/A</definedName>
    <definedName name="qethte" localSheetId="8">#N/A</definedName>
    <definedName name="qethte">qethte</definedName>
    <definedName name="qf" localSheetId="0">{#N/A,#N/A,TRUE,"Cover sheet";#N/A,#N/A,TRUE,"INPUTS";#N/A,#N/A,TRUE,"OUTPUTS";#N/A,#N/A,TRUE,"VALUATION"}</definedName>
    <definedName name="qf" localSheetId="7">{#N/A,#N/A,TRUE,"Cover sheet";#N/A,#N/A,TRUE,"INPUTS";#N/A,#N/A,TRUE,"OUTPUTS";#N/A,#N/A,TRUE,"VALUATION"}</definedName>
    <definedName name="qf" localSheetId="8">{#N/A,#N/A,TRUE,"Cover sheet";#N/A,#N/A,TRUE,"INPUTS";#N/A,#N/A,TRUE,"OUTPUTS";#N/A,#N/A,TRUE,"VALUATION"}</definedName>
    <definedName name="qf">{#N/A,#N/A,TRUE,"Cover sheet";#N/A,#N/A,TRUE,"INPUTS";#N/A,#N/A,TRUE,"OUTPUTS";#N/A,#N/A,TRUE,"VALUATION"}</definedName>
    <definedName name="qfsd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 localSheetId="0">qger</definedName>
    <definedName name="qger" localSheetId="7">#N/A</definedName>
    <definedName name="qger" localSheetId="8">#N/A</definedName>
    <definedName name="qger">qger</definedName>
    <definedName name="qgg" localSheetId="0">{#N/A,#N/A,FALSE,"Cover";"outputs total",#N/A,FALSE,"Outputs"}</definedName>
    <definedName name="qgg" localSheetId="7">{#N/A,#N/A,FALSE,"Cover";"outputs total",#N/A,FALSE,"Outputs"}</definedName>
    <definedName name="qgg" localSheetId="8">{#N/A,#N/A,FALSE,"Cover";"outputs total",#N/A,FALSE,"Outputs"}</definedName>
    <definedName name="qgg">{#N/A,#N/A,FALSE,"Cover";"outputs total",#N/A,FALSE,"Outputs"}</definedName>
    <definedName name="qgte">#N/A</definedName>
    <definedName name="qgtqrq">#N/A</definedName>
    <definedName name="qh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0">qheh</definedName>
    <definedName name="qheh" localSheetId="7">#N/A</definedName>
    <definedName name="qheh" localSheetId="8">#N/A</definedName>
    <definedName name="qheh">qheh</definedName>
    <definedName name="qhehyqe" localSheetId="0">Nb_de_paiements_par_an*#REF!</definedName>
    <definedName name="qhehyqe">#N/A</definedName>
    <definedName name="qhethet">#N/A</definedName>
    <definedName name="qhth" localSheetId="0">Nb_de_paiements_par_an*#REF!</definedName>
    <definedName name="qhth">#N/A</definedName>
    <definedName name="ql" localSheetId="0">{"test2",#N/A,TRUE,"Prices"}</definedName>
    <definedName name="ql" localSheetId="7">{"test2",#N/A,TRUE,"Prices"}</definedName>
    <definedName name="ql" localSheetId="8">{"test2",#N/A,TRUE,"Prices"}</definedName>
    <definedName name="ql" localSheetId="13">{"test2",#N/A,TRUE,"Prices"}</definedName>
    <definedName name="ql">{"test2",#N/A,TRUE,"Prices"}</definedName>
    <definedName name="qm" localSheetId="0">{"IS",#N/A,FALSE,"IS";"RPTIS",#N/A,FALSE,"RPTIS";"STATS",#N/A,FALSE,"STATS";"BS",#N/A,FALSE,"BS"}</definedName>
    <definedName name="qm" localSheetId="7">{"IS",#N/A,FALSE,"IS";"RPTIS",#N/A,FALSE,"RPTIS";"STATS",#N/A,FALSE,"STATS";"BS",#N/A,FALSE,"BS"}</definedName>
    <definedName name="qm" localSheetId="8">{"IS",#N/A,FALSE,"IS";"RPTIS",#N/A,FALSE,"RPTIS";"STATS",#N/A,FALSE,"STATS";"BS",#N/A,FALSE,"BS"}</definedName>
    <definedName name="qm" localSheetId="13">{"IS",#N/A,FALSE,"IS";"RPTIS",#N/A,FALSE,"RPTIS";"STATS",#N/A,FALSE,"STATS";"BS",#N/A,FALSE,"BS"}</definedName>
    <definedName name="qm">{"IS",#N/A,FALSE,"IS";"RPTIS",#N/A,FALSE,"RPTIS";"STATS",#N/A,FALSE,"STATS";"BS",#N/A,FALSE,"BS"}</definedName>
    <definedName name="qq">#N/A</definedName>
    <definedName name="qq___0" localSheetId="0">VolFactor___5/#REF!</definedName>
    <definedName name="qq___0" localSheetId="7">'Data Mobile'!VolFactor___5/#REF!</definedName>
    <definedName name="qq___0" localSheetId="8">'Parc Mobile '!VolFactor___5/#REF!</definedName>
    <definedName name="qq___0">VolFactor___5/#REF!</definedName>
    <definedName name="qq___12">NA()</definedName>
    <definedName name="qq___14" localSheetId="0">VolFactor___16/#REF!</definedName>
    <definedName name="qq___14" localSheetId="7">'Data Mobile'!VolFactor___16/#REF!</definedName>
    <definedName name="qq___14" localSheetId="8">'Parc Mobile '!VolFactor___16/#REF!</definedName>
    <definedName name="qq___14">VolFactor___16/#REF!</definedName>
    <definedName name="qq___16" localSheetId="0">VLastRowToPrint___7/#REF!</definedName>
    <definedName name="qq___16" localSheetId="7">'Data Mobile'!VLastRowToPrint___7/#REF!</definedName>
    <definedName name="qq___16" localSheetId="8">'Parc Mobile '!VLastRowToPrint___7/#REF!</definedName>
    <definedName name="qq___16">VLastRowToPrint___7/#REF!</definedName>
    <definedName name="qq___2">NA()</definedName>
    <definedName name="qq___23" localSheetId="0">VolFactor___5/#REF!</definedName>
    <definedName name="qq___23" localSheetId="7">'Data Mobile'!VolFactor___5/#REF!</definedName>
    <definedName name="qq___23" localSheetId="8">'Parc Mobile '!VolFactor___5/#REF!</definedName>
    <definedName name="qq___23">VolFactor___5/#REF!</definedName>
    <definedName name="qq___26">NA()</definedName>
    <definedName name="qq___27" localSheetId="0">VolFactor___14/#REF!</definedName>
    <definedName name="qq___27" localSheetId="7">'Data Mobile'!VolFactor___14/#REF!</definedName>
    <definedName name="qq___27" localSheetId="8">'Parc Mobile '!VolFactor___14/#REF!</definedName>
    <definedName name="qq___27">VolFactor___14/#REF!</definedName>
    <definedName name="qq___3" localSheetId="0">VolFactor___5/#REF!</definedName>
    <definedName name="qq___3" localSheetId="7">'Data Mobile'!VolFactor___5/#REF!</definedName>
    <definedName name="qq___3" localSheetId="8">'Parc Mobile '!VolFactor___5/#REF!</definedName>
    <definedName name="qq___3">VolFactor___5/#REF!</definedName>
    <definedName name="qq___4" localSheetId="0">VLastRowToPrint___0/#REF!</definedName>
    <definedName name="qq___4" localSheetId="7">'Data Mobile'!VLastRowToPrint___0/#REF!</definedName>
    <definedName name="qq___4" localSheetId="8">'Parc Mobile '!VLastRowToPrint___0/#REF!</definedName>
    <definedName name="qq___4">VLastRowToPrint___0/#REF!</definedName>
    <definedName name="qq___5" localSheetId="0">VolFactor___2/#REF!</definedName>
    <definedName name="qq___5" localSheetId="7">'Data Mobile'!VolFactor___2/#REF!</definedName>
    <definedName name="qq___5" localSheetId="8">'Parc Mobile '!VolFactor___2/#REF!</definedName>
    <definedName name="qq___5">VolFactor___2/#REF!</definedName>
    <definedName name="qq___6">NA()</definedName>
    <definedName name="qq___7">NA()</definedName>
    <definedName name="qq___9" localSheetId="0">VolFactor___5/#REF!</definedName>
    <definedName name="qq___9" localSheetId="7">'Data Mobile'!VolFactor___5/#REF!</definedName>
    <definedName name="qq___9" localSheetId="8">'Parc Mobile '!VolFactor___5/#REF!</definedName>
    <definedName name="qq___9">VolFactor___5/#REF!</definedName>
    <definedName name="qqqq" localSheetId="0">qqqq</definedName>
    <definedName name="qqqq" localSheetId="7">#N/A</definedName>
    <definedName name="qqqq" localSheetId="8">#N/A</definedName>
    <definedName name="qqqq">qqqq</definedName>
    <definedName name="qqtrrt" localSheetId="0">qqtrrt</definedName>
    <definedName name="qqtrrt" localSheetId="7">#N/A</definedName>
    <definedName name="qqtrrt" localSheetId="8">#N/A</definedName>
    <definedName name="qqtrrt">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 localSheetId="0">Nb_de_paiements_par_an*#REF!</definedName>
    <definedName name="qrtgq">#N/A</definedName>
    <definedName name="qryerye">#N/A</definedName>
    <definedName name="qs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0">{"First Page",#N/A,FALSE,"Surfactants LBO";"Second Page",#N/A,FALSE,"Surfactants LBO"}</definedName>
    <definedName name="qscfaq" localSheetId="7">{"First Page",#N/A,FALSE,"Surfactants LBO";"Second Page",#N/A,FALSE,"Surfactants LBO"}</definedName>
    <definedName name="qscfaq" localSheetId="8">{"First Page",#N/A,FALSE,"Surfactants LBO";"Second Page",#N/A,FALSE,"Surfactants LBO"}</definedName>
    <definedName name="qscfaq">{"First Page",#N/A,FALSE,"Surfactants LBO";"Second Page",#N/A,FALSE,"Surfactants LBO"}</definedName>
    <definedName name="qsd" localSheetId="0">{#N/A,#N/A,TRUE,"Cover sheet";#N/A,#N/A,TRUE,"DCF analysis";#N/A,#N/A,TRUE,"WACC calculation"}</definedName>
    <definedName name="qsd" localSheetId="7">{#N/A,#N/A,TRUE,"Cover sheet";#N/A,#N/A,TRUE,"DCF analysis";#N/A,#N/A,TRUE,"WACC calculation"}</definedName>
    <definedName name="qsd" localSheetId="8">{#N/A,#N/A,TRUE,"Cover sheet";#N/A,#N/A,TRUE,"DCF analysis";#N/A,#N/A,TRUE,"WACC calculation"}</definedName>
    <definedName name="qsd">{#N/A,#N/A,TRUE,"Cover sheet";#N/A,#N/A,TRUE,"DCF analysis";#N/A,#N/A,TRUE,"WACC calculation"}</definedName>
    <definedName name="qsdf" localSheetId="0">{#N/A,#N/A,FALSE,"Contribution Analysis"}</definedName>
    <definedName name="qsdf" localSheetId="7">{#N/A,#N/A,FALSE,"Contribution Analysis"}</definedName>
    <definedName name="qsdf" localSheetId="8">{#N/A,#N/A,FALSE,"Contribution Analysis"}</definedName>
    <definedName name="qsdf" localSheetId="13">{#N/A,#N/A,FALSE,"Contribution Analysis"}</definedName>
    <definedName name="qsdf">{#N/A,#N/A,FALSE,"Contribution Analysis"}</definedName>
    <definedName name="qsdfqsdf" localSheetId="0">[0]!Tx_intérêt_par_an/#REF!</definedName>
    <definedName name="qsdfqsdf" localSheetId="7">'Data Mobile'!Tx_intérêt_par_an/#REF!</definedName>
    <definedName name="qsdfqsdf" localSheetId="8">'Parc Mobile '!Tx_intérêt_par_an/#REF!</definedName>
    <definedName name="qsdfqsdf">[0]!Tx_intérêt_par_an/#REF!</definedName>
    <definedName name="qsdjlgzerg" localSheetId="0">{#N/A,#N/A,TRUE,"Cover sheet";#N/A,#N/A,TRUE,"DCF analysis";#N/A,#N/A,TRUE,"WACC calculation"}</definedName>
    <definedName name="qsdjlgzerg" localSheetId="7">{#N/A,#N/A,TRUE,"Cover sheet";#N/A,#N/A,TRUE,"DCF analysis";#N/A,#N/A,TRUE,"WACC calculation"}</definedName>
    <definedName name="qsdjlgzerg" localSheetId="8">{#N/A,#N/A,TRUE,"Cover sheet";#N/A,#N/A,TRUE,"DCF analysis";#N/A,#N/A,TRUE,"WACC calculation"}</definedName>
    <definedName name="qsdjlgzerg">{#N/A,#N/A,TRUE,"Cover sheet";#N/A,#N/A,TRUE,"DCF analysis";#N/A,#N/A,TRUE,"WACC calculation"}</definedName>
    <definedName name="qsfd" localSheetId="0">{#N/A,#N/A,TRUE,"Cover sheet";#N/A,#N/A,TRUE,"INPUTS";#N/A,#N/A,TRUE,"OUTPUTS";#N/A,#N/A,TRUE,"VALUATION"}</definedName>
    <definedName name="qsfd" localSheetId="7">{#N/A,#N/A,TRUE,"Cover sheet";#N/A,#N/A,TRUE,"INPUTS";#N/A,#N/A,TRUE,"OUTPUTS";#N/A,#N/A,TRUE,"VALUATION"}</definedName>
    <definedName name="qsfd" localSheetId="8">{#N/A,#N/A,TRUE,"Cover sheet";#N/A,#N/A,TRUE,"INPUTS";#N/A,#N/A,TRUE,"OUTPUTS";#N/A,#N/A,TRUE,"VALUATION"}</definedName>
    <definedName name="qsfd" localSheetId="13">{"IS",#N/A,FALSE,"IS";"RPTIS",#N/A,FALSE,"RPTIS";"STATS",#N/A,FALSE,"STATS";"CELL",#N/A,FALSE,"CELL";"BS",#N/A,FALSE,"BS"}</definedName>
    <definedName name="qsfd">{#N/A,#N/A,TRUE,"Cover sheet";#N/A,#N/A,TRUE,"INPUTS";#N/A,#N/A,TRUE,"OUTPUTS";#N/A,#N/A,TRUE,"VALUATION"}</definedName>
    <definedName name="qth" localSheetId="0">qth</definedName>
    <definedName name="qth" localSheetId="7">#N/A</definedName>
    <definedName name="qth" localSheetId="8">#N/A</definedName>
    <definedName name="qth">qth</definedName>
    <definedName name="qthqq">#N/A</definedName>
    <definedName name="QTHRSJ" localSheetId="0">QTHRSJ</definedName>
    <definedName name="QTHRSJ" localSheetId="7">#N/A</definedName>
    <definedName name="QTHRSJ" localSheetId="8">#N/A</definedName>
    <definedName name="QTHRSJ">QTHRSJ</definedName>
    <definedName name="qtqy" localSheetId="0">qtqy</definedName>
    <definedName name="qtqy" localSheetId="7">#N/A</definedName>
    <definedName name="qtqy" localSheetId="8">#N/A</definedName>
    <definedName name="qtqy">qtqy</definedName>
    <definedName name="qyqey" localSheetId="0">Nb_de_paiements_par_an*#REF!</definedName>
    <definedName name="qyqey">#N/A</definedName>
    <definedName name="qyqyqery" localSheetId="0">qyqyqery</definedName>
    <definedName name="qyqyqery" localSheetId="7">#N/A</definedName>
    <definedName name="qyqyqery" localSheetId="8">#N/A</definedName>
    <definedName name="qyqyqery">qyqyqery</definedName>
    <definedName name="QZ" localSheetId="0">#REF!</definedName>
    <definedName name="QZ" localSheetId="7">#REF!</definedName>
    <definedName name="QZ" localSheetId="8">#REF!</definedName>
    <definedName name="QZ">#REF!</definedName>
    <definedName name="QZ___0" localSheetId="7">#REF!</definedName>
    <definedName name="QZ___0" localSheetId="8">#REF!</definedName>
    <definedName name="QZ___0">#REF!</definedName>
    <definedName name="QZ___12" localSheetId="7">#REF!</definedName>
    <definedName name="QZ___12" localSheetId="8">#REF!</definedName>
    <definedName name="QZ___12">#REF!</definedName>
    <definedName name="QZ___14" localSheetId="7">#REF!</definedName>
    <definedName name="QZ___14" localSheetId="8">#REF!</definedName>
    <definedName name="QZ___14">#REF!</definedName>
    <definedName name="QZ___16" localSheetId="7">#REF!</definedName>
    <definedName name="QZ___16" localSheetId="8">#REF!</definedName>
    <definedName name="QZ___16">#REF!</definedName>
    <definedName name="QZ___2" localSheetId="7">#REF!</definedName>
    <definedName name="QZ___2" localSheetId="8">#REF!</definedName>
    <definedName name="QZ___2">#REF!</definedName>
    <definedName name="QZ___25" localSheetId="7">#REF!</definedName>
    <definedName name="QZ___25" localSheetId="8">#REF!</definedName>
    <definedName name="QZ___25">#REF!</definedName>
    <definedName name="QZ___26" localSheetId="7">#REF!</definedName>
    <definedName name="QZ___26" localSheetId="8">#REF!</definedName>
    <definedName name="QZ___26">#REF!</definedName>
    <definedName name="QZ___27" localSheetId="7">#REF!</definedName>
    <definedName name="QZ___27" localSheetId="8">#REF!</definedName>
    <definedName name="QZ___27">#REF!</definedName>
    <definedName name="QZ___4" localSheetId="7">#REF!</definedName>
    <definedName name="QZ___4" localSheetId="8">#REF!</definedName>
    <definedName name="QZ___4">#REF!</definedName>
    <definedName name="QZ___5" localSheetId="7">#REF!</definedName>
    <definedName name="QZ___5" localSheetId="8">#REF!</definedName>
    <definedName name="QZ___5">#REF!</definedName>
    <definedName name="QZ___7" localSheetId="7">#REF!</definedName>
    <definedName name="QZ___7" localSheetId="8">#REF!</definedName>
    <definedName name="QZ___7">#REF!</definedName>
    <definedName name="qzetqt" localSheetId="0">qzetqt</definedName>
    <definedName name="qzetqt" localSheetId="7">#N/A</definedName>
    <definedName name="qzetqt" localSheetId="8">#N/A</definedName>
    <definedName name="qzetqt">qzetqt</definedName>
    <definedName name="qzezezare" localSheetId="10">#REF!</definedName>
    <definedName name="qzezezare" localSheetId="0">#REF!</definedName>
    <definedName name="qzezezare" localSheetId="7">#REF!</definedName>
    <definedName name="qzezezare" localSheetId="8">#REF!</definedName>
    <definedName name="qzezezare" localSheetId="13">#REF!</definedName>
    <definedName name="qzezezare">#REF!</definedName>
    <definedName name="qzq">#N/A</definedName>
    <definedName name="qztqt" localSheetId="0">Nb_de_paiements_par_an*#REF!</definedName>
    <definedName name="qztqt">#N/A</definedName>
    <definedName name="qztze" localSheetId="0">qztze</definedName>
    <definedName name="qztze" localSheetId="7">#N/A</definedName>
    <definedName name="qztze" localSheetId="8">#N/A</definedName>
    <definedName name="qztze">qztze</definedName>
    <definedName name="R___0">NA()</definedName>
    <definedName name="R___12" localSheetId="0">#REF!</definedName>
    <definedName name="R___12" localSheetId="7">#REF!</definedName>
    <definedName name="R___12" localSheetId="8">#REF!</definedName>
    <definedName name="R___12">#REF!</definedName>
    <definedName name="R___2" localSheetId="7">#REF!</definedName>
    <definedName name="R___2" localSheetId="8">#REF!</definedName>
    <definedName name="R___2">#REF!</definedName>
    <definedName name="R___25" localSheetId="7">#REF!</definedName>
    <definedName name="R___25" localSheetId="8">#REF!</definedName>
    <definedName name="R___25">#REF!</definedName>
    <definedName name="R___26" localSheetId="7">#REF!</definedName>
    <definedName name="R___26" localSheetId="8">#REF!</definedName>
    <definedName name="R___26">#REF!</definedName>
    <definedName name="R___27">NA()</definedName>
    <definedName name="R___4" localSheetId="7">#REF!</definedName>
    <definedName name="R___4" localSheetId="8">#REF!</definedName>
    <definedName name="R___4">#REF!</definedName>
    <definedName name="R___5">NA()</definedName>
    <definedName name="R___6" localSheetId="7">#REF!</definedName>
    <definedName name="R___6" localSheetId="8">#REF!</definedName>
    <definedName name="R___6">#REF!</definedName>
    <definedName name="R___7" localSheetId="7">#REF!</definedName>
    <definedName name="R___7" localSheetId="8">#REF!</definedName>
    <definedName name="R___7">#REF!</definedName>
    <definedName name="Rabat2" localSheetId="7">#REF!</definedName>
    <definedName name="Rabat2" localSheetId="8">#REF!</definedName>
    <definedName name="Rabat2">#REF!</definedName>
    <definedName name="RE" localSheetId="0">#REF!</definedName>
    <definedName name="RE" localSheetId="7">#REF!</definedName>
    <definedName name="RE" localSheetId="8">#REF!</definedName>
    <definedName name="RE">#REF!</definedName>
    <definedName name="REC" localSheetId="0">#REF!</definedName>
    <definedName name="REC" localSheetId="7">#REF!</definedName>
    <definedName name="REC" localSheetId="8">#REF!</definedName>
    <definedName name="REC">#REF!</definedName>
    <definedName name="REC___0" localSheetId="0">#REF!</definedName>
    <definedName name="REC___0" localSheetId="7">#REF!</definedName>
    <definedName name="REC___0" localSheetId="8">#REF!</definedName>
    <definedName name="REC___0">#REF!</definedName>
    <definedName name="REC___12" localSheetId="7">#REF!</definedName>
    <definedName name="REC___12" localSheetId="8">#REF!</definedName>
    <definedName name="REC___12">#REF!</definedName>
    <definedName name="REC___14" localSheetId="7">#REF!</definedName>
    <definedName name="REC___14" localSheetId="8">#REF!</definedName>
    <definedName name="REC___14">#REF!</definedName>
    <definedName name="REC___16" localSheetId="7">#REF!</definedName>
    <definedName name="REC___16" localSheetId="8">#REF!</definedName>
    <definedName name="REC___16">#REF!</definedName>
    <definedName name="REC___2" localSheetId="7">#REF!</definedName>
    <definedName name="REC___2" localSheetId="8">#REF!</definedName>
    <definedName name="REC___2">#REF!</definedName>
    <definedName name="REC___25" localSheetId="7">#REF!</definedName>
    <definedName name="REC___25" localSheetId="8">#REF!</definedName>
    <definedName name="REC___25">#REF!</definedName>
    <definedName name="REC___26" localSheetId="7">#REF!</definedName>
    <definedName name="REC___26" localSheetId="8">#REF!</definedName>
    <definedName name="REC___26">#REF!</definedName>
    <definedName name="REC___27" localSheetId="7">#REF!</definedName>
    <definedName name="REC___27" localSheetId="8">#REF!</definedName>
    <definedName name="REC___27">#REF!</definedName>
    <definedName name="REC___4" localSheetId="7">#REF!</definedName>
    <definedName name="REC___4" localSheetId="8">#REF!</definedName>
    <definedName name="REC___4">#REF!</definedName>
    <definedName name="REC___5" localSheetId="7">#REF!</definedName>
    <definedName name="REC___5" localSheetId="8">#REF!</definedName>
    <definedName name="REC___5">#REF!</definedName>
    <definedName name="REC___7" localSheetId="7">#REF!</definedName>
    <definedName name="REC___7" localSheetId="8">#REF!</definedName>
    <definedName name="REC___7">#REF!</definedName>
    <definedName name="RECAP" localSheetId="7">#REF!</definedName>
    <definedName name="RECAP" localSheetId="8">#REF!</definedName>
    <definedName name="RECAP">#REF!</definedName>
    <definedName name="RECAP___12" localSheetId="0">#REF!</definedName>
    <definedName name="RECAP___12" localSheetId="7">#REF!</definedName>
    <definedName name="RECAP___12" localSheetId="8">#REF!</definedName>
    <definedName name="RECAP___12">#REF!</definedName>
    <definedName name="RECAP___2" localSheetId="0">#REF!</definedName>
    <definedName name="RECAP___2" localSheetId="7">#REF!</definedName>
    <definedName name="RECAP___2" localSheetId="8">#REF!</definedName>
    <definedName name="RECAP___2">#REF!</definedName>
    <definedName name="RECAP___25" localSheetId="0">#REF!</definedName>
    <definedName name="RECAP___25" localSheetId="7">#REF!</definedName>
    <definedName name="RECAP___25" localSheetId="8">#REF!</definedName>
    <definedName name="RECAP___25">#REF!</definedName>
    <definedName name="RECAP___26" localSheetId="7">#REF!</definedName>
    <definedName name="RECAP___26" localSheetId="8">#REF!</definedName>
    <definedName name="RECAP___26">#REF!</definedName>
    <definedName name="RECAP___4" localSheetId="0">#REF!</definedName>
    <definedName name="RECAP___4" localSheetId="7">#REF!</definedName>
    <definedName name="RECAP___4" localSheetId="8">#REF!</definedName>
    <definedName name="RECAP___4">#REF!</definedName>
    <definedName name="RECAP___6" localSheetId="0">#REF!</definedName>
    <definedName name="RECAP___6" localSheetId="7">#REF!</definedName>
    <definedName name="RECAP___6" localSheetId="8">#REF!</definedName>
    <definedName name="RECAP___6">#REF!</definedName>
    <definedName name="RECAP___7" localSheetId="0">#REF!</definedName>
    <definedName name="RECAP___7" localSheetId="7">#REF!</definedName>
    <definedName name="RECAP___7" localSheetId="8">#REF!</definedName>
    <definedName name="RECAP___7">#REF!</definedName>
    <definedName name="recappv" localSheetId="0">#REF!</definedName>
    <definedName name="recappv" localSheetId="7">#REF!</definedName>
    <definedName name="recappv" localSheetId="8">#REF!</definedName>
    <definedName name="recappv">#REF!</definedName>
    <definedName name="recglob" localSheetId="0">#REF!</definedName>
    <definedName name="recglob" localSheetId="7">#REF!</definedName>
    <definedName name="recglob" localSheetId="8">#REF!</definedName>
    <definedName name="recglob">#REF!</definedName>
    <definedName name="recglob___12" localSheetId="0">#REF!</definedName>
    <definedName name="recglob___12" localSheetId="7">#REF!</definedName>
    <definedName name="recglob___12" localSheetId="8">#REF!</definedName>
    <definedName name="recglob___12">#REF!</definedName>
    <definedName name="recglob___6" localSheetId="0">#REF!</definedName>
    <definedName name="recglob___6" localSheetId="7">#REF!</definedName>
    <definedName name="recglob___6" localSheetId="8">#REF!</definedName>
    <definedName name="recglob___6">#REF!</definedName>
    <definedName name="RECON" localSheetId="0">#REF!</definedName>
    <definedName name="RECON" localSheetId="7">#REF!</definedName>
    <definedName name="RECON" localSheetId="8">#REF!</definedName>
    <definedName name="RECON">#REF!</definedName>
    <definedName name="_xlnm.Recorder" localSheetId="0">#REF!</definedName>
    <definedName name="_xlnm.Recorder" localSheetId="7">#REF!</definedName>
    <definedName name="_xlnm.Recorder" localSheetId="8">#REF!</definedName>
    <definedName name="_xlnm.Recorder">#REF!</definedName>
    <definedName name="Recrutement2002" localSheetId="7">#REF!</definedName>
    <definedName name="Recrutement2002" localSheetId="8">#REF!</definedName>
    <definedName name="Recrutement2002">#REF!</definedName>
    <definedName name="Recrutement2003" localSheetId="7">#REF!</definedName>
    <definedName name="Recrutement2003" localSheetId="8">#REF!</definedName>
    <definedName name="Recrutement2003">#REF!</definedName>
    <definedName name="REDEVANCE_OCCUPATION_DOMAINE_PUBLIC" localSheetId="0">#REF!</definedName>
    <definedName name="REDEVANCE_OCCUPATION_DOMAINE_PUBLIC" localSheetId="7">#REF!</definedName>
    <definedName name="REDEVANCE_OCCUPATION_DOMAINE_PUBLIC" localSheetId="8">#REF!</definedName>
    <definedName name="REDEVANCE_OCCUPATION_DOMAINE_PUBLIC">#REF!</definedName>
    <definedName name="reel2000" localSheetId="0">#REF!</definedName>
    <definedName name="reel2000" localSheetId="7">#REF!</definedName>
    <definedName name="reel2000" localSheetId="8">#REF!</definedName>
    <definedName name="reel2000">#REF!</definedName>
    <definedName name="reel2000___0" localSheetId="0">#REF!</definedName>
    <definedName name="reel2000___0" localSheetId="7">#REF!</definedName>
    <definedName name="reel2000___0" localSheetId="8">#REF!</definedName>
    <definedName name="reel2000___0">#REF!</definedName>
    <definedName name="reel2000___14" localSheetId="7">#REF!</definedName>
    <definedName name="reel2000___14" localSheetId="8">#REF!</definedName>
    <definedName name="reel2000___14">#REF!</definedName>
    <definedName name="reel2000___27" localSheetId="7">#REF!</definedName>
    <definedName name="reel2000___27" localSheetId="8">#REF!</definedName>
    <definedName name="reel2000___27">#REF!</definedName>
    <definedName name="reel2000___5" localSheetId="7">#REF!</definedName>
    <definedName name="reel2000___5" localSheetId="8">#REF!</definedName>
    <definedName name="reel2000___5">#REF!</definedName>
    <definedName name="référence" localSheetId="0">#REF!</definedName>
    <definedName name="référence" localSheetId="7">#REF!</definedName>
    <definedName name="référence" localSheetId="8">#REF!</definedName>
    <definedName name="référence">#REF!</definedName>
    <definedName name="REGLEE_LE_02_06_2003" localSheetId="0">#REF!</definedName>
    <definedName name="REGLEE_LE_02_06_2003" localSheetId="7">#REF!</definedName>
    <definedName name="REGLEE_LE_02_06_2003" localSheetId="8">#REF!</definedName>
    <definedName name="REGLEE_LE_02_06_2003">#REF!</definedName>
    <definedName name="Regular_Movies" localSheetId="0">#REF!</definedName>
    <definedName name="Regular_Movies" localSheetId="7">#REF!</definedName>
    <definedName name="Regular_Movies" localSheetId="8">#REF!</definedName>
    <definedName name="Regular_Movies">#REF!</definedName>
    <definedName name="rer">#N/A</definedName>
    <definedName name="rert" localSheetId="7">#REF!</definedName>
    <definedName name="rert" localSheetId="8">#REF!</definedName>
    <definedName name="rert">#REF!</definedName>
    <definedName name="retraite2002" localSheetId="0">#REF!</definedName>
    <definedName name="retraite2002" localSheetId="7">#REF!</definedName>
    <definedName name="retraite2002" localSheetId="8">#REF!</definedName>
    <definedName name="retraite2002">#REF!</definedName>
    <definedName name="Retraite2003" localSheetId="0">#REF!</definedName>
    <definedName name="Retraite2003" localSheetId="7">#REF!</definedName>
    <definedName name="Retraite2003" localSheetId="8">#REF!</definedName>
    <definedName name="Retraite2003">#REF!</definedName>
    <definedName name="rev" localSheetId="0">#REF!</definedName>
    <definedName name="rev" localSheetId="7">#REF!</definedName>
    <definedName name="rev" localSheetId="8">#REF!</definedName>
    <definedName name="rev">#REF!</definedName>
    <definedName name="rev___12" localSheetId="0">#REF!</definedName>
    <definedName name="rev___12" localSheetId="7">#REF!</definedName>
    <definedName name="rev___12" localSheetId="8">#REF!</definedName>
    <definedName name="rev___12">#REF!</definedName>
    <definedName name="revenus" localSheetId="0">#REF!</definedName>
    <definedName name="revenus" localSheetId="7">#REF!</definedName>
    <definedName name="revenus" localSheetId="8">#REF!</definedName>
    <definedName name="revenus">#REF!</definedName>
    <definedName name="revenus___0" localSheetId="0">#REF!</definedName>
    <definedName name="revenus___0" localSheetId="7">#REF!</definedName>
    <definedName name="revenus___0" localSheetId="8">#REF!</definedName>
    <definedName name="revenus___0">#REF!</definedName>
    <definedName name="revenus___12" localSheetId="0">#REF!</definedName>
    <definedName name="revenus___12" localSheetId="7">#REF!</definedName>
    <definedName name="revenus___12" localSheetId="8">#REF!</definedName>
    <definedName name="revenus___12">#REF!</definedName>
    <definedName name="revenus___14" localSheetId="7">#REF!</definedName>
    <definedName name="revenus___14" localSheetId="8">#REF!</definedName>
    <definedName name="revenus___14">#REF!</definedName>
    <definedName name="revenus___16" localSheetId="7">#REF!</definedName>
    <definedName name="revenus___16" localSheetId="8">#REF!</definedName>
    <definedName name="revenus___16">#REF!</definedName>
    <definedName name="revenus___2" localSheetId="7">#REF!</definedName>
    <definedName name="revenus___2" localSheetId="8">#REF!</definedName>
    <definedName name="revenus___2">#REF!</definedName>
    <definedName name="revenus___25" localSheetId="7">#REF!</definedName>
    <definedName name="revenus___25" localSheetId="8">#REF!</definedName>
    <definedName name="revenus___25">#REF!</definedName>
    <definedName name="revenus___26" localSheetId="7">#REF!</definedName>
    <definedName name="revenus___26" localSheetId="8">#REF!</definedName>
    <definedName name="revenus___26">#REF!</definedName>
    <definedName name="revenus___27" localSheetId="7">#REF!</definedName>
    <definedName name="revenus___27" localSheetId="8">#REF!</definedName>
    <definedName name="revenus___27">#REF!</definedName>
    <definedName name="revenus___4" localSheetId="7">#REF!</definedName>
    <definedName name="revenus___4" localSheetId="8">#REF!</definedName>
    <definedName name="revenus___4">#REF!</definedName>
    <definedName name="revenus___5" localSheetId="7">#REF!</definedName>
    <definedName name="revenus___5" localSheetId="8">#REF!</definedName>
    <definedName name="revenus___5">#REF!</definedName>
    <definedName name="revenus___7" localSheetId="7">#REF!</definedName>
    <definedName name="revenus___7" localSheetId="8">#REF!</definedName>
    <definedName name="revenus___7">#REF!</definedName>
    <definedName name="REVISIONS" localSheetId="7">#REF!</definedName>
    <definedName name="REVISIONS" localSheetId="8">#REF!</definedName>
    <definedName name="REVISIONS">#REF!</definedName>
    <definedName name="rezze" localSheetId="0">#REF!</definedName>
    <definedName name="rezze" localSheetId="7">#REF!</definedName>
    <definedName name="rezze" localSheetId="8">#REF!</definedName>
    <definedName name="rezze">#REF!</definedName>
    <definedName name="rgedrgvd" localSheetId="0">#REF!</definedName>
    <definedName name="rgedrgvd" localSheetId="7">#REF!</definedName>
    <definedName name="rgedrgvd" localSheetId="8">#REF!</definedName>
    <definedName name="rgedrgvd">#REF!</definedName>
    <definedName name="rgthsrjsyj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7">#REF!</definedName>
    <definedName name="rhrr" localSheetId="8">#REF!</definedName>
    <definedName name="rhrr">#REF!</definedName>
    <definedName name="Riad" localSheetId="7">#REF!</definedName>
    <definedName name="Riad" localSheetId="8">#REF!</definedName>
    <definedName name="Riad">#REF!</definedName>
    <definedName name="RiskPremium" localSheetId="7">#REF!</definedName>
    <definedName name="RiskPremium" localSheetId="8">#REF!</definedName>
    <definedName name="RiskPremium">#REF!</definedName>
    <definedName name="RiskPremium___0" localSheetId="7">#REF!</definedName>
    <definedName name="RiskPremium___0" localSheetId="8">#REF!</definedName>
    <definedName name="RiskPremium___0">#REF!</definedName>
    <definedName name="RiskPremium___12" localSheetId="7">#REF!</definedName>
    <definedName name="RiskPremium___12" localSheetId="8">#REF!</definedName>
    <definedName name="RiskPremium___12">#REF!</definedName>
    <definedName name="RiskPremium___14" localSheetId="7">#REF!</definedName>
    <definedName name="RiskPremium___14" localSheetId="8">#REF!</definedName>
    <definedName name="RiskPremium___14">#REF!</definedName>
    <definedName name="RiskPremium___16" localSheetId="7">#REF!</definedName>
    <definedName name="RiskPremium___16" localSheetId="8">#REF!</definedName>
    <definedName name="RiskPremium___16">#REF!</definedName>
    <definedName name="RiskPremium___2" localSheetId="7">#REF!</definedName>
    <definedName name="RiskPremium___2" localSheetId="8">#REF!</definedName>
    <definedName name="RiskPremium___2">#REF!</definedName>
    <definedName name="RiskPremium___25" localSheetId="7">#REF!</definedName>
    <definedName name="RiskPremium___25" localSheetId="8">#REF!</definedName>
    <definedName name="RiskPremium___25">#REF!</definedName>
    <definedName name="RiskPremium___26" localSheetId="7">#REF!</definedName>
    <definedName name="RiskPremium___26" localSheetId="8">#REF!</definedName>
    <definedName name="RiskPremium___26">#REF!</definedName>
    <definedName name="RiskPremium___27" localSheetId="7">#REF!</definedName>
    <definedName name="RiskPremium___27" localSheetId="8">#REF!</definedName>
    <definedName name="RiskPremium___27">#REF!</definedName>
    <definedName name="RiskPremium___4" localSheetId="7">#REF!</definedName>
    <definedName name="RiskPremium___4" localSheetId="8">#REF!</definedName>
    <definedName name="RiskPremium___4">#REF!</definedName>
    <definedName name="RiskPremium___5" localSheetId="7">#REF!</definedName>
    <definedName name="RiskPremium___5" localSheetId="8">#REF!</definedName>
    <definedName name="RiskPremium___5">#REF!</definedName>
    <definedName name="RiskPremium___7" localSheetId="7">#REF!</definedName>
    <definedName name="RiskPremium___7" localSheetId="8">#REF!</definedName>
    <definedName name="RiskPremium___7">#REF!</definedName>
    <definedName name="RM_Distri" localSheetId="7">#REF!</definedName>
    <definedName name="RM_Distri" localSheetId="8">#REF!</definedName>
    <definedName name="RM_Distri">#REF!</definedName>
    <definedName name="RM_SCS" localSheetId="7">#REF!</definedName>
    <definedName name="RM_SCS" localSheetId="8">#REF!</definedName>
    <definedName name="RM_SCS">#REF!</definedName>
    <definedName name="RMD_VPC" localSheetId="7">#REF!</definedName>
    <definedName name="RMD_VPC" localSheetId="8">#REF!</definedName>
    <definedName name="RMD_VPC">#REF!</definedName>
    <definedName name="rngCellNotes" localSheetId="0">#REF!</definedName>
    <definedName name="rngCellNotes" localSheetId="7">#REF!</definedName>
    <definedName name="rngCellNotes" localSheetId="8">#REF!</definedName>
    <definedName name="rngCellNotes">#REF!</definedName>
    <definedName name="rngColor" localSheetId="0">#REF!</definedName>
    <definedName name="rngColor" localSheetId="7">#REF!</definedName>
    <definedName name="rngColor" localSheetId="8">#REF!</definedName>
    <definedName name="rngColor">#REF!</definedName>
    <definedName name="rngDim1" localSheetId="0">#REF!</definedName>
    <definedName name="rngDim1" localSheetId="7">#REF!</definedName>
    <definedName name="rngDim1" localSheetId="8">#REF!</definedName>
    <definedName name="rngDim1">#REF!</definedName>
    <definedName name="rngDim2" localSheetId="7">#REF!</definedName>
    <definedName name="rngDim2" localSheetId="8">#REF!</definedName>
    <definedName name="rngDim2">#REF!</definedName>
    <definedName name="rngDim3" localSheetId="7">#REF!</definedName>
    <definedName name="rngDim3" localSheetId="8">#REF!</definedName>
    <definedName name="rngDim3">#REF!</definedName>
    <definedName name="rngDim4" localSheetId="7">#REF!</definedName>
    <definedName name="rngDim4" localSheetId="8">#REF!</definedName>
    <definedName name="rngDim4">#REF!</definedName>
    <definedName name="rngRetrieve" localSheetId="7">#REF!</definedName>
    <definedName name="rngRetrieve" localSheetId="8">#REF!</definedName>
    <definedName name="rngRetrieve">#REF!</definedName>
    <definedName name="rngRetrieveFlags" localSheetId="7">#REF!</definedName>
    <definedName name="rngRetrieveFlags" localSheetId="8">#REF!</definedName>
    <definedName name="rngRetrieveFlags">#REF!</definedName>
    <definedName name="Rochd" localSheetId="7">#REF!</definedName>
    <definedName name="Rochd" localSheetId="8">#REF!</definedName>
    <definedName name="Rochd">#REF!</definedName>
    <definedName name="ROCK">#N/A</definedName>
    <definedName name="ROLL">#N/A</definedName>
    <definedName name="ROWS">#N/A</definedName>
    <definedName name="rqerger" localSheetId="0">rqerger</definedName>
    <definedName name="rqerger" localSheetId="7">#N/A</definedName>
    <definedName name="rqerger" localSheetId="8">#N/A</definedName>
    <definedName name="rqerger">rqerger</definedName>
    <definedName name="RR" localSheetId="0">RR</definedName>
    <definedName name="RR" localSheetId="7">#N/A</definedName>
    <definedName name="RR" localSheetId="8">[0]!RR</definedName>
    <definedName name="RR">RR</definedName>
    <definedName name="rrrr">#N/A</definedName>
    <definedName name="rrrrr" localSheetId="0">#REF!</definedName>
    <definedName name="rrrrr" localSheetId="7">#REF!</definedName>
    <definedName name="rrrrr" localSheetId="8">#REF!</definedName>
    <definedName name="rrrrr">#REF!</definedName>
    <definedName name="rrthth" localSheetId="10">#REF!</definedName>
    <definedName name="rrthth" localSheetId="0">#REF!</definedName>
    <definedName name="rrthth" localSheetId="7">#REF!</definedName>
    <definedName name="rrthth" localSheetId="8">#REF!</definedName>
    <definedName name="rrthth" localSheetId="13">#REF!</definedName>
    <definedName name="rrthth">#REF!</definedName>
    <definedName name="RS">#N/A</definedName>
    <definedName name="rsb_cig" localSheetId="7">#REF!</definedName>
    <definedName name="rsb_cig" localSheetId="8">#REF!</definedName>
    <definedName name="rsb_cig">#REF!</definedName>
    <definedName name="RSB_Markets" localSheetId="0">#REF!</definedName>
    <definedName name="RSB_Markets" localSheetId="7">#REF!</definedName>
    <definedName name="RSB_Markets" localSheetId="8">#REF!</definedName>
    <definedName name="RSB_Markets">#REF!</definedName>
    <definedName name="RT" localSheetId="0">Nb_de_paiements_par_an*#REF!</definedName>
    <definedName name="RT">#N/A</definedName>
    <definedName name="rty" localSheetId="0">{#N/A,#N/A,TRUE,"Pro Forma";#N/A,#N/A,TRUE,"PF_Bal";#N/A,#N/A,TRUE,"PF_INC";#N/A,#N/A,TRUE,"CBE";#N/A,#N/A,TRUE,"SWK"}</definedName>
    <definedName name="rty" localSheetId="7">{#N/A,#N/A,TRUE,"Pro Forma";#N/A,#N/A,TRUE,"PF_Bal";#N/A,#N/A,TRUE,"PF_INC";#N/A,#N/A,TRUE,"CBE";#N/A,#N/A,TRUE,"SWK"}</definedName>
    <definedName name="rty" localSheetId="8">{#N/A,#N/A,TRUE,"Pro Forma";#N/A,#N/A,TRUE,"PF_Bal";#N/A,#N/A,TRUE,"PF_INC";#N/A,#N/A,TRUE,"CBE";#N/A,#N/A,TRUE,"SWK"}</definedName>
    <definedName name="rty">{#N/A,#N/A,TRUE,"Pro Forma";#N/A,#N/A,TRUE,"PF_Bal";#N/A,#N/A,TRUE,"PF_INC";#N/A,#N/A,TRUE,"CBE";#N/A,#N/A,TRUE,"SWK"}</definedName>
    <definedName name="S" localSheetId="0">#REF!</definedName>
    <definedName name="S" localSheetId="7">#REF!</definedName>
    <definedName name="S" localSheetId="8">#REF!</definedName>
    <definedName name="S">#REF!</definedName>
    <definedName name="S.G.M.B" localSheetId="0">#REF!</definedName>
    <definedName name="S.G.M.B" localSheetId="7">#REF!</definedName>
    <definedName name="S.G.M.B" localSheetId="8">#REF!</definedName>
    <definedName name="S.G.M.B">#REF!</definedName>
    <definedName name="S.G.M.B." localSheetId="0">#REF!</definedName>
    <definedName name="S.G.M.B." localSheetId="7">#REF!</definedName>
    <definedName name="S.G.M.B." localSheetId="8">#REF!</definedName>
    <definedName name="S.G.M.B.">#REF!</definedName>
    <definedName name="S.M.D.C" localSheetId="7">#REF!</definedName>
    <definedName name="S.M.D.C" localSheetId="8">#REF!</definedName>
    <definedName name="S.M.D.C">#REF!</definedName>
    <definedName name="S.M.D.C." localSheetId="7">#REF!</definedName>
    <definedName name="S.M.D.C." localSheetId="8">#REF!</definedName>
    <definedName name="S.M.D.C.">#REF!</definedName>
    <definedName name="S___0" localSheetId="7">#REF!</definedName>
    <definedName name="S___0" localSheetId="8">#REF!</definedName>
    <definedName name="S___0">#REF!</definedName>
    <definedName name="S___12" localSheetId="7">#REF!</definedName>
    <definedName name="S___12" localSheetId="8">#REF!</definedName>
    <definedName name="S___12">#REF!</definedName>
    <definedName name="S___14" localSheetId="7">#REF!</definedName>
    <definedName name="S___14" localSheetId="8">#REF!</definedName>
    <definedName name="S___14">#REF!</definedName>
    <definedName name="S___16" localSheetId="7">#REF!</definedName>
    <definedName name="S___16" localSheetId="8">#REF!</definedName>
    <definedName name="S___16">#REF!</definedName>
    <definedName name="S___2" localSheetId="7">#REF!</definedName>
    <definedName name="S___2" localSheetId="8">#REF!</definedName>
    <definedName name="S___2">#REF!</definedName>
    <definedName name="S___25" localSheetId="7">#REF!</definedName>
    <definedName name="S___25" localSheetId="8">#REF!</definedName>
    <definedName name="S___25">#REF!</definedName>
    <definedName name="S___26" localSheetId="7">#REF!</definedName>
    <definedName name="S___26" localSheetId="8">#REF!</definedName>
    <definedName name="S___26">#REF!</definedName>
    <definedName name="S___27" localSheetId="7">#REF!</definedName>
    <definedName name="S___27" localSheetId="8">#REF!</definedName>
    <definedName name="S___27">#REF!</definedName>
    <definedName name="S___4" localSheetId="7">#REF!</definedName>
    <definedName name="S___4" localSheetId="8">#REF!</definedName>
    <definedName name="S___4">#REF!</definedName>
    <definedName name="S___5" localSheetId="7">#REF!</definedName>
    <definedName name="S___5" localSheetId="8">#REF!</definedName>
    <definedName name="S___5">#REF!</definedName>
    <definedName name="S___7" localSheetId="7">#REF!</definedName>
    <definedName name="S___7" localSheetId="8">#REF!</definedName>
    <definedName name="S___7">#REF!</definedName>
    <definedName name="SAChoice" localSheetId="7">#REF!</definedName>
    <definedName name="SAChoice" localSheetId="8">#REF!</definedName>
    <definedName name="SAChoice">#REF!</definedName>
    <definedName name="SAChoice___0" localSheetId="7">#REF!</definedName>
    <definedName name="SAChoice___0" localSheetId="8">#REF!</definedName>
    <definedName name="SAChoice___0">#REF!</definedName>
    <definedName name="SAChoice___12" localSheetId="7">#REF!</definedName>
    <definedName name="SAChoice___12" localSheetId="8">#REF!</definedName>
    <definedName name="SAChoice___12">#REF!</definedName>
    <definedName name="SAChoice___14" localSheetId="7">#REF!</definedName>
    <definedName name="SAChoice___14" localSheetId="8">#REF!</definedName>
    <definedName name="SAChoice___14">#REF!</definedName>
    <definedName name="SAChoice___16" localSheetId="7">#REF!</definedName>
    <definedName name="SAChoice___16" localSheetId="8">#REF!</definedName>
    <definedName name="SAChoice___16">#REF!</definedName>
    <definedName name="SAChoice___2" localSheetId="7">#REF!</definedName>
    <definedName name="SAChoice___2" localSheetId="8">#REF!</definedName>
    <definedName name="SAChoice___2">#REF!</definedName>
    <definedName name="SAChoice___25" localSheetId="7">#REF!</definedName>
    <definedName name="SAChoice___25" localSheetId="8">#REF!</definedName>
    <definedName name="SAChoice___25">#REF!</definedName>
    <definedName name="SAChoice___26" localSheetId="7">#REF!</definedName>
    <definedName name="SAChoice___26" localSheetId="8">#REF!</definedName>
    <definedName name="SAChoice___26">#REF!</definedName>
    <definedName name="SAChoice___27" localSheetId="7">#REF!</definedName>
    <definedName name="SAChoice___27" localSheetId="8">#REF!</definedName>
    <definedName name="SAChoice___27">#REF!</definedName>
    <definedName name="SAChoice___4" localSheetId="7">#REF!</definedName>
    <definedName name="SAChoice___4" localSheetId="8">#REF!</definedName>
    <definedName name="SAChoice___4">#REF!</definedName>
    <definedName name="SAChoice___5" localSheetId="7">#REF!</definedName>
    <definedName name="SAChoice___5" localSheetId="8">#REF!</definedName>
    <definedName name="SAChoice___5">#REF!</definedName>
    <definedName name="SAChoice___7" localSheetId="7">#REF!</definedName>
    <definedName name="SAChoice___7" localSheetId="8">#REF!</definedName>
    <definedName name="SAChoice___7">#REF!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7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8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7">#REF!</definedName>
    <definedName name="Sale" localSheetId="8">#REF!</definedName>
    <definedName name="Sale">#REF!</definedName>
    <definedName name="SAList" localSheetId="7">#REF!</definedName>
    <definedName name="SAList" localSheetId="8">#REF!</definedName>
    <definedName name="SAList">#REF!</definedName>
    <definedName name="SAList___0" localSheetId="7">#REF!</definedName>
    <definedName name="SAList___0" localSheetId="8">#REF!</definedName>
    <definedName name="SAList___0">#REF!</definedName>
    <definedName name="SAList___12" localSheetId="7">#REF!</definedName>
    <definedName name="SAList___12" localSheetId="8">#REF!</definedName>
    <definedName name="SAList___12">#REF!</definedName>
    <definedName name="SAList___14" localSheetId="7">#REF!</definedName>
    <definedName name="SAList___14" localSheetId="8">#REF!</definedName>
    <definedName name="SAList___14">#REF!</definedName>
    <definedName name="SAList___16" localSheetId="7">#REF!</definedName>
    <definedName name="SAList___16" localSheetId="8">#REF!</definedName>
    <definedName name="SAList___16">#REF!</definedName>
    <definedName name="SAList___2" localSheetId="7">#REF!</definedName>
    <definedName name="SAList___2" localSheetId="8">#REF!</definedName>
    <definedName name="SAList___2">#REF!</definedName>
    <definedName name="SAList___25" localSheetId="7">#REF!</definedName>
    <definedName name="SAList___25" localSheetId="8">#REF!</definedName>
    <definedName name="SAList___25">#REF!</definedName>
    <definedName name="SAList___26" localSheetId="7">#REF!</definedName>
    <definedName name="SAList___26" localSheetId="8">#REF!</definedName>
    <definedName name="SAList___26">#REF!</definedName>
    <definedName name="SAList___27" localSheetId="7">#REF!</definedName>
    <definedName name="SAList___27" localSheetId="8">#REF!</definedName>
    <definedName name="SAList___27">#REF!</definedName>
    <definedName name="SAList___4" localSheetId="7">#REF!</definedName>
    <definedName name="SAList___4" localSheetId="8">#REF!</definedName>
    <definedName name="SAList___4">#REF!</definedName>
    <definedName name="SAList___5" localSheetId="7">#REF!</definedName>
    <definedName name="SAList___5" localSheetId="8">#REF!</definedName>
    <definedName name="SAList___5">#REF!</definedName>
    <definedName name="SAList___7" localSheetId="7">#REF!</definedName>
    <definedName name="SAList___7" localSheetId="8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 localSheetId="7">#REF!</definedName>
    <definedName name="Saturday_Animated" localSheetId="8">#REF!</definedName>
    <definedName name="Saturday_Animated">#REF!</definedName>
    <definedName name="save" localSheetId="7">[0]!save</definedName>
    <definedName name="save" localSheetId="8">#N/A</definedName>
    <definedName name="save">[0]!save</definedName>
    <definedName name="SaveNewFile" localSheetId="0">SaveNewFile</definedName>
    <definedName name="SaveNewFile" localSheetId="7">#N/A</definedName>
    <definedName name="SaveNewFile" localSheetId="8">[0]!SaveNewFile</definedName>
    <definedName name="SaveNewFile">SaveNewFile</definedName>
    <definedName name="SaveNewFile___0" localSheetId="0">TAmort___2</definedName>
    <definedName name="SaveNewFile___0" localSheetId="7">[0]!TAmort___2</definedName>
    <definedName name="SaveNewFile___0" localSheetId="8">[0]!TAmort___2</definedName>
    <definedName name="SaveNewFile___0">TAmort___2</definedName>
    <definedName name="SaveNewFile___16" localSheetId="0">sss___27</definedName>
    <definedName name="SaveNewFile___16" localSheetId="7">[0]!sss___27</definedName>
    <definedName name="SaveNewFile___16" localSheetId="8">[0]!sss___27</definedName>
    <definedName name="SaveNewFile___16">sss___27</definedName>
    <definedName name="SaveNewFile___2" localSheetId="0">t.g</definedName>
    <definedName name="SaveNewFile___2" localSheetId="7">t.g</definedName>
    <definedName name="SaveNewFile___2" localSheetId="8">t.g</definedName>
    <definedName name="SaveNewFile___2">t.g</definedName>
    <definedName name="SaveNewFile___23" localSheetId="0">sss___12</definedName>
    <definedName name="SaveNewFile___23" localSheetId="7">[0]!sss___12</definedName>
    <definedName name="SaveNewFile___23" localSheetId="8">[0]!sss___12</definedName>
    <definedName name="SaveNewFile___23">sss___12</definedName>
    <definedName name="SaveNewFile___25" localSheetId="0">sss___26</definedName>
    <definedName name="SaveNewFile___25" localSheetId="7">[0]!sss___26</definedName>
    <definedName name="SaveNewFile___25" localSheetId="8">[0]!sss___26</definedName>
    <definedName name="SaveNewFile___25">sss___26</definedName>
    <definedName name="SaveNewFile___26" localSheetId="0">TAmort___25</definedName>
    <definedName name="SaveNewFile___26" localSheetId="7">[0]!TAmort___25</definedName>
    <definedName name="SaveNewFile___26" localSheetId="8">[0]!TAmort___25</definedName>
    <definedName name="SaveNewFile___26">TAmort___25</definedName>
    <definedName name="SaveNewFile___27" localSheetId="0">TAmort___16</definedName>
    <definedName name="SaveNewFile___27" localSheetId="7">[0]!TAmort___16</definedName>
    <definedName name="SaveNewFile___27" localSheetId="8">[0]!TAmort___16</definedName>
    <definedName name="SaveNewFile___27">TAmort___16</definedName>
    <definedName name="SaveNewFile___3" localSheetId="0">sss___0</definedName>
    <definedName name="SaveNewFile___3" localSheetId="7">[0]!sss___0</definedName>
    <definedName name="SaveNewFile___3" localSheetId="8">[0]!sss___0</definedName>
    <definedName name="SaveNewFile___3">sss___0</definedName>
    <definedName name="SaveNewFile___4" localSheetId="0">sss___5</definedName>
    <definedName name="SaveNewFile___4" localSheetId="7">[0]!sss___5</definedName>
    <definedName name="SaveNewFile___4" localSheetId="8">[0]!sss___5</definedName>
    <definedName name="SaveNewFile___4">sss___5</definedName>
    <definedName name="SaveNewFile___5" localSheetId="0">TAmort___4</definedName>
    <definedName name="SaveNewFile___5" localSheetId="7">[0]!TAmort___4</definedName>
    <definedName name="SaveNewFile___5" localSheetId="8">[0]!TAmort___4</definedName>
    <definedName name="SaveNewFile___5">TAmort___4</definedName>
    <definedName name="SaveNewFile___6" localSheetId="0">sss___2</definedName>
    <definedName name="SaveNewFile___6" localSheetId="7">[0]!sss___2</definedName>
    <definedName name="SaveNewFile___6" localSheetId="8">[0]!sss___2</definedName>
    <definedName name="SaveNewFile___6">sss___2</definedName>
    <definedName name="SaveNewFile___7" localSheetId="0">TAmort___14</definedName>
    <definedName name="SaveNewFile___7" localSheetId="7">[0]!TAmort___14</definedName>
    <definedName name="SaveNewFile___7" localSheetId="8">[0]!TAmort___14</definedName>
    <definedName name="SaveNewFile___7">TAmort___14</definedName>
    <definedName name="SaveNewFile___9" localSheetId="0">sss___7</definedName>
    <definedName name="SaveNewFile___9" localSheetId="7">[0]!sss___7</definedName>
    <definedName name="SaveNewFile___9" localSheetId="8">[0]!sss___7</definedName>
    <definedName name="SaveNewFile___9">sss___7</definedName>
    <definedName name="SC16___0" localSheetId="0">#REF!</definedName>
    <definedName name="SC16___0" localSheetId="7">#REF!</definedName>
    <definedName name="SC16___0" localSheetId="8">#REF!</definedName>
    <definedName name="SC16___0">#REF!</definedName>
    <definedName name="SC16___12" localSheetId="0">#REF!</definedName>
    <definedName name="SC16___12" localSheetId="7">#REF!</definedName>
    <definedName name="SC16___12" localSheetId="8">#REF!</definedName>
    <definedName name="SC16___12">#REF!</definedName>
    <definedName name="SC16___14" localSheetId="0">#REF!</definedName>
    <definedName name="SC16___14" localSheetId="7">#REF!</definedName>
    <definedName name="SC16___14" localSheetId="8">#REF!</definedName>
    <definedName name="SC16___14">#REF!</definedName>
    <definedName name="SC16___16" localSheetId="7">#REF!</definedName>
    <definedName name="SC16___16" localSheetId="8">#REF!</definedName>
    <definedName name="SC16___16">#REF!</definedName>
    <definedName name="SC16___2" localSheetId="7">#REF!</definedName>
    <definedName name="SC16___2" localSheetId="8">#REF!</definedName>
    <definedName name="SC16___2">#REF!</definedName>
    <definedName name="SC16___25" localSheetId="7">#REF!</definedName>
    <definedName name="SC16___25" localSheetId="8">#REF!</definedName>
    <definedName name="SC16___25">#REF!</definedName>
    <definedName name="SC16___26" localSheetId="7">#REF!</definedName>
    <definedName name="SC16___26" localSheetId="8">#REF!</definedName>
    <definedName name="SC16___26">#REF!</definedName>
    <definedName name="SC16___27" localSheetId="7">#REF!</definedName>
    <definedName name="SC16___27" localSheetId="8">#REF!</definedName>
    <definedName name="SC16___27">#REF!</definedName>
    <definedName name="SC16___4" localSheetId="7">#REF!</definedName>
    <definedName name="SC16___4" localSheetId="8">#REF!</definedName>
    <definedName name="SC16___4">#REF!</definedName>
    <definedName name="SC16___5" localSheetId="7">#REF!</definedName>
    <definedName name="SC16___5" localSheetId="8">#REF!</definedName>
    <definedName name="SC16___5">#REF!</definedName>
    <definedName name="SC16___7" localSheetId="7">#REF!</definedName>
    <definedName name="SC16___7" localSheetId="8">#REF!</definedName>
    <definedName name="SC16___7">#REF!</definedName>
    <definedName name="scdv" localSheetId="0">scdv</definedName>
    <definedName name="scdv" localSheetId="7">#N/A</definedName>
    <definedName name="scdv" localSheetId="8">[0]!scdv</definedName>
    <definedName name="scdv">scdv</definedName>
    <definedName name="SD" localSheetId="0">#N/A</definedName>
    <definedName name="SD" localSheetId="7">#N/A</definedName>
    <definedName name="SD" localSheetId="8">#N/A</definedName>
    <definedName name="SD">SD</definedName>
    <definedName name="sdd">#N/A</definedName>
    <definedName name="sdf" localSheetId="0">{#N/A,#N/A,FALSE,"Calc";#N/A,#N/A,FALSE,"Sensitivity";#N/A,#N/A,FALSE,"LT Earn.Dil.";#N/A,#N/A,FALSE,"Dil. AVP"}</definedName>
    <definedName name="sdf" localSheetId="7">{#N/A,#N/A,FALSE,"Calc";#N/A,#N/A,FALSE,"Sensitivity";#N/A,#N/A,FALSE,"LT Earn.Dil.";#N/A,#N/A,FALSE,"Dil. AVP"}</definedName>
    <definedName name="sdf" localSheetId="8">{#N/A,#N/A,FALSE,"Calc";#N/A,#N/A,FALSE,"Sensitivity";#N/A,#N/A,FALSE,"LT Earn.Dil.";#N/A,#N/A,FALSE,"Dil. AVP"}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 localSheetId="0">[0]!Tx_intérêt_par_an/#REF!</definedName>
    <definedName name="sdfsdf" localSheetId="7">'Data Mobile'!Tx_intérêt_par_an/#REF!</definedName>
    <definedName name="sdfsdf" localSheetId="8">'Parc Mobile '!Tx_intérêt_par_an/#REF!</definedName>
    <definedName name="sdfsdf">[0]!Tx_intérêt_par_an/#REF!</definedName>
    <definedName name="SDFSDFD" localSheetId="0">#REF!</definedName>
    <definedName name="SDFSDFD" localSheetId="7">#REF!</definedName>
    <definedName name="SDFSDFD" localSheetId="8">#REF!</definedName>
    <definedName name="SDFSDFD">#REF!</definedName>
    <definedName name="SDHKSLTH" localSheetId="0">Nb_de_paiements_par_an*#REF!</definedName>
    <definedName name="SDHKSLTH">#N/A</definedName>
    <definedName name="se" localSheetId="0">{"consolidated",#N/A,FALSE,"Sheet1";"cms",#N/A,FALSE,"Sheet1";"fse",#N/A,FALSE,"Sheet1"}</definedName>
    <definedName name="se" localSheetId="7">{"consolidated",#N/A,FALSE,"Sheet1";"cms",#N/A,FALSE,"Sheet1";"fse",#N/A,FALSE,"Sheet1"}</definedName>
    <definedName name="se" localSheetId="8">{"consolidated",#N/A,FALSE,"Sheet1";"cms",#N/A,FALSE,"Sheet1";"fse",#N/A,FALSE,"Sheet1"}</definedName>
    <definedName name="se">{"consolidated",#N/A,FALSE,"Sheet1";"cms",#N/A,FALSE,"Sheet1";"fse",#N/A,FALSE,"Sheet1"}</definedName>
    <definedName name="SECTORISATION">#N/A</definedName>
    <definedName name="segr">#N/A</definedName>
    <definedName name="sel" localSheetId="7">#REF!</definedName>
    <definedName name="sel" localSheetId="8">#REF!</definedName>
    <definedName name="sel">#REF!</definedName>
    <definedName name="select" localSheetId="0">#REF!</definedName>
    <definedName name="select" localSheetId="7">#REF!</definedName>
    <definedName name="select" localSheetId="8">#REF!</definedName>
    <definedName name="select">#REF!</definedName>
    <definedName name="Select_BIB" localSheetId="0">#REF!</definedName>
    <definedName name="Select_BIB" localSheetId="7">#REF!</definedName>
    <definedName name="Select_BIB" localSheetId="8">#REF!</definedName>
    <definedName name="Select_BIB">#REF!</definedName>
    <definedName name="Select_Power27v" localSheetId="0">#REF!</definedName>
    <definedName name="Select_Power27v" localSheetId="7">#REF!</definedName>
    <definedName name="Select_Power27v" localSheetId="8">#REF!</definedName>
    <definedName name="Select_Power27v">#REF!</definedName>
    <definedName name="Select_PowerSelect" localSheetId="7">#REF!</definedName>
    <definedName name="Select_PowerSelect" localSheetId="8">#REF!</definedName>
    <definedName name="Select_PowerSelect">#REF!</definedName>
    <definedName name="selectALI" localSheetId="7">#REF!</definedName>
    <definedName name="selectALI" localSheetId="8">#REF!</definedName>
    <definedName name="selectALI">#REF!</definedName>
    <definedName name="selection" localSheetId="7">#REF!</definedName>
    <definedName name="selection" localSheetId="8">#REF!</definedName>
    <definedName name="selection">#REF!</definedName>
    <definedName name="seltzer" localSheetId="7">#REF!</definedName>
    <definedName name="seltzer" localSheetId="8">#REF!</definedName>
    <definedName name="seltzer">#REF!</definedName>
    <definedName name="sencount">1</definedName>
    <definedName name="September" localSheetId="7">#REF!</definedName>
    <definedName name="September" localSheetId="8">#REF!</definedName>
    <definedName name="September">#REF!</definedName>
    <definedName name="SERIES1">#N/A</definedName>
    <definedName name="SERIES2">#N/A</definedName>
    <definedName name="Services_Markup" localSheetId="0">#REF!</definedName>
    <definedName name="Services_Markup" localSheetId="7">#REF!</definedName>
    <definedName name="Services_Markup" localSheetId="8">#REF!</definedName>
    <definedName name="Services_Markup">#REF!</definedName>
    <definedName name="set" localSheetId="10">#REF!</definedName>
    <definedName name="set" localSheetId="0">#REF!</definedName>
    <definedName name="set" localSheetId="7">#REF!</definedName>
    <definedName name="set" localSheetId="8">#REF!</definedName>
    <definedName name="set" localSheetId="13">#REF!</definedName>
    <definedName name="set">#REF!</definedName>
    <definedName name="SF_Original" localSheetId="7">#REF!</definedName>
    <definedName name="SF_Original" localSheetId="8">#REF!</definedName>
    <definedName name="SF_Original">#REF!</definedName>
    <definedName name="sfdff" localSheetId="0">sfdff</definedName>
    <definedName name="sfdff" localSheetId="7">#N/A</definedName>
    <definedName name="sfdff" localSheetId="8">[0]!sfdff</definedName>
    <definedName name="sfdff">sfdff</definedName>
    <definedName name="sfdtgjh">#N/A</definedName>
    <definedName name="sfdvxcvx" localSheetId="7">#REF!</definedName>
    <definedName name="sfdvxcvx" localSheetId="8">#REF!</definedName>
    <definedName name="sfdvxcvx">#REF!</definedName>
    <definedName name="sfgj">#N/A</definedName>
    <definedName name="sfgjhsf" localSheetId="0">sfgjhsf</definedName>
    <definedName name="sfgjhsf" localSheetId="7">#N/A</definedName>
    <definedName name="sfgjhsf" localSheetId="8">[0]!sfgjhsf</definedName>
    <definedName name="sfgjhsf">sfgjhsf</definedName>
    <definedName name="sfgjsf" localSheetId="0">sfgjsf</definedName>
    <definedName name="sfgjsf" localSheetId="7">#N/A</definedName>
    <definedName name="sfgjsf" localSheetId="8">[0]!sfgjsf</definedName>
    <definedName name="sfgjsf">sfgjsf</definedName>
    <definedName name="sfhjkj" localSheetId="0">#REF!</definedName>
    <definedName name="sfhjkj" localSheetId="7">#REF!</definedName>
    <definedName name="sfhjkj" localSheetId="8">#REF!</definedName>
    <definedName name="sfhjkj">#REF!</definedName>
    <definedName name="sfsdfsf" localSheetId="0">{"First Page",#N/A,FALSE,"Surfactants LBO";"Second Page",#N/A,FALSE,"Surfactants LBO"}</definedName>
    <definedName name="sfsdfsf" localSheetId="7">{"First Page",#N/A,FALSE,"Surfactants LBO";"Second Page",#N/A,FALSE,"Surfactants LBO"}</definedName>
    <definedName name="sfsdfsf" localSheetId="8">{"First Page",#N/A,FALSE,"Surfactants LBO";"Second Page",#N/A,FALSE,"Surfactants LBO"}</definedName>
    <definedName name="sfsdfsf">{"First Page",#N/A,FALSE,"Surfactants LBO";"Second Page",#N/A,FALSE,"Surfactants LBO"}</definedName>
    <definedName name="sfsfc" localSheetId="0">sfsfc</definedName>
    <definedName name="sfsfc" localSheetId="7">#N/A</definedName>
    <definedName name="sfsfc" localSheetId="8">[0]!sfsfc</definedName>
    <definedName name="sfsfc">sfsfc</definedName>
    <definedName name="sfsfd" localSheetId="0">#REF!</definedName>
    <definedName name="sfsfd" localSheetId="7">#REF!</definedName>
    <definedName name="sfsfd" localSheetId="8">#REF!</definedName>
    <definedName name="sfsfd">#REF!</definedName>
    <definedName name="sfze" localSheetId="0">{#N/A,#N/A,FALSE,"Contribution Analysis"}</definedName>
    <definedName name="sfze" localSheetId="7">{#N/A,#N/A,FALSE,"Contribution Analysis"}</definedName>
    <definedName name="sfze" localSheetId="8">{#N/A,#N/A,FALSE,"Contribution Analysis"}</definedName>
    <definedName name="sfze" localSheetId="13">{#N/A,#N/A,FALSE,"Contribution Analysis"}</definedName>
    <definedName name="sfze">{#N/A,#N/A,FALSE,"Contribution Analysis"}</definedName>
    <definedName name="SGADJ" localSheetId="7">#REF!</definedName>
    <definedName name="SGADJ" localSheetId="8">#REF!</definedName>
    <definedName name="SGADJ">#REF!</definedName>
    <definedName name="SGUNADJ" localSheetId="0">#REF!</definedName>
    <definedName name="SGUNADJ" localSheetId="7">#REF!</definedName>
    <definedName name="SGUNADJ" localSheetId="8">#REF!</definedName>
    <definedName name="SGUNADJ">#REF!</definedName>
    <definedName name="sh" localSheetId="0">sh</definedName>
    <definedName name="sh" localSheetId="7">#N/A</definedName>
    <definedName name="sh" localSheetId="8">#N/A</definedName>
    <definedName name="sh">sh</definedName>
    <definedName name="shdrhjrt" localSheetId="0">shdrhjrt</definedName>
    <definedName name="shdrhjrt" localSheetId="7">#N/A</definedName>
    <definedName name="shdrhjrt" localSheetId="8">#N/A</definedName>
    <definedName name="shdrhjrt">shdrhjrt</definedName>
    <definedName name="shst" localSheetId="0">shst</definedName>
    <definedName name="shst" localSheetId="7">#N/A</definedName>
    <definedName name="shst" localSheetId="8">#N/A</definedName>
    <definedName name="shst">shst</definedName>
    <definedName name="si" localSheetId="0">#REF!</definedName>
    <definedName name="si" localSheetId="7">#REF!</definedName>
    <definedName name="si" localSheetId="8">#REF!</definedName>
    <definedName name="si">#REF!</definedName>
    <definedName name="sjg" localSheetId="0">sjg</definedName>
    <definedName name="sjg" localSheetId="7">#N/A</definedName>
    <definedName name="sjg" localSheetId="8">[0]!sjg</definedName>
    <definedName name="sjg">sjg</definedName>
    <definedName name="sm" localSheetId="0">#REF!</definedName>
    <definedName name="sm" localSheetId="7">#REF!</definedName>
    <definedName name="sm" localSheetId="8">#REF!</definedName>
    <definedName name="sm">#REF!</definedName>
    <definedName name="solver_lin">0</definedName>
    <definedName name="solver_num">0</definedName>
    <definedName name="solver_opt" localSheetId="10">#REF!</definedName>
    <definedName name="solver_opt" localSheetId="0">#REF!</definedName>
    <definedName name="solver_opt" localSheetId="7">#REF!</definedName>
    <definedName name="solver_opt" localSheetId="8">#REF!</definedName>
    <definedName name="solver_opt">#REF!</definedName>
    <definedName name="solver_tmp">#NULL!</definedName>
    <definedName name="solver_typ">1</definedName>
    <definedName name="solver_val">0</definedName>
    <definedName name="SPARES" localSheetId="0">#REF!</definedName>
    <definedName name="SPARES" localSheetId="7">#REF!</definedName>
    <definedName name="SPARES" localSheetId="8">#REF!</definedName>
    <definedName name="SPARES">#REF!</definedName>
    <definedName name="Spares_Markup" localSheetId="0">#REF!</definedName>
    <definedName name="Spares_Markup" localSheetId="7">#REF!</definedName>
    <definedName name="Spares_Markup" localSheetId="8">#REF!</definedName>
    <definedName name="Spares_Markup">#REF!</definedName>
    <definedName name="SPI_Sch_Perf_Index" localSheetId="0">#REF!</definedName>
    <definedName name="SPI_Sch_Perf_Index" localSheetId="7">#REF!</definedName>
    <definedName name="SPI_Sch_Perf_Index" localSheetId="8">#REF!</definedName>
    <definedName name="SPI_Sch_Perf_Index">#REF!</definedName>
    <definedName name="SPS" localSheetId="7">#REF!</definedName>
    <definedName name="SPS" localSheetId="8">#REF!</definedName>
    <definedName name="SPS">#REF!</definedName>
    <definedName name="sq">#N/A</definedName>
    <definedName name="sqdf">#N/A</definedName>
    <definedName name="sqdqs" localSheetId="7">#REF!</definedName>
    <definedName name="sqdqs" localSheetId="8">#REF!</definedName>
    <definedName name="sqdqs">#REF!</definedName>
    <definedName name="sqdsf" localSheetId="0">[0]!Tx_intérêt_par_an/#REF!</definedName>
    <definedName name="sqdsf" localSheetId="7">'Data Mobile'!Tx_intérêt_par_an/#REF!</definedName>
    <definedName name="sqdsf" localSheetId="8">'Parc Mobile '!Tx_intérêt_par_an/#REF!</definedName>
    <definedName name="sqdsf">[0]!Tx_intérêt_par_an/#REF!</definedName>
    <definedName name="srjj">#N/A</definedName>
    <definedName name="ss" localSheetId="0">#REF!</definedName>
    <definedName name="ss" localSheetId="7">#REF!</definedName>
    <definedName name="ss" localSheetId="8">#REF!</definedName>
    <definedName name="ss">#REF!</definedName>
    <definedName name="SSCurrInput" localSheetId="7">#REF!</definedName>
    <definedName name="SSCurrInput" localSheetId="8">#REF!</definedName>
    <definedName name="SSCurrInput">#REF!</definedName>
    <definedName name="SSCurrInput___0" localSheetId="7">#REF!</definedName>
    <definedName name="SSCurrInput___0" localSheetId="8">#REF!</definedName>
    <definedName name="SSCurrInput___0">#REF!</definedName>
    <definedName name="SSCurrInput___12" localSheetId="7">#REF!</definedName>
    <definedName name="SSCurrInput___12" localSheetId="8">#REF!</definedName>
    <definedName name="SSCurrInput___12">#REF!</definedName>
    <definedName name="SSCurrInput___14" localSheetId="7">#REF!</definedName>
    <definedName name="SSCurrInput___14" localSheetId="8">#REF!</definedName>
    <definedName name="SSCurrInput___14">#REF!</definedName>
    <definedName name="SSCurrInput___16" localSheetId="7">#REF!</definedName>
    <definedName name="SSCurrInput___16" localSheetId="8">#REF!</definedName>
    <definedName name="SSCurrInput___16">#REF!</definedName>
    <definedName name="SSCurrInput___2" localSheetId="7">#REF!</definedName>
    <definedName name="SSCurrInput___2" localSheetId="8">#REF!</definedName>
    <definedName name="SSCurrInput___2">#REF!</definedName>
    <definedName name="SSCurrInput___25" localSheetId="7">#REF!</definedName>
    <definedName name="SSCurrInput___25" localSheetId="8">#REF!</definedName>
    <definedName name="SSCurrInput___25">#REF!</definedName>
    <definedName name="SSCurrInput___26" localSheetId="7">#REF!</definedName>
    <definedName name="SSCurrInput___26" localSheetId="8">#REF!</definedName>
    <definedName name="SSCurrInput___26">#REF!</definedName>
    <definedName name="SSCurrInput___27" localSheetId="7">#REF!</definedName>
    <definedName name="SSCurrInput___27" localSheetId="8">#REF!</definedName>
    <definedName name="SSCurrInput___27">#REF!</definedName>
    <definedName name="SSCurrInput___4" localSheetId="7">#REF!</definedName>
    <definedName name="SSCurrInput___4" localSheetId="8">#REF!</definedName>
    <definedName name="SSCurrInput___4">#REF!</definedName>
    <definedName name="SSCurrInput___5" localSheetId="7">#REF!</definedName>
    <definedName name="SSCurrInput___5" localSheetId="8">#REF!</definedName>
    <definedName name="SSCurrInput___5">#REF!</definedName>
    <definedName name="SSCurrInput___7" localSheetId="7">#REF!</definedName>
    <definedName name="SSCurrInput___7" localSheetId="8">#REF!</definedName>
    <definedName name="SSCurrInput___7">#REF!</definedName>
    <definedName name="ssdsds" localSheetId="0">{#N/A,#N/A,TRUE,"Cover sheet";#N/A,#N/A,TRUE,"DCF analysis";#N/A,#N/A,TRUE,"WACC calculation"}</definedName>
    <definedName name="ssdsds" localSheetId="7">{#N/A,#N/A,TRUE,"Cover sheet";#N/A,#N/A,TRUE,"DCF analysis";#N/A,#N/A,TRUE,"WACC calculation"}</definedName>
    <definedName name="ssdsds" localSheetId="8">{#N/A,#N/A,TRUE,"Cover sheet";#N/A,#N/A,TRUE,"DCF analysis";#N/A,#N/A,TRUE,"WACC calculation"}</definedName>
    <definedName name="ssdsds">{#N/A,#N/A,TRUE,"Cover sheet";#N/A,#N/A,TRUE,"DCF analysis";#N/A,#N/A,TRUE,"WACC calculation"}</definedName>
    <definedName name="sshsh">#N/A</definedName>
    <definedName name="SSQ" localSheetId="7">#REF!</definedName>
    <definedName name="SSQ" localSheetId="8">#REF!</definedName>
    <definedName name="SSQ">#REF!</definedName>
    <definedName name="sss" localSheetId="0">[0]!Tx_intérêt_par_an/#REF!</definedName>
    <definedName name="sss" localSheetId="7">'Data Mobile'!Tx_intérêt_par_an/#REF!</definedName>
    <definedName name="sss" localSheetId="8">'Parc Mobile '!Tx_intérêt_par_an/#REF!</definedName>
    <definedName name="sss">[0]!Tx_intérêt_par_an/#REF!</definedName>
    <definedName name="sss___0" localSheetId="0">VolFactor___5/#REF!</definedName>
    <definedName name="sss___0" localSheetId="7">'Data Mobile'!VolFactor___5/#REF!</definedName>
    <definedName name="sss___0" localSheetId="8">'Parc Mobile '!VolFactor___5/#REF!</definedName>
    <definedName name="sss___0">VolFactor___5/#REF!</definedName>
    <definedName name="sss___12" localSheetId="0">VolFactor___25/#REF!</definedName>
    <definedName name="sss___12" localSheetId="7">'Data Mobile'!VolFactor___25/#REF!</definedName>
    <definedName name="sss___12" localSheetId="8">'Parc Mobile '!VolFactor___25/#REF!</definedName>
    <definedName name="sss___12">VolFactor___25/#REF!</definedName>
    <definedName name="sss___14" localSheetId="0">VolFactor___16/#REF!</definedName>
    <definedName name="sss___14" localSheetId="7">'Data Mobile'!VolFactor___16/#REF!</definedName>
    <definedName name="sss___14" localSheetId="8">'Parc Mobile '!VolFactor___16/#REF!</definedName>
    <definedName name="sss___14">VolFactor___16/#REF!</definedName>
    <definedName name="sss___16" localSheetId="0">VLastRowToPrint___7/#REF!</definedName>
    <definedName name="sss___16" localSheetId="7">'Data Mobile'!VLastRowToPrint___7/#REF!</definedName>
    <definedName name="sss___16" localSheetId="8">'Parc Mobile '!VLastRowToPrint___7/#REF!</definedName>
    <definedName name="sss___16">VLastRowToPrint___7/#REF!</definedName>
    <definedName name="sss___2" localSheetId="0">VolFactor___4/#REF!</definedName>
    <definedName name="sss___2" localSheetId="7">'Data Mobile'!VolFactor___4/#REF!</definedName>
    <definedName name="sss___2" localSheetId="8">'Parc Mobile '!VolFactor___4/#REF!</definedName>
    <definedName name="sss___2">VolFactor___4/#REF!</definedName>
    <definedName name="sss___23" localSheetId="0">VolFactor___5/#REF!</definedName>
    <definedName name="sss___23" localSheetId="7">'Data Mobile'!VolFactor___5/#REF!</definedName>
    <definedName name="sss___23" localSheetId="8">'Parc Mobile '!VolFactor___5/#REF!</definedName>
    <definedName name="sss___23">VolFactor___5/#REF!</definedName>
    <definedName name="sss___26" localSheetId="0">VolFactor___12/#REF!</definedName>
    <definedName name="sss___26" localSheetId="7">'Data Mobile'!VolFactor___12/#REF!</definedName>
    <definedName name="sss___26" localSheetId="8">'Parc Mobile '!VolFactor___12/#REF!</definedName>
    <definedName name="sss___26">VolFactor___12/#REF!</definedName>
    <definedName name="sss___27" localSheetId="0">VolFactor___14/#REF!</definedName>
    <definedName name="sss___27" localSheetId="7">'Data Mobile'!VolFactor___14/#REF!</definedName>
    <definedName name="sss___27" localSheetId="8">'Parc Mobile '!VolFactor___14/#REF!</definedName>
    <definedName name="sss___27">VolFactor___14/#REF!</definedName>
    <definedName name="sss___3" localSheetId="0">VolFactor___5/#REF!</definedName>
    <definedName name="sss___3" localSheetId="7">'Data Mobile'!VolFactor___5/#REF!</definedName>
    <definedName name="sss___3" localSheetId="8">'Parc Mobile '!VolFactor___5/#REF!</definedName>
    <definedName name="sss___3">VolFactor___5/#REF!</definedName>
    <definedName name="sss___4" localSheetId="0">VLastRowToPrint___0/#REF!</definedName>
    <definedName name="sss___4" localSheetId="7">'Data Mobile'!VLastRowToPrint___0/#REF!</definedName>
    <definedName name="sss___4" localSheetId="8">'Parc Mobile '!VLastRowToPrint___0/#REF!</definedName>
    <definedName name="sss___4">VLastRowToPrint___0/#REF!</definedName>
    <definedName name="sss___5" localSheetId="0">VolFactor___2/#REF!</definedName>
    <definedName name="sss___5" localSheetId="7">'Data Mobile'!VolFactor___2/#REF!</definedName>
    <definedName name="sss___5" localSheetId="8">'Parc Mobile '!VolFactor___2/#REF!</definedName>
    <definedName name="sss___5">VolFactor___2/#REF!</definedName>
    <definedName name="sss___6" localSheetId="0">VLastRowToPrint___26/#REF!</definedName>
    <definedName name="sss___6" localSheetId="7">'Data Mobile'!VLastRowToPrint___26/#REF!</definedName>
    <definedName name="sss___6" localSheetId="8">'Parc Mobile '!VLastRowToPrint___26/#REF!</definedName>
    <definedName name="sss___6">VLastRowToPrint___26/#REF!</definedName>
    <definedName name="sss___7" localSheetId="0">VolFactor___27/#REF!</definedName>
    <definedName name="sss___7" localSheetId="7">'Data Mobile'!VolFactor___27/#REF!</definedName>
    <definedName name="sss___7" localSheetId="8">'Parc Mobile '!VolFactor___27/#REF!</definedName>
    <definedName name="sss___7">VolFactor___27/#REF!</definedName>
    <definedName name="sss___9" localSheetId="0">VolFactor___5/#REF!</definedName>
    <definedName name="sss___9" localSheetId="7">'Data Mobile'!VolFactor___5/#REF!</definedName>
    <definedName name="sss___9" localSheetId="8">'Parc Mobile '!VolFactor___5/#REF!</definedName>
    <definedName name="sss___9">VolFactor___5/#REF!</definedName>
    <definedName name="sssc">#N/A</definedName>
    <definedName name="SSSSS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7">#REF!</definedName>
    <definedName name="ssssssssssss" localSheetId="8">#REF!</definedName>
    <definedName name="ssssssssssss">#REF!</definedName>
    <definedName name="startdate" localSheetId="7">#REF!</definedName>
    <definedName name="startdate" localSheetId="8">#REF!</definedName>
    <definedName name="startdate">#REF!</definedName>
    <definedName name="STDCOSTS" localSheetId="0">#REF!</definedName>
    <definedName name="STDCOSTS" localSheetId="7">#REF!</definedName>
    <definedName name="STDCOSTS" localSheetId="8">#REF!</definedName>
    <definedName name="STDCOSTS">#REF!</definedName>
    <definedName name="stef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 localSheetId="0">#REF!</definedName>
    <definedName name="STPER" localSheetId="7">#REF!</definedName>
    <definedName name="STPER" localSheetId="8">#REF!</definedName>
    <definedName name="STPER">#REF!</definedName>
    <definedName name="SUM" localSheetId="0">#REF!</definedName>
    <definedName name="SUM" localSheetId="7">#REF!</definedName>
    <definedName name="SUM" localSheetId="8">#REF!</definedName>
    <definedName name="SUM">#REF!</definedName>
    <definedName name="SV_Sch_Var" localSheetId="0">#REF!</definedName>
    <definedName name="SV_Sch_Var" localSheetId="7">#REF!</definedName>
    <definedName name="SV_Sch_Var" localSheetId="8">#REF!</definedName>
    <definedName name="SV_Sch_Var">#REF!</definedName>
    <definedName name="SV_Sch_Variance" localSheetId="0">#REF!</definedName>
    <definedName name="SV_Sch_Variance" localSheetId="7">#REF!</definedName>
    <definedName name="SV_Sch_Variance" localSheetId="8">#REF!</definedName>
    <definedName name="SV_Sch_Variance">#REF!</definedName>
    <definedName name="synthèse" localSheetId="0">#REF!</definedName>
    <definedName name="synthèse" localSheetId="7">#REF!</definedName>
    <definedName name="synthèse" localSheetId="8">#REF!</definedName>
    <definedName name="synthèse">#REF!</definedName>
    <definedName name="SYNTHESE_BA__ETAT_PRIVE" localSheetId="0">#REF!</definedName>
    <definedName name="SYNTHESE_BA__ETAT_PRIVE" localSheetId="7">#REF!</definedName>
    <definedName name="SYNTHESE_BA__ETAT_PRIVE" localSheetId="8">#REF!</definedName>
    <definedName name="SYNTHESE_BA__ETAT_PRIVE">#REF!</definedName>
    <definedName name="SystemImpedance" localSheetId="0">#REF!</definedName>
    <definedName name="SystemImpedance" localSheetId="7">#REF!</definedName>
    <definedName name="SystemImpedance" localSheetId="8">#REF!</definedName>
    <definedName name="SystemImpedance">#REF!</definedName>
    <definedName name="T">#N/A</definedName>
    <definedName name="T.V.A__MAI__2003" localSheetId="0">#REF!</definedName>
    <definedName name="T.V.A__MAI__2003" localSheetId="7">#REF!</definedName>
    <definedName name="T.V.A__MAI__2003" localSheetId="8">#REF!</definedName>
    <definedName name="T.V.A__MAI__2003">#REF!</definedName>
    <definedName name="TABLE" localSheetId="0">#REF!</definedName>
    <definedName name="TABLE" localSheetId="7">#REF!</definedName>
    <definedName name="TABLE" localSheetId="8">#REF!</definedName>
    <definedName name="TABLE">#REF!</definedName>
    <definedName name="tableau" localSheetId="0">#REF!</definedName>
    <definedName name="tableau" localSheetId="7">#REF!</definedName>
    <definedName name="tableau" localSheetId="8">#REF!</definedName>
    <definedName name="tableau">#REF!</definedName>
    <definedName name="tableau10" localSheetId="0">#REF!,#REF!</definedName>
    <definedName name="tableau10" localSheetId="7">#REF!,#REF!</definedName>
    <definedName name="tableau10" localSheetId="8">#REF!,#REF!</definedName>
    <definedName name="tableau10">#REF!,#REF!</definedName>
    <definedName name="tableau14" localSheetId="0">#REF!</definedName>
    <definedName name="tableau14" localSheetId="7">#REF!</definedName>
    <definedName name="tableau14" localSheetId="8">#REF!</definedName>
    <definedName name="tableau14">#REF!</definedName>
    <definedName name="tableau15" localSheetId="0">#REF!</definedName>
    <definedName name="tableau15" localSheetId="7">#REF!</definedName>
    <definedName name="tableau15" localSheetId="8">#REF!</definedName>
    <definedName name="tableau15">#REF!</definedName>
    <definedName name="tableau16" localSheetId="7">#REF!,#REF!</definedName>
    <definedName name="tableau16" localSheetId="8">#REF!,#REF!</definedName>
    <definedName name="tableau16">#REF!,#REF!</definedName>
    <definedName name="tableau17" localSheetId="7">#REF!</definedName>
    <definedName name="tableau17" localSheetId="8">#REF!</definedName>
    <definedName name="tableau17">#REF!</definedName>
    <definedName name="tableau18" localSheetId="7">#REF!,#REF!,#REF!</definedName>
    <definedName name="tableau18" localSheetId="8">#REF!,#REF!,#REF!</definedName>
    <definedName name="tableau18">#REF!,#REF!,#REF!</definedName>
    <definedName name="tableau2" localSheetId="7">#REF!,#REF!</definedName>
    <definedName name="tableau2" localSheetId="8">#REF!,#REF!</definedName>
    <definedName name="tableau2">#REF!,#REF!</definedName>
    <definedName name="tableau3" localSheetId="0">#REF!,#REF!,#REF!,#REF!</definedName>
    <definedName name="tableau3" localSheetId="7">#REF!,#REF!,#REF!,#REF!</definedName>
    <definedName name="tableau3" localSheetId="8">#REF!,#REF!,#REF!,#REF!</definedName>
    <definedName name="tableau3">#REF!,#REF!,#REF!,#REF!</definedName>
    <definedName name="tableau4" localSheetId="7">#REF!,#REF!,#REF!</definedName>
    <definedName name="tableau4" localSheetId="8">#REF!,#REF!,#REF!</definedName>
    <definedName name="tableau4">#REF!,#REF!,#REF!</definedName>
    <definedName name="tableau5" localSheetId="7">#REF!</definedName>
    <definedName name="tableau5" localSheetId="8">#REF!</definedName>
    <definedName name="tableau5">#REF!</definedName>
    <definedName name="tableau6" localSheetId="7">#REF!</definedName>
    <definedName name="tableau6" localSheetId="8">#REF!</definedName>
    <definedName name="tableau6">#REF!</definedName>
    <definedName name="tableau7" localSheetId="7">#REF!</definedName>
    <definedName name="tableau7" localSheetId="8">#REF!</definedName>
    <definedName name="tableau7">#REF!</definedName>
    <definedName name="tableau8" localSheetId="7">#REF!,#REF!</definedName>
    <definedName name="tableau8" localSheetId="8">#REF!,#REF!</definedName>
    <definedName name="tableau8">#REF!,#REF!</definedName>
    <definedName name="tableconv" localSheetId="0">#REF!</definedName>
    <definedName name="tableconv" localSheetId="7">#REF!</definedName>
    <definedName name="tableconv" localSheetId="8">#REF!</definedName>
    <definedName name="tableconv">#REF!</definedName>
    <definedName name="tableconversion" localSheetId="0">#REF!</definedName>
    <definedName name="tableconversion" localSheetId="7">#REF!</definedName>
    <definedName name="tableconversion" localSheetId="8">#REF!</definedName>
    <definedName name="tableconversion">#REF!</definedName>
    <definedName name="TAmort" localSheetId="7">#REF!</definedName>
    <definedName name="TAmort" localSheetId="8">#REF!</definedName>
    <definedName name="TAmort">#REF!</definedName>
    <definedName name="TAmort___0" localSheetId="7">#REF!</definedName>
    <definedName name="TAmort___0" localSheetId="8">#REF!</definedName>
    <definedName name="TAmort___0">#REF!</definedName>
    <definedName name="TAmort___12" localSheetId="7">#REF!</definedName>
    <definedName name="TAmort___12" localSheetId="8">#REF!</definedName>
    <definedName name="TAmort___12">#REF!</definedName>
    <definedName name="TAmort___14" localSheetId="7">#REF!</definedName>
    <definedName name="TAmort___14" localSheetId="8">#REF!</definedName>
    <definedName name="TAmort___14">#REF!</definedName>
    <definedName name="TAmort___16" localSheetId="7">#REF!</definedName>
    <definedName name="TAmort___16" localSheetId="8">#REF!</definedName>
    <definedName name="TAmort___16">#REF!</definedName>
    <definedName name="TAmort___2" localSheetId="7">#REF!</definedName>
    <definedName name="TAmort___2" localSheetId="8">#REF!</definedName>
    <definedName name="TAmort___2">#REF!</definedName>
    <definedName name="TAmort___25" localSheetId="7">#REF!</definedName>
    <definedName name="TAmort___25" localSheetId="8">#REF!</definedName>
    <definedName name="TAmort___25">#REF!</definedName>
    <definedName name="TAmort___26" localSheetId="7">#REF!</definedName>
    <definedName name="TAmort___26" localSheetId="8">#REF!</definedName>
    <definedName name="TAmort___26">#REF!</definedName>
    <definedName name="TAmort___27" localSheetId="7">#REF!</definedName>
    <definedName name="TAmort___27" localSheetId="8">#REF!</definedName>
    <definedName name="TAmort___27">#REF!</definedName>
    <definedName name="TAmort___4" localSheetId="7">#REF!</definedName>
    <definedName name="TAmort___4" localSheetId="8">#REF!</definedName>
    <definedName name="TAmort___4">#REF!</definedName>
    <definedName name="TAmort___5" localSheetId="7">#REF!</definedName>
    <definedName name="TAmort___5" localSheetId="8">#REF!</definedName>
    <definedName name="TAmort___5">#REF!</definedName>
    <definedName name="TAmort___7" localSheetId="7">#REF!</definedName>
    <definedName name="TAmort___7" localSheetId="8">#REF!</definedName>
    <definedName name="TAmort___7">#REF!</definedName>
    <definedName name="Tanger" localSheetId="7">#REF!</definedName>
    <definedName name="Tanger" localSheetId="8">#REF!</definedName>
    <definedName name="Tanger">#REF!</definedName>
    <definedName name="TargetDebtToCapital" localSheetId="7">#REF!</definedName>
    <definedName name="TargetDebtToCapital" localSheetId="8">#REF!</definedName>
    <definedName name="TargetDebtToCapital">#REF!</definedName>
    <definedName name="TargetDebtToCapital___0" localSheetId="7">#REF!</definedName>
    <definedName name="TargetDebtToCapital___0" localSheetId="8">#REF!</definedName>
    <definedName name="TargetDebtToCapital___0">#REF!</definedName>
    <definedName name="TargetDebtToCapital___12" localSheetId="7">#REF!</definedName>
    <definedName name="TargetDebtToCapital___12" localSheetId="8">#REF!</definedName>
    <definedName name="TargetDebtToCapital___12">#REF!</definedName>
    <definedName name="TargetDebtToCapital___14" localSheetId="7">#REF!</definedName>
    <definedName name="TargetDebtToCapital___14" localSheetId="8">#REF!</definedName>
    <definedName name="TargetDebtToCapital___14">#REF!</definedName>
    <definedName name="TargetDebtToCapital___16" localSheetId="7">#REF!</definedName>
    <definedName name="TargetDebtToCapital___16" localSheetId="8">#REF!</definedName>
    <definedName name="TargetDebtToCapital___16">#REF!</definedName>
    <definedName name="TargetDebtToCapital___2" localSheetId="7">#REF!</definedName>
    <definedName name="TargetDebtToCapital___2" localSheetId="8">#REF!</definedName>
    <definedName name="TargetDebtToCapital___2">#REF!</definedName>
    <definedName name="TargetDebtToCapital___25" localSheetId="7">#REF!</definedName>
    <definedName name="TargetDebtToCapital___25" localSheetId="8">#REF!</definedName>
    <definedName name="TargetDebtToCapital___25">#REF!</definedName>
    <definedName name="TargetDebtToCapital___26" localSheetId="7">#REF!</definedName>
    <definedName name="TargetDebtToCapital___26" localSheetId="8">#REF!</definedName>
    <definedName name="TargetDebtToCapital___26">#REF!</definedName>
    <definedName name="TargetDebtToCapital___27" localSheetId="7">#REF!</definedName>
    <definedName name="TargetDebtToCapital___27" localSheetId="8">#REF!</definedName>
    <definedName name="TargetDebtToCapital___27">#REF!</definedName>
    <definedName name="TargetDebtToCapital___4" localSheetId="7">#REF!</definedName>
    <definedName name="TargetDebtToCapital___4" localSheetId="8">#REF!</definedName>
    <definedName name="TargetDebtToCapital___4">#REF!</definedName>
    <definedName name="TargetDebtToCapital___5" localSheetId="7">#REF!</definedName>
    <definedName name="TargetDebtToCapital___5" localSheetId="8">#REF!</definedName>
    <definedName name="TargetDebtToCapital___5">#REF!</definedName>
    <definedName name="TargetDebtToCapital___7" localSheetId="7">#REF!</definedName>
    <definedName name="TargetDebtToCapital___7" localSheetId="8">#REF!</definedName>
    <definedName name="TargetDebtToCapital___7">#REF!</definedName>
    <definedName name="TAssetPct" localSheetId="7">#REF!</definedName>
    <definedName name="TAssetPct" localSheetId="8">#REF!</definedName>
    <definedName name="TAssetPct">#REF!</definedName>
    <definedName name="TAssetPct___0" localSheetId="7">#REF!</definedName>
    <definedName name="TAssetPct___0" localSheetId="8">#REF!</definedName>
    <definedName name="TAssetPct___0">#REF!</definedName>
    <definedName name="TAssetPct___12" localSheetId="7">#REF!</definedName>
    <definedName name="TAssetPct___12" localSheetId="8">#REF!</definedName>
    <definedName name="TAssetPct___12">#REF!</definedName>
    <definedName name="TAssetPct___14" localSheetId="7">#REF!</definedName>
    <definedName name="TAssetPct___14" localSheetId="8">#REF!</definedName>
    <definedName name="TAssetPct___14">#REF!</definedName>
    <definedName name="TAssetPct___16" localSheetId="7">#REF!</definedName>
    <definedName name="TAssetPct___16" localSheetId="8">#REF!</definedName>
    <definedName name="TAssetPct___16">#REF!</definedName>
    <definedName name="TAssetPct___2" localSheetId="7">#REF!</definedName>
    <definedName name="TAssetPct___2" localSheetId="8">#REF!</definedName>
    <definedName name="TAssetPct___2">#REF!</definedName>
    <definedName name="TAssetPct___25" localSheetId="7">#REF!</definedName>
    <definedName name="TAssetPct___25" localSheetId="8">#REF!</definedName>
    <definedName name="TAssetPct___25">#REF!</definedName>
    <definedName name="TAssetPct___26" localSheetId="7">#REF!</definedName>
    <definedName name="TAssetPct___26" localSheetId="8">#REF!</definedName>
    <definedName name="TAssetPct___26">#REF!</definedName>
    <definedName name="TAssetPct___27" localSheetId="7">#REF!</definedName>
    <definedName name="TAssetPct___27" localSheetId="8">#REF!</definedName>
    <definedName name="TAssetPct___27">#REF!</definedName>
    <definedName name="TAssetPct___4" localSheetId="7">#REF!</definedName>
    <definedName name="TAssetPct___4" localSheetId="8">#REF!</definedName>
    <definedName name="TAssetPct___4">#REF!</definedName>
    <definedName name="TAssetPct___5" localSheetId="7">#REF!</definedName>
    <definedName name="TAssetPct___5" localSheetId="8">#REF!</definedName>
    <definedName name="TAssetPct___5">#REF!</definedName>
    <definedName name="TAssetPct___7" localSheetId="7">#REF!</definedName>
    <definedName name="TAssetPct___7" localSheetId="8">#REF!</definedName>
    <definedName name="TAssetPct___7">#REF!</definedName>
    <definedName name="TAssets" localSheetId="7">#REF!</definedName>
    <definedName name="TAssets" localSheetId="8">#REF!</definedName>
    <definedName name="TAssets">#REF!</definedName>
    <definedName name="TAssets___0" localSheetId="7">#REF!</definedName>
    <definedName name="TAssets___0" localSheetId="8">#REF!</definedName>
    <definedName name="TAssets___0">#REF!</definedName>
    <definedName name="TAssets___12" localSheetId="7">#REF!</definedName>
    <definedName name="TAssets___12" localSheetId="8">#REF!</definedName>
    <definedName name="TAssets___12">#REF!</definedName>
    <definedName name="TAssets___14" localSheetId="7">#REF!</definedName>
    <definedName name="TAssets___14" localSheetId="8">#REF!</definedName>
    <definedName name="TAssets___14">#REF!</definedName>
    <definedName name="TAssets___16" localSheetId="7">#REF!</definedName>
    <definedName name="TAssets___16" localSheetId="8">#REF!</definedName>
    <definedName name="TAssets___16">#REF!</definedName>
    <definedName name="TAssets___2" localSheetId="7">#REF!</definedName>
    <definedName name="TAssets___2" localSheetId="8">#REF!</definedName>
    <definedName name="TAssets___2">#REF!</definedName>
    <definedName name="TAssets___25" localSheetId="7">#REF!</definedName>
    <definedName name="TAssets___25" localSheetId="8">#REF!</definedName>
    <definedName name="TAssets___25">#REF!</definedName>
    <definedName name="TAssets___26" localSheetId="7">#REF!</definedName>
    <definedName name="TAssets___26" localSheetId="8">#REF!</definedName>
    <definedName name="TAssets___26">#REF!</definedName>
    <definedName name="TAssets___27" localSheetId="7">#REF!</definedName>
    <definedName name="TAssets___27" localSheetId="8">#REF!</definedName>
    <definedName name="TAssets___27">#REF!</definedName>
    <definedName name="TAssets___4" localSheetId="7">#REF!</definedName>
    <definedName name="TAssets___4" localSheetId="8">#REF!</definedName>
    <definedName name="TAssets___4">#REF!</definedName>
    <definedName name="TAssets___5" localSheetId="7">#REF!</definedName>
    <definedName name="TAssets___5" localSheetId="8">#REF!</definedName>
    <definedName name="TAssets___5">#REF!</definedName>
    <definedName name="TAssets___7" localSheetId="7">#REF!</definedName>
    <definedName name="TAssets___7" localSheetId="8">#REF!</definedName>
    <definedName name="TAssets___7">#REF!</definedName>
    <definedName name="tata" localSheetId="7">#REF!</definedName>
    <definedName name="tata" localSheetId="8">#REF!</definedName>
    <definedName name="tata">#REF!</definedName>
    <definedName name="tatat" localSheetId="0">{"IS",#N/A,FALSE,"IS";"RPTIS",#N/A,FALSE,"RPTIS";"STATS",#N/A,FALSE,"STATS";"CELL",#N/A,FALSE,"CELL";"BS",#N/A,FALSE,"BS"}</definedName>
    <definedName name="tatat" localSheetId="7">{"IS",#N/A,FALSE,"IS";"RPTIS",#N/A,FALSE,"RPTIS";"STATS",#N/A,FALSE,"STATS";"CELL",#N/A,FALSE,"CELL";"BS",#N/A,FALSE,"BS"}</definedName>
    <definedName name="tatat" localSheetId="8">{"IS",#N/A,FALSE,"IS";"RPTIS",#N/A,FALSE,"RPTIS";"STATS",#N/A,FALSE,"STATS";"CELL",#N/A,FALSE,"CELL";"BS",#N/A,FALSE,"BS"}</definedName>
    <definedName name="tatat" localSheetId="13">{"IS",#N/A,FALSE,"IS";"RPTIS",#N/A,FALSE,"RPTIS";"STATS",#N/A,FALSE,"STATS";"CELL",#N/A,FALSE,"CELL";"BS",#N/A,FALSE,"BS"}</definedName>
    <definedName name="tatat">{"IS",#N/A,FALSE,"IS";"RPTIS",#N/A,FALSE,"RPTIS";"STATS",#N/A,FALSE,"STATS";"CELL",#N/A,FALSE,"CELL";"BS",#N/A,FALSE,"BS"}</definedName>
    <definedName name="Taux_intérêt_par_an" localSheetId="7">#REF!</definedName>
    <definedName name="Taux_intérêt_par_an" localSheetId="8">#REF!</definedName>
    <definedName name="Taux_intérêt_par_an">#REF!</definedName>
    <definedName name="Taux_intérêt_par_an___0" localSheetId="7">#REF!</definedName>
    <definedName name="Taux_intérêt_par_an___0" localSheetId="8">#REF!</definedName>
    <definedName name="Taux_intérêt_par_an___0">#REF!</definedName>
    <definedName name="Taux_intérêt_par_an___12" localSheetId="7">#REF!</definedName>
    <definedName name="Taux_intérêt_par_an___12" localSheetId="8">#REF!</definedName>
    <definedName name="Taux_intérêt_par_an___12">#REF!</definedName>
    <definedName name="Taux_intérêt_par_an___14" localSheetId="7">#REF!</definedName>
    <definedName name="Taux_intérêt_par_an___14" localSheetId="8">#REF!</definedName>
    <definedName name="Taux_intérêt_par_an___14">#REF!</definedName>
    <definedName name="Taux_intérêt_par_an___16" localSheetId="7">#REF!</definedName>
    <definedName name="Taux_intérêt_par_an___16" localSheetId="8">#REF!</definedName>
    <definedName name="Taux_intérêt_par_an___16">#REF!</definedName>
    <definedName name="Taux_intérêt_par_an___2" localSheetId="7">#REF!</definedName>
    <definedName name="Taux_intérêt_par_an___2" localSheetId="8">#REF!</definedName>
    <definedName name="Taux_intérêt_par_an___2">#REF!</definedName>
    <definedName name="Taux_intérêt_par_an___25" localSheetId="7">#REF!</definedName>
    <definedName name="Taux_intérêt_par_an___25" localSheetId="8">#REF!</definedName>
    <definedName name="Taux_intérêt_par_an___25">#REF!</definedName>
    <definedName name="Taux_intérêt_par_an___26" localSheetId="7">#REF!</definedName>
    <definedName name="Taux_intérêt_par_an___26" localSheetId="8">#REF!</definedName>
    <definedName name="Taux_intérêt_par_an___26">#REF!</definedName>
    <definedName name="Taux_intérêt_par_an___27" localSheetId="7">#REF!</definedName>
    <definedName name="Taux_intérêt_par_an___27" localSheetId="8">#REF!</definedName>
    <definedName name="Taux_intérêt_par_an___27">#REF!</definedName>
    <definedName name="Taux_intérêt_par_an___4" localSheetId="7">#REF!</definedName>
    <definedName name="Taux_intérêt_par_an___4" localSheetId="8">#REF!</definedName>
    <definedName name="Taux_intérêt_par_an___4">#REF!</definedName>
    <definedName name="Taux_intérêt_par_an___5" localSheetId="7">#REF!</definedName>
    <definedName name="Taux_intérêt_par_an___5" localSheetId="8">#REF!</definedName>
    <definedName name="Taux_intérêt_par_an___5">#REF!</definedName>
    <definedName name="Taux_intérêt_par_an___7" localSheetId="7">#REF!</definedName>
    <definedName name="Taux_intérêt_par_an___7" localSheetId="8">#REF!</definedName>
    <definedName name="Taux_intérêt_par_an___7">#REF!</definedName>
    <definedName name="TAX">#N/A</definedName>
    <definedName name="TCapex" localSheetId="7">#REF!</definedName>
    <definedName name="TCapex" localSheetId="8">#REF!</definedName>
    <definedName name="TCapex">#REF!</definedName>
    <definedName name="TCapex___0" localSheetId="7">#REF!</definedName>
    <definedName name="TCapex___0" localSheetId="8">#REF!</definedName>
    <definedName name="TCapex___0">#REF!</definedName>
    <definedName name="TCapex___12" localSheetId="7">#REF!</definedName>
    <definedName name="TCapex___12" localSheetId="8">#REF!</definedName>
    <definedName name="TCapex___12">#REF!</definedName>
    <definedName name="TCapex___14" localSheetId="7">#REF!</definedName>
    <definedName name="TCapex___14" localSheetId="8">#REF!</definedName>
    <definedName name="TCapex___14">#REF!</definedName>
    <definedName name="TCapex___16" localSheetId="7">#REF!</definedName>
    <definedName name="TCapex___16" localSheetId="8">#REF!</definedName>
    <definedName name="TCapex___16">#REF!</definedName>
    <definedName name="TCapex___2" localSheetId="7">#REF!</definedName>
    <definedName name="TCapex___2" localSheetId="8">#REF!</definedName>
    <definedName name="TCapex___2">#REF!</definedName>
    <definedName name="TCapex___25" localSheetId="7">#REF!</definedName>
    <definedName name="TCapex___25" localSheetId="8">#REF!</definedName>
    <definedName name="TCapex___25">#REF!</definedName>
    <definedName name="TCapex___26" localSheetId="7">#REF!</definedName>
    <definedName name="TCapex___26" localSheetId="8">#REF!</definedName>
    <definedName name="TCapex___26">#REF!</definedName>
    <definedName name="TCapex___27" localSheetId="7">#REF!</definedName>
    <definedName name="TCapex___27" localSheetId="8">#REF!</definedName>
    <definedName name="TCapex___27">#REF!</definedName>
    <definedName name="TCapex___4" localSheetId="7">#REF!</definedName>
    <definedName name="TCapex___4" localSheetId="8">#REF!</definedName>
    <definedName name="TCapex___4">#REF!</definedName>
    <definedName name="TCapex___5" localSheetId="7">#REF!</definedName>
    <definedName name="TCapex___5" localSheetId="8">#REF!</definedName>
    <definedName name="TCapex___5">#REF!</definedName>
    <definedName name="TCapex___7" localSheetId="7">#REF!</definedName>
    <definedName name="TCapex___7" localSheetId="8">#REF!</definedName>
    <definedName name="TCapex___7">#REF!</definedName>
    <definedName name="TCapexPct" localSheetId="7">#REF!</definedName>
    <definedName name="TCapexPct" localSheetId="8">#REF!</definedName>
    <definedName name="TCapexPct">#REF!</definedName>
    <definedName name="TCapexPct___0" localSheetId="7">#REF!</definedName>
    <definedName name="TCapexPct___0" localSheetId="8">#REF!</definedName>
    <definedName name="TCapexPct___0">#REF!</definedName>
    <definedName name="TCapexPct___12" localSheetId="7">#REF!</definedName>
    <definedName name="TCapexPct___12" localSheetId="8">#REF!</definedName>
    <definedName name="TCapexPct___12">#REF!</definedName>
    <definedName name="TCapexPct___14" localSheetId="7">#REF!</definedName>
    <definedName name="TCapexPct___14" localSheetId="8">#REF!</definedName>
    <definedName name="TCapexPct___14">#REF!</definedName>
    <definedName name="TCapexPct___16" localSheetId="7">#REF!</definedName>
    <definedName name="TCapexPct___16" localSheetId="8">#REF!</definedName>
    <definedName name="TCapexPct___16">#REF!</definedName>
    <definedName name="TCapexPct___2" localSheetId="7">#REF!</definedName>
    <definedName name="TCapexPct___2" localSheetId="8">#REF!</definedName>
    <definedName name="TCapexPct___2">#REF!</definedName>
    <definedName name="TCapexPct___25" localSheetId="7">#REF!</definedName>
    <definedName name="TCapexPct___25" localSheetId="8">#REF!</definedName>
    <definedName name="TCapexPct___25">#REF!</definedName>
    <definedName name="TCapexPct___26" localSheetId="7">#REF!</definedName>
    <definedName name="TCapexPct___26" localSheetId="8">#REF!</definedName>
    <definedName name="TCapexPct___26">#REF!</definedName>
    <definedName name="TCapexPct___27" localSheetId="7">#REF!</definedName>
    <definedName name="TCapexPct___27" localSheetId="8">#REF!</definedName>
    <definedName name="TCapexPct___27">#REF!</definedName>
    <definedName name="TCapexPct___4" localSheetId="7">#REF!</definedName>
    <definedName name="TCapexPct___4" localSheetId="8">#REF!</definedName>
    <definedName name="TCapexPct___4">#REF!</definedName>
    <definedName name="TCapexPct___5" localSheetId="7">#REF!</definedName>
    <definedName name="TCapexPct___5" localSheetId="8">#REF!</definedName>
    <definedName name="TCapexPct___5">#REF!</definedName>
    <definedName name="TCapexPct___7" localSheetId="7">#REF!</definedName>
    <definedName name="TCapexPct___7" localSheetId="8">#REF!</definedName>
    <definedName name="TCapexPct___7">#REF!</definedName>
    <definedName name="Tcasa" localSheetId="7">#REF!</definedName>
    <definedName name="Tcasa" localSheetId="8">#REF!</definedName>
    <definedName name="Tcasa">#REF!</definedName>
    <definedName name="TChgDefTax" localSheetId="7">#REF!</definedName>
    <definedName name="TChgDefTax" localSheetId="8">#REF!</definedName>
    <definedName name="TChgDefTax">#REF!</definedName>
    <definedName name="TChgDefTax___0" localSheetId="7">#REF!</definedName>
    <definedName name="TChgDefTax___0" localSheetId="8">#REF!</definedName>
    <definedName name="TChgDefTax___0">#REF!</definedName>
    <definedName name="TChgDefTax___12" localSheetId="7">#REF!</definedName>
    <definedName name="TChgDefTax___12" localSheetId="8">#REF!</definedName>
    <definedName name="TChgDefTax___12">#REF!</definedName>
    <definedName name="TChgDefTax___14" localSheetId="7">#REF!</definedName>
    <definedName name="TChgDefTax___14" localSheetId="8">#REF!</definedName>
    <definedName name="TChgDefTax___14">#REF!</definedName>
    <definedName name="TChgDefTax___16" localSheetId="7">#REF!</definedName>
    <definedName name="TChgDefTax___16" localSheetId="8">#REF!</definedName>
    <definedName name="TChgDefTax___16">#REF!</definedName>
    <definedName name="TChgDefTax___2" localSheetId="7">#REF!</definedName>
    <definedName name="TChgDefTax___2" localSheetId="8">#REF!</definedName>
    <definedName name="TChgDefTax___2">#REF!</definedName>
    <definedName name="TChgDefTax___25" localSheetId="7">#REF!</definedName>
    <definedName name="TChgDefTax___25" localSheetId="8">#REF!</definedName>
    <definedName name="TChgDefTax___25">#REF!</definedName>
    <definedName name="TChgDefTax___26" localSheetId="7">#REF!</definedName>
    <definedName name="TChgDefTax___26" localSheetId="8">#REF!</definedName>
    <definedName name="TChgDefTax___26">#REF!</definedName>
    <definedName name="TChgDefTax___27" localSheetId="7">#REF!</definedName>
    <definedName name="TChgDefTax___27" localSheetId="8">#REF!</definedName>
    <definedName name="TChgDefTax___27">#REF!</definedName>
    <definedName name="TChgDefTax___4" localSheetId="7">#REF!</definedName>
    <definedName name="TChgDefTax___4" localSheetId="8">#REF!</definedName>
    <definedName name="TChgDefTax___4">#REF!</definedName>
    <definedName name="TChgDefTax___5" localSheetId="7">#REF!</definedName>
    <definedName name="TChgDefTax___5" localSheetId="8">#REF!</definedName>
    <definedName name="TChgDefTax___5">#REF!</definedName>
    <definedName name="TChgDefTax___7" localSheetId="7">#REF!</definedName>
    <definedName name="TChgDefTax___7" localSheetId="8">#REF!</definedName>
    <definedName name="TChgDefTax___7">#REF!</definedName>
    <definedName name="TChgNWI" localSheetId="7">#REF!</definedName>
    <definedName name="TChgNWI" localSheetId="8">#REF!</definedName>
    <definedName name="TChgNWI">#REF!</definedName>
    <definedName name="TChgNWI___0" localSheetId="7">#REF!</definedName>
    <definedName name="TChgNWI___0" localSheetId="8">#REF!</definedName>
    <definedName name="TChgNWI___0">#REF!</definedName>
    <definedName name="TChgNWI___12" localSheetId="7">#REF!</definedName>
    <definedName name="TChgNWI___12" localSheetId="8">#REF!</definedName>
    <definedName name="TChgNWI___12">#REF!</definedName>
    <definedName name="TChgNWI___14" localSheetId="7">#REF!</definedName>
    <definedName name="TChgNWI___14" localSheetId="8">#REF!</definedName>
    <definedName name="TChgNWI___14">#REF!</definedName>
    <definedName name="TChgNWI___16" localSheetId="7">#REF!</definedName>
    <definedName name="TChgNWI___16" localSheetId="8">#REF!</definedName>
    <definedName name="TChgNWI___16">#REF!</definedName>
    <definedName name="TChgNWI___2" localSheetId="7">#REF!</definedName>
    <definedName name="TChgNWI___2" localSheetId="8">#REF!</definedName>
    <definedName name="TChgNWI___2">#REF!</definedName>
    <definedName name="TChgNWI___25" localSheetId="7">#REF!</definedName>
    <definedName name="TChgNWI___25" localSheetId="8">#REF!</definedName>
    <definedName name="TChgNWI___25">#REF!</definedName>
    <definedName name="TChgNWI___26" localSheetId="7">#REF!</definedName>
    <definedName name="TChgNWI___26" localSheetId="8">#REF!</definedName>
    <definedName name="TChgNWI___26">#REF!</definedName>
    <definedName name="TChgNWI___27" localSheetId="7">#REF!</definedName>
    <definedName name="TChgNWI___27" localSheetId="8">#REF!</definedName>
    <definedName name="TChgNWI___27">#REF!</definedName>
    <definedName name="TChgNWI___4" localSheetId="7">#REF!</definedName>
    <definedName name="TChgNWI___4" localSheetId="8">#REF!</definedName>
    <definedName name="TChgNWI___4">#REF!</definedName>
    <definedName name="TChgNWI___5" localSheetId="7">#REF!</definedName>
    <definedName name="TChgNWI___5" localSheetId="8">#REF!</definedName>
    <definedName name="TChgNWI___5">#REF!</definedName>
    <definedName name="TChgNWI___7" localSheetId="7">#REF!</definedName>
    <definedName name="TChgNWI___7" localSheetId="8">#REF!</definedName>
    <definedName name="TChgNWI___7">#REF!</definedName>
    <definedName name="TD_CAPEX_ACTU2_PREVISION" localSheetId="0">#REF!</definedName>
    <definedName name="TD_CAPEX_ACTU2_PREVISION" localSheetId="7">#REF!</definedName>
    <definedName name="TD_CAPEX_ACTU2_PREVISION" localSheetId="8">#REF!</definedName>
    <definedName name="TD_CAPEX_ACTU2_PREVISION">#REF!</definedName>
    <definedName name="TDepr" localSheetId="0">#REF!</definedName>
    <definedName name="TDepr" localSheetId="7">#REF!</definedName>
    <definedName name="TDepr" localSheetId="8">#REF!</definedName>
    <definedName name="TDepr">#REF!</definedName>
    <definedName name="TDepr___0" localSheetId="0">#REF!</definedName>
    <definedName name="TDepr___0" localSheetId="7">#REF!</definedName>
    <definedName name="TDepr___0" localSheetId="8">#REF!</definedName>
    <definedName name="TDepr___0">#REF!</definedName>
    <definedName name="TDepr___12" localSheetId="0">#REF!</definedName>
    <definedName name="TDepr___12" localSheetId="7">#REF!</definedName>
    <definedName name="TDepr___12" localSheetId="8">#REF!</definedName>
    <definedName name="TDepr___12">#REF!</definedName>
    <definedName name="TDepr___14" localSheetId="7">#REF!</definedName>
    <definedName name="TDepr___14" localSheetId="8">#REF!</definedName>
    <definedName name="TDepr___14">#REF!</definedName>
    <definedName name="TDepr___16" localSheetId="7">#REF!</definedName>
    <definedName name="TDepr___16" localSheetId="8">#REF!</definedName>
    <definedName name="TDepr___16">#REF!</definedName>
    <definedName name="TDepr___2" localSheetId="7">#REF!</definedName>
    <definedName name="TDepr___2" localSheetId="8">#REF!</definedName>
    <definedName name="TDepr___2">#REF!</definedName>
    <definedName name="TDepr___25" localSheetId="7">#REF!</definedName>
    <definedName name="TDepr___25" localSheetId="8">#REF!</definedName>
    <definedName name="TDepr___25">#REF!</definedName>
    <definedName name="TDepr___26" localSheetId="7">#REF!</definedName>
    <definedName name="TDepr___26" localSheetId="8">#REF!</definedName>
    <definedName name="TDepr___26">#REF!</definedName>
    <definedName name="TDepr___27" localSheetId="7">#REF!</definedName>
    <definedName name="TDepr___27" localSheetId="8">#REF!</definedName>
    <definedName name="TDepr___27">#REF!</definedName>
    <definedName name="TDepr___4" localSheetId="7">#REF!</definedName>
    <definedName name="TDepr___4" localSheetId="8">#REF!</definedName>
    <definedName name="TDepr___4">#REF!</definedName>
    <definedName name="TDepr___5" localSheetId="7">#REF!</definedName>
    <definedName name="TDepr___5" localSheetId="8">#REF!</definedName>
    <definedName name="TDepr___5">#REF!</definedName>
    <definedName name="TDepr___7" localSheetId="7">#REF!</definedName>
    <definedName name="TDepr___7" localSheetId="8">#REF!</definedName>
    <definedName name="TDepr___7">#REF!</definedName>
    <definedName name="TDeprOutput" localSheetId="7">#REF!</definedName>
    <definedName name="TDeprOutput" localSheetId="8">#REF!</definedName>
    <definedName name="TDeprOutput">#REF!</definedName>
    <definedName name="TDeprOutput___0" localSheetId="7">#REF!</definedName>
    <definedName name="TDeprOutput___0" localSheetId="8">#REF!</definedName>
    <definedName name="TDeprOutput___0">#REF!</definedName>
    <definedName name="TDeprOutput___12" localSheetId="7">#REF!</definedName>
    <definedName name="TDeprOutput___12" localSheetId="8">#REF!</definedName>
    <definedName name="TDeprOutput___12">#REF!</definedName>
    <definedName name="TDeprOutput___14" localSheetId="7">#REF!</definedName>
    <definedName name="TDeprOutput___14" localSheetId="8">#REF!</definedName>
    <definedName name="TDeprOutput___14">#REF!</definedName>
    <definedName name="TDeprOutput___16" localSheetId="7">#REF!</definedName>
    <definedName name="TDeprOutput___16" localSheetId="8">#REF!</definedName>
    <definedName name="TDeprOutput___16">#REF!</definedName>
    <definedName name="TDeprOutput___2" localSheetId="7">#REF!</definedName>
    <definedName name="TDeprOutput___2" localSheetId="8">#REF!</definedName>
    <definedName name="TDeprOutput___2">#REF!</definedName>
    <definedName name="TDeprOutput___25" localSheetId="7">#REF!</definedName>
    <definedName name="TDeprOutput___25" localSheetId="8">#REF!</definedName>
    <definedName name="TDeprOutput___25">#REF!</definedName>
    <definedName name="TDeprOutput___26" localSheetId="7">#REF!</definedName>
    <definedName name="TDeprOutput___26" localSheetId="8">#REF!</definedName>
    <definedName name="TDeprOutput___26">#REF!</definedName>
    <definedName name="TDeprOutput___27" localSheetId="7">#REF!</definedName>
    <definedName name="TDeprOutput___27" localSheetId="8">#REF!</definedName>
    <definedName name="TDeprOutput___27">#REF!</definedName>
    <definedName name="TDeprOutput___4" localSheetId="7">#REF!</definedName>
    <definedName name="TDeprOutput___4" localSheetId="8">#REF!</definedName>
    <definedName name="TDeprOutput___4">#REF!</definedName>
    <definedName name="TDeprOutput___5" localSheetId="7">#REF!</definedName>
    <definedName name="TDeprOutput___5" localSheetId="8">#REF!</definedName>
    <definedName name="TDeprOutput___5">#REF!</definedName>
    <definedName name="TDeprOutput___7" localSheetId="7">#REF!</definedName>
    <definedName name="TDeprOutput___7" localSheetId="8">#REF!</definedName>
    <definedName name="TDeprOutput___7">#REF!</definedName>
    <definedName name="TEBIAT" localSheetId="0">#REF!</definedName>
    <definedName name="TEBIAT" localSheetId="7">#REF!</definedName>
    <definedName name="TEBIAT" localSheetId="8">#REF!</definedName>
    <definedName name="TEBIAT">#REF!</definedName>
    <definedName name="TEBIAT___0" localSheetId="0">#REF!</definedName>
    <definedName name="TEBIAT___0" localSheetId="7">#REF!</definedName>
    <definedName name="TEBIAT___0" localSheetId="8">#REF!</definedName>
    <definedName name="TEBIAT___0">#REF!</definedName>
    <definedName name="TEBIAT___12" localSheetId="0">#REF!</definedName>
    <definedName name="TEBIAT___12" localSheetId="7">#REF!</definedName>
    <definedName name="TEBIAT___12" localSheetId="8">#REF!</definedName>
    <definedName name="TEBIAT___12">#REF!</definedName>
    <definedName name="TEBIAT___14" localSheetId="7">#REF!</definedName>
    <definedName name="TEBIAT___14" localSheetId="8">#REF!</definedName>
    <definedName name="TEBIAT___14">#REF!</definedName>
    <definedName name="TEBIAT___16" localSheetId="7">#REF!</definedName>
    <definedName name="TEBIAT___16" localSheetId="8">#REF!</definedName>
    <definedName name="TEBIAT___16">#REF!</definedName>
    <definedName name="TEBIAT___2" localSheetId="7">#REF!</definedName>
    <definedName name="TEBIAT___2" localSheetId="8">#REF!</definedName>
    <definedName name="TEBIAT___2">#REF!</definedName>
    <definedName name="TEBIAT___25" localSheetId="7">#REF!</definedName>
    <definedName name="TEBIAT___25" localSheetId="8">#REF!</definedName>
    <definedName name="TEBIAT___25">#REF!</definedName>
    <definedName name="TEBIAT___26" localSheetId="7">#REF!</definedName>
    <definedName name="TEBIAT___26" localSheetId="8">#REF!</definedName>
    <definedName name="TEBIAT___26">#REF!</definedName>
    <definedName name="TEBIAT___27" localSheetId="7">#REF!</definedName>
    <definedName name="TEBIAT___27" localSheetId="8">#REF!</definedName>
    <definedName name="TEBIAT___27">#REF!</definedName>
    <definedName name="TEBIAT___4" localSheetId="7">#REF!</definedName>
    <definedName name="TEBIAT___4" localSheetId="8">#REF!</definedName>
    <definedName name="TEBIAT___4">#REF!</definedName>
    <definedName name="TEBIAT___5" localSheetId="7">#REF!</definedName>
    <definedName name="TEBIAT___5" localSheetId="8">#REF!</definedName>
    <definedName name="TEBIAT___5">#REF!</definedName>
    <definedName name="TEBIAT___7" localSheetId="7">#REF!</definedName>
    <definedName name="TEBIAT___7" localSheetId="8">#REF!</definedName>
    <definedName name="TEBIAT___7">#REF!</definedName>
    <definedName name="TEBIT" localSheetId="7">#REF!</definedName>
    <definedName name="TEBIT" localSheetId="8">#REF!</definedName>
    <definedName name="TEBIT">#REF!</definedName>
    <definedName name="TEBIT___0" localSheetId="7">#REF!</definedName>
    <definedName name="TEBIT___0" localSheetId="8">#REF!</definedName>
    <definedName name="TEBIT___0">#REF!</definedName>
    <definedName name="TEBIT___12" localSheetId="7">#REF!</definedName>
    <definedName name="TEBIT___12" localSheetId="8">#REF!</definedName>
    <definedName name="TEBIT___12">#REF!</definedName>
    <definedName name="TEBIT___14" localSheetId="7">#REF!</definedName>
    <definedName name="TEBIT___14" localSheetId="8">#REF!</definedName>
    <definedName name="TEBIT___14">#REF!</definedName>
    <definedName name="TEBIT___16" localSheetId="7">#REF!</definedName>
    <definedName name="TEBIT___16" localSheetId="8">#REF!</definedName>
    <definedName name="TEBIT___16">#REF!</definedName>
    <definedName name="TEBIT___2" localSheetId="7">#REF!</definedName>
    <definedName name="TEBIT___2" localSheetId="8">#REF!</definedName>
    <definedName name="TEBIT___2">#REF!</definedName>
    <definedName name="TEBIT___25" localSheetId="7">#REF!</definedName>
    <definedName name="TEBIT___25" localSheetId="8">#REF!</definedName>
    <definedName name="TEBIT___25">#REF!</definedName>
    <definedName name="TEBIT___26" localSheetId="7">#REF!</definedName>
    <definedName name="TEBIT___26" localSheetId="8">#REF!</definedName>
    <definedName name="TEBIT___26">#REF!</definedName>
    <definedName name="TEBIT___27" localSheetId="7">#REF!</definedName>
    <definedName name="TEBIT___27" localSheetId="8">#REF!</definedName>
    <definedName name="TEBIT___27">#REF!</definedName>
    <definedName name="TEBIT___4" localSheetId="7">#REF!</definedName>
    <definedName name="TEBIT___4" localSheetId="8">#REF!</definedName>
    <definedName name="TEBIT___4">#REF!</definedName>
    <definedName name="TEBIT___5" localSheetId="7">#REF!</definedName>
    <definedName name="TEBIT___5" localSheetId="8">#REF!</definedName>
    <definedName name="TEBIT___5">#REF!</definedName>
    <definedName name="TEBIT___7" localSheetId="7">#REF!</definedName>
    <definedName name="TEBIT___7" localSheetId="8">#REF!</definedName>
    <definedName name="TEBIT___7">#REF!</definedName>
    <definedName name="TEBITAdj" localSheetId="7">#REF!</definedName>
    <definedName name="TEBITAdj" localSheetId="8">#REF!</definedName>
    <definedName name="TEBITAdj">#REF!</definedName>
    <definedName name="TEBITAdj___0" localSheetId="7">#REF!</definedName>
    <definedName name="TEBITAdj___0" localSheetId="8">#REF!</definedName>
    <definedName name="TEBITAdj___0">#REF!</definedName>
    <definedName name="TEBITAdj___12" localSheetId="7">#REF!</definedName>
    <definedName name="TEBITAdj___12" localSheetId="8">#REF!</definedName>
    <definedName name="TEBITAdj___12">#REF!</definedName>
    <definedName name="TEBITAdj___14" localSheetId="7">#REF!</definedName>
    <definedName name="TEBITAdj___14" localSheetId="8">#REF!</definedName>
    <definedName name="TEBITAdj___14">#REF!</definedName>
    <definedName name="TEBITAdj___16" localSheetId="7">#REF!</definedName>
    <definedName name="TEBITAdj___16" localSheetId="8">#REF!</definedName>
    <definedName name="TEBITAdj___16">#REF!</definedName>
    <definedName name="TEBITAdj___2" localSheetId="7">#REF!</definedName>
    <definedName name="TEBITAdj___2" localSheetId="8">#REF!</definedName>
    <definedName name="TEBITAdj___2">#REF!</definedName>
    <definedName name="TEBITAdj___25" localSheetId="7">#REF!</definedName>
    <definedName name="TEBITAdj___25" localSheetId="8">#REF!</definedName>
    <definedName name="TEBITAdj___25">#REF!</definedName>
    <definedName name="TEBITAdj___26" localSheetId="7">#REF!</definedName>
    <definedName name="TEBITAdj___26" localSheetId="8">#REF!</definedName>
    <definedName name="TEBITAdj___26">#REF!</definedName>
    <definedName name="TEBITAdj___27" localSheetId="7">#REF!</definedName>
    <definedName name="TEBITAdj___27" localSheetId="8">#REF!</definedName>
    <definedName name="TEBITAdj___27">#REF!</definedName>
    <definedName name="TEBITAdj___4" localSheetId="7">#REF!</definedName>
    <definedName name="TEBITAdj___4" localSheetId="8">#REF!</definedName>
    <definedName name="TEBITAdj___4">#REF!</definedName>
    <definedName name="TEBITAdj___5" localSheetId="7">#REF!</definedName>
    <definedName name="TEBITAdj___5" localSheetId="8">#REF!</definedName>
    <definedName name="TEBITAdj___5">#REF!</definedName>
    <definedName name="TEBITAdj___7" localSheetId="7">#REF!</definedName>
    <definedName name="TEBITAdj___7" localSheetId="8">#REF!</definedName>
    <definedName name="TEBITAdj___7">#REF!</definedName>
    <definedName name="TEBITDAAdj" localSheetId="7">#REF!</definedName>
    <definedName name="TEBITDAAdj" localSheetId="8">#REF!</definedName>
    <definedName name="TEBITDAAdj">#REF!</definedName>
    <definedName name="TEBITDAAdj___0" localSheetId="7">#REF!</definedName>
    <definedName name="TEBITDAAdj___0" localSheetId="8">#REF!</definedName>
    <definedName name="TEBITDAAdj___0">#REF!</definedName>
    <definedName name="TEBITDAAdj___12" localSheetId="7">#REF!</definedName>
    <definedName name="TEBITDAAdj___12" localSheetId="8">#REF!</definedName>
    <definedName name="TEBITDAAdj___12">#REF!</definedName>
    <definedName name="TEBITDAAdj___14" localSheetId="7">#REF!</definedName>
    <definedName name="TEBITDAAdj___14" localSheetId="8">#REF!</definedName>
    <definedName name="TEBITDAAdj___14">#REF!</definedName>
    <definedName name="TEBITDAAdj___16" localSheetId="7">#REF!</definedName>
    <definedName name="TEBITDAAdj___16" localSheetId="8">#REF!</definedName>
    <definedName name="TEBITDAAdj___16">#REF!</definedName>
    <definedName name="TEBITDAAdj___2" localSheetId="7">#REF!</definedName>
    <definedName name="TEBITDAAdj___2" localSheetId="8">#REF!</definedName>
    <definedName name="TEBITDAAdj___2">#REF!</definedName>
    <definedName name="TEBITDAAdj___25" localSheetId="7">#REF!</definedName>
    <definedName name="TEBITDAAdj___25" localSheetId="8">#REF!</definedName>
    <definedName name="TEBITDAAdj___25">#REF!</definedName>
    <definedName name="TEBITDAAdj___26" localSheetId="7">#REF!</definedName>
    <definedName name="TEBITDAAdj___26" localSheetId="8">#REF!</definedName>
    <definedName name="TEBITDAAdj___26">#REF!</definedName>
    <definedName name="TEBITDAAdj___27" localSheetId="7">#REF!</definedName>
    <definedName name="TEBITDAAdj___27" localSheetId="8">#REF!</definedName>
    <definedName name="TEBITDAAdj___27">#REF!</definedName>
    <definedName name="TEBITDAAdj___4" localSheetId="7">#REF!</definedName>
    <definedName name="TEBITDAAdj___4" localSheetId="8">#REF!</definedName>
    <definedName name="TEBITDAAdj___4">#REF!</definedName>
    <definedName name="TEBITDAAdj___5" localSheetId="7">#REF!</definedName>
    <definedName name="TEBITDAAdj___5" localSheetId="8">#REF!</definedName>
    <definedName name="TEBITDAAdj___5">#REF!</definedName>
    <definedName name="TEBITDAAdj___7" localSheetId="7">#REF!</definedName>
    <definedName name="TEBITDAAdj___7" localSheetId="8">#REF!</definedName>
    <definedName name="TEBITDAAdj___7">#REF!</definedName>
    <definedName name="TEBITDAMult" localSheetId="7">#REF!</definedName>
    <definedName name="TEBITDAMult" localSheetId="8">#REF!</definedName>
    <definedName name="TEBITDAMult">#REF!</definedName>
    <definedName name="TEBITDAMult___0" localSheetId="7">#REF!</definedName>
    <definedName name="TEBITDAMult___0" localSheetId="8">#REF!</definedName>
    <definedName name="TEBITDAMult___0">#REF!</definedName>
    <definedName name="TEBITDAMult___12" localSheetId="7">#REF!</definedName>
    <definedName name="TEBITDAMult___12" localSheetId="8">#REF!</definedName>
    <definedName name="TEBITDAMult___12">#REF!</definedName>
    <definedName name="TEBITDAMult___14" localSheetId="7">#REF!</definedName>
    <definedName name="TEBITDAMult___14" localSheetId="8">#REF!</definedName>
    <definedName name="TEBITDAMult___14">#REF!</definedName>
    <definedName name="TEBITDAMult___16" localSheetId="7">#REF!</definedName>
    <definedName name="TEBITDAMult___16" localSheetId="8">#REF!</definedName>
    <definedName name="TEBITDAMult___16">#REF!</definedName>
    <definedName name="TEBITDAMult___2" localSheetId="7">#REF!</definedName>
    <definedName name="TEBITDAMult___2" localSheetId="8">#REF!</definedName>
    <definedName name="TEBITDAMult___2">#REF!</definedName>
    <definedName name="TEBITDAMult___25" localSheetId="7">#REF!</definedName>
    <definedName name="TEBITDAMult___25" localSheetId="8">#REF!</definedName>
    <definedName name="TEBITDAMult___25">#REF!</definedName>
    <definedName name="TEBITDAMult___26" localSheetId="7">#REF!</definedName>
    <definedName name="TEBITDAMult___26" localSheetId="8">#REF!</definedName>
    <definedName name="TEBITDAMult___26">#REF!</definedName>
    <definedName name="TEBITDAMult___27" localSheetId="7">#REF!</definedName>
    <definedName name="TEBITDAMult___27" localSheetId="8">#REF!</definedName>
    <definedName name="TEBITDAMult___27">#REF!</definedName>
    <definedName name="TEBITDAMult___4" localSheetId="7">#REF!</definedName>
    <definedName name="TEBITDAMult___4" localSheetId="8">#REF!</definedName>
    <definedName name="TEBITDAMult___4">#REF!</definedName>
    <definedName name="TEBITDAMult___5" localSheetId="7">#REF!</definedName>
    <definedName name="TEBITDAMult___5" localSheetId="8">#REF!</definedName>
    <definedName name="TEBITDAMult___5">#REF!</definedName>
    <definedName name="TEBITDAMult___7" localSheetId="7">#REF!</definedName>
    <definedName name="TEBITDAMult___7" localSheetId="8">#REF!</definedName>
    <definedName name="TEBITDAMult___7">#REF!</definedName>
    <definedName name="TEBITMargin" localSheetId="7">#REF!</definedName>
    <definedName name="TEBITMargin" localSheetId="8">#REF!</definedName>
    <definedName name="TEBITMargin">#REF!</definedName>
    <definedName name="TEBITMargin___0" localSheetId="7">#REF!</definedName>
    <definedName name="TEBITMargin___0" localSheetId="8">#REF!</definedName>
    <definedName name="TEBITMargin___0">#REF!</definedName>
    <definedName name="TEBITMargin___12" localSheetId="7">#REF!</definedName>
    <definedName name="TEBITMargin___12" localSheetId="8">#REF!</definedName>
    <definedName name="TEBITMargin___12">#REF!</definedName>
    <definedName name="TEBITMargin___14" localSheetId="7">#REF!</definedName>
    <definedName name="TEBITMargin___14" localSheetId="8">#REF!</definedName>
    <definedName name="TEBITMargin___14">#REF!</definedName>
    <definedName name="TEBITMargin___16" localSheetId="7">#REF!</definedName>
    <definedName name="TEBITMargin___16" localSheetId="8">#REF!</definedName>
    <definedName name="TEBITMargin___16">#REF!</definedName>
    <definedName name="TEBITMargin___2" localSheetId="7">#REF!</definedName>
    <definedName name="TEBITMargin___2" localSheetId="8">#REF!</definedName>
    <definedName name="TEBITMargin___2">#REF!</definedName>
    <definedName name="TEBITMargin___25" localSheetId="7">#REF!</definedName>
    <definedName name="TEBITMargin___25" localSheetId="8">#REF!</definedName>
    <definedName name="TEBITMargin___25">#REF!</definedName>
    <definedName name="TEBITMargin___26" localSheetId="7">#REF!</definedName>
    <definedName name="TEBITMargin___26" localSheetId="8">#REF!</definedName>
    <definedName name="TEBITMargin___26">#REF!</definedName>
    <definedName name="TEBITMargin___27" localSheetId="7">#REF!</definedName>
    <definedName name="TEBITMargin___27" localSheetId="8">#REF!</definedName>
    <definedName name="TEBITMargin___27">#REF!</definedName>
    <definedName name="TEBITMargin___4" localSheetId="7">#REF!</definedName>
    <definedName name="TEBITMargin___4" localSheetId="8">#REF!</definedName>
    <definedName name="TEBITMargin___4">#REF!</definedName>
    <definedName name="TEBITMargin___5" localSheetId="7">#REF!</definedName>
    <definedName name="TEBITMargin___5" localSheetId="8">#REF!</definedName>
    <definedName name="TEBITMargin___5">#REF!</definedName>
    <definedName name="TEBITMargin___7" localSheetId="7">#REF!</definedName>
    <definedName name="TEBITMargin___7" localSheetId="8">#REF!</definedName>
    <definedName name="TEBITMargin___7">#REF!</definedName>
    <definedName name="TEBITMult" localSheetId="7">#REF!</definedName>
    <definedName name="TEBITMult" localSheetId="8">#REF!</definedName>
    <definedName name="TEBITMult">#REF!</definedName>
    <definedName name="TEBITMult___0" localSheetId="7">#REF!</definedName>
    <definedName name="TEBITMult___0" localSheetId="8">#REF!</definedName>
    <definedName name="TEBITMult___0">#REF!</definedName>
    <definedName name="TEBITMult___12" localSheetId="7">#REF!</definedName>
    <definedName name="TEBITMult___12" localSheetId="8">#REF!</definedName>
    <definedName name="TEBITMult___12">#REF!</definedName>
    <definedName name="TEBITMult___14" localSheetId="7">#REF!</definedName>
    <definedName name="TEBITMult___14" localSheetId="8">#REF!</definedName>
    <definedName name="TEBITMult___14">#REF!</definedName>
    <definedName name="TEBITMult___16" localSheetId="7">#REF!</definedName>
    <definedName name="TEBITMult___16" localSheetId="8">#REF!</definedName>
    <definedName name="TEBITMult___16">#REF!</definedName>
    <definedName name="TEBITMult___2" localSheetId="7">#REF!</definedName>
    <definedName name="TEBITMult___2" localSheetId="8">#REF!</definedName>
    <definedName name="TEBITMult___2">#REF!</definedName>
    <definedName name="TEBITMult___25" localSheetId="7">#REF!</definedName>
    <definedName name="TEBITMult___25" localSheetId="8">#REF!</definedName>
    <definedName name="TEBITMult___25">#REF!</definedName>
    <definedName name="TEBITMult___26" localSheetId="7">#REF!</definedName>
    <definedName name="TEBITMult___26" localSheetId="8">#REF!</definedName>
    <definedName name="TEBITMult___26">#REF!</definedName>
    <definedName name="TEBITMult___27" localSheetId="7">#REF!</definedName>
    <definedName name="TEBITMult___27" localSheetId="8">#REF!</definedName>
    <definedName name="TEBITMult___27">#REF!</definedName>
    <definedName name="TEBITMult___4" localSheetId="7">#REF!</definedName>
    <definedName name="TEBITMult___4" localSheetId="8">#REF!</definedName>
    <definedName name="TEBITMult___4">#REF!</definedName>
    <definedName name="TEBITMult___5" localSheetId="7">#REF!</definedName>
    <definedName name="TEBITMult___5" localSheetId="8">#REF!</definedName>
    <definedName name="TEBITMult___5">#REF!</definedName>
    <definedName name="TEBITMult___7" localSheetId="7">#REF!</definedName>
    <definedName name="TEBITMult___7" localSheetId="8">#REF!</definedName>
    <definedName name="TEBITMult___7">#REF!</definedName>
    <definedName name="Telco_GDP" localSheetId="7">#REF!</definedName>
    <definedName name="Telco_GDP" localSheetId="8">#REF!</definedName>
    <definedName name="Telco_GDP">#REF!</definedName>
    <definedName name="Telco_GDP___0" localSheetId="7">#REF!</definedName>
    <definedName name="Telco_GDP___0" localSheetId="8">#REF!</definedName>
    <definedName name="Telco_GDP___0">#REF!</definedName>
    <definedName name="Telco_GDP___12" localSheetId="7">#REF!</definedName>
    <definedName name="Telco_GDP___12" localSheetId="8">#REF!</definedName>
    <definedName name="Telco_GDP___12">#REF!</definedName>
    <definedName name="Telco_GDP___14" localSheetId="7">#REF!</definedName>
    <definedName name="Telco_GDP___14" localSheetId="8">#REF!</definedName>
    <definedName name="Telco_GDP___14">#REF!</definedName>
    <definedName name="Telco_GDP___16" localSheetId="7">#REF!</definedName>
    <definedName name="Telco_GDP___16" localSheetId="8">#REF!</definedName>
    <definedName name="Telco_GDP___16">#REF!</definedName>
    <definedName name="Telco_GDP___2" localSheetId="7">#REF!</definedName>
    <definedName name="Telco_GDP___2" localSheetId="8">#REF!</definedName>
    <definedName name="Telco_GDP___2">#REF!</definedName>
    <definedName name="Telco_GDP___25" localSheetId="7">#REF!</definedName>
    <definedName name="Telco_GDP___25" localSheetId="8">#REF!</definedName>
    <definedName name="Telco_GDP___25">#REF!</definedName>
    <definedName name="Telco_GDP___26" localSheetId="7">#REF!</definedName>
    <definedName name="Telco_GDP___26" localSheetId="8">#REF!</definedName>
    <definedName name="Telco_GDP___26">#REF!</definedName>
    <definedName name="Telco_GDP___27" localSheetId="7">#REF!</definedName>
    <definedName name="Telco_GDP___27" localSheetId="8">#REF!</definedName>
    <definedName name="Telco_GDP___27">#REF!</definedName>
    <definedName name="Telco_GDP___4" localSheetId="7">#REF!</definedName>
    <definedName name="Telco_GDP___4" localSheetId="8">#REF!</definedName>
    <definedName name="Telco_GDP___4">#REF!</definedName>
    <definedName name="Telco_GDP___5" localSheetId="7">#REF!</definedName>
    <definedName name="Telco_GDP___5" localSheetId="8">#REF!</definedName>
    <definedName name="Telco_GDP___5">#REF!</definedName>
    <definedName name="Telco_GDP___7" localSheetId="7">#REF!</definedName>
    <definedName name="Telco_GDP___7" localSheetId="8">#REF!</definedName>
    <definedName name="Telco_GDP___7">#REF!</definedName>
    <definedName name="télphabontralocal" localSheetId="7">#REF!</definedName>
    <definedName name="télphabontralocal" localSheetId="8">#REF!</definedName>
    <definedName name="télphabontralocal">#REF!</definedName>
    <definedName name="télphabontralocal___0" localSheetId="7">#REF!</definedName>
    <definedName name="télphabontralocal___0" localSheetId="8">#REF!</definedName>
    <definedName name="télphabontralocal___0">#REF!</definedName>
    <definedName name="télphabontralocal___14" localSheetId="7">#REF!</definedName>
    <definedName name="télphabontralocal___14" localSheetId="8">#REF!</definedName>
    <definedName name="télphabontralocal___14">#REF!</definedName>
    <definedName name="TermDiscperiods" localSheetId="0">#REF!</definedName>
    <definedName name="TermDiscperiods" localSheetId="7">#REF!</definedName>
    <definedName name="TermDiscperiods" localSheetId="8">#REF!</definedName>
    <definedName name="TermDiscperiods">#REF!</definedName>
    <definedName name="TermDiscperiods___0" localSheetId="0">#REF!</definedName>
    <definedName name="TermDiscperiods___0" localSheetId="7">#REF!</definedName>
    <definedName name="TermDiscperiods___0" localSheetId="8">#REF!</definedName>
    <definedName name="TermDiscperiods___0">#REF!</definedName>
    <definedName name="TermDiscperiods___12" localSheetId="0">#REF!</definedName>
    <definedName name="TermDiscperiods___12" localSheetId="7">#REF!</definedName>
    <definedName name="TermDiscperiods___12" localSheetId="8">#REF!</definedName>
    <definedName name="TermDiscperiods___12">#REF!</definedName>
    <definedName name="TermDiscperiods___14" localSheetId="7">#REF!</definedName>
    <definedName name="TermDiscperiods___14" localSheetId="8">#REF!</definedName>
    <definedName name="TermDiscperiods___14">#REF!</definedName>
    <definedName name="TermDiscperiods___16" localSheetId="7">#REF!</definedName>
    <definedName name="TermDiscperiods___16" localSheetId="8">#REF!</definedName>
    <definedName name="TermDiscperiods___16">#REF!</definedName>
    <definedName name="TermDiscperiods___2" localSheetId="7">#REF!</definedName>
    <definedName name="TermDiscperiods___2" localSheetId="8">#REF!</definedName>
    <definedName name="TermDiscperiods___2">#REF!</definedName>
    <definedName name="TermDiscperiods___25" localSheetId="7">#REF!</definedName>
    <definedName name="TermDiscperiods___25" localSheetId="8">#REF!</definedName>
    <definedName name="TermDiscperiods___25">#REF!</definedName>
    <definedName name="TermDiscperiods___26" localSheetId="7">#REF!</definedName>
    <definedName name="TermDiscperiods___26" localSheetId="8">#REF!</definedName>
    <definedName name="TermDiscperiods___26">#REF!</definedName>
    <definedName name="TermDiscperiods___27" localSheetId="7">#REF!</definedName>
    <definedName name="TermDiscperiods___27" localSheetId="8">#REF!</definedName>
    <definedName name="TermDiscperiods___27">#REF!</definedName>
    <definedName name="TermDiscperiods___4" localSheetId="7">#REF!</definedName>
    <definedName name="TermDiscperiods___4" localSheetId="8">#REF!</definedName>
    <definedName name="TermDiscperiods___4">#REF!</definedName>
    <definedName name="TermDiscperiods___5" localSheetId="7">#REF!</definedName>
    <definedName name="TermDiscperiods___5" localSheetId="8">#REF!</definedName>
    <definedName name="TermDiscperiods___5">#REF!</definedName>
    <definedName name="TermDiscperiods___7" localSheetId="7">#REF!</definedName>
    <definedName name="TermDiscperiods___7" localSheetId="8">#REF!</definedName>
    <definedName name="TermDiscperiods___7">#REF!</definedName>
    <definedName name="TerminalWACC" localSheetId="7">#REF!</definedName>
    <definedName name="TerminalWACC" localSheetId="8">#REF!</definedName>
    <definedName name="TerminalWACC">#REF!</definedName>
    <definedName name="TerminalWACC___0" localSheetId="7">#REF!</definedName>
    <definedName name="TerminalWACC___0" localSheetId="8">#REF!</definedName>
    <definedName name="TerminalWACC___0">#REF!</definedName>
    <definedName name="TerminalWACC___12" localSheetId="7">#REF!</definedName>
    <definedName name="TerminalWACC___12" localSheetId="8">#REF!</definedName>
    <definedName name="TerminalWACC___12">#REF!</definedName>
    <definedName name="TerminalWACC___14" localSheetId="7">#REF!</definedName>
    <definedName name="TerminalWACC___14" localSheetId="8">#REF!</definedName>
    <definedName name="TerminalWACC___14">#REF!</definedName>
    <definedName name="TerminalWACC___16" localSheetId="7">#REF!</definedName>
    <definedName name="TerminalWACC___16" localSheetId="8">#REF!</definedName>
    <definedName name="TerminalWACC___16">#REF!</definedName>
    <definedName name="TerminalWACC___2" localSheetId="7">#REF!</definedName>
    <definedName name="TerminalWACC___2" localSheetId="8">#REF!</definedName>
    <definedName name="TerminalWACC___2">#REF!</definedName>
    <definedName name="TerminalWACC___25" localSheetId="7">#REF!</definedName>
    <definedName name="TerminalWACC___25" localSheetId="8">#REF!</definedName>
    <definedName name="TerminalWACC___25">#REF!</definedName>
    <definedName name="TerminalWACC___26" localSheetId="7">#REF!</definedName>
    <definedName name="TerminalWACC___26" localSheetId="8">#REF!</definedName>
    <definedName name="TerminalWACC___26">#REF!</definedName>
    <definedName name="TerminalWACC___27" localSheetId="7">#REF!</definedName>
    <definedName name="TerminalWACC___27" localSheetId="8">#REF!</definedName>
    <definedName name="TerminalWACC___27">#REF!</definedName>
    <definedName name="TerminalWACC___4" localSheetId="7">#REF!</definedName>
    <definedName name="TerminalWACC___4" localSheetId="8">#REF!</definedName>
    <definedName name="TerminalWACC___4">#REF!</definedName>
    <definedName name="TerminalWACC___5" localSheetId="7">#REF!</definedName>
    <definedName name="TerminalWACC___5" localSheetId="8">#REF!</definedName>
    <definedName name="TerminalWACC___5">#REF!</definedName>
    <definedName name="TerminalWACC___7" localSheetId="7">#REF!</definedName>
    <definedName name="TerminalWACC___7" localSheetId="8">#REF!</definedName>
    <definedName name="TerminalWACC___7">#REF!</definedName>
    <definedName name="test" localSheetId="0">{#N/A,#N/A,FALSE,"F_Plan";#N/A,#N/A,FALSE,"Parameter"}</definedName>
    <definedName name="test" localSheetId="7">{#N/A,#N/A,FALSE,"F_Plan";#N/A,#N/A,FALSE,"Parameter"}</definedName>
    <definedName name="test" localSheetId="8">{#N/A,#N/A,FALSE,"F_Plan";#N/A,#N/A,FALSE,"Parameter"}</definedName>
    <definedName name="test" localSheetId="13">{#N/A,#N/A,FALSE,"F_Plan";#N/A,#N/A,FALSE,"Parameter"}</definedName>
    <definedName name="test">{#N/A,#N/A,FALSE,"F_Plan";#N/A,#N/A,FALSE,"Parameter"}</definedName>
    <definedName name="Test_Equipment_Markup" localSheetId="7">#REF!</definedName>
    <definedName name="Test_Equipment_Markup" localSheetId="8">#REF!</definedName>
    <definedName name="Test_Equipment_Markup">#REF!</definedName>
    <definedName name="TEST0" localSheetId="7">#REF!</definedName>
    <definedName name="TEST0" localSheetId="8">#REF!</definedName>
    <definedName name="TEST0">#REF!</definedName>
    <definedName name="test1" localSheetId="0">{#N/A,#N/A,FALSE,"Umsatz";#N/A,#N/A,FALSE,"Base V.02";#N/A,#N/A,FALSE,"Charts"}</definedName>
    <definedName name="test1" localSheetId="7">{#N/A,#N/A,FALSE,"Umsatz";#N/A,#N/A,FALSE,"Base V.02";#N/A,#N/A,FALSE,"Charts"}</definedName>
    <definedName name="test1" localSheetId="8">{#N/A,#N/A,FALSE,"Umsatz";#N/A,#N/A,FALSE,"Base V.02";#N/A,#N/A,FALSE,"Charts"}</definedName>
    <definedName name="test1" localSheetId="13">{#N/A,#N/A,FALSE,"Umsatz";#N/A,#N/A,FALSE,"Base V.02";#N/A,#N/A,FALSE,"Charts"}</definedName>
    <definedName name="test1">{#N/A,#N/A,FALSE,"Umsatz";#N/A,#N/A,FALSE,"Base V.02";#N/A,#N/A,FALSE,"Charts"}</definedName>
    <definedName name="test2" localSheetId="0">{#N/A,#N/A,FALSE,"F_Plan";#N/A,#N/A,FALSE,"Parameter"}</definedName>
    <definedName name="test2" localSheetId="7">{#N/A,#N/A,FALSE,"F_Plan";#N/A,#N/A,FALSE,"Parameter"}</definedName>
    <definedName name="test2" localSheetId="8">{#N/A,#N/A,FALSE,"F_Plan";#N/A,#N/A,FALSE,"Parameter"}</definedName>
    <definedName name="test2" localSheetId="13">{#N/A,#N/A,FALSE,"F_Plan";#N/A,#N/A,FALSE,"Parameter"}</definedName>
    <definedName name="test2">{#N/A,#N/A,FALSE,"F_Plan";#N/A,#N/A,FALSE,"Parameter"}</definedName>
    <definedName name="TEST3" localSheetId="10">#REF!</definedName>
    <definedName name="TEST3" localSheetId="0">#REF!</definedName>
    <definedName name="TEST3" localSheetId="7">#REF!</definedName>
    <definedName name="TEST3" localSheetId="8">#REF!</definedName>
    <definedName name="test3" localSheetId="13">{#N/A,#N/A,FALSE,"Umsatz";#N/A,#N/A,FALSE,"Base V.02";#N/A,#N/A,FALSE,"Charts"}</definedName>
    <definedName name="TEST3">#REF!</definedName>
    <definedName name="test4" localSheetId="0">{#N/A,#N/A,FALSE,"F_Plan";#N/A,#N/A,FALSE,"Parameter"}</definedName>
    <definedName name="test4" localSheetId="7">{#N/A,#N/A,FALSE,"F_Plan";#N/A,#N/A,FALSE,"Parameter"}</definedName>
    <definedName name="test4" localSheetId="8">{#N/A,#N/A,FALSE,"F_Plan";#N/A,#N/A,FALSE,"Parameter"}</definedName>
    <definedName name="test4" localSheetId="13">{#N/A,#N/A,FALSE,"F_Plan";#N/A,#N/A,FALSE,"Parameter"}</definedName>
    <definedName name="test4">{#N/A,#N/A,FALSE,"F_Plan";#N/A,#N/A,FALSE,"Parameter"}</definedName>
    <definedName name="TestAdd">"Test RefersTo1"</definedName>
    <definedName name="teste" localSheetId="7">#REF!</definedName>
    <definedName name="teste" localSheetId="8">#REF!</definedName>
    <definedName name="teste">#REF!</definedName>
    <definedName name="TESTHKEY" localSheetId="7">#REF!</definedName>
    <definedName name="TESTHKEY" localSheetId="8">#REF!</definedName>
    <definedName name="TESTHKEY">#REF!</definedName>
    <definedName name="TESTKEYS" localSheetId="7">#REF!</definedName>
    <definedName name="TESTKEYS" localSheetId="8">#REF!</definedName>
    <definedName name="TESTKEYS">#REF!</definedName>
    <definedName name="tests" localSheetId="0">{#N/A,#N/A,FALSE,"F_Plan";#N/A,#N/A,FALSE,"Parameter"}</definedName>
    <definedName name="tests" localSheetId="7">{#N/A,#N/A,FALSE,"F_Plan";#N/A,#N/A,FALSE,"Parameter"}</definedName>
    <definedName name="tests" localSheetId="8">{#N/A,#N/A,FALSE,"F_Plan";#N/A,#N/A,FALSE,"Parameter"}</definedName>
    <definedName name="tests" localSheetId="13">{#N/A,#N/A,FALSE,"F_Plan";#N/A,#N/A,FALSE,"Parameter"}</definedName>
    <definedName name="tests">{#N/A,#N/A,FALSE,"F_Plan";#N/A,#N/A,FALSE,"Parameter"}</definedName>
    <definedName name="TESTVKEY" localSheetId="7">#REF!</definedName>
    <definedName name="TESTVKEY" localSheetId="8">#REF!</definedName>
    <definedName name="TESTVKEY">#REF!</definedName>
    <definedName name="tete" localSheetId="7">#REF!</definedName>
    <definedName name="tete" localSheetId="8">#REF!</definedName>
    <definedName name="tete">#REF!</definedName>
    <definedName name="TextRefCopyRangeCount">1</definedName>
    <definedName name="TFCF" localSheetId="7">#REF!</definedName>
    <definedName name="TFCF" localSheetId="8">#REF!</definedName>
    <definedName name="TFCF">#REF!</definedName>
    <definedName name="TFCF___0" localSheetId="7">#REF!</definedName>
    <definedName name="TFCF___0" localSheetId="8">#REF!</definedName>
    <definedName name="TFCF___0">#REF!</definedName>
    <definedName name="TFCF___12" localSheetId="7">#REF!</definedName>
    <definedName name="TFCF___12" localSheetId="8">#REF!</definedName>
    <definedName name="TFCF___12">#REF!</definedName>
    <definedName name="TFCF___14" localSheetId="7">#REF!</definedName>
    <definedName name="TFCF___14" localSheetId="8">#REF!</definedName>
    <definedName name="TFCF___14">#REF!</definedName>
    <definedName name="TFCF___16" localSheetId="7">#REF!</definedName>
    <definedName name="TFCF___16" localSheetId="8">#REF!</definedName>
    <definedName name="TFCF___16">#REF!</definedName>
    <definedName name="TFCF___2" localSheetId="7">#REF!</definedName>
    <definedName name="TFCF___2" localSheetId="8">#REF!</definedName>
    <definedName name="TFCF___2">#REF!</definedName>
    <definedName name="TFCF___25" localSheetId="7">#REF!</definedName>
    <definedName name="TFCF___25" localSheetId="8">#REF!</definedName>
    <definedName name="TFCF___25">#REF!</definedName>
    <definedName name="TFCF___26" localSheetId="7">#REF!</definedName>
    <definedName name="TFCF___26" localSheetId="8">#REF!</definedName>
    <definedName name="TFCF___26">#REF!</definedName>
    <definedName name="TFCF___27" localSheetId="7">#REF!</definedName>
    <definedName name="TFCF___27" localSheetId="8">#REF!</definedName>
    <definedName name="TFCF___27">#REF!</definedName>
    <definedName name="TFCF___4" localSheetId="7">#REF!</definedName>
    <definedName name="TFCF___4" localSheetId="8">#REF!</definedName>
    <definedName name="TFCF___4">#REF!</definedName>
    <definedName name="TFCF___5" localSheetId="7">#REF!</definedName>
    <definedName name="TFCF___5" localSheetId="8">#REF!</definedName>
    <definedName name="TFCF___5">#REF!</definedName>
    <definedName name="TFCF___7" localSheetId="7">#REF!</definedName>
    <definedName name="TFCF___7" localSheetId="8">#REF!</definedName>
    <definedName name="TFCF___7">#REF!</definedName>
    <definedName name="TFCFColumn" localSheetId="7">#REF!</definedName>
    <definedName name="TFCFColumn" localSheetId="8">#REF!</definedName>
    <definedName name="TFCFColumn">#REF!</definedName>
    <definedName name="TFCFColumn___0" localSheetId="7">#REF!</definedName>
    <definedName name="TFCFColumn___0" localSheetId="8">#REF!</definedName>
    <definedName name="TFCFColumn___0">#REF!</definedName>
    <definedName name="TFCFColumn___12" localSheetId="7">#REF!</definedName>
    <definedName name="TFCFColumn___12" localSheetId="8">#REF!</definedName>
    <definedName name="TFCFColumn___12">#REF!</definedName>
    <definedName name="TFCFColumn___14" localSheetId="7">#REF!</definedName>
    <definedName name="TFCFColumn___14" localSheetId="8">#REF!</definedName>
    <definedName name="TFCFColumn___14">#REF!</definedName>
    <definedName name="TFCFColumn___16" localSheetId="7">#REF!</definedName>
    <definedName name="TFCFColumn___16" localSheetId="8">#REF!</definedName>
    <definedName name="TFCFColumn___16">#REF!</definedName>
    <definedName name="TFCFColumn___2" localSheetId="7">#REF!</definedName>
    <definedName name="TFCFColumn___2" localSheetId="8">#REF!</definedName>
    <definedName name="TFCFColumn___2">#REF!</definedName>
    <definedName name="TFCFColumn___25" localSheetId="7">#REF!</definedName>
    <definedName name="TFCFColumn___25" localSheetId="8">#REF!</definedName>
    <definedName name="TFCFColumn___25">#REF!</definedName>
    <definedName name="TFCFColumn___26" localSheetId="7">#REF!</definedName>
    <definedName name="TFCFColumn___26" localSheetId="8">#REF!</definedName>
    <definedName name="TFCFColumn___26">#REF!</definedName>
    <definedName name="TFCFColumn___27" localSheetId="7">#REF!</definedName>
    <definedName name="TFCFColumn___27" localSheetId="8">#REF!</definedName>
    <definedName name="TFCFColumn___27">#REF!</definedName>
    <definedName name="TFCFColumn___4" localSheetId="7">#REF!</definedName>
    <definedName name="TFCFColumn___4" localSheetId="8">#REF!</definedName>
    <definedName name="TFCFColumn___4">#REF!</definedName>
    <definedName name="TFCFColumn___5" localSheetId="7">#REF!</definedName>
    <definedName name="TFCFColumn___5" localSheetId="8">#REF!</definedName>
    <definedName name="TFCFColumn___5">#REF!</definedName>
    <definedName name="TFCFColumn___7" localSheetId="7">#REF!</definedName>
    <definedName name="TFCFColumn___7" localSheetId="8">#REF!</definedName>
    <definedName name="TFCFColumn___7">#REF!</definedName>
    <definedName name="TFirstProjDate" localSheetId="7">#REF!</definedName>
    <definedName name="TFirstProjDate" localSheetId="8">#REF!</definedName>
    <definedName name="TFirstProjDate">#REF!</definedName>
    <definedName name="TFirstProjDate___0" localSheetId="7">#REF!</definedName>
    <definedName name="TFirstProjDate___0" localSheetId="8">#REF!</definedName>
    <definedName name="TFirstProjDate___0">#REF!</definedName>
    <definedName name="TFirstProjDate___12" localSheetId="7">#REF!</definedName>
    <definedName name="TFirstProjDate___12" localSheetId="8">#REF!</definedName>
    <definedName name="TFirstProjDate___12">#REF!</definedName>
    <definedName name="TFirstProjDate___14" localSheetId="7">#REF!</definedName>
    <definedName name="TFirstProjDate___14" localSheetId="8">#REF!</definedName>
    <definedName name="TFirstProjDate___14">#REF!</definedName>
    <definedName name="TFirstProjDate___16" localSheetId="7">#REF!</definedName>
    <definedName name="TFirstProjDate___16" localSheetId="8">#REF!</definedName>
    <definedName name="TFirstProjDate___16">#REF!</definedName>
    <definedName name="TFirstProjDate___2" localSheetId="7">#REF!</definedName>
    <definedName name="TFirstProjDate___2" localSheetId="8">#REF!</definedName>
    <definedName name="TFirstProjDate___2">#REF!</definedName>
    <definedName name="TFirstProjDate___25" localSheetId="7">#REF!</definedName>
    <definedName name="TFirstProjDate___25" localSheetId="8">#REF!</definedName>
    <definedName name="TFirstProjDate___25">#REF!</definedName>
    <definedName name="TFirstProjDate___26" localSheetId="7">#REF!</definedName>
    <definedName name="TFirstProjDate___26" localSheetId="8">#REF!</definedName>
    <definedName name="TFirstProjDate___26">#REF!</definedName>
    <definedName name="TFirstProjDate___27" localSheetId="7">#REF!</definedName>
    <definedName name="TFirstProjDate___27" localSheetId="8">#REF!</definedName>
    <definedName name="TFirstProjDate___27">#REF!</definedName>
    <definedName name="TFirstProjDate___4" localSheetId="7">#REF!</definedName>
    <definedName name="TFirstProjDate___4" localSheetId="8">#REF!</definedName>
    <definedName name="TFirstProjDate___4">#REF!</definedName>
    <definedName name="TFirstProjDate___5" localSheetId="7">#REF!</definedName>
    <definedName name="TFirstProjDate___5" localSheetId="8">#REF!</definedName>
    <definedName name="TFirstProjDate___5">#REF!</definedName>
    <definedName name="TFirstProjDate___7" localSheetId="7">#REF!</definedName>
    <definedName name="TFirstProjDate___7" localSheetId="8">#REF!</definedName>
    <definedName name="TFirstProjDate___7">#REF!</definedName>
    <definedName name="TFirstProjDateDays" localSheetId="7">#REF!</definedName>
    <definedName name="TFirstProjDateDays" localSheetId="8">#REF!</definedName>
    <definedName name="TFirstProjDateDays">#REF!</definedName>
    <definedName name="TFirstProjDateDays___0" localSheetId="7">#REF!</definedName>
    <definedName name="TFirstProjDateDays___0" localSheetId="8">#REF!</definedName>
    <definedName name="TFirstProjDateDays___0">#REF!</definedName>
    <definedName name="TFirstProjDateDays___12" localSheetId="7">#REF!</definedName>
    <definedName name="TFirstProjDateDays___12" localSheetId="8">#REF!</definedName>
    <definedName name="TFirstProjDateDays___12">#REF!</definedName>
    <definedName name="TFirstProjDateDays___14" localSheetId="7">#REF!</definedName>
    <definedName name="TFirstProjDateDays___14" localSheetId="8">#REF!</definedName>
    <definedName name="TFirstProjDateDays___14">#REF!</definedName>
    <definedName name="TFirstProjDateDays___16" localSheetId="7">#REF!</definedName>
    <definedName name="TFirstProjDateDays___16" localSheetId="8">#REF!</definedName>
    <definedName name="TFirstProjDateDays___16">#REF!</definedName>
    <definedName name="TFirstProjDateDays___2" localSheetId="7">#REF!</definedName>
    <definedName name="TFirstProjDateDays___2" localSheetId="8">#REF!</definedName>
    <definedName name="TFirstProjDateDays___2">#REF!</definedName>
    <definedName name="TFirstProjDateDays___25" localSheetId="7">#REF!</definedName>
    <definedName name="TFirstProjDateDays___25" localSheetId="8">#REF!</definedName>
    <definedName name="TFirstProjDateDays___25">#REF!</definedName>
    <definedName name="TFirstProjDateDays___26" localSheetId="7">#REF!</definedName>
    <definedName name="TFirstProjDateDays___26" localSheetId="8">#REF!</definedName>
    <definedName name="TFirstProjDateDays___26">#REF!</definedName>
    <definedName name="TFirstProjDateDays___27" localSheetId="7">#REF!</definedName>
    <definedName name="TFirstProjDateDays___27" localSheetId="8">#REF!</definedName>
    <definedName name="TFirstProjDateDays___27">#REF!</definedName>
    <definedName name="TFirstProjDateDays___4" localSheetId="7">#REF!</definedName>
    <definedName name="TFirstProjDateDays___4" localSheetId="8">#REF!</definedName>
    <definedName name="TFirstProjDateDays___4">#REF!</definedName>
    <definedName name="TFirstProjDateDays___5" localSheetId="7">#REF!</definedName>
    <definedName name="TFirstProjDateDays___5" localSheetId="8">#REF!</definedName>
    <definedName name="TFirstProjDateDays___5">#REF!</definedName>
    <definedName name="TFirstProjDateDays___7" localSheetId="7">#REF!</definedName>
    <definedName name="TFirstProjDateDays___7" localSheetId="8">#REF!</definedName>
    <definedName name="TFirstProjDateDays___7">#REF!</definedName>
    <definedName name="TG" localSheetId="7">#REF!</definedName>
    <definedName name="TG" localSheetId="8">#REF!</definedName>
    <definedName name="TG">#REF!</definedName>
    <definedName name="THB" localSheetId="0">#REF!</definedName>
    <definedName name="THB" localSheetId="7">#REF!</definedName>
    <definedName name="THB" localSheetId="8">#REF!</definedName>
    <definedName name="THB">#REF!</definedName>
    <definedName name="Theme_Week_Mov" localSheetId="0">#REF!</definedName>
    <definedName name="Theme_Week_Mov" localSheetId="7">#REF!</definedName>
    <definedName name="Theme_Week_Mov" localSheetId="8">#REF!</definedName>
    <definedName name="Theme_Week_Mov">#REF!</definedName>
    <definedName name="TIEEQ" localSheetId="0">#REF!</definedName>
    <definedName name="TIEEQ" localSheetId="7">#REF!</definedName>
    <definedName name="TIEEQ" localSheetId="8">#REF!</definedName>
    <definedName name="TIEEQ">#REF!</definedName>
    <definedName name="TITLES">#N/A</definedName>
    <definedName name="Titles2">"a59:a67"</definedName>
    <definedName name="titres" localSheetId="0">#REF!</definedName>
    <definedName name="titres" localSheetId="7">#REF!</definedName>
    <definedName name="titres" localSheetId="8">#REF!</definedName>
    <definedName name="titres">#REF!</definedName>
    <definedName name="tkprtkt" localSheetId="10">#REF!</definedName>
    <definedName name="tkprtkt" localSheetId="0">#REF!</definedName>
    <definedName name="tkprtkt" localSheetId="7">#REF!</definedName>
    <definedName name="tkprtkt" localSheetId="8">#REF!</definedName>
    <definedName name="tkprtkt" localSheetId="13">#REF!</definedName>
    <definedName name="tkprtkt">#REF!</definedName>
    <definedName name="TLiabPct" localSheetId="7">#REF!</definedName>
    <definedName name="TLiabPct" localSheetId="8">#REF!</definedName>
    <definedName name="TLiabPct">#REF!</definedName>
    <definedName name="TLiabPct___0" localSheetId="7">#REF!</definedName>
    <definedName name="TLiabPct___0" localSheetId="8">#REF!</definedName>
    <definedName name="TLiabPct___0">#REF!</definedName>
    <definedName name="TLiabPct___12" localSheetId="7">#REF!</definedName>
    <definedName name="TLiabPct___12" localSheetId="8">#REF!</definedName>
    <definedName name="TLiabPct___12">#REF!</definedName>
    <definedName name="TLiabPct___14" localSheetId="7">#REF!</definedName>
    <definedName name="TLiabPct___14" localSheetId="8">#REF!</definedName>
    <definedName name="TLiabPct___14">#REF!</definedName>
    <definedName name="TLiabPct___16" localSheetId="7">#REF!</definedName>
    <definedName name="TLiabPct___16" localSheetId="8">#REF!</definedName>
    <definedName name="TLiabPct___16">#REF!</definedName>
    <definedName name="TLiabPct___2" localSheetId="7">#REF!</definedName>
    <definedName name="TLiabPct___2" localSheetId="8">#REF!</definedName>
    <definedName name="TLiabPct___2">#REF!</definedName>
    <definedName name="TLiabPct___25" localSheetId="7">#REF!</definedName>
    <definedName name="TLiabPct___25" localSheetId="8">#REF!</definedName>
    <definedName name="TLiabPct___25">#REF!</definedName>
    <definedName name="TLiabPct___26" localSheetId="7">#REF!</definedName>
    <definedName name="TLiabPct___26" localSheetId="8">#REF!</definedName>
    <definedName name="TLiabPct___26">#REF!</definedName>
    <definedName name="TLiabPct___27" localSheetId="7">#REF!</definedName>
    <definedName name="TLiabPct___27" localSheetId="8">#REF!</definedName>
    <definedName name="TLiabPct___27">#REF!</definedName>
    <definedName name="TLiabPct___4" localSheetId="7">#REF!</definedName>
    <definedName name="TLiabPct___4" localSheetId="8">#REF!</definedName>
    <definedName name="TLiabPct___4">#REF!</definedName>
    <definedName name="TLiabPct___5" localSheetId="7">#REF!</definedName>
    <definedName name="TLiabPct___5" localSheetId="8">#REF!</definedName>
    <definedName name="TLiabPct___5">#REF!</definedName>
    <definedName name="TLiabPct___7" localSheetId="7">#REF!</definedName>
    <definedName name="TLiabPct___7" localSheetId="8">#REF!</definedName>
    <definedName name="TLiabPct___7">#REF!</definedName>
    <definedName name="TLiabs" localSheetId="7">#REF!</definedName>
    <definedName name="TLiabs" localSheetId="8">#REF!</definedName>
    <definedName name="TLiabs">#REF!</definedName>
    <definedName name="TLiabs___0" localSheetId="7">#REF!</definedName>
    <definedName name="TLiabs___0" localSheetId="8">#REF!</definedName>
    <definedName name="TLiabs___0">#REF!</definedName>
    <definedName name="TLiabs___12" localSheetId="7">#REF!</definedName>
    <definedName name="TLiabs___12" localSheetId="8">#REF!</definedName>
    <definedName name="TLiabs___12">#REF!</definedName>
    <definedName name="TLiabs___14" localSheetId="7">#REF!</definedName>
    <definedName name="TLiabs___14" localSheetId="8">#REF!</definedName>
    <definedName name="TLiabs___14">#REF!</definedName>
    <definedName name="TLiabs___16" localSheetId="7">#REF!</definedName>
    <definedName name="TLiabs___16" localSheetId="8">#REF!</definedName>
    <definedName name="TLiabs___16">#REF!</definedName>
    <definedName name="TLiabs___2" localSheetId="7">#REF!</definedName>
    <definedName name="TLiabs___2" localSheetId="8">#REF!</definedName>
    <definedName name="TLiabs___2">#REF!</definedName>
    <definedName name="TLiabs___25" localSheetId="7">#REF!</definedName>
    <definedName name="TLiabs___25" localSheetId="8">#REF!</definedName>
    <definedName name="TLiabs___25">#REF!</definedName>
    <definedName name="TLiabs___26" localSheetId="7">#REF!</definedName>
    <definedName name="TLiabs___26" localSheetId="8">#REF!</definedName>
    <definedName name="TLiabs___26">#REF!</definedName>
    <definedName name="TLiabs___27" localSheetId="7">#REF!</definedName>
    <definedName name="TLiabs___27" localSheetId="8">#REF!</definedName>
    <definedName name="TLiabs___27">#REF!</definedName>
    <definedName name="TLiabs___4" localSheetId="7">#REF!</definedName>
    <definedName name="TLiabs___4" localSheetId="8">#REF!</definedName>
    <definedName name="TLiabs___4">#REF!</definedName>
    <definedName name="TLiabs___5" localSheetId="7">#REF!</definedName>
    <definedName name="TLiabs___5" localSheetId="8">#REF!</definedName>
    <definedName name="TLiabs___5">#REF!</definedName>
    <definedName name="TLiabs___7" localSheetId="7">#REF!</definedName>
    <definedName name="TLiabs___7" localSheetId="8">#REF!</definedName>
    <definedName name="TLiabs___7">#REF!</definedName>
    <definedName name="Tmarrakech" localSheetId="7">#REF!</definedName>
    <definedName name="Tmarrakech" localSheetId="8">#REF!</definedName>
    <definedName name="Tmarrakech">#REF!</definedName>
    <definedName name="Tmeknes" localSheetId="7">#REF!</definedName>
    <definedName name="Tmeknes" localSheetId="8">#REF!</definedName>
    <definedName name="Tmeknes">#REF!</definedName>
    <definedName name="TNPPESales" localSheetId="7">#REF!</definedName>
    <definedName name="TNPPESales" localSheetId="8">#REF!</definedName>
    <definedName name="TNPPESales">#REF!</definedName>
    <definedName name="TNPPESales___0" localSheetId="7">#REF!</definedName>
    <definedName name="TNPPESales___0" localSheetId="8">#REF!</definedName>
    <definedName name="TNPPESales___0">#REF!</definedName>
    <definedName name="TNPPESales___12" localSheetId="7">#REF!</definedName>
    <definedName name="TNPPESales___12" localSheetId="8">#REF!</definedName>
    <definedName name="TNPPESales___12">#REF!</definedName>
    <definedName name="TNPPESales___14" localSheetId="7">#REF!</definedName>
    <definedName name="TNPPESales___14" localSheetId="8">#REF!</definedName>
    <definedName name="TNPPESales___14">#REF!</definedName>
    <definedName name="TNPPESales___16" localSheetId="7">#REF!</definedName>
    <definedName name="TNPPESales___16" localSheetId="8">#REF!</definedName>
    <definedName name="TNPPESales___16">#REF!</definedName>
    <definedName name="TNPPESales___2" localSheetId="7">#REF!</definedName>
    <definedName name="TNPPESales___2" localSheetId="8">#REF!</definedName>
    <definedName name="TNPPESales___2">#REF!</definedName>
    <definedName name="TNPPESales___25" localSheetId="7">#REF!</definedName>
    <definedName name="TNPPESales___25" localSheetId="8">#REF!</definedName>
    <definedName name="TNPPESales___25">#REF!</definedName>
    <definedName name="TNPPESales___26" localSheetId="7">#REF!</definedName>
    <definedName name="TNPPESales___26" localSheetId="8">#REF!</definedName>
    <definedName name="TNPPESales___26">#REF!</definedName>
    <definedName name="TNPPESales___27" localSheetId="7">#REF!</definedName>
    <definedName name="TNPPESales___27" localSheetId="8">#REF!</definedName>
    <definedName name="TNPPESales___27">#REF!</definedName>
    <definedName name="TNPPESales___4" localSheetId="7">#REF!</definedName>
    <definedName name="TNPPESales___4" localSheetId="8">#REF!</definedName>
    <definedName name="TNPPESales___4">#REF!</definedName>
    <definedName name="TNPPESales___5" localSheetId="7">#REF!</definedName>
    <definedName name="TNPPESales___5" localSheetId="8">#REF!</definedName>
    <definedName name="TNPPESales___5">#REF!</definedName>
    <definedName name="TNPPESales___7" localSheetId="7">#REF!</definedName>
    <definedName name="TNPPESales___7" localSheetId="8">#REF!</definedName>
    <definedName name="TNPPESales___7">#REF!</definedName>
    <definedName name="TNWIPct" localSheetId="7">#REF!</definedName>
    <definedName name="TNWIPct" localSheetId="8">#REF!</definedName>
    <definedName name="TNWIPct">#REF!</definedName>
    <definedName name="TNWIPct___0" localSheetId="7">#REF!</definedName>
    <definedName name="TNWIPct___0" localSheetId="8">#REF!</definedName>
    <definedName name="TNWIPct___0">#REF!</definedName>
    <definedName name="TNWIPct___12" localSheetId="7">#REF!</definedName>
    <definedName name="TNWIPct___12" localSheetId="8">#REF!</definedName>
    <definedName name="TNWIPct___12">#REF!</definedName>
    <definedName name="TNWIPct___14" localSheetId="7">#REF!</definedName>
    <definedName name="TNWIPct___14" localSheetId="8">#REF!</definedName>
    <definedName name="TNWIPct___14">#REF!</definedName>
    <definedName name="TNWIPct___16" localSheetId="7">#REF!</definedName>
    <definedName name="TNWIPct___16" localSheetId="8">#REF!</definedName>
    <definedName name="TNWIPct___16">#REF!</definedName>
    <definedName name="TNWIPct___2" localSheetId="7">#REF!</definedName>
    <definedName name="TNWIPct___2" localSheetId="8">#REF!</definedName>
    <definedName name="TNWIPct___2">#REF!</definedName>
    <definedName name="TNWIPct___25" localSheetId="7">#REF!</definedName>
    <definedName name="TNWIPct___25" localSheetId="8">#REF!</definedName>
    <definedName name="TNWIPct___25">#REF!</definedName>
    <definedName name="TNWIPct___26" localSheetId="7">#REF!</definedName>
    <definedName name="TNWIPct___26" localSheetId="8">#REF!</definedName>
    <definedName name="TNWIPct___26">#REF!</definedName>
    <definedName name="TNWIPct___27" localSheetId="7">#REF!</definedName>
    <definedName name="TNWIPct___27" localSheetId="8">#REF!</definedName>
    <definedName name="TNWIPct___27">#REF!</definedName>
    <definedName name="TNWIPct___4" localSheetId="7">#REF!</definedName>
    <definedName name="TNWIPct___4" localSheetId="8">#REF!</definedName>
    <definedName name="TNWIPct___4">#REF!</definedName>
    <definedName name="TNWIPct___5" localSheetId="7">#REF!</definedName>
    <definedName name="TNWIPct___5" localSheetId="8">#REF!</definedName>
    <definedName name="TNWIPct___5">#REF!</definedName>
    <definedName name="TNWIPct___7" localSheetId="7">#REF!</definedName>
    <definedName name="TNWIPct___7" localSheetId="8">#REF!</definedName>
    <definedName name="TNWIPct___7">#REF!</definedName>
    <definedName name="TokyoIndFactor" localSheetId="7">#REF!</definedName>
    <definedName name="TokyoIndFactor" localSheetId="8">#REF!</definedName>
    <definedName name="TokyoIndFactor">#REF!</definedName>
    <definedName name="TokyoIndFactor___0" localSheetId="7">#REF!</definedName>
    <definedName name="TokyoIndFactor___0" localSheetId="8">#REF!</definedName>
    <definedName name="TokyoIndFactor___0">#REF!</definedName>
    <definedName name="TokyoIndFactor___12" localSheetId="7">#REF!</definedName>
    <definedName name="TokyoIndFactor___12" localSheetId="8">#REF!</definedName>
    <definedName name="TokyoIndFactor___12">#REF!</definedName>
    <definedName name="TokyoIndFactor___14" localSheetId="7">#REF!</definedName>
    <definedName name="TokyoIndFactor___14" localSheetId="8">#REF!</definedName>
    <definedName name="TokyoIndFactor___14">#REF!</definedName>
    <definedName name="TokyoIndFactor___16" localSheetId="7">#REF!</definedName>
    <definedName name="TokyoIndFactor___16" localSheetId="8">#REF!</definedName>
    <definedName name="TokyoIndFactor___16">#REF!</definedName>
    <definedName name="TokyoIndFactor___2" localSheetId="7">#REF!</definedName>
    <definedName name="TokyoIndFactor___2" localSheetId="8">#REF!</definedName>
    <definedName name="TokyoIndFactor___2">#REF!</definedName>
    <definedName name="TokyoIndFactor___25" localSheetId="7">#REF!</definedName>
    <definedName name="TokyoIndFactor___25" localSheetId="8">#REF!</definedName>
    <definedName name="TokyoIndFactor___25">#REF!</definedName>
    <definedName name="TokyoIndFactor___26" localSheetId="7">#REF!</definedName>
    <definedName name="TokyoIndFactor___26" localSheetId="8">#REF!</definedName>
    <definedName name="TokyoIndFactor___26">#REF!</definedName>
    <definedName name="TokyoIndFactor___27" localSheetId="7">#REF!</definedName>
    <definedName name="TokyoIndFactor___27" localSheetId="8">#REF!</definedName>
    <definedName name="TokyoIndFactor___27">#REF!</definedName>
    <definedName name="TokyoIndFactor___4" localSheetId="7">#REF!</definedName>
    <definedName name="TokyoIndFactor___4" localSheetId="8">#REF!</definedName>
    <definedName name="TokyoIndFactor___4">#REF!</definedName>
    <definedName name="TokyoIndFactor___5" localSheetId="7">#REF!</definedName>
    <definedName name="TokyoIndFactor___5" localSheetId="8">#REF!</definedName>
    <definedName name="TokyoIndFactor___5">#REF!</definedName>
    <definedName name="TokyoIndFactor___7" localSheetId="7">#REF!</definedName>
    <definedName name="TokyoIndFactor___7" localSheetId="8">#REF!</definedName>
    <definedName name="TokyoIndFactor___7">#REF!</definedName>
    <definedName name="TOperProfitAdj" localSheetId="7">#REF!</definedName>
    <definedName name="TOperProfitAdj" localSheetId="8">#REF!</definedName>
    <definedName name="TOperProfitAdj">#REF!</definedName>
    <definedName name="TOperProfitAdj___0" localSheetId="7">#REF!</definedName>
    <definedName name="TOperProfitAdj___0" localSheetId="8">#REF!</definedName>
    <definedName name="TOperProfitAdj___0">#REF!</definedName>
    <definedName name="TOperProfitAdj___12" localSheetId="7">#REF!</definedName>
    <definedName name="TOperProfitAdj___12" localSheetId="8">#REF!</definedName>
    <definedName name="TOperProfitAdj___12">#REF!</definedName>
    <definedName name="TOperProfitAdj___14" localSheetId="7">#REF!</definedName>
    <definedName name="TOperProfitAdj___14" localSheetId="8">#REF!</definedName>
    <definedName name="TOperProfitAdj___14">#REF!</definedName>
    <definedName name="TOperProfitAdj___16" localSheetId="7">#REF!</definedName>
    <definedName name="TOperProfitAdj___16" localSheetId="8">#REF!</definedName>
    <definedName name="TOperProfitAdj___16">#REF!</definedName>
    <definedName name="TOperProfitAdj___2" localSheetId="7">#REF!</definedName>
    <definedName name="TOperProfitAdj___2" localSheetId="8">#REF!</definedName>
    <definedName name="TOperProfitAdj___2">#REF!</definedName>
    <definedName name="TOperProfitAdj___25" localSheetId="7">#REF!</definedName>
    <definedName name="TOperProfitAdj___25" localSheetId="8">#REF!</definedName>
    <definedName name="TOperProfitAdj___25">#REF!</definedName>
    <definedName name="TOperProfitAdj___26" localSheetId="7">#REF!</definedName>
    <definedName name="TOperProfitAdj___26" localSheetId="8">#REF!</definedName>
    <definedName name="TOperProfitAdj___26">#REF!</definedName>
    <definedName name="TOperProfitAdj___27" localSheetId="7">#REF!</definedName>
    <definedName name="TOperProfitAdj___27" localSheetId="8">#REF!</definedName>
    <definedName name="TOperProfitAdj___27">#REF!</definedName>
    <definedName name="TOperProfitAdj___4" localSheetId="7">#REF!</definedName>
    <definedName name="TOperProfitAdj___4" localSheetId="8">#REF!</definedName>
    <definedName name="TOperProfitAdj___4">#REF!</definedName>
    <definedName name="TOperProfitAdj___5" localSheetId="7">#REF!</definedName>
    <definedName name="TOperProfitAdj___5" localSheetId="8">#REF!</definedName>
    <definedName name="TOperProfitAdj___5">#REF!</definedName>
    <definedName name="TOperProfitAdj___7" localSheetId="7">#REF!</definedName>
    <definedName name="TOperProfitAdj___7" localSheetId="8">#REF!</definedName>
    <definedName name="TOperProfitAdj___7">#REF!</definedName>
    <definedName name="TOPMult" localSheetId="7">#REF!</definedName>
    <definedName name="TOPMult" localSheetId="8">#REF!</definedName>
    <definedName name="TOPMult">#REF!</definedName>
    <definedName name="TOPMult___0" localSheetId="7">#REF!</definedName>
    <definedName name="TOPMult___0" localSheetId="8">#REF!</definedName>
    <definedName name="TOPMult___0">#REF!</definedName>
    <definedName name="TOPMult___12" localSheetId="7">#REF!</definedName>
    <definedName name="TOPMult___12" localSheetId="8">#REF!</definedName>
    <definedName name="TOPMult___12">#REF!</definedName>
    <definedName name="TOPMult___14" localSheetId="7">#REF!</definedName>
    <definedName name="TOPMult___14" localSheetId="8">#REF!</definedName>
    <definedName name="TOPMult___14">#REF!</definedName>
    <definedName name="TOPMult___16" localSheetId="7">#REF!</definedName>
    <definedName name="TOPMult___16" localSheetId="8">#REF!</definedName>
    <definedName name="TOPMult___16">#REF!</definedName>
    <definedName name="TOPMult___2" localSheetId="7">#REF!</definedName>
    <definedName name="TOPMult___2" localSheetId="8">#REF!</definedName>
    <definedName name="TOPMult___2">#REF!</definedName>
    <definedName name="TOPMult___25" localSheetId="7">#REF!</definedName>
    <definedName name="TOPMult___25" localSheetId="8">#REF!</definedName>
    <definedName name="TOPMult___25">#REF!</definedName>
    <definedName name="TOPMult___26" localSheetId="7">#REF!</definedName>
    <definedName name="TOPMult___26" localSheetId="8">#REF!</definedName>
    <definedName name="TOPMult___26">#REF!</definedName>
    <definedName name="TOPMult___27" localSheetId="7">#REF!</definedName>
    <definedName name="TOPMult___27" localSheetId="8">#REF!</definedName>
    <definedName name="TOPMult___27">#REF!</definedName>
    <definedName name="TOPMult___4" localSheetId="7">#REF!</definedName>
    <definedName name="TOPMult___4" localSheetId="8">#REF!</definedName>
    <definedName name="TOPMult___4">#REF!</definedName>
    <definedName name="TOPMult___5" localSheetId="7">#REF!</definedName>
    <definedName name="TOPMult___5" localSheetId="8">#REF!</definedName>
    <definedName name="TOPMult___5">#REF!</definedName>
    <definedName name="TOPMult___7" localSheetId="7">#REF!</definedName>
    <definedName name="TOPMult___7" localSheetId="8">#REF!</definedName>
    <definedName name="TOPMult___7">#REF!</definedName>
    <definedName name="TOTAL" localSheetId="7">#REF!</definedName>
    <definedName name="TOTAL" localSheetId="8">#REF!</definedName>
    <definedName name="TOTAL">#REF!</definedName>
    <definedName name="TOTAL___12" localSheetId="0">#REF!</definedName>
    <definedName name="TOTAL___12" localSheetId="7">#REF!</definedName>
    <definedName name="TOTAL___12" localSheetId="8">#REF!</definedName>
    <definedName name="TOTAL___12">#REF!</definedName>
    <definedName name="totalvalue" localSheetId="0">#REF!</definedName>
    <definedName name="totalvalue" localSheetId="7">#REF!</definedName>
    <definedName name="totalvalue" localSheetId="8">#REF!</definedName>
    <definedName name="totalvalue">#REF!</definedName>
    <definedName name="TOther1" localSheetId="0">#REF!</definedName>
    <definedName name="TOther1" localSheetId="7">#REF!</definedName>
    <definedName name="TOther1" localSheetId="8">#REF!</definedName>
    <definedName name="TOther1">#REF!</definedName>
    <definedName name="TOther1___0" localSheetId="0">#REF!</definedName>
    <definedName name="TOther1___0" localSheetId="7">#REF!</definedName>
    <definedName name="TOther1___0" localSheetId="8">#REF!</definedName>
    <definedName name="TOther1___0">#REF!</definedName>
    <definedName name="TOther1___12" localSheetId="7">#REF!</definedName>
    <definedName name="TOther1___12" localSheetId="8">#REF!</definedName>
    <definedName name="TOther1___12">#REF!</definedName>
    <definedName name="TOther1___14" localSheetId="7">#REF!</definedName>
    <definedName name="TOther1___14" localSheetId="8">#REF!</definedName>
    <definedName name="TOther1___14">#REF!</definedName>
    <definedName name="TOther1___16" localSheetId="7">#REF!</definedName>
    <definedName name="TOther1___16" localSheetId="8">#REF!</definedName>
    <definedName name="TOther1___16">#REF!</definedName>
    <definedName name="TOther1___2" localSheetId="7">#REF!</definedName>
    <definedName name="TOther1___2" localSheetId="8">#REF!</definedName>
    <definedName name="TOther1___2">#REF!</definedName>
    <definedName name="TOther1___25" localSheetId="7">#REF!</definedName>
    <definedName name="TOther1___25" localSheetId="8">#REF!</definedName>
    <definedName name="TOther1___25">#REF!</definedName>
    <definedName name="TOther1___26" localSheetId="7">#REF!</definedName>
    <definedName name="TOther1___26" localSheetId="8">#REF!</definedName>
    <definedName name="TOther1___26">#REF!</definedName>
    <definedName name="TOther1___27" localSheetId="7">#REF!</definedName>
    <definedName name="TOther1___27" localSheetId="8">#REF!</definedName>
    <definedName name="TOther1___27">#REF!</definedName>
    <definedName name="TOther1___4" localSheetId="7">#REF!</definedName>
    <definedName name="TOther1___4" localSheetId="8">#REF!</definedName>
    <definedName name="TOther1___4">#REF!</definedName>
    <definedName name="TOther1___5" localSheetId="7">#REF!</definedName>
    <definedName name="TOther1___5" localSheetId="8">#REF!</definedName>
    <definedName name="TOther1___5">#REF!</definedName>
    <definedName name="TOther1___7" localSheetId="7">#REF!</definedName>
    <definedName name="TOther1___7" localSheetId="8">#REF!</definedName>
    <definedName name="TOther1___7">#REF!</definedName>
    <definedName name="TOther1Adj" localSheetId="7">#REF!</definedName>
    <definedName name="TOther1Adj" localSheetId="8">#REF!</definedName>
    <definedName name="TOther1Adj">#REF!</definedName>
    <definedName name="TOther1Adj___0" localSheetId="7">#REF!</definedName>
    <definedName name="TOther1Adj___0" localSheetId="8">#REF!</definedName>
    <definedName name="TOther1Adj___0">#REF!</definedName>
    <definedName name="TOther1Adj___12" localSheetId="7">#REF!</definedName>
    <definedName name="TOther1Adj___12" localSheetId="8">#REF!</definedName>
    <definedName name="TOther1Adj___12">#REF!</definedName>
    <definedName name="TOther1Adj___14" localSheetId="7">#REF!</definedName>
    <definedName name="TOther1Adj___14" localSheetId="8">#REF!</definedName>
    <definedName name="TOther1Adj___14">#REF!</definedName>
    <definedName name="TOther1Adj___16" localSheetId="7">#REF!</definedName>
    <definedName name="TOther1Adj___16" localSheetId="8">#REF!</definedName>
    <definedName name="TOther1Adj___16">#REF!</definedName>
    <definedName name="TOther1Adj___2" localSheetId="7">#REF!</definedName>
    <definedName name="TOther1Adj___2" localSheetId="8">#REF!</definedName>
    <definedName name="TOther1Adj___2">#REF!</definedName>
    <definedName name="TOther1Adj___25" localSheetId="7">#REF!</definedName>
    <definedName name="TOther1Adj___25" localSheetId="8">#REF!</definedName>
    <definedName name="TOther1Adj___25">#REF!</definedName>
    <definedName name="TOther1Adj___26" localSheetId="7">#REF!</definedName>
    <definedName name="TOther1Adj___26" localSheetId="8">#REF!</definedName>
    <definedName name="TOther1Adj___26">#REF!</definedName>
    <definedName name="TOther1Adj___27" localSheetId="7">#REF!</definedName>
    <definedName name="TOther1Adj___27" localSheetId="8">#REF!</definedName>
    <definedName name="TOther1Adj___27">#REF!</definedName>
    <definedName name="TOther1Adj___4" localSheetId="7">#REF!</definedName>
    <definedName name="TOther1Adj___4" localSheetId="8">#REF!</definedName>
    <definedName name="TOther1Adj___4">#REF!</definedName>
    <definedName name="TOther1Adj___5" localSheetId="7">#REF!</definedName>
    <definedName name="TOther1Adj___5" localSheetId="8">#REF!</definedName>
    <definedName name="TOther1Adj___5">#REF!</definedName>
    <definedName name="TOther1Adj___7" localSheetId="7">#REF!</definedName>
    <definedName name="TOther1Adj___7" localSheetId="8">#REF!</definedName>
    <definedName name="TOther1Adj___7">#REF!</definedName>
    <definedName name="TOther1Mult" localSheetId="7">#REF!</definedName>
    <definedName name="TOther1Mult" localSheetId="8">#REF!</definedName>
    <definedName name="TOther1Mult">#REF!</definedName>
    <definedName name="TOther1Mult___0" localSheetId="7">#REF!</definedName>
    <definedName name="TOther1Mult___0" localSheetId="8">#REF!</definedName>
    <definedName name="TOther1Mult___0">#REF!</definedName>
    <definedName name="TOther1Mult___12" localSheetId="7">#REF!</definedName>
    <definedName name="TOther1Mult___12" localSheetId="8">#REF!</definedName>
    <definedName name="TOther1Mult___12">#REF!</definedName>
    <definedName name="TOther1Mult___14" localSheetId="7">#REF!</definedName>
    <definedName name="TOther1Mult___14" localSheetId="8">#REF!</definedName>
    <definedName name="TOther1Mult___14">#REF!</definedName>
    <definedName name="TOther1Mult___16" localSheetId="7">#REF!</definedName>
    <definedName name="TOther1Mult___16" localSheetId="8">#REF!</definedName>
    <definedName name="TOther1Mult___16">#REF!</definedName>
    <definedName name="TOther1Mult___2" localSheetId="7">#REF!</definedName>
    <definedName name="TOther1Mult___2" localSheetId="8">#REF!</definedName>
    <definedName name="TOther1Mult___2">#REF!</definedName>
    <definedName name="TOther1Mult___25" localSheetId="7">#REF!</definedName>
    <definedName name="TOther1Mult___25" localSheetId="8">#REF!</definedName>
    <definedName name="TOther1Mult___25">#REF!</definedName>
    <definedName name="TOther1Mult___26" localSheetId="7">#REF!</definedName>
    <definedName name="TOther1Mult___26" localSheetId="8">#REF!</definedName>
    <definedName name="TOther1Mult___26">#REF!</definedName>
    <definedName name="TOther1Mult___27" localSheetId="7">#REF!</definedName>
    <definedName name="TOther1Mult___27" localSheetId="8">#REF!</definedName>
    <definedName name="TOther1Mult___27">#REF!</definedName>
    <definedName name="TOther1Mult___4" localSheetId="7">#REF!</definedName>
    <definedName name="TOther1Mult___4" localSheetId="8">#REF!</definedName>
    <definedName name="TOther1Mult___4">#REF!</definedName>
    <definedName name="TOther1Mult___5" localSheetId="7">#REF!</definedName>
    <definedName name="TOther1Mult___5" localSheetId="8">#REF!</definedName>
    <definedName name="TOther1Mult___5">#REF!</definedName>
    <definedName name="TOther1Mult___7" localSheetId="7">#REF!</definedName>
    <definedName name="TOther1Mult___7" localSheetId="8">#REF!</definedName>
    <definedName name="TOther1Mult___7">#REF!</definedName>
    <definedName name="TOther1Pct" localSheetId="7">#REF!</definedName>
    <definedName name="TOther1Pct" localSheetId="8">#REF!</definedName>
    <definedName name="TOther1Pct">#REF!</definedName>
    <definedName name="TOther1Pct___0" localSheetId="7">#REF!</definedName>
    <definedName name="TOther1Pct___0" localSheetId="8">#REF!</definedName>
    <definedName name="TOther1Pct___0">#REF!</definedName>
    <definedName name="TOther1Pct___12" localSheetId="7">#REF!</definedName>
    <definedName name="TOther1Pct___12" localSheetId="8">#REF!</definedName>
    <definedName name="TOther1Pct___12">#REF!</definedName>
    <definedName name="TOther1Pct___14" localSheetId="7">#REF!</definedName>
    <definedName name="TOther1Pct___14" localSheetId="8">#REF!</definedName>
    <definedName name="TOther1Pct___14">#REF!</definedName>
    <definedName name="TOther1Pct___16" localSheetId="7">#REF!</definedName>
    <definedName name="TOther1Pct___16" localSheetId="8">#REF!</definedName>
    <definedName name="TOther1Pct___16">#REF!</definedName>
    <definedName name="TOther1Pct___2" localSheetId="7">#REF!</definedName>
    <definedName name="TOther1Pct___2" localSheetId="8">#REF!</definedName>
    <definedName name="TOther1Pct___2">#REF!</definedName>
    <definedName name="TOther1Pct___25" localSheetId="7">#REF!</definedName>
    <definedName name="TOther1Pct___25" localSheetId="8">#REF!</definedName>
    <definedName name="TOther1Pct___25">#REF!</definedName>
    <definedName name="TOther1Pct___26" localSheetId="7">#REF!</definedName>
    <definedName name="TOther1Pct___26" localSheetId="8">#REF!</definedName>
    <definedName name="TOther1Pct___26">#REF!</definedName>
    <definedName name="TOther1Pct___27" localSheetId="7">#REF!</definedName>
    <definedName name="TOther1Pct___27" localSheetId="8">#REF!</definedName>
    <definedName name="TOther1Pct___27">#REF!</definedName>
    <definedName name="TOther1Pct___4" localSheetId="7">#REF!</definedName>
    <definedName name="TOther1Pct___4" localSheetId="8">#REF!</definedName>
    <definedName name="TOther1Pct___4">#REF!</definedName>
    <definedName name="TOther1Pct___5" localSheetId="7">#REF!</definedName>
    <definedName name="TOther1Pct___5" localSheetId="8">#REF!</definedName>
    <definedName name="TOther1Pct___5">#REF!</definedName>
    <definedName name="TOther1Pct___7" localSheetId="7">#REF!</definedName>
    <definedName name="TOther1Pct___7" localSheetId="8">#REF!</definedName>
    <definedName name="TOther1Pct___7">#REF!</definedName>
    <definedName name="TOther2" localSheetId="7">#REF!</definedName>
    <definedName name="TOther2" localSheetId="8">#REF!</definedName>
    <definedName name="TOther2">#REF!</definedName>
    <definedName name="TOther2___0" localSheetId="7">#REF!</definedName>
    <definedName name="TOther2___0" localSheetId="8">#REF!</definedName>
    <definedName name="TOther2___0">#REF!</definedName>
    <definedName name="TOther2___12" localSheetId="7">#REF!</definedName>
    <definedName name="TOther2___12" localSheetId="8">#REF!</definedName>
    <definedName name="TOther2___12">#REF!</definedName>
    <definedName name="TOther2___14" localSheetId="7">#REF!</definedName>
    <definedName name="TOther2___14" localSheetId="8">#REF!</definedName>
    <definedName name="TOther2___14">#REF!</definedName>
    <definedName name="TOther2___16" localSheetId="7">#REF!</definedName>
    <definedName name="TOther2___16" localSheetId="8">#REF!</definedName>
    <definedName name="TOther2___16">#REF!</definedName>
    <definedName name="TOther2___2" localSheetId="7">#REF!</definedName>
    <definedName name="TOther2___2" localSheetId="8">#REF!</definedName>
    <definedName name="TOther2___2">#REF!</definedName>
    <definedName name="TOther2___25" localSheetId="7">#REF!</definedName>
    <definedName name="TOther2___25" localSheetId="8">#REF!</definedName>
    <definedName name="TOther2___25">#REF!</definedName>
    <definedName name="TOther2___26" localSheetId="7">#REF!</definedName>
    <definedName name="TOther2___26" localSheetId="8">#REF!</definedName>
    <definedName name="TOther2___26">#REF!</definedName>
    <definedName name="TOther2___27" localSheetId="7">#REF!</definedName>
    <definedName name="TOther2___27" localSheetId="8">#REF!</definedName>
    <definedName name="TOther2___27">#REF!</definedName>
    <definedName name="TOther2___4" localSheetId="7">#REF!</definedName>
    <definedName name="TOther2___4" localSheetId="8">#REF!</definedName>
    <definedName name="TOther2___4">#REF!</definedName>
    <definedName name="TOther2___5" localSheetId="7">#REF!</definedName>
    <definedName name="TOther2___5" localSheetId="8">#REF!</definedName>
    <definedName name="TOther2___5">#REF!</definedName>
    <definedName name="TOther2___7" localSheetId="7">#REF!</definedName>
    <definedName name="TOther2___7" localSheetId="8">#REF!</definedName>
    <definedName name="TOther2___7">#REF!</definedName>
    <definedName name="TOther2Adj" localSheetId="7">#REF!</definedName>
    <definedName name="TOther2Adj" localSheetId="8">#REF!</definedName>
    <definedName name="TOther2Adj">#REF!</definedName>
    <definedName name="TOther2Adj___0" localSheetId="7">#REF!</definedName>
    <definedName name="TOther2Adj___0" localSheetId="8">#REF!</definedName>
    <definedName name="TOther2Adj___0">#REF!</definedName>
    <definedName name="TOther2Adj___12" localSheetId="7">#REF!</definedName>
    <definedName name="TOther2Adj___12" localSheetId="8">#REF!</definedName>
    <definedName name="TOther2Adj___12">#REF!</definedName>
    <definedName name="TOther2Adj___14" localSheetId="7">#REF!</definedName>
    <definedName name="TOther2Adj___14" localSheetId="8">#REF!</definedName>
    <definedName name="TOther2Adj___14">#REF!</definedName>
    <definedName name="TOther2Adj___16" localSheetId="7">#REF!</definedName>
    <definedName name="TOther2Adj___16" localSheetId="8">#REF!</definedName>
    <definedName name="TOther2Adj___16">#REF!</definedName>
    <definedName name="TOther2Adj___2" localSheetId="7">#REF!</definedName>
    <definedName name="TOther2Adj___2" localSheetId="8">#REF!</definedName>
    <definedName name="TOther2Adj___2">#REF!</definedName>
    <definedName name="TOther2Adj___25" localSheetId="7">#REF!</definedName>
    <definedName name="TOther2Adj___25" localSheetId="8">#REF!</definedName>
    <definedName name="TOther2Adj___25">#REF!</definedName>
    <definedName name="TOther2Adj___26" localSheetId="7">#REF!</definedName>
    <definedName name="TOther2Adj___26" localSheetId="8">#REF!</definedName>
    <definedName name="TOther2Adj___26">#REF!</definedName>
    <definedName name="TOther2Adj___27" localSheetId="7">#REF!</definedName>
    <definedName name="TOther2Adj___27" localSheetId="8">#REF!</definedName>
    <definedName name="TOther2Adj___27">#REF!</definedName>
    <definedName name="TOther2Adj___4" localSheetId="7">#REF!</definedName>
    <definedName name="TOther2Adj___4" localSheetId="8">#REF!</definedName>
    <definedName name="TOther2Adj___4">#REF!</definedName>
    <definedName name="TOther2Adj___5" localSheetId="7">#REF!</definedName>
    <definedName name="TOther2Adj___5" localSheetId="8">#REF!</definedName>
    <definedName name="TOther2Adj___5">#REF!</definedName>
    <definedName name="TOther2Adj___7" localSheetId="7">#REF!</definedName>
    <definedName name="TOther2Adj___7" localSheetId="8">#REF!</definedName>
    <definedName name="TOther2Adj___7">#REF!</definedName>
    <definedName name="TOther2Mult" localSheetId="7">#REF!</definedName>
    <definedName name="TOther2Mult" localSheetId="8">#REF!</definedName>
    <definedName name="TOther2Mult">#REF!</definedName>
    <definedName name="TOther2Mult___0" localSheetId="7">#REF!</definedName>
    <definedName name="TOther2Mult___0" localSheetId="8">#REF!</definedName>
    <definedName name="TOther2Mult___0">#REF!</definedName>
    <definedName name="TOther2Mult___12" localSheetId="7">#REF!</definedName>
    <definedName name="TOther2Mult___12" localSheetId="8">#REF!</definedName>
    <definedName name="TOther2Mult___12">#REF!</definedName>
    <definedName name="TOther2Mult___14" localSheetId="7">#REF!</definedName>
    <definedName name="TOther2Mult___14" localSheetId="8">#REF!</definedName>
    <definedName name="TOther2Mult___14">#REF!</definedName>
    <definedName name="TOther2Mult___16" localSheetId="7">#REF!</definedName>
    <definedName name="TOther2Mult___16" localSheetId="8">#REF!</definedName>
    <definedName name="TOther2Mult___16">#REF!</definedName>
    <definedName name="TOther2Mult___2" localSheetId="7">#REF!</definedName>
    <definedName name="TOther2Mult___2" localSheetId="8">#REF!</definedName>
    <definedName name="TOther2Mult___2">#REF!</definedName>
    <definedName name="TOther2Mult___25" localSheetId="7">#REF!</definedName>
    <definedName name="TOther2Mult___25" localSheetId="8">#REF!</definedName>
    <definedName name="TOther2Mult___25">#REF!</definedName>
    <definedName name="TOther2Mult___26" localSheetId="7">#REF!</definedName>
    <definedName name="TOther2Mult___26" localSheetId="8">#REF!</definedName>
    <definedName name="TOther2Mult___26">#REF!</definedName>
    <definedName name="TOther2Mult___27" localSheetId="7">#REF!</definedName>
    <definedName name="TOther2Mult___27" localSheetId="8">#REF!</definedName>
    <definedName name="TOther2Mult___27">#REF!</definedName>
    <definedName name="TOther2Mult___4" localSheetId="7">#REF!</definedName>
    <definedName name="TOther2Mult___4" localSheetId="8">#REF!</definedName>
    <definedName name="TOther2Mult___4">#REF!</definedName>
    <definedName name="TOther2Mult___5" localSheetId="7">#REF!</definedName>
    <definedName name="TOther2Mult___5" localSheetId="8">#REF!</definedName>
    <definedName name="TOther2Mult___5">#REF!</definedName>
    <definedName name="TOther2Mult___7" localSheetId="7">#REF!</definedName>
    <definedName name="TOther2Mult___7" localSheetId="8">#REF!</definedName>
    <definedName name="TOther2Mult___7">#REF!</definedName>
    <definedName name="TOther2Pct" localSheetId="7">#REF!</definedName>
    <definedName name="TOther2Pct" localSheetId="8">#REF!</definedName>
    <definedName name="TOther2Pct">#REF!</definedName>
    <definedName name="TOther2Pct___0" localSheetId="7">#REF!</definedName>
    <definedName name="TOther2Pct___0" localSheetId="8">#REF!</definedName>
    <definedName name="TOther2Pct___0">#REF!</definedName>
    <definedName name="TOther2Pct___12" localSheetId="7">#REF!</definedName>
    <definedName name="TOther2Pct___12" localSheetId="8">#REF!</definedName>
    <definedName name="TOther2Pct___12">#REF!</definedName>
    <definedName name="TOther2Pct___14" localSheetId="7">#REF!</definedName>
    <definedName name="TOther2Pct___14" localSheetId="8">#REF!</definedName>
    <definedName name="TOther2Pct___14">#REF!</definedName>
    <definedName name="TOther2Pct___16" localSheetId="7">#REF!</definedName>
    <definedName name="TOther2Pct___16" localSheetId="8">#REF!</definedName>
    <definedName name="TOther2Pct___16">#REF!</definedName>
    <definedName name="TOther2Pct___2" localSheetId="7">#REF!</definedName>
    <definedName name="TOther2Pct___2" localSheetId="8">#REF!</definedName>
    <definedName name="TOther2Pct___2">#REF!</definedName>
    <definedName name="TOther2Pct___25" localSheetId="7">#REF!</definedName>
    <definedName name="TOther2Pct___25" localSheetId="8">#REF!</definedName>
    <definedName name="TOther2Pct___25">#REF!</definedName>
    <definedName name="TOther2Pct___26" localSheetId="7">#REF!</definedName>
    <definedName name="TOther2Pct___26" localSheetId="8">#REF!</definedName>
    <definedName name="TOther2Pct___26">#REF!</definedName>
    <definedName name="TOther2Pct___27" localSheetId="7">#REF!</definedName>
    <definedName name="TOther2Pct___27" localSheetId="8">#REF!</definedName>
    <definedName name="TOther2Pct___27">#REF!</definedName>
    <definedName name="TOther2Pct___4" localSheetId="7">#REF!</definedName>
    <definedName name="TOther2Pct___4" localSheetId="8">#REF!</definedName>
    <definedName name="TOther2Pct___4">#REF!</definedName>
    <definedName name="TOther2Pct___5" localSheetId="7">#REF!</definedName>
    <definedName name="TOther2Pct___5" localSheetId="8">#REF!</definedName>
    <definedName name="TOther2Pct___5">#REF!</definedName>
    <definedName name="TOther2Pct___7" localSheetId="7">#REF!</definedName>
    <definedName name="TOther2Pct___7" localSheetId="8">#REF!</definedName>
    <definedName name="TOther2Pct___7">#REF!</definedName>
    <definedName name="TOther3Adj" localSheetId="7">#REF!</definedName>
    <definedName name="TOther3Adj" localSheetId="8">#REF!</definedName>
    <definedName name="TOther3Adj">#REF!</definedName>
    <definedName name="TOther3Adj___0" localSheetId="7">#REF!</definedName>
    <definedName name="TOther3Adj___0" localSheetId="8">#REF!</definedName>
    <definedName name="TOther3Adj___0">#REF!</definedName>
    <definedName name="TOther3Adj___12" localSheetId="7">#REF!</definedName>
    <definedName name="TOther3Adj___12" localSheetId="8">#REF!</definedName>
    <definedName name="TOther3Adj___12">#REF!</definedName>
    <definedName name="TOther3Adj___14" localSheetId="7">#REF!</definedName>
    <definedName name="TOther3Adj___14" localSheetId="8">#REF!</definedName>
    <definedName name="TOther3Adj___14">#REF!</definedName>
    <definedName name="TOther3Adj___16" localSheetId="7">#REF!</definedName>
    <definedName name="TOther3Adj___16" localSheetId="8">#REF!</definedName>
    <definedName name="TOther3Adj___16">#REF!</definedName>
    <definedName name="TOther3Adj___2" localSheetId="7">#REF!</definedName>
    <definedName name="TOther3Adj___2" localSheetId="8">#REF!</definedName>
    <definedName name="TOther3Adj___2">#REF!</definedName>
    <definedName name="TOther3Adj___25" localSheetId="7">#REF!</definedName>
    <definedName name="TOther3Adj___25" localSheetId="8">#REF!</definedName>
    <definedName name="TOther3Adj___25">#REF!</definedName>
    <definedName name="TOther3Adj___26" localSheetId="7">#REF!</definedName>
    <definedName name="TOther3Adj___26" localSheetId="8">#REF!</definedName>
    <definedName name="TOther3Adj___26">#REF!</definedName>
    <definedName name="TOther3Adj___27" localSheetId="7">#REF!</definedName>
    <definedName name="TOther3Adj___27" localSheetId="8">#REF!</definedName>
    <definedName name="TOther3Adj___27">#REF!</definedName>
    <definedName name="TOther3Adj___4" localSheetId="7">#REF!</definedName>
    <definedName name="TOther3Adj___4" localSheetId="8">#REF!</definedName>
    <definedName name="TOther3Adj___4">#REF!</definedName>
    <definedName name="TOther3Adj___5" localSheetId="7">#REF!</definedName>
    <definedName name="TOther3Adj___5" localSheetId="8">#REF!</definedName>
    <definedName name="TOther3Adj___5">#REF!</definedName>
    <definedName name="TOther3Adj___7" localSheetId="7">#REF!</definedName>
    <definedName name="TOther3Adj___7" localSheetId="8">#REF!</definedName>
    <definedName name="TOther3Adj___7">#REF!</definedName>
    <definedName name="TOther3Mult" localSheetId="7">#REF!</definedName>
    <definedName name="TOther3Mult" localSheetId="8">#REF!</definedName>
    <definedName name="TOther3Mult">#REF!</definedName>
    <definedName name="TOther3Mult___0" localSheetId="7">#REF!</definedName>
    <definedName name="TOther3Mult___0" localSheetId="8">#REF!</definedName>
    <definedName name="TOther3Mult___0">#REF!</definedName>
    <definedName name="TOther3Mult___12" localSheetId="7">#REF!</definedName>
    <definedName name="TOther3Mult___12" localSheetId="8">#REF!</definedName>
    <definedName name="TOther3Mult___12">#REF!</definedName>
    <definedName name="TOther3Mult___14" localSheetId="7">#REF!</definedName>
    <definedName name="TOther3Mult___14" localSheetId="8">#REF!</definedName>
    <definedName name="TOther3Mult___14">#REF!</definedName>
    <definedName name="TOther3Mult___16" localSheetId="7">#REF!</definedName>
    <definedName name="TOther3Mult___16" localSheetId="8">#REF!</definedName>
    <definedName name="TOther3Mult___16">#REF!</definedName>
    <definedName name="TOther3Mult___2" localSheetId="7">#REF!</definedName>
    <definedName name="TOther3Mult___2" localSheetId="8">#REF!</definedName>
    <definedName name="TOther3Mult___2">#REF!</definedName>
    <definedName name="TOther3Mult___25" localSheetId="7">#REF!</definedName>
    <definedName name="TOther3Mult___25" localSheetId="8">#REF!</definedName>
    <definedName name="TOther3Mult___25">#REF!</definedName>
    <definedName name="TOther3Mult___26" localSheetId="7">#REF!</definedName>
    <definedName name="TOther3Mult___26" localSheetId="8">#REF!</definedName>
    <definedName name="TOther3Mult___26">#REF!</definedName>
    <definedName name="TOther3Mult___27" localSheetId="7">#REF!</definedName>
    <definedName name="TOther3Mult___27" localSheetId="8">#REF!</definedName>
    <definedName name="TOther3Mult___27">#REF!</definedName>
    <definedName name="TOther3Mult___4" localSheetId="7">#REF!</definedName>
    <definedName name="TOther3Mult___4" localSheetId="8">#REF!</definedName>
    <definedName name="TOther3Mult___4">#REF!</definedName>
    <definedName name="TOther3Mult___5" localSheetId="7">#REF!</definedName>
    <definedName name="TOther3Mult___5" localSheetId="8">#REF!</definedName>
    <definedName name="TOther3Mult___5">#REF!</definedName>
    <definedName name="TOther3Mult___7" localSheetId="7">#REF!</definedName>
    <definedName name="TOther3Mult___7" localSheetId="8">#REF!</definedName>
    <definedName name="TOther3Mult___7">#REF!</definedName>
    <definedName name="TOTMOT" localSheetId="7">#REF!</definedName>
    <definedName name="TOTMOT" localSheetId="8">#REF!</definedName>
    <definedName name="TOTMOT">#REF!</definedName>
    <definedName name="toto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7">#REF!</definedName>
    <definedName name="TP_CAPEX_ACTU2_PREVISION" localSheetId="8">#REF!</definedName>
    <definedName name="TP_CAPEX_ACTU2_PREVISION">#REF!</definedName>
    <definedName name="TPPESalesPct" localSheetId="7">#REF!</definedName>
    <definedName name="TPPESalesPct" localSheetId="8">#REF!</definedName>
    <definedName name="TPPESalesPct">#REF!</definedName>
    <definedName name="TPPESalesPct___0" localSheetId="7">#REF!</definedName>
    <definedName name="TPPESalesPct___0" localSheetId="8">#REF!</definedName>
    <definedName name="TPPESalesPct___0">#REF!</definedName>
    <definedName name="TPPESalesPct___12" localSheetId="7">#REF!</definedName>
    <definedName name="TPPESalesPct___12" localSheetId="8">#REF!</definedName>
    <definedName name="TPPESalesPct___12">#REF!</definedName>
    <definedName name="TPPESalesPct___14" localSheetId="7">#REF!</definedName>
    <definedName name="TPPESalesPct___14" localSheetId="8">#REF!</definedName>
    <definedName name="TPPESalesPct___14">#REF!</definedName>
    <definedName name="TPPESalesPct___16" localSheetId="7">#REF!</definedName>
    <definedName name="TPPESalesPct___16" localSheetId="8">#REF!</definedName>
    <definedName name="TPPESalesPct___16">#REF!</definedName>
    <definedName name="TPPESalesPct___2" localSheetId="7">#REF!</definedName>
    <definedName name="TPPESalesPct___2" localSheetId="8">#REF!</definedName>
    <definedName name="TPPESalesPct___2">#REF!</definedName>
    <definedName name="TPPESalesPct___25" localSheetId="7">#REF!</definedName>
    <definedName name="TPPESalesPct___25" localSheetId="8">#REF!</definedName>
    <definedName name="TPPESalesPct___25">#REF!</definedName>
    <definedName name="TPPESalesPct___26" localSheetId="7">#REF!</definedName>
    <definedName name="TPPESalesPct___26" localSheetId="8">#REF!</definedName>
    <definedName name="TPPESalesPct___26">#REF!</definedName>
    <definedName name="TPPESalesPct___27" localSheetId="7">#REF!</definedName>
    <definedName name="TPPESalesPct___27" localSheetId="8">#REF!</definedName>
    <definedName name="TPPESalesPct___27">#REF!</definedName>
    <definedName name="TPPESalesPct___4" localSheetId="7">#REF!</definedName>
    <definedName name="TPPESalesPct___4" localSheetId="8">#REF!</definedName>
    <definedName name="TPPESalesPct___4">#REF!</definedName>
    <definedName name="TPPESalesPct___5" localSheetId="7">#REF!</definedName>
    <definedName name="TPPESalesPct___5" localSheetId="8">#REF!</definedName>
    <definedName name="TPPESalesPct___5">#REF!</definedName>
    <definedName name="TPPESalesPct___7" localSheetId="7">#REF!</definedName>
    <definedName name="TPPESalesPct___7" localSheetId="8">#REF!</definedName>
    <definedName name="TPPESalesPct___7">#REF!</definedName>
    <definedName name="TProvisions" localSheetId="7">#REF!</definedName>
    <definedName name="TProvisions" localSheetId="8">#REF!</definedName>
    <definedName name="TProvisions">#REF!</definedName>
    <definedName name="TProvisions___0" localSheetId="7">#REF!</definedName>
    <definedName name="TProvisions___0" localSheetId="8">#REF!</definedName>
    <definedName name="TProvisions___0">#REF!</definedName>
    <definedName name="TProvisions___12" localSheetId="7">#REF!</definedName>
    <definedName name="TProvisions___12" localSheetId="8">#REF!</definedName>
    <definedName name="TProvisions___12">#REF!</definedName>
    <definedName name="TProvisions___14" localSheetId="7">#REF!</definedName>
    <definedName name="TProvisions___14" localSheetId="8">#REF!</definedName>
    <definedName name="TProvisions___14">#REF!</definedName>
    <definedName name="TProvisions___16" localSheetId="7">#REF!</definedName>
    <definedName name="TProvisions___16" localSheetId="8">#REF!</definedName>
    <definedName name="TProvisions___16">#REF!</definedName>
    <definedName name="TProvisions___2" localSheetId="7">#REF!</definedName>
    <definedName name="TProvisions___2" localSheetId="8">#REF!</definedName>
    <definedName name="TProvisions___2">#REF!</definedName>
    <definedName name="TProvisions___25" localSheetId="7">#REF!</definedName>
    <definedName name="TProvisions___25" localSheetId="8">#REF!</definedName>
    <definedName name="TProvisions___25">#REF!</definedName>
    <definedName name="TProvisions___26" localSheetId="7">#REF!</definedName>
    <definedName name="TProvisions___26" localSheetId="8">#REF!</definedName>
    <definedName name="TProvisions___26">#REF!</definedName>
    <definedName name="TProvisions___27" localSheetId="7">#REF!</definedName>
    <definedName name="TProvisions___27" localSheetId="8">#REF!</definedName>
    <definedName name="TProvisions___27">#REF!</definedName>
    <definedName name="TProvisions___4" localSheetId="7">#REF!</definedName>
    <definedName name="TProvisions___4" localSheetId="8">#REF!</definedName>
    <definedName name="TProvisions___4">#REF!</definedName>
    <definedName name="TProvisions___5" localSheetId="7">#REF!</definedName>
    <definedName name="TProvisions___5" localSheetId="8">#REF!</definedName>
    <definedName name="TProvisions___5">#REF!</definedName>
    <definedName name="TProvisions___7" localSheetId="7">#REF!</definedName>
    <definedName name="TProvisions___7" localSheetId="8">#REF!</definedName>
    <definedName name="TProvisions___7">#REF!</definedName>
    <definedName name="tr">#N/A</definedName>
    <definedName name="Trabat" localSheetId="7">#REF!</definedName>
    <definedName name="Trabat" localSheetId="8">#REF!</definedName>
    <definedName name="Trabat">#REF!</definedName>
    <definedName name="traficinterur" localSheetId="7">#REF!</definedName>
    <definedName name="traficinterur" localSheetId="8">#REF!</definedName>
    <definedName name="traficinterur">#REF!</definedName>
    <definedName name="traficinterur___0" localSheetId="7">#REF!</definedName>
    <definedName name="traficinterur___0" localSheetId="8">#REF!</definedName>
    <definedName name="traficinterur___0">#REF!</definedName>
    <definedName name="traficinterur___14" localSheetId="7">#REF!</definedName>
    <definedName name="traficinterur___14" localSheetId="8">#REF!</definedName>
    <definedName name="traficinterur___14">#REF!</definedName>
    <definedName name="tralocintur" localSheetId="7">#REF!</definedName>
    <definedName name="tralocintur" localSheetId="8">#REF!</definedName>
    <definedName name="tralocintur">#REF!</definedName>
    <definedName name="tralocintur___0" localSheetId="7">#REF!</definedName>
    <definedName name="tralocintur___0" localSheetId="8">#REF!</definedName>
    <definedName name="tralocintur___0">#REF!</definedName>
    <definedName name="tralocintur___12" localSheetId="7">#REF!</definedName>
    <definedName name="tralocintur___12" localSheetId="8">#REF!</definedName>
    <definedName name="tralocintur___12">#REF!</definedName>
    <definedName name="TREAS" localSheetId="0">#REF!</definedName>
    <definedName name="TREAS" localSheetId="7">#REF!</definedName>
    <definedName name="TREAS" localSheetId="8">#REF!</definedName>
    <definedName name="TREAS">#REF!</definedName>
    <definedName name="TRESORERIE_REGIONALE" localSheetId="0">#REF!</definedName>
    <definedName name="TRESORERIE_REGIONALE" localSheetId="7">#REF!</definedName>
    <definedName name="TRESORERIE_REGIONALE" localSheetId="8">#REF!</definedName>
    <definedName name="TRESORERIE_REGIONALE">#REF!</definedName>
    <definedName name="TRESORERIE_REGIONALE___0" localSheetId="0">#REF!</definedName>
    <definedName name="TRESORERIE_REGIONALE___0" localSheetId="7">#REF!</definedName>
    <definedName name="TRESORERIE_REGIONALE___0" localSheetId="8">#REF!</definedName>
    <definedName name="TRESORERIE_REGIONALE___0">#REF!</definedName>
    <definedName name="TRESORERIE_REGIONALE___12" localSheetId="7">#REF!</definedName>
    <definedName name="TRESORERIE_REGIONALE___12" localSheetId="8">#REF!</definedName>
    <definedName name="TRESORERIE_REGIONALE___12">#REF!</definedName>
    <definedName name="trf_des" localSheetId="0">#REF!</definedName>
    <definedName name="trf_des" localSheetId="7">#REF!</definedName>
    <definedName name="trf_des" localSheetId="8">#REF!</definedName>
    <definedName name="trf_des">#REF!</definedName>
    <definedName name="tri">#N/A</definedName>
    <definedName name="trim" localSheetId="0">#REF!</definedName>
    <definedName name="trim" localSheetId="7">#REF!</definedName>
    <definedName name="trim" localSheetId="8">#REF!</definedName>
    <definedName name="trim">#REF!</definedName>
    <definedName name="trim___0" localSheetId="0">#REF!</definedName>
    <definedName name="trim___0" localSheetId="7">#REF!</definedName>
    <definedName name="trim___0" localSheetId="8">#REF!</definedName>
    <definedName name="trim___0">#REF!</definedName>
    <definedName name="trim___14" localSheetId="7">#REF!</definedName>
    <definedName name="trim___14" localSheetId="8">#REF!</definedName>
    <definedName name="trim___14">#REF!</definedName>
    <definedName name="trim___26" localSheetId="7">#REF!</definedName>
    <definedName name="trim___26" localSheetId="8">#REF!</definedName>
    <definedName name="trim___26">#REF!</definedName>
    <definedName name="trim___27" localSheetId="7">#REF!</definedName>
    <definedName name="trim___27" localSheetId="8">#REF!</definedName>
    <definedName name="trim___27">#REF!</definedName>
    <definedName name="trim___5" localSheetId="7">#REF!</definedName>
    <definedName name="trim___5" localSheetId="8">#REF!</definedName>
    <definedName name="trim___5">#REF!</definedName>
    <definedName name="trim___7" localSheetId="7">#REF!</definedName>
    <definedName name="trim___7" localSheetId="8">#REF!</definedName>
    <definedName name="trim___7">#REF!</definedName>
    <definedName name="trim2" localSheetId="7">#REF!</definedName>
    <definedName name="trim2" localSheetId="8">#REF!</definedName>
    <definedName name="trim2">#REF!</definedName>
    <definedName name="trim2___0" localSheetId="7">#REF!</definedName>
    <definedName name="trim2___0" localSheetId="8">#REF!</definedName>
    <definedName name="trim2___0">#REF!</definedName>
    <definedName name="trim2___12" localSheetId="7">#REF!</definedName>
    <definedName name="trim2___12" localSheetId="8">#REF!</definedName>
    <definedName name="trim2___12">#REF!</definedName>
    <definedName name="trthhhnlmklm" localSheetId="10">#REF!</definedName>
    <definedName name="trthhhnlmklm" localSheetId="0">#REF!</definedName>
    <definedName name="trthhhnlmklm" localSheetId="7">#REF!</definedName>
    <definedName name="trthhhnlmklm" localSheetId="8">#REF!</definedName>
    <definedName name="trthhhnlmklm" localSheetId="13">#REF!</definedName>
    <definedName name="trthhhnlmklm">#REF!</definedName>
    <definedName name="TSales" localSheetId="7">#REF!</definedName>
    <definedName name="TSales" localSheetId="8">#REF!</definedName>
    <definedName name="TSales">#REF!</definedName>
    <definedName name="TSales___0" localSheetId="7">#REF!</definedName>
    <definedName name="TSales___0" localSheetId="8">#REF!</definedName>
    <definedName name="TSales___0">#REF!</definedName>
    <definedName name="TSales___12" localSheetId="7">#REF!</definedName>
    <definedName name="TSales___12" localSheetId="8">#REF!</definedName>
    <definedName name="TSales___12">#REF!</definedName>
    <definedName name="TSales___14" localSheetId="7">#REF!</definedName>
    <definedName name="TSales___14" localSheetId="8">#REF!</definedName>
    <definedName name="TSales___14">#REF!</definedName>
    <definedName name="TSales___16" localSheetId="7">#REF!</definedName>
    <definedName name="TSales___16" localSheetId="8">#REF!</definedName>
    <definedName name="TSales___16">#REF!</definedName>
    <definedName name="TSales___2" localSheetId="7">#REF!</definedName>
    <definedName name="TSales___2" localSheetId="8">#REF!</definedName>
    <definedName name="TSales___2">#REF!</definedName>
    <definedName name="TSales___25" localSheetId="7">#REF!</definedName>
    <definedName name="TSales___25" localSheetId="8">#REF!</definedName>
    <definedName name="TSales___25">#REF!</definedName>
    <definedName name="TSales___26" localSheetId="7">#REF!</definedName>
    <definedName name="TSales___26" localSheetId="8">#REF!</definedName>
    <definedName name="TSales___26">#REF!</definedName>
    <definedName name="TSales___27" localSheetId="7">#REF!</definedName>
    <definedName name="TSales___27" localSheetId="8">#REF!</definedName>
    <definedName name="TSales___27">#REF!</definedName>
    <definedName name="TSales___4" localSheetId="7">#REF!</definedName>
    <definedName name="TSales___4" localSheetId="8">#REF!</definedName>
    <definedName name="TSales___4">#REF!</definedName>
    <definedName name="TSales___5" localSheetId="7">#REF!</definedName>
    <definedName name="TSales___5" localSheetId="8">#REF!</definedName>
    <definedName name="TSales___5">#REF!</definedName>
    <definedName name="TSales___7" localSheetId="7">#REF!</definedName>
    <definedName name="TSales___7" localSheetId="8">#REF!</definedName>
    <definedName name="TSales___7">#REF!</definedName>
    <definedName name="TSalesAdj" localSheetId="7">#REF!</definedName>
    <definedName name="TSalesAdj" localSheetId="8">#REF!</definedName>
    <definedName name="TSalesAdj">#REF!</definedName>
    <definedName name="TSalesAdj___0" localSheetId="7">#REF!</definedName>
    <definedName name="TSalesAdj___0" localSheetId="8">#REF!</definedName>
    <definedName name="TSalesAdj___0">#REF!</definedName>
    <definedName name="TSalesAdj___12" localSheetId="7">#REF!</definedName>
    <definedName name="TSalesAdj___12" localSheetId="8">#REF!</definedName>
    <definedName name="TSalesAdj___12">#REF!</definedName>
    <definedName name="TSalesAdj___14" localSheetId="7">#REF!</definedName>
    <definedName name="TSalesAdj___14" localSheetId="8">#REF!</definedName>
    <definedName name="TSalesAdj___14">#REF!</definedName>
    <definedName name="TSalesAdj___16" localSheetId="7">#REF!</definedName>
    <definedName name="TSalesAdj___16" localSheetId="8">#REF!</definedName>
    <definedName name="TSalesAdj___16">#REF!</definedName>
    <definedName name="TSalesAdj___2" localSheetId="7">#REF!</definedName>
    <definedName name="TSalesAdj___2" localSheetId="8">#REF!</definedName>
    <definedName name="TSalesAdj___2">#REF!</definedName>
    <definedName name="TSalesAdj___25" localSheetId="7">#REF!</definedName>
    <definedName name="TSalesAdj___25" localSheetId="8">#REF!</definedName>
    <definedName name="TSalesAdj___25">#REF!</definedName>
    <definedName name="TSalesAdj___26" localSheetId="7">#REF!</definedName>
    <definedName name="TSalesAdj___26" localSheetId="8">#REF!</definedName>
    <definedName name="TSalesAdj___26">#REF!</definedName>
    <definedName name="TSalesAdj___27" localSheetId="7">#REF!</definedName>
    <definedName name="TSalesAdj___27" localSheetId="8">#REF!</definedName>
    <definedName name="TSalesAdj___27">#REF!</definedName>
    <definedName name="TSalesAdj___4" localSheetId="7">#REF!</definedName>
    <definedName name="TSalesAdj___4" localSheetId="8">#REF!</definedName>
    <definedName name="TSalesAdj___4">#REF!</definedName>
    <definedName name="TSalesAdj___5" localSheetId="7">#REF!</definedName>
    <definedName name="TSalesAdj___5" localSheetId="8">#REF!</definedName>
    <definedName name="TSalesAdj___5">#REF!</definedName>
    <definedName name="TSalesAdj___7" localSheetId="7">#REF!</definedName>
    <definedName name="TSalesAdj___7" localSheetId="8">#REF!</definedName>
    <definedName name="TSalesAdj___7">#REF!</definedName>
    <definedName name="TSalesG" localSheetId="7">#REF!</definedName>
    <definedName name="TSalesG" localSheetId="8">#REF!</definedName>
    <definedName name="TSalesG">#REF!</definedName>
    <definedName name="TSalesG___0" localSheetId="7">#REF!</definedName>
    <definedName name="TSalesG___0" localSheetId="8">#REF!</definedName>
    <definedName name="TSalesG___0">#REF!</definedName>
    <definedName name="TSalesG___12" localSheetId="7">#REF!</definedName>
    <definedName name="TSalesG___12" localSheetId="8">#REF!</definedName>
    <definedName name="TSalesG___12">#REF!</definedName>
    <definedName name="TSalesG___14" localSheetId="7">#REF!</definedName>
    <definedName name="TSalesG___14" localSheetId="8">#REF!</definedName>
    <definedName name="TSalesG___14">#REF!</definedName>
    <definedName name="TSalesG___16" localSheetId="7">#REF!</definedName>
    <definedName name="TSalesG___16" localSheetId="8">#REF!</definedName>
    <definedName name="TSalesG___16">#REF!</definedName>
    <definedName name="TSalesG___2" localSheetId="7">#REF!</definedName>
    <definedName name="TSalesG___2" localSheetId="8">#REF!</definedName>
    <definedName name="TSalesG___2">#REF!</definedName>
    <definedName name="TSalesG___25" localSheetId="7">#REF!</definedName>
    <definedName name="TSalesG___25" localSheetId="8">#REF!</definedName>
    <definedName name="TSalesG___25">#REF!</definedName>
    <definedName name="TSalesG___26" localSheetId="7">#REF!</definedName>
    <definedName name="TSalesG___26" localSheetId="8">#REF!</definedName>
    <definedName name="TSalesG___26">#REF!</definedName>
    <definedName name="TSalesG___27" localSheetId="7">#REF!</definedName>
    <definedName name="TSalesG___27" localSheetId="8">#REF!</definedName>
    <definedName name="TSalesG___27">#REF!</definedName>
    <definedName name="TSalesG___4" localSheetId="7">#REF!</definedName>
    <definedName name="TSalesG___4" localSheetId="8">#REF!</definedName>
    <definedName name="TSalesG___4">#REF!</definedName>
    <definedName name="TSalesG___5" localSheetId="7">#REF!</definedName>
    <definedName name="TSalesG___5" localSheetId="8">#REF!</definedName>
    <definedName name="TSalesG___5">#REF!</definedName>
    <definedName name="TSalesG___7" localSheetId="7">#REF!</definedName>
    <definedName name="TSalesG___7" localSheetId="8">#REF!</definedName>
    <definedName name="TSalesG___7">#REF!</definedName>
    <definedName name="TSalesGIncrement" localSheetId="7">#REF!</definedName>
    <definedName name="TSalesGIncrement" localSheetId="8">#REF!</definedName>
    <definedName name="TSalesGIncrement">#REF!</definedName>
    <definedName name="TSalesGIncrement___0" localSheetId="7">#REF!</definedName>
    <definedName name="TSalesGIncrement___0" localSheetId="8">#REF!</definedName>
    <definedName name="TSalesGIncrement___0">#REF!</definedName>
    <definedName name="TSalesGIncrement___12" localSheetId="7">#REF!</definedName>
    <definedName name="TSalesGIncrement___12" localSheetId="8">#REF!</definedName>
    <definedName name="TSalesGIncrement___12">#REF!</definedName>
    <definedName name="TSalesGIncrement___14" localSheetId="7">#REF!</definedName>
    <definedName name="TSalesGIncrement___14" localSheetId="8">#REF!</definedName>
    <definedName name="TSalesGIncrement___14">#REF!</definedName>
    <definedName name="TSalesGIncrement___16" localSheetId="7">#REF!</definedName>
    <definedName name="TSalesGIncrement___16" localSheetId="8">#REF!</definedName>
    <definedName name="TSalesGIncrement___16">#REF!</definedName>
    <definedName name="TSalesGIncrement___2" localSheetId="7">#REF!</definedName>
    <definedName name="TSalesGIncrement___2" localSheetId="8">#REF!</definedName>
    <definedName name="TSalesGIncrement___2">#REF!</definedName>
    <definedName name="TSalesGIncrement___25" localSheetId="7">#REF!</definedName>
    <definedName name="TSalesGIncrement___25" localSheetId="8">#REF!</definedName>
    <definedName name="TSalesGIncrement___25">#REF!</definedName>
    <definedName name="TSalesGIncrement___26" localSheetId="7">#REF!</definedName>
    <definedName name="TSalesGIncrement___26" localSheetId="8">#REF!</definedName>
    <definedName name="TSalesGIncrement___26">#REF!</definedName>
    <definedName name="TSalesGIncrement___27" localSheetId="7">#REF!</definedName>
    <definedName name="TSalesGIncrement___27" localSheetId="8">#REF!</definedName>
    <definedName name="TSalesGIncrement___27">#REF!</definedName>
    <definedName name="TSalesGIncrement___4" localSheetId="7">#REF!</definedName>
    <definedName name="TSalesGIncrement___4" localSheetId="8">#REF!</definedName>
    <definedName name="TSalesGIncrement___4">#REF!</definedName>
    <definedName name="TSalesGIncrement___5" localSheetId="7">#REF!</definedName>
    <definedName name="TSalesGIncrement___5" localSheetId="8">#REF!</definedName>
    <definedName name="TSalesGIncrement___5">#REF!</definedName>
    <definedName name="TSalesGIncrement___7" localSheetId="7">#REF!</definedName>
    <definedName name="TSalesGIncrement___7" localSheetId="8">#REF!</definedName>
    <definedName name="TSalesGIncrement___7">#REF!</definedName>
    <definedName name="TSalesGrowth" localSheetId="7">#REF!</definedName>
    <definedName name="TSalesGrowth" localSheetId="8">#REF!</definedName>
    <definedName name="TSalesGrowth">#REF!</definedName>
    <definedName name="TSalesGrowth___0" localSheetId="7">#REF!</definedName>
    <definedName name="TSalesGrowth___0" localSheetId="8">#REF!</definedName>
    <definedName name="TSalesGrowth___0">#REF!</definedName>
    <definedName name="TSalesGrowth___12" localSheetId="7">#REF!</definedName>
    <definedName name="TSalesGrowth___12" localSheetId="8">#REF!</definedName>
    <definedName name="TSalesGrowth___12">#REF!</definedName>
    <definedName name="TSalesGrowth___14" localSheetId="7">#REF!</definedName>
    <definedName name="TSalesGrowth___14" localSheetId="8">#REF!</definedName>
    <definedName name="TSalesGrowth___14">#REF!</definedName>
    <definedName name="TSalesGrowth___16" localSheetId="7">#REF!</definedName>
    <definedName name="TSalesGrowth___16" localSheetId="8">#REF!</definedName>
    <definedName name="TSalesGrowth___16">#REF!</definedName>
    <definedName name="TSalesGrowth___2" localSheetId="7">#REF!</definedName>
    <definedName name="TSalesGrowth___2" localSheetId="8">#REF!</definedName>
    <definedName name="TSalesGrowth___2">#REF!</definedName>
    <definedName name="TSalesGrowth___25" localSheetId="7">#REF!</definedName>
    <definedName name="TSalesGrowth___25" localSheetId="8">#REF!</definedName>
    <definedName name="TSalesGrowth___25">#REF!</definedName>
    <definedName name="TSalesGrowth___26" localSheetId="7">#REF!</definedName>
    <definedName name="TSalesGrowth___26" localSheetId="8">#REF!</definedName>
    <definedName name="TSalesGrowth___26">#REF!</definedName>
    <definedName name="TSalesGrowth___27" localSheetId="7">#REF!</definedName>
    <definedName name="TSalesGrowth___27" localSheetId="8">#REF!</definedName>
    <definedName name="TSalesGrowth___27">#REF!</definedName>
    <definedName name="TSalesGrowth___4" localSheetId="7">#REF!</definedName>
    <definedName name="TSalesGrowth___4" localSheetId="8">#REF!</definedName>
    <definedName name="TSalesGrowth___4">#REF!</definedName>
    <definedName name="TSalesGrowth___5" localSheetId="7">#REF!</definedName>
    <definedName name="TSalesGrowth___5" localSheetId="8">#REF!</definedName>
    <definedName name="TSalesGrowth___5">#REF!</definedName>
    <definedName name="TSalesGrowth___7" localSheetId="7">#REF!</definedName>
    <definedName name="TSalesGrowth___7" localSheetId="8">#REF!</definedName>
    <definedName name="TSalesGrowth___7">#REF!</definedName>
    <definedName name="TSalesOutput" localSheetId="7">#REF!</definedName>
    <definedName name="TSalesOutput" localSheetId="8">#REF!</definedName>
    <definedName name="TSalesOutput">#REF!</definedName>
    <definedName name="TSalesOutput___0" localSheetId="7">#REF!</definedName>
    <definedName name="TSalesOutput___0" localSheetId="8">#REF!</definedName>
    <definedName name="TSalesOutput___0">#REF!</definedName>
    <definedName name="TSalesOutput___12" localSheetId="7">#REF!</definedName>
    <definedName name="TSalesOutput___12" localSheetId="8">#REF!</definedName>
    <definedName name="TSalesOutput___12">#REF!</definedName>
    <definedName name="TSalesOutput___14" localSheetId="7">#REF!</definedName>
    <definedName name="TSalesOutput___14" localSheetId="8">#REF!</definedName>
    <definedName name="TSalesOutput___14">#REF!</definedName>
    <definedName name="TSalesOutput___16" localSheetId="7">#REF!</definedName>
    <definedName name="TSalesOutput___16" localSheetId="8">#REF!</definedName>
    <definedName name="TSalesOutput___16">#REF!</definedName>
    <definedName name="TSalesOutput___2" localSheetId="7">#REF!</definedName>
    <definedName name="TSalesOutput___2" localSheetId="8">#REF!</definedName>
    <definedName name="TSalesOutput___2">#REF!</definedName>
    <definedName name="TSalesOutput___25" localSheetId="7">#REF!</definedName>
    <definedName name="TSalesOutput___25" localSheetId="8">#REF!</definedName>
    <definedName name="TSalesOutput___25">#REF!</definedName>
    <definedName name="TSalesOutput___26" localSheetId="7">#REF!</definedName>
    <definedName name="TSalesOutput___26" localSheetId="8">#REF!</definedName>
    <definedName name="TSalesOutput___26">#REF!</definedName>
    <definedName name="TSalesOutput___27" localSheetId="7">#REF!</definedName>
    <definedName name="TSalesOutput___27" localSheetId="8">#REF!</definedName>
    <definedName name="TSalesOutput___27">#REF!</definedName>
    <definedName name="TSalesOutput___4" localSheetId="7">#REF!</definedName>
    <definedName name="TSalesOutput___4" localSheetId="8">#REF!</definedName>
    <definedName name="TSalesOutput___4">#REF!</definedName>
    <definedName name="TSalesOutput___5" localSheetId="7">#REF!</definedName>
    <definedName name="TSalesOutput___5" localSheetId="8">#REF!</definedName>
    <definedName name="TSalesOutput___5">#REF!</definedName>
    <definedName name="TSalesOutput___7" localSheetId="7">#REF!</definedName>
    <definedName name="TSalesOutput___7" localSheetId="8">#REF!</definedName>
    <definedName name="TSalesOutput___7">#REF!</definedName>
    <definedName name="TSMult" localSheetId="7">#REF!</definedName>
    <definedName name="TSMult" localSheetId="8">#REF!</definedName>
    <definedName name="TSMult">#REF!</definedName>
    <definedName name="TSMult___0" localSheetId="7">#REF!</definedName>
    <definedName name="TSMult___0" localSheetId="8">#REF!</definedName>
    <definedName name="TSMult___0">#REF!</definedName>
    <definedName name="TSMult___12" localSheetId="7">#REF!</definedName>
    <definedName name="TSMult___12" localSheetId="8">#REF!</definedName>
    <definedName name="TSMult___12">#REF!</definedName>
    <definedName name="TSMult___14" localSheetId="7">#REF!</definedName>
    <definedName name="TSMult___14" localSheetId="8">#REF!</definedName>
    <definedName name="TSMult___14">#REF!</definedName>
    <definedName name="TSMult___16" localSheetId="7">#REF!</definedName>
    <definedName name="TSMult___16" localSheetId="8">#REF!</definedName>
    <definedName name="TSMult___16">#REF!</definedName>
    <definedName name="TSMult___2" localSheetId="7">#REF!</definedName>
    <definedName name="TSMult___2" localSheetId="8">#REF!</definedName>
    <definedName name="TSMult___2">#REF!</definedName>
    <definedName name="TSMult___25" localSheetId="7">#REF!</definedName>
    <definedName name="TSMult___25" localSheetId="8">#REF!</definedName>
    <definedName name="TSMult___25">#REF!</definedName>
    <definedName name="TSMult___26" localSheetId="7">#REF!</definedName>
    <definedName name="TSMult___26" localSheetId="8">#REF!</definedName>
    <definedName name="TSMult___26">#REF!</definedName>
    <definedName name="TSMult___27" localSheetId="7">#REF!</definedName>
    <definedName name="TSMult___27" localSheetId="8">#REF!</definedName>
    <definedName name="TSMult___27">#REF!</definedName>
    <definedName name="TSMult___4" localSheetId="7">#REF!</definedName>
    <definedName name="TSMult___4" localSheetId="8">#REF!</definedName>
    <definedName name="TSMult___4">#REF!</definedName>
    <definedName name="TSMult___5" localSheetId="7">#REF!</definedName>
    <definedName name="TSMult___5" localSheetId="8">#REF!</definedName>
    <definedName name="TSMult___5">#REF!</definedName>
    <definedName name="TSMult___7" localSheetId="7">#REF!</definedName>
    <definedName name="TSMult___7" localSheetId="8">#REF!</definedName>
    <definedName name="TSMult___7">#REF!</definedName>
    <definedName name="tt" localSheetId="0">Nb_de_paiements_par_an*#REF!</definedName>
    <definedName name="tt">#N/A</definedName>
    <definedName name="TTaxes" localSheetId="0">#REF!</definedName>
    <definedName name="TTaxes" localSheetId="7">#REF!</definedName>
    <definedName name="TTaxes" localSheetId="8">#REF!</definedName>
    <definedName name="TTaxes">#REF!</definedName>
    <definedName name="TTaxes___0" localSheetId="0">#REF!</definedName>
    <definedName name="TTaxes___0" localSheetId="7">#REF!</definedName>
    <definedName name="TTaxes___0" localSheetId="8">#REF!</definedName>
    <definedName name="TTaxes___0">#REF!</definedName>
    <definedName name="TTaxes___12" localSheetId="7">#REF!</definedName>
    <definedName name="TTaxes___12" localSheetId="8">#REF!</definedName>
    <definedName name="TTaxes___12">#REF!</definedName>
    <definedName name="TTaxes___14" localSheetId="7">#REF!</definedName>
    <definedName name="TTaxes___14" localSheetId="8">#REF!</definedName>
    <definedName name="TTaxes___14">#REF!</definedName>
    <definedName name="TTaxes___16" localSheetId="7">#REF!</definedName>
    <definedName name="TTaxes___16" localSheetId="8">#REF!</definedName>
    <definedName name="TTaxes___16">#REF!</definedName>
    <definedName name="TTaxes___2" localSheetId="7">#REF!</definedName>
    <definedName name="TTaxes___2" localSheetId="8">#REF!</definedName>
    <definedName name="TTaxes___2">#REF!</definedName>
    <definedName name="TTaxes___25" localSheetId="7">#REF!</definedName>
    <definedName name="TTaxes___25" localSheetId="8">#REF!</definedName>
    <definedName name="TTaxes___25">#REF!</definedName>
    <definedName name="TTaxes___26" localSheetId="7">#REF!</definedName>
    <definedName name="TTaxes___26" localSheetId="8">#REF!</definedName>
    <definedName name="TTaxes___26">#REF!</definedName>
    <definedName name="TTaxes___27" localSheetId="7">#REF!</definedName>
    <definedName name="TTaxes___27" localSheetId="8">#REF!</definedName>
    <definedName name="TTaxes___27">#REF!</definedName>
    <definedName name="TTaxes___4" localSheetId="7">#REF!</definedName>
    <definedName name="TTaxes___4" localSheetId="8">#REF!</definedName>
    <definedName name="TTaxes___4">#REF!</definedName>
    <definedName name="TTaxes___5" localSheetId="7">#REF!</definedName>
    <definedName name="TTaxes___5" localSheetId="8">#REF!</definedName>
    <definedName name="TTaxes___5">#REF!</definedName>
    <definedName name="TTaxes___7" localSheetId="7">#REF!</definedName>
    <definedName name="TTaxes___7" localSheetId="8">#REF!</definedName>
    <definedName name="TTaxes___7">#REF!</definedName>
    <definedName name="TTaxRate" localSheetId="7">#REF!</definedName>
    <definedName name="TTaxRate" localSheetId="8">#REF!</definedName>
    <definedName name="TTaxRate">#REF!</definedName>
    <definedName name="TTaxRate___0" localSheetId="7">#REF!</definedName>
    <definedName name="TTaxRate___0" localSheetId="8">#REF!</definedName>
    <definedName name="TTaxRate___0">#REF!</definedName>
    <definedName name="TTaxRate___12" localSheetId="7">#REF!</definedName>
    <definedName name="TTaxRate___12" localSheetId="8">#REF!</definedName>
    <definedName name="TTaxRate___12">#REF!</definedName>
    <definedName name="TTaxRate___14" localSheetId="7">#REF!</definedName>
    <definedName name="TTaxRate___14" localSheetId="8">#REF!</definedName>
    <definedName name="TTaxRate___14">#REF!</definedName>
    <definedName name="TTaxRate___16" localSheetId="7">#REF!</definedName>
    <definedName name="TTaxRate___16" localSheetId="8">#REF!</definedName>
    <definedName name="TTaxRate___16">#REF!</definedName>
    <definedName name="TTaxRate___2" localSheetId="7">#REF!</definedName>
    <definedName name="TTaxRate___2" localSheetId="8">#REF!</definedName>
    <definedName name="TTaxRate___2">#REF!</definedName>
    <definedName name="TTaxRate___25" localSheetId="7">#REF!</definedName>
    <definedName name="TTaxRate___25" localSheetId="8">#REF!</definedName>
    <definedName name="TTaxRate___25">#REF!</definedName>
    <definedName name="TTaxRate___26" localSheetId="7">#REF!</definedName>
    <definedName name="TTaxRate___26" localSheetId="8">#REF!</definedName>
    <definedName name="TTaxRate___26">#REF!</definedName>
    <definedName name="TTaxRate___27" localSheetId="7">#REF!</definedName>
    <definedName name="TTaxRate___27" localSheetId="8">#REF!</definedName>
    <definedName name="TTaxRate___27">#REF!</definedName>
    <definedName name="TTaxRate___4" localSheetId="7">#REF!</definedName>
    <definedName name="TTaxRate___4" localSheetId="8">#REF!</definedName>
    <definedName name="TTaxRate___4">#REF!</definedName>
    <definedName name="TTaxRate___5" localSheetId="7">#REF!</definedName>
    <definedName name="TTaxRate___5" localSheetId="8">#REF!</definedName>
    <definedName name="TTaxRate___5">#REF!</definedName>
    <definedName name="TTaxRate___7" localSheetId="7">#REF!</definedName>
    <definedName name="TTaxRate___7" localSheetId="8">#REF!</definedName>
    <definedName name="TTaxRate___7">#REF!</definedName>
    <definedName name="tttt" localSheetId="7">#REF!</definedName>
    <definedName name="tttt" localSheetId="8">#REF!</definedName>
    <definedName name="tttt">#REF!</definedName>
    <definedName name="TVAsChosen" localSheetId="7">#REF!</definedName>
    <definedName name="TVAsChosen" localSheetId="8">#REF!</definedName>
    <definedName name="TVAsChosen">#REF!</definedName>
    <definedName name="TVAsChosen___0" localSheetId="7">#REF!</definedName>
    <definedName name="TVAsChosen___0" localSheetId="8">#REF!</definedName>
    <definedName name="TVAsChosen___0">#REF!</definedName>
    <definedName name="TVAsChosen___12" localSheetId="7">#REF!</definedName>
    <definedName name="TVAsChosen___12" localSheetId="8">#REF!</definedName>
    <definedName name="TVAsChosen___12">#REF!</definedName>
    <definedName name="TVAsChosen___14" localSheetId="7">#REF!</definedName>
    <definedName name="TVAsChosen___14" localSheetId="8">#REF!</definedName>
    <definedName name="TVAsChosen___14">#REF!</definedName>
    <definedName name="TVAsChosen___16" localSheetId="7">#REF!</definedName>
    <definedName name="TVAsChosen___16" localSheetId="8">#REF!</definedName>
    <definedName name="TVAsChosen___16">#REF!</definedName>
    <definedName name="TVAsChosen___2" localSheetId="7">#REF!</definedName>
    <definedName name="TVAsChosen___2" localSheetId="8">#REF!</definedName>
    <definedName name="TVAsChosen___2">#REF!</definedName>
    <definedName name="TVAsChosen___25" localSheetId="7">#REF!</definedName>
    <definedName name="TVAsChosen___25" localSheetId="8">#REF!</definedName>
    <definedName name="TVAsChosen___25">#REF!</definedName>
    <definedName name="TVAsChosen___26" localSheetId="7">#REF!</definedName>
    <definedName name="TVAsChosen___26" localSheetId="8">#REF!</definedName>
    <definedName name="TVAsChosen___26">#REF!</definedName>
    <definedName name="TVAsChosen___27" localSheetId="7">#REF!</definedName>
    <definedName name="TVAsChosen___27" localSheetId="8">#REF!</definedName>
    <definedName name="TVAsChosen___27">#REF!</definedName>
    <definedName name="TVAsChosen___4" localSheetId="7">#REF!</definedName>
    <definedName name="TVAsChosen___4" localSheetId="8">#REF!</definedName>
    <definedName name="TVAsChosen___4">#REF!</definedName>
    <definedName name="TVAsChosen___5" localSheetId="7">#REF!</definedName>
    <definedName name="TVAsChosen___5" localSheetId="8">#REF!</definedName>
    <definedName name="TVAsChosen___5">#REF!</definedName>
    <definedName name="TVAsChosen___7" localSheetId="7">#REF!</definedName>
    <definedName name="TVAsChosen___7" localSheetId="8">#REF!</definedName>
    <definedName name="TVAsChosen___7">#REF!</definedName>
    <definedName name="TVButton" localSheetId="7">#REF!</definedName>
    <definedName name="TVButton" localSheetId="8">#REF!</definedName>
    <definedName name="TVButton">#REF!</definedName>
    <definedName name="TVButton___0" localSheetId="7">#REF!</definedName>
    <definedName name="TVButton___0" localSheetId="8">#REF!</definedName>
    <definedName name="TVButton___0">#REF!</definedName>
    <definedName name="TVButton___12" localSheetId="7">#REF!</definedName>
    <definedName name="TVButton___12" localSheetId="8">#REF!</definedName>
    <definedName name="TVButton___12">#REF!</definedName>
    <definedName name="TVButton___14" localSheetId="7">#REF!</definedName>
    <definedName name="TVButton___14" localSheetId="8">#REF!</definedName>
    <definedName name="TVButton___14">#REF!</definedName>
    <definedName name="TVButton___16" localSheetId="7">#REF!</definedName>
    <definedName name="TVButton___16" localSheetId="8">#REF!</definedName>
    <definedName name="TVButton___16">#REF!</definedName>
    <definedName name="TVButton___2" localSheetId="7">#REF!</definedName>
    <definedName name="TVButton___2" localSheetId="8">#REF!</definedName>
    <definedName name="TVButton___2">#REF!</definedName>
    <definedName name="TVButton___25" localSheetId="7">#REF!</definedName>
    <definedName name="TVButton___25" localSheetId="8">#REF!</definedName>
    <definedName name="TVButton___25">#REF!</definedName>
    <definedName name="TVButton___26" localSheetId="7">#REF!</definedName>
    <definedName name="TVButton___26" localSheetId="8">#REF!</definedName>
    <definedName name="TVButton___26">#REF!</definedName>
    <definedName name="TVButton___27" localSheetId="7">#REF!</definedName>
    <definedName name="TVButton___27" localSheetId="8">#REF!</definedName>
    <definedName name="TVButton___27">#REF!</definedName>
    <definedName name="TVButton___4" localSheetId="7">#REF!</definedName>
    <definedName name="TVButton___4" localSheetId="8">#REF!</definedName>
    <definedName name="TVButton___4">#REF!</definedName>
    <definedName name="TVButton___5" localSheetId="7">#REF!</definedName>
    <definedName name="TVButton___5" localSheetId="8">#REF!</definedName>
    <definedName name="TVButton___5">#REF!</definedName>
    <definedName name="TVButton___7" localSheetId="7">#REF!</definedName>
    <definedName name="TVButton___7" localSheetId="8">#REF!</definedName>
    <definedName name="TVButton___7">#REF!</definedName>
    <definedName name="TVbyTFCF" localSheetId="7">#REF!</definedName>
    <definedName name="TVbyTFCF" localSheetId="8">#REF!</definedName>
    <definedName name="TVbyTFCF">#REF!</definedName>
    <definedName name="TVbyTFCF___0" localSheetId="7">#REF!</definedName>
    <definedName name="TVbyTFCF___0" localSheetId="8">#REF!</definedName>
    <definedName name="TVbyTFCF___0">#REF!</definedName>
    <definedName name="TVbyTFCF___12" localSheetId="7">#REF!</definedName>
    <definedName name="TVbyTFCF___12" localSheetId="8">#REF!</definedName>
    <definedName name="TVbyTFCF___12">#REF!</definedName>
    <definedName name="TVbyTFCF___14" localSheetId="7">#REF!</definedName>
    <definedName name="TVbyTFCF___14" localSheetId="8">#REF!</definedName>
    <definedName name="TVbyTFCF___14">#REF!</definedName>
    <definedName name="TVbyTFCF___16" localSheetId="7">#REF!</definedName>
    <definedName name="TVbyTFCF___16" localSheetId="8">#REF!</definedName>
    <definedName name="TVbyTFCF___16">#REF!</definedName>
    <definedName name="TVbyTFCF___2" localSheetId="7">#REF!</definedName>
    <definedName name="TVbyTFCF___2" localSheetId="8">#REF!</definedName>
    <definedName name="TVbyTFCF___2">#REF!</definedName>
    <definedName name="TVbyTFCF___25" localSheetId="7">#REF!</definedName>
    <definedName name="TVbyTFCF___25" localSheetId="8">#REF!</definedName>
    <definedName name="TVbyTFCF___25">#REF!</definedName>
    <definedName name="TVbyTFCF___26" localSheetId="7">#REF!</definedName>
    <definedName name="TVbyTFCF___26" localSheetId="8">#REF!</definedName>
    <definedName name="TVbyTFCF___26">#REF!</definedName>
    <definedName name="TVbyTFCF___27" localSheetId="7">#REF!</definedName>
    <definedName name="TVbyTFCF___27" localSheetId="8">#REF!</definedName>
    <definedName name="TVbyTFCF___27">#REF!</definedName>
    <definedName name="TVbyTFCF___4" localSheetId="7">#REF!</definedName>
    <definedName name="TVbyTFCF___4" localSheetId="8">#REF!</definedName>
    <definedName name="TVbyTFCF___4">#REF!</definedName>
    <definedName name="TVbyTFCF___5" localSheetId="7">#REF!</definedName>
    <definedName name="TVbyTFCF___5" localSheetId="8">#REF!</definedName>
    <definedName name="TVbyTFCF___5">#REF!</definedName>
    <definedName name="TVbyTFCF___7" localSheetId="7">#REF!</definedName>
    <definedName name="TVbyTFCF___7" localSheetId="8">#REF!</definedName>
    <definedName name="TVbyTFCF___7">#REF!</definedName>
    <definedName name="TVMult" localSheetId="7">#REF!</definedName>
    <definedName name="TVMult" localSheetId="8">#REF!</definedName>
    <definedName name="TVMult">#REF!</definedName>
    <definedName name="TVMult___0" localSheetId="7">#REF!</definedName>
    <definedName name="TVMult___0" localSheetId="8">#REF!</definedName>
    <definedName name="TVMult___0">#REF!</definedName>
    <definedName name="TVMult___12" localSheetId="7">#REF!</definedName>
    <definedName name="TVMult___12" localSheetId="8">#REF!</definedName>
    <definedName name="TVMult___12">#REF!</definedName>
    <definedName name="TVMult___14" localSheetId="7">#REF!</definedName>
    <definedName name="TVMult___14" localSheetId="8">#REF!</definedName>
    <definedName name="TVMult___14">#REF!</definedName>
    <definedName name="TVMult___16" localSheetId="7">#REF!</definedName>
    <definedName name="TVMult___16" localSheetId="8">#REF!</definedName>
    <definedName name="TVMult___16">#REF!</definedName>
    <definedName name="TVMult___2" localSheetId="7">#REF!</definedName>
    <definedName name="TVMult___2" localSheetId="8">#REF!</definedName>
    <definedName name="TVMult___2">#REF!</definedName>
    <definedName name="TVMult___25" localSheetId="7">#REF!</definedName>
    <definedName name="TVMult___25" localSheetId="8">#REF!</definedName>
    <definedName name="TVMult___25">#REF!</definedName>
    <definedName name="TVMult___26" localSheetId="7">#REF!</definedName>
    <definedName name="TVMult___26" localSheetId="8">#REF!</definedName>
    <definedName name="TVMult___26">#REF!</definedName>
    <definedName name="TVMult___27" localSheetId="7">#REF!</definedName>
    <definedName name="TVMult___27" localSheetId="8">#REF!</definedName>
    <definedName name="TVMult___27">#REF!</definedName>
    <definedName name="TVMult___4" localSheetId="7">#REF!</definedName>
    <definedName name="TVMult___4" localSheetId="8">#REF!</definedName>
    <definedName name="TVMult___4">#REF!</definedName>
    <definedName name="TVMult___5" localSheetId="7">#REF!</definedName>
    <definedName name="TVMult___5" localSheetId="8">#REF!</definedName>
    <definedName name="TVMult___5">#REF!</definedName>
    <definedName name="TVMult___7" localSheetId="7">#REF!</definedName>
    <definedName name="TVMult___7" localSheetId="8">#REF!</definedName>
    <definedName name="TVMult___7">#REF!</definedName>
    <definedName name="TVMultIncrement" localSheetId="7">#REF!</definedName>
    <definedName name="TVMultIncrement" localSheetId="8">#REF!</definedName>
    <definedName name="TVMultIncrement">#REF!</definedName>
    <definedName name="TVMultIncrement___0" localSheetId="7">#REF!</definedName>
    <definedName name="TVMultIncrement___0" localSheetId="8">#REF!</definedName>
    <definedName name="TVMultIncrement___0">#REF!</definedName>
    <definedName name="TVMultIncrement___12" localSheetId="7">#REF!</definedName>
    <definedName name="TVMultIncrement___12" localSheetId="8">#REF!</definedName>
    <definedName name="TVMultIncrement___12">#REF!</definedName>
    <definedName name="TVMultIncrement___14" localSheetId="7">#REF!</definedName>
    <definedName name="TVMultIncrement___14" localSheetId="8">#REF!</definedName>
    <definedName name="TVMultIncrement___14">#REF!</definedName>
    <definedName name="TVMultIncrement___16" localSheetId="7">#REF!</definedName>
    <definedName name="TVMultIncrement___16" localSheetId="8">#REF!</definedName>
    <definedName name="TVMultIncrement___16">#REF!</definedName>
    <definedName name="TVMultIncrement___2" localSheetId="7">#REF!</definedName>
    <definedName name="TVMultIncrement___2" localSheetId="8">#REF!</definedName>
    <definedName name="TVMultIncrement___2">#REF!</definedName>
    <definedName name="TVMultIncrement___25" localSheetId="7">#REF!</definedName>
    <definedName name="TVMultIncrement___25" localSheetId="8">#REF!</definedName>
    <definedName name="TVMultIncrement___25">#REF!</definedName>
    <definedName name="TVMultIncrement___26" localSheetId="7">#REF!</definedName>
    <definedName name="TVMultIncrement___26" localSheetId="8">#REF!</definedName>
    <definedName name="TVMultIncrement___26">#REF!</definedName>
    <definedName name="TVMultIncrement___27" localSheetId="7">#REF!</definedName>
    <definedName name="TVMultIncrement___27" localSheetId="8">#REF!</definedName>
    <definedName name="TVMultIncrement___27">#REF!</definedName>
    <definedName name="TVMultIncrement___4" localSheetId="7">#REF!</definedName>
    <definedName name="TVMultIncrement___4" localSheetId="8">#REF!</definedName>
    <definedName name="TVMultIncrement___4">#REF!</definedName>
    <definedName name="TVMultIncrement___5" localSheetId="7">#REF!</definedName>
    <definedName name="TVMultIncrement___5" localSheetId="8">#REF!</definedName>
    <definedName name="TVMultIncrement___5">#REF!</definedName>
    <definedName name="TVMultIncrement___7" localSheetId="7">#REF!</definedName>
    <definedName name="TVMultIncrement___7" localSheetId="8">#REF!</definedName>
    <definedName name="TVMultIncrement___7">#REF!</definedName>
    <definedName name="TVMultInputs" localSheetId="7">#REF!</definedName>
    <definedName name="TVMultInputs" localSheetId="8">#REF!</definedName>
    <definedName name="TVMultInputs">#REF!</definedName>
    <definedName name="TVMultInputs___0" localSheetId="7">#REF!</definedName>
    <definedName name="TVMultInputs___0" localSheetId="8">#REF!</definedName>
    <definedName name="TVMultInputs___0">#REF!</definedName>
    <definedName name="TVMultInputs___12" localSheetId="7">#REF!</definedName>
    <definedName name="TVMultInputs___12" localSheetId="8">#REF!</definedName>
    <definedName name="TVMultInputs___12">#REF!</definedName>
    <definedName name="TVMultInputs___14" localSheetId="7">#REF!</definedName>
    <definedName name="TVMultInputs___14" localSheetId="8">#REF!</definedName>
    <definedName name="TVMultInputs___14">#REF!</definedName>
    <definedName name="TVMultInputs___16" localSheetId="7">#REF!</definedName>
    <definedName name="TVMultInputs___16" localSheetId="8">#REF!</definedName>
    <definedName name="TVMultInputs___16">#REF!</definedName>
    <definedName name="TVMultInputs___2" localSheetId="7">#REF!</definedName>
    <definedName name="TVMultInputs___2" localSheetId="8">#REF!</definedName>
    <definedName name="TVMultInputs___2">#REF!</definedName>
    <definedName name="TVMultInputs___25" localSheetId="7">#REF!</definedName>
    <definedName name="TVMultInputs___25" localSheetId="8">#REF!</definedName>
    <definedName name="TVMultInputs___25">#REF!</definedName>
    <definedName name="TVMultInputs___26" localSheetId="7">#REF!</definedName>
    <definedName name="TVMultInputs___26" localSheetId="8">#REF!</definedName>
    <definedName name="TVMultInputs___26">#REF!</definedName>
    <definedName name="TVMultInputs___27" localSheetId="7">#REF!</definedName>
    <definedName name="TVMultInputs___27" localSheetId="8">#REF!</definedName>
    <definedName name="TVMultInputs___27">#REF!</definedName>
    <definedName name="TVMultInputs___4" localSheetId="7">#REF!</definedName>
    <definedName name="TVMultInputs___4" localSheetId="8">#REF!</definedName>
    <definedName name="TVMultInputs___4">#REF!</definedName>
    <definedName name="TVMultInputs___5" localSheetId="7">#REF!</definedName>
    <definedName name="TVMultInputs___5" localSheetId="8">#REF!</definedName>
    <definedName name="TVMultInputs___5">#REF!</definedName>
    <definedName name="TVMultInputs___7" localSheetId="7">#REF!</definedName>
    <definedName name="TVMultInputs___7" localSheetId="8">#REF!</definedName>
    <definedName name="TVMultInputs___7">#REF!</definedName>
    <definedName name="TVREV" localSheetId="7">#REF!</definedName>
    <definedName name="TVREV" localSheetId="8">#REF!</definedName>
    <definedName name="TVREV">#REF!</definedName>
    <definedName name="TVTitles" localSheetId="7">#REF!</definedName>
    <definedName name="TVTitles" localSheetId="8">#REF!</definedName>
    <definedName name="TVTitles">#REF!</definedName>
    <definedName name="TVTitles___0" localSheetId="7">#REF!</definedName>
    <definedName name="TVTitles___0" localSheetId="8">#REF!</definedName>
    <definedName name="TVTitles___0">#REF!</definedName>
    <definedName name="TVTitles___12" localSheetId="7">#REF!</definedName>
    <definedName name="TVTitles___12" localSheetId="8">#REF!</definedName>
    <definedName name="TVTitles___12">#REF!</definedName>
    <definedName name="TVTitles___14" localSheetId="7">#REF!</definedName>
    <definedName name="TVTitles___14" localSheetId="8">#REF!</definedName>
    <definedName name="TVTitles___14">#REF!</definedName>
    <definedName name="TVTitles___16" localSheetId="7">#REF!</definedName>
    <definedName name="TVTitles___16" localSheetId="8">#REF!</definedName>
    <definedName name="TVTitles___16">#REF!</definedName>
    <definedName name="TVTitles___2" localSheetId="7">#REF!</definedName>
    <definedName name="TVTitles___2" localSheetId="8">#REF!</definedName>
    <definedName name="TVTitles___2">#REF!</definedName>
    <definedName name="TVTitles___25" localSheetId="7">#REF!</definedName>
    <definedName name="TVTitles___25" localSheetId="8">#REF!</definedName>
    <definedName name="TVTitles___25">#REF!</definedName>
    <definedName name="TVTitles___26" localSheetId="7">#REF!</definedName>
    <definedName name="TVTitles___26" localSheetId="8">#REF!</definedName>
    <definedName name="TVTitles___26">#REF!</definedName>
    <definedName name="TVTitles___27" localSheetId="7">#REF!</definedName>
    <definedName name="TVTitles___27" localSheetId="8">#REF!</definedName>
    <definedName name="TVTitles___27">#REF!</definedName>
    <definedName name="TVTitles___4" localSheetId="7">#REF!</definedName>
    <definedName name="TVTitles___4" localSheetId="8">#REF!</definedName>
    <definedName name="TVTitles___4">#REF!</definedName>
    <definedName name="TVTitles___5" localSheetId="7">#REF!</definedName>
    <definedName name="TVTitles___5" localSheetId="8">#REF!</definedName>
    <definedName name="TVTitles___5">#REF!</definedName>
    <definedName name="TVTitles___7" localSheetId="7">#REF!</definedName>
    <definedName name="TVTitles___7" localSheetId="8">#REF!</definedName>
    <definedName name="TVTitles___7">#REF!</definedName>
    <definedName name="TWACCAdjustment" localSheetId="7">#REF!</definedName>
    <definedName name="TWACCAdjustment" localSheetId="8">#REF!</definedName>
    <definedName name="TWACCAdjustment">#REF!</definedName>
    <definedName name="TWACCAdjustment___0" localSheetId="7">#REF!</definedName>
    <definedName name="TWACCAdjustment___0" localSheetId="8">#REF!</definedName>
    <definedName name="TWACCAdjustment___0">#REF!</definedName>
    <definedName name="TWACCAdjustment___12" localSheetId="7">#REF!</definedName>
    <definedName name="TWACCAdjustment___12" localSheetId="8">#REF!</definedName>
    <definedName name="TWACCAdjustment___12">#REF!</definedName>
    <definedName name="TWACCAdjustment___14" localSheetId="7">#REF!</definedName>
    <definedName name="TWACCAdjustment___14" localSheetId="8">#REF!</definedName>
    <definedName name="TWACCAdjustment___14">#REF!</definedName>
    <definedName name="TWACCAdjustment___16" localSheetId="7">#REF!</definedName>
    <definedName name="TWACCAdjustment___16" localSheetId="8">#REF!</definedName>
    <definedName name="TWACCAdjustment___16">#REF!</definedName>
    <definedName name="TWACCAdjustment___2" localSheetId="7">#REF!</definedName>
    <definedName name="TWACCAdjustment___2" localSheetId="8">#REF!</definedName>
    <definedName name="TWACCAdjustment___2">#REF!</definedName>
    <definedName name="TWACCAdjustment___25" localSheetId="7">#REF!</definedName>
    <definedName name="TWACCAdjustment___25" localSheetId="8">#REF!</definedName>
    <definedName name="TWACCAdjustment___25">#REF!</definedName>
    <definedName name="TWACCAdjustment___26" localSheetId="7">#REF!</definedName>
    <definedName name="TWACCAdjustment___26" localSheetId="8">#REF!</definedName>
    <definedName name="TWACCAdjustment___26">#REF!</definedName>
    <definedName name="TWACCAdjustment___27" localSheetId="7">#REF!</definedName>
    <definedName name="TWACCAdjustment___27" localSheetId="8">#REF!</definedName>
    <definedName name="TWACCAdjustment___27">#REF!</definedName>
    <definedName name="TWACCAdjustment___4" localSheetId="7">#REF!</definedName>
    <definedName name="TWACCAdjustment___4" localSheetId="8">#REF!</definedName>
    <definedName name="TWACCAdjustment___4">#REF!</definedName>
    <definedName name="TWACCAdjustment___5" localSheetId="7">#REF!</definedName>
    <definedName name="TWACCAdjustment___5" localSheetId="8">#REF!</definedName>
    <definedName name="TWACCAdjustment___5">#REF!</definedName>
    <definedName name="TWACCAdjustment___7" localSheetId="7">#REF!</definedName>
    <definedName name="TWACCAdjustment___7" localSheetId="8">#REF!</definedName>
    <definedName name="TWACCAdjustment___7">#REF!</definedName>
    <definedName name="twd" localSheetId="7">#REF!</definedName>
    <definedName name="twd" localSheetId="8">#REF!</definedName>
    <definedName name="twd">#REF!</definedName>
    <definedName name="Tx_intérêt_par_an" localSheetId="7">#REF!</definedName>
    <definedName name="Tx_intérêt_par_an" localSheetId="8">#REF!</definedName>
    <definedName name="Tx_intérêt_par_an">#REF!</definedName>
    <definedName name="Tx_intérêt_par_an___0" localSheetId="7">#REF!</definedName>
    <definedName name="Tx_intérêt_par_an___0" localSheetId="8">#REF!</definedName>
    <definedName name="Tx_intérêt_par_an___0">#REF!</definedName>
    <definedName name="Tx_intérêt_par_an___12" localSheetId="7">#REF!</definedName>
    <definedName name="Tx_intérêt_par_an___12" localSheetId="8">#REF!</definedName>
    <definedName name="Tx_intérêt_par_an___12">#REF!</definedName>
    <definedName name="Tx_intérêt_par_an___14" localSheetId="7">#REF!</definedName>
    <definedName name="Tx_intérêt_par_an___14" localSheetId="8">#REF!</definedName>
    <definedName name="Tx_intérêt_par_an___14">#REF!</definedName>
    <definedName name="Tx_intérêt_par_an___16" localSheetId="7">#REF!</definedName>
    <definedName name="Tx_intérêt_par_an___16" localSheetId="8">#REF!</definedName>
    <definedName name="Tx_intérêt_par_an___16">#REF!</definedName>
    <definedName name="Tx_intérêt_par_an___2" localSheetId="7">#REF!</definedName>
    <definedName name="Tx_intérêt_par_an___2" localSheetId="8">#REF!</definedName>
    <definedName name="Tx_intérêt_par_an___2">#REF!</definedName>
    <definedName name="Tx_intérêt_par_an___25" localSheetId="7">#REF!</definedName>
    <definedName name="Tx_intérêt_par_an___25" localSheetId="8">#REF!</definedName>
    <definedName name="Tx_intérêt_par_an___25">#REF!</definedName>
    <definedName name="Tx_intérêt_par_an___26" localSheetId="7">#REF!</definedName>
    <definedName name="Tx_intérêt_par_an___26" localSheetId="8">#REF!</definedName>
    <definedName name="Tx_intérêt_par_an___26">#REF!</definedName>
    <definedName name="Tx_intérêt_par_an___27" localSheetId="7">#REF!</definedName>
    <definedName name="Tx_intérêt_par_an___27" localSheetId="8">#REF!</definedName>
    <definedName name="Tx_intérêt_par_an___27">#REF!</definedName>
    <definedName name="Tx_intérêt_par_an___4" localSheetId="7">#REF!</definedName>
    <definedName name="Tx_intérêt_par_an___4" localSheetId="8">#REF!</definedName>
    <definedName name="Tx_intérêt_par_an___4">#REF!</definedName>
    <definedName name="Tx_intérêt_par_an___5" localSheetId="7">#REF!</definedName>
    <definedName name="Tx_intérêt_par_an___5" localSheetId="8">#REF!</definedName>
    <definedName name="Tx_intérêt_par_an___5">#REF!</definedName>
    <definedName name="Tx_intérêt_par_an___7" localSheetId="7">#REF!</definedName>
    <definedName name="Tx_intérêt_par_an___7" localSheetId="8">#REF!</definedName>
    <definedName name="Tx_intérêt_par_an___7">#REF!</definedName>
    <definedName name="ty" localSheetId="0">{"orixcsc",#N/A,FALSE,"ORIX CSC";"orixcsc2",#N/A,FALSE,"ORIX CSC"}</definedName>
    <definedName name="ty" localSheetId="7">{"orixcsc",#N/A,FALSE,"ORIX CSC";"orixcsc2",#N/A,FALSE,"ORIX CSC"}</definedName>
    <definedName name="ty" localSheetId="8">{"orixcsc",#N/A,FALSE,"ORIX CSC";"orixcsc2",#N/A,FALSE,"ORIX CSC"}</definedName>
    <definedName name="ty" localSheetId="13">{"orixcsc",#N/A,FALSE,"ORIX CSC";"orixcsc2",#N/A,FALSE,"ORIX CSC"}</definedName>
    <definedName name="ty">{"orixcsc",#N/A,FALSE,"ORIX CSC";"orixcsc2",#N/A,FALSE,"ORIX CSC"}</definedName>
    <definedName name="TYFTRYRTYRTYUR" localSheetId="7">#REF!</definedName>
    <definedName name="TYFTRYRTYRTYUR" localSheetId="8">#REF!</definedName>
    <definedName name="TYFTRYRTYRTYUR">#REF!</definedName>
    <definedName name="tyhtf" localSheetId="7">#REF!</definedName>
    <definedName name="tyhtf" localSheetId="8">#REF!</definedName>
    <definedName name="tyhtf">#REF!</definedName>
    <definedName name="Type_1" localSheetId="0">#REF!</definedName>
    <definedName name="Type_1" localSheetId="7">#REF!</definedName>
    <definedName name="Type_1" localSheetId="8">#REF!</definedName>
    <definedName name="Type_1">#REF!</definedName>
    <definedName name="Type_2" localSheetId="0">#REF!</definedName>
    <definedName name="Type_2" localSheetId="7">#REF!</definedName>
    <definedName name="Type_2" localSheetId="8">#REF!</definedName>
    <definedName name="Type_2">#REF!</definedName>
    <definedName name="tyryt" localSheetId="10">#REF!</definedName>
    <definedName name="tyryt" localSheetId="0">#REF!</definedName>
    <definedName name="tyryt" localSheetId="7">#REF!</definedName>
    <definedName name="tyryt" localSheetId="8">#REF!</definedName>
    <definedName name="tyryt">#REF!</definedName>
    <definedName name="U">#N/A</definedName>
    <definedName name="ù">#N/A</definedName>
    <definedName name="ufykfk" localSheetId="0">{"print 1",#N/A,FALSE,"PrimeCo PCS";"print 2",#N/A,FALSE,"PrimeCo PCS";"valuation",#N/A,FALSE,"PrimeCo PCS"}</definedName>
    <definedName name="ufykfk" localSheetId="7">{"print 1",#N/A,FALSE,"PrimeCo PCS";"print 2",#N/A,FALSE,"PrimeCo PCS";"valuation",#N/A,FALSE,"PrimeCo PCS"}</definedName>
    <definedName name="ufykfk" localSheetId="8">{"print 1",#N/A,FALSE,"PrimeCo PCS";"print 2",#N/A,FALSE,"PrimeCo PCS";"valuation",#N/A,FALSE,"PrimeCo PCS"}</definedName>
    <definedName name="ufykfk" localSheetId="13">{"print 1",#N/A,FALSE,"PrimeCo PCS";"print 2",#N/A,FALSE,"PrimeCo PCS";"valuation",#N/A,FALSE,"PrimeCo PCS"}</definedName>
    <definedName name="ufykfk">{"print 1",#N/A,FALSE,"PrimeCo PCS";"print 2",#N/A,FALSE,"PrimeCo PCS";"valuation",#N/A,FALSE,"PrimeCo PCS"}</definedName>
    <definedName name="ULTSUMM97" localSheetId="7">#REF!</definedName>
    <definedName name="ULTSUMM97" localSheetId="8">#REF!</definedName>
    <definedName name="ULTSUMM97">#REF!</definedName>
    <definedName name="UNDERLINE">#N/A</definedName>
    <definedName name="uydk" localSheetId="0">Nb_de_paiements_par_an*#REF!</definedName>
    <definedName name="uydk">#N/A</definedName>
    <definedName name="uykfu" localSheetId="0">uykfu</definedName>
    <definedName name="uykfu" localSheetId="7">#N/A</definedName>
    <definedName name="uykfu" localSheetId="8">#N/A</definedName>
    <definedName name="uykfu">uykfu</definedName>
    <definedName name="uyuyuyuyuyu" localSheetId="0">{#N/A,#N/A,TRUE,"Cover sheet";#N/A,#N/A,TRUE,"DCF analysis";#N/A,#N/A,TRUE,"WACC calculation"}</definedName>
    <definedName name="uyuyuyuyuyu" localSheetId="7">{#N/A,#N/A,TRUE,"Cover sheet";#N/A,#N/A,TRUE,"DCF analysis";#N/A,#N/A,TRUE,"WACC calculation"}</definedName>
    <definedName name="uyuyuyuyuyu" localSheetId="8">{#N/A,#N/A,TRUE,"Cover sheet";#N/A,#N/A,TRUE,"DCF analysis";#N/A,#N/A,TRUE,"WACC calculation"}</definedName>
    <definedName name="uyuyuyuyuyu">{#N/A,#N/A,TRUE,"Cover sheet";#N/A,#N/A,TRUE,"DCF analysis";#N/A,#N/A,TRUE,"WACC calculation"}</definedName>
    <definedName name="V" localSheetId="0">V</definedName>
    <definedName name="V" localSheetId="7">#N/A</definedName>
    <definedName name="V" localSheetId="8">#N/A</definedName>
    <definedName name="V">V</definedName>
    <definedName name="VA" localSheetId="0">#REF!</definedName>
    <definedName name="VA" localSheetId="7">#REF!</definedName>
    <definedName name="VA" localSheetId="8">#REF!</definedName>
    <definedName name="VA">#REF!</definedName>
    <definedName name="ValuationDate" localSheetId="0">#REF!</definedName>
    <definedName name="ValuationDate" localSheetId="7">#REF!</definedName>
    <definedName name="ValuationDate" localSheetId="8">#REF!</definedName>
    <definedName name="ValuationDate">#REF!</definedName>
    <definedName name="ValuationDate___0" localSheetId="7">#REF!</definedName>
    <definedName name="ValuationDate___0" localSheetId="8">#REF!</definedName>
    <definedName name="ValuationDate___0">#REF!</definedName>
    <definedName name="ValuationDate___12" localSheetId="7">#REF!</definedName>
    <definedName name="ValuationDate___12" localSheetId="8">#REF!</definedName>
    <definedName name="ValuationDate___12">#REF!</definedName>
    <definedName name="ValuationDate___14" localSheetId="7">#REF!</definedName>
    <definedName name="ValuationDate___14" localSheetId="8">#REF!</definedName>
    <definedName name="ValuationDate___14">#REF!</definedName>
    <definedName name="ValuationDate___16" localSheetId="7">#REF!</definedName>
    <definedName name="ValuationDate___16" localSheetId="8">#REF!</definedName>
    <definedName name="ValuationDate___16">#REF!</definedName>
    <definedName name="ValuationDate___2" localSheetId="7">#REF!</definedName>
    <definedName name="ValuationDate___2" localSheetId="8">#REF!</definedName>
    <definedName name="ValuationDate___2">#REF!</definedName>
    <definedName name="ValuationDate___25" localSheetId="7">#REF!</definedName>
    <definedName name="ValuationDate___25" localSheetId="8">#REF!</definedName>
    <definedName name="ValuationDate___25">#REF!</definedName>
    <definedName name="ValuationDate___26" localSheetId="7">#REF!</definedName>
    <definedName name="ValuationDate___26" localSheetId="8">#REF!</definedName>
    <definedName name="ValuationDate___26">#REF!</definedName>
    <definedName name="ValuationDate___27" localSheetId="7">#REF!</definedName>
    <definedName name="ValuationDate___27" localSheetId="8">#REF!</definedName>
    <definedName name="ValuationDate___27">#REF!</definedName>
    <definedName name="ValuationDate___4" localSheetId="7">#REF!</definedName>
    <definedName name="ValuationDate___4" localSheetId="8">#REF!</definedName>
    <definedName name="ValuationDate___4">#REF!</definedName>
    <definedName name="ValuationDate___5" localSheetId="7">#REF!</definedName>
    <definedName name="ValuationDate___5" localSheetId="8">#REF!</definedName>
    <definedName name="ValuationDate___5">#REF!</definedName>
    <definedName name="ValuationDate___7" localSheetId="7">#REF!</definedName>
    <definedName name="ValuationDate___7" localSheetId="8">#REF!</definedName>
    <definedName name="ValuationDate___7">#REF!</definedName>
    <definedName name="variance" localSheetId="7">#REF!</definedName>
    <definedName name="variance" localSheetId="8">#REF!</definedName>
    <definedName name="variance">#REF!</definedName>
    <definedName name="vbb">#N/A</definedName>
    <definedName name="VColsToPrint" localSheetId="7">#REF!</definedName>
    <definedName name="VColsToPrint" localSheetId="8">#REF!</definedName>
    <definedName name="VColsToPrint">#REF!</definedName>
    <definedName name="VColsToPrint___0" localSheetId="7">#REF!</definedName>
    <definedName name="VColsToPrint___0" localSheetId="8">#REF!</definedName>
    <definedName name="VColsToPrint___0">#REF!</definedName>
    <definedName name="VColsToPrint___12" localSheetId="7">#REF!</definedName>
    <definedName name="VColsToPrint___12" localSheetId="8">#REF!</definedName>
    <definedName name="VColsToPrint___12">#REF!</definedName>
    <definedName name="VColsToPrint___14" localSheetId="7">#REF!</definedName>
    <definedName name="VColsToPrint___14" localSheetId="8">#REF!</definedName>
    <definedName name="VColsToPrint___14">#REF!</definedName>
    <definedName name="VColsToPrint___16" localSheetId="7">#REF!</definedName>
    <definedName name="VColsToPrint___16" localSheetId="8">#REF!</definedName>
    <definedName name="VColsToPrint___16">#REF!</definedName>
    <definedName name="VColsToPrint___2" localSheetId="7">#REF!</definedName>
    <definedName name="VColsToPrint___2" localSheetId="8">#REF!</definedName>
    <definedName name="VColsToPrint___2">#REF!</definedName>
    <definedName name="VColsToPrint___25" localSheetId="7">#REF!</definedName>
    <definedName name="VColsToPrint___25" localSheetId="8">#REF!</definedName>
    <definedName name="VColsToPrint___25">#REF!</definedName>
    <definedName name="VColsToPrint___26" localSheetId="7">#REF!</definedName>
    <definedName name="VColsToPrint___26" localSheetId="8">#REF!</definedName>
    <definedName name="VColsToPrint___26">#REF!</definedName>
    <definedName name="VColsToPrint___27" localSheetId="7">#REF!</definedName>
    <definedName name="VColsToPrint___27" localSheetId="8">#REF!</definedName>
    <definedName name="VColsToPrint___27">#REF!</definedName>
    <definedName name="VColsToPrint___4" localSheetId="7">#REF!</definedName>
    <definedName name="VColsToPrint___4" localSheetId="8">#REF!</definedName>
    <definedName name="VColsToPrint___4">#REF!</definedName>
    <definedName name="VColsToPrint___5" localSheetId="7">#REF!</definedName>
    <definedName name="VColsToPrint___5" localSheetId="8">#REF!</definedName>
    <definedName name="VColsToPrint___5">#REF!</definedName>
    <definedName name="VColsToPrint___7" localSheetId="7">#REF!</definedName>
    <definedName name="VColsToPrint___7" localSheetId="8">#REF!</definedName>
    <definedName name="VColsToPrint___7">#REF!</definedName>
    <definedName name="VERS_REC_CCP" localSheetId="0">#REF!</definedName>
    <definedName name="VERS_REC_CCP" localSheetId="7">#REF!</definedName>
    <definedName name="VERS_REC_CCP" localSheetId="8">#REF!</definedName>
    <definedName name="VERS_REC_CCP">#REF!</definedName>
    <definedName name="vgdsj">#N/A</definedName>
    <definedName name="vghh">#N/A</definedName>
    <definedName name="VIGNETTES_TG" localSheetId="0">#REF!</definedName>
    <definedName name="VIGNETTES_TG" localSheetId="7">#REF!</definedName>
    <definedName name="VIGNETTES_TG" localSheetId="8">#REF!</definedName>
    <definedName name="VIGNETTES_TG">#REF!</definedName>
    <definedName name="vince" localSheetId="0">{#N/A,#N/A,TRUE,"Cover sheet";#N/A,#N/A,TRUE,"DCF analysis";#N/A,#N/A,TRUE,"WACC calculation"}</definedName>
    <definedName name="vince" localSheetId="7">{#N/A,#N/A,TRUE,"Cover sheet";#N/A,#N/A,TRUE,"DCF analysis";#N/A,#N/A,TRUE,"WACC calculation"}</definedName>
    <definedName name="vince" localSheetId="8">{#N/A,#N/A,TRUE,"Cover sheet";#N/A,#N/A,TRUE,"DCF analysis";#N/A,#N/A,TRUE,"WACC calculation"}</definedName>
    <definedName name="vince">{#N/A,#N/A,TRUE,"Cover sheet";#N/A,#N/A,TRUE,"DCF analysis";#N/A,#N/A,TRUE,"WACC calculation"}</definedName>
    <definedName name="VIR_BANQUE" localSheetId="7">#REF!</definedName>
    <definedName name="VIR_BANQUE" localSheetId="8">#REF!</definedName>
    <definedName name="VIR_BANQUE">#REF!</definedName>
    <definedName name="VLastRow" localSheetId="0">#REF!</definedName>
    <definedName name="VLastRow" localSheetId="7">#REF!</definedName>
    <definedName name="VLastRow" localSheetId="8">#REF!</definedName>
    <definedName name="VLastRow">#REF!</definedName>
    <definedName name="VLastRow___0" localSheetId="0">#REF!</definedName>
    <definedName name="VLastRow___0" localSheetId="7">#REF!</definedName>
    <definedName name="VLastRow___0" localSheetId="8">#REF!</definedName>
    <definedName name="VLastRow___0">#REF!</definedName>
    <definedName name="VLastRow___12" localSheetId="0">#REF!</definedName>
    <definedName name="VLastRow___12" localSheetId="7">#REF!</definedName>
    <definedName name="VLastRow___12" localSheetId="8">#REF!</definedName>
    <definedName name="VLastRow___12">#REF!</definedName>
    <definedName name="VLastRow___14" localSheetId="7">#REF!</definedName>
    <definedName name="VLastRow___14" localSheetId="8">#REF!</definedName>
    <definedName name="VLastRow___14">#REF!</definedName>
    <definedName name="VLastRow___16" localSheetId="7">#REF!</definedName>
    <definedName name="VLastRow___16" localSheetId="8">#REF!</definedName>
    <definedName name="VLastRow___16">#REF!</definedName>
    <definedName name="VLastRow___2" localSheetId="7">#REF!</definedName>
    <definedName name="VLastRow___2" localSheetId="8">#REF!</definedName>
    <definedName name="VLastRow___2">#REF!</definedName>
    <definedName name="VLastRow___25" localSheetId="7">#REF!</definedName>
    <definedName name="VLastRow___25" localSheetId="8">#REF!</definedName>
    <definedName name="VLastRow___25">#REF!</definedName>
    <definedName name="VLastRow___26" localSheetId="7">#REF!</definedName>
    <definedName name="VLastRow___26" localSheetId="8">#REF!</definedName>
    <definedName name="VLastRow___26">#REF!</definedName>
    <definedName name="VLastRow___27" localSheetId="7">#REF!</definedName>
    <definedName name="VLastRow___27" localSheetId="8">#REF!</definedName>
    <definedName name="VLastRow___27">#REF!</definedName>
    <definedName name="VLastRow___4" localSheetId="7">#REF!</definedName>
    <definedName name="VLastRow___4" localSheetId="8">#REF!</definedName>
    <definedName name="VLastRow___4">#REF!</definedName>
    <definedName name="VLastRow___5" localSheetId="7">#REF!</definedName>
    <definedName name="VLastRow___5" localSheetId="8">#REF!</definedName>
    <definedName name="VLastRow___5">#REF!</definedName>
    <definedName name="VLastRow___7" localSheetId="7">#REF!</definedName>
    <definedName name="VLastRow___7" localSheetId="8">#REF!</definedName>
    <definedName name="VLastRow___7">#REF!</definedName>
    <definedName name="VLastRowToPrint" localSheetId="7">#REF!</definedName>
    <definedName name="VLastRowToPrint" localSheetId="8">#REF!</definedName>
    <definedName name="VLastRowToPrint">#REF!</definedName>
    <definedName name="VLastRowToPrint___0" localSheetId="7">#REF!</definedName>
    <definedName name="VLastRowToPrint___0" localSheetId="8">#REF!</definedName>
    <definedName name="VLastRowToPrint___0">#REF!</definedName>
    <definedName name="VLastRowToPrint___12" localSheetId="7">#REF!</definedName>
    <definedName name="VLastRowToPrint___12" localSheetId="8">#REF!</definedName>
    <definedName name="VLastRowToPrint___12">#REF!</definedName>
    <definedName name="VLastRowToPrint___14" localSheetId="7">#REF!</definedName>
    <definedName name="VLastRowToPrint___14" localSheetId="8">#REF!</definedName>
    <definedName name="VLastRowToPrint___14">#REF!</definedName>
    <definedName name="VLastRowToPrint___16" localSheetId="7">#REF!</definedName>
    <definedName name="VLastRowToPrint___16" localSheetId="8">#REF!</definedName>
    <definedName name="VLastRowToPrint___16">#REF!</definedName>
    <definedName name="VLastRowToPrint___2" localSheetId="7">#REF!</definedName>
    <definedName name="VLastRowToPrint___2" localSheetId="8">#REF!</definedName>
    <definedName name="VLastRowToPrint___2">#REF!</definedName>
    <definedName name="VLastRowToPrint___25" localSheetId="7">#REF!</definedName>
    <definedName name="VLastRowToPrint___25" localSheetId="8">#REF!</definedName>
    <definedName name="VLastRowToPrint___25">#REF!</definedName>
    <definedName name="VLastRowToPrint___26" localSheetId="7">#REF!</definedName>
    <definedName name="VLastRowToPrint___26" localSheetId="8">#REF!</definedName>
    <definedName name="VLastRowToPrint___26">#REF!</definedName>
    <definedName name="VLastRowToPrint___27" localSheetId="7">#REF!</definedName>
    <definedName name="VLastRowToPrint___27" localSheetId="8">#REF!</definedName>
    <definedName name="VLastRowToPrint___27">#REF!</definedName>
    <definedName name="VLastRowToPrint___4" localSheetId="7">#REF!</definedName>
    <definedName name="VLastRowToPrint___4" localSheetId="8">#REF!</definedName>
    <definedName name="VLastRowToPrint___4">#REF!</definedName>
    <definedName name="VLastRowToPrint___5" localSheetId="7">#REF!</definedName>
    <definedName name="VLastRowToPrint___5" localSheetId="8">#REF!</definedName>
    <definedName name="VLastRowToPrint___5">#REF!</definedName>
    <definedName name="VLastRowToPrint___7" localSheetId="7">#REF!</definedName>
    <definedName name="VLastRowToPrint___7" localSheetId="8">#REF!</definedName>
    <definedName name="VLastRowToPrint___7">#REF!</definedName>
    <definedName name="VLR" localSheetId="7">#REF!,#REF!</definedName>
    <definedName name="VLR" localSheetId="8">#REF!,#REF!</definedName>
    <definedName name="VLR">#REF!,#REF!</definedName>
    <definedName name="VolFactor" localSheetId="7">#REF!</definedName>
    <definedName name="VolFactor" localSheetId="8">#REF!</definedName>
    <definedName name="VolFactor">#REF!</definedName>
    <definedName name="VolFactor___0" localSheetId="7">#REF!</definedName>
    <definedName name="VolFactor___0" localSheetId="8">#REF!</definedName>
    <definedName name="VolFactor___0">#REF!</definedName>
    <definedName name="VolFactor___12" localSheetId="7">#REF!</definedName>
    <definedName name="VolFactor___12" localSheetId="8">#REF!</definedName>
    <definedName name="VolFactor___12">#REF!</definedName>
    <definedName name="VolFactor___14" localSheetId="7">#REF!</definedName>
    <definedName name="VolFactor___14" localSheetId="8">#REF!</definedName>
    <definedName name="VolFactor___14">#REF!</definedName>
    <definedName name="VolFactor___16" localSheetId="7">#REF!</definedName>
    <definedName name="VolFactor___16" localSheetId="8">#REF!</definedName>
    <definedName name="VolFactor___16">#REF!</definedName>
    <definedName name="VolFactor___2" localSheetId="7">#REF!</definedName>
    <definedName name="VolFactor___2" localSheetId="8">#REF!</definedName>
    <definedName name="VolFactor___2">#REF!</definedName>
    <definedName name="VolFactor___25" localSheetId="7">#REF!</definedName>
    <definedName name="VolFactor___25" localSheetId="8">#REF!</definedName>
    <definedName name="VolFactor___25">#REF!</definedName>
    <definedName name="VolFactor___26" localSheetId="7">#REF!</definedName>
    <definedName name="VolFactor___26" localSheetId="8">#REF!</definedName>
    <definedName name="VolFactor___26">#REF!</definedName>
    <definedName name="VolFactor___27" localSheetId="7">#REF!</definedName>
    <definedName name="VolFactor___27" localSheetId="8">#REF!</definedName>
    <definedName name="VolFactor___27">#REF!</definedName>
    <definedName name="VolFactor___4" localSheetId="7">#REF!</definedName>
    <definedName name="VolFactor___4" localSheetId="8">#REF!</definedName>
    <definedName name="VolFactor___4">#REF!</definedName>
    <definedName name="VolFactor___5" localSheetId="7">#REF!</definedName>
    <definedName name="VolFactor___5" localSheetId="8">#REF!</definedName>
    <definedName name="VolFactor___5">#REF!</definedName>
    <definedName name="VolFactor___7" localSheetId="7">#REF!</definedName>
    <definedName name="VolFactor___7" localSheetId="8">#REF!</definedName>
    <definedName name="VolFactor___7">#REF!</definedName>
    <definedName name="VPLastRow" localSheetId="0">#REF!</definedName>
    <definedName name="VPLastRow" localSheetId="7">#REF!</definedName>
    <definedName name="VPLastRow" localSheetId="8">#REF!</definedName>
    <definedName name="VPLastRow">#REF!</definedName>
    <definedName name="VPLastRow___0" localSheetId="0">#REF!</definedName>
    <definedName name="VPLastRow___0" localSheetId="7">#REF!</definedName>
    <definedName name="VPLastRow___0" localSheetId="8">#REF!</definedName>
    <definedName name="VPLastRow___0">#REF!</definedName>
    <definedName name="VPLastRow___12" localSheetId="0">#REF!</definedName>
    <definedName name="VPLastRow___12" localSheetId="7">#REF!</definedName>
    <definedName name="VPLastRow___12" localSheetId="8">#REF!</definedName>
    <definedName name="VPLastRow___12">#REF!</definedName>
    <definedName name="VPLastRow___14" localSheetId="7">#REF!</definedName>
    <definedName name="VPLastRow___14" localSheetId="8">#REF!</definedName>
    <definedName name="VPLastRow___14">#REF!</definedName>
    <definedName name="VPLastRow___16" localSheetId="7">#REF!</definedName>
    <definedName name="VPLastRow___16" localSheetId="8">#REF!</definedName>
    <definedName name="VPLastRow___16">#REF!</definedName>
    <definedName name="VPLastRow___2" localSheetId="7">#REF!</definedName>
    <definedName name="VPLastRow___2" localSheetId="8">#REF!</definedName>
    <definedName name="VPLastRow___2">#REF!</definedName>
    <definedName name="VPLastRow___25" localSheetId="7">#REF!</definedName>
    <definedName name="VPLastRow___25" localSheetId="8">#REF!</definedName>
    <definedName name="VPLastRow___25">#REF!</definedName>
    <definedName name="VPLastRow___26" localSheetId="7">#REF!</definedName>
    <definedName name="VPLastRow___26" localSheetId="8">#REF!</definedName>
    <definedName name="VPLastRow___26">#REF!</definedName>
    <definedName name="VPLastRow___27" localSheetId="7">#REF!</definedName>
    <definedName name="VPLastRow___27" localSheetId="8">#REF!</definedName>
    <definedName name="VPLastRow___27">#REF!</definedName>
    <definedName name="VPLastRow___4" localSheetId="7">#REF!</definedName>
    <definedName name="VPLastRow___4" localSheetId="8">#REF!</definedName>
    <definedName name="VPLastRow___4">#REF!</definedName>
    <definedName name="VPLastRow___5" localSheetId="7">#REF!</definedName>
    <definedName name="VPLastRow___5" localSheetId="8">#REF!</definedName>
    <definedName name="VPLastRow___5">#REF!</definedName>
    <definedName name="VPLastRow___7" localSheetId="7">#REF!</definedName>
    <definedName name="VPLastRow___7" localSheetId="8">#REF!</definedName>
    <definedName name="VPLastRow___7">#REF!</definedName>
    <definedName name="VTitle" localSheetId="7">#REF!</definedName>
    <definedName name="VTitle" localSheetId="8">#REF!</definedName>
    <definedName name="VTitle">#REF!</definedName>
    <definedName name="VTitle___0" localSheetId="7">#REF!</definedName>
    <definedName name="VTitle___0" localSheetId="8">#REF!</definedName>
    <definedName name="VTitle___0">#REF!</definedName>
    <definedName name="VTitle___12" localSheetId="7">#REF!</definedName>
    <definedName name="VTitle___12" localSheetId="8">#REF!</definedName>
    <definedName name="VTitle___12">#REF!</definedName>
    <definedName name="VTitle___14" localSheetId="7">#REF!</definedName>
    <definedName name="VTitle___14" localSheetId="8">#REF!</definedName>
    <definedName name="VTitle___14">#REF!</definedName>
    <definedName name="VTitle___16" localSheetId="7">#REF!</definedName>
    <definedName name="VTitle___16" localSheetId="8">#REF!</definedName>
    <definedName name="VTitle___16">#REF!</definedName>
    <definedName name="VTitle___2" localSheetId="7">#REF!</definedName>
    <definedName name="VTitle___2" localSheetId="8">#REF!</definedName>
    <definedName name="VTitle___2">#REF!</definedName>
    <definedName name="VTitle___25" localSheetId="7">#REF!</definedName>
    <definedName name="VTitle___25" localSheetId="8">#REF!</definedName>
    <definedName name="VTitle___25">#REF!</definedName>
    <definedName name="VTitle___26" localSheetId="7">#REF!</definedName>
    <definedName name="VTitle___26" localSheetId="8">#REF!</definedName>
    <definedName name="VTitle___26">#REF!</definedName>
    <definedName name="VTitle___27" localSheetId="7">#REF!</definedName>
    <definedName name="VTitle___27" localSheetId="8">#REF!</definedName>
    <definedName name="VTitle___27">#REF!</definedName>
    <definedName name="VTitle___4" localSheetId="7">#REF!</definedName>
    <definedName name="VTitle___4" localSheetId="8">#REF!</definedName>
    <definedName name="VTitle___4">#REF!</definedName>
    <definedName name="VTitle___5" localSheetId="7">#REF!</definedName>
    <definedName name="VTitle___5" localSheetId="8">#REF!</definedName>
    <definedName name="VTitle___5">#REF!</definedName>
    <definedName name="VTitle___7" localSheetId="7">#REF!</definedName>
    <definedName name="VTitle___7" localSheetId="8">#REF!</definedName>
    <definedName name="VTitle___7">#REF!</definedName>
    <definedName name="vvv" localSheetId="0">{#N/A,#N/A,TRUE,"Cover sheet";#N/A,#N/A,TRUE,"DCF analysis";#N/A,#N/A,TRUE,"WACC calculation"}</definedName>
    <definedName name="vvv" localSheetId="7">{#N/A,#N/A,TRUE,"Cover sheet";#N/A,#N/A,TRUE,"DCF analysis";#N/A,#N/A,TRUE,"WACC calculation"}</definedName>
    <definedName name="vvv" localSheetId="8">{#N/A,#N/A,TRUE,"Cover sheet";#N/A,#N/A,TRUE,"DCF analysis";#N/A,#N/A,TRUE,"WACC calculation"}</definedName>
    <definedName name="vvv">{#N/A,#N/A,TRUE,"Cover sheet";#N/A,#N/A,TRUE,"DCF analysis";#N/A,#N/A,TRUE,"WACC calculation"}</definedName>
    <definedName name="W" localSheetId="7">#REF!</definedName>
    <definedName name="W" localSheetId="8">#REF!</definedName>
    <definedName name="W">#REF!</definedName>
    <definedName name="W.B" localSheetId="7">#REF!</definedName>
    <definedName name="W.B" localSheetId="8">#REF!</definedName>
    <definedName name="W.B">#REF!</definedName>
    <definedName name="W___0" localSheetId="7">#REF!</definedName>
    <definedName name="W___0" localSheetId="8">#REF!</definedName>
    <definedName name="W___0">#REF!</definedName>
    <definedName name="W___12" localSheetId="7">#REF!</definedName>
    <definedName name="W___12" localSheetId="8">#REF!</definedName>
    <definedName name="W___12">#REF!</definedName>
    <definedName name="W___14" localSheetId="7">#REF!</definedName>
    <definedName name="W___14" localSheetId="8">#REF!</definedName>
    <definedName name="W___14">#REF!</definedName>
    <definedName name="W___16" localSheetId="7">#REF!</definedName>
    <definedName name="W___16" localSheetId="8">#REF!</definedName>
    <definedName name="W___16">#REF!</definedName>
    <definedName name="W___2" localSheetId="7">#REF!</definedName>
    <definedName name="W___2" localSheetId="8">#REF!</definedName>
    <definedName name="W___2">#REF!</definedName>
    <definedName name="W___25" localSheetId="7">#REF!</definedName>
    <definedName name="W___25" localSheetId="8">#REF!</definedName>
    <definedName name="W___25">#REF!</definedName>
    <definedName name="W___26" localSheetId="7">#REF!</definedName>
    <definedName name="W___26" localSheetId="8">#REF!</definedName>
    <definedName name="W___26">#REF!</definedName>
    <definedName name="W___27" localSheetId="7">#REF!</definedName>
    <definedName name="W___27" localSheetId="8">#REF!</definedName>
    <definedName name="W___27">#REF!</definedName>
    <definedName name="W___4" localSheetId="7">#REF!</definedName>
    <definedName name="W___4" localSheetId="8">#REF!</definedName>
    <definedName name="W___4">#REF!</definedName>
    <definedName name="W___5" localSheetId="7">#REF!</definedName>
    <definedName name="W___5" localSheetId="8">#REF!</definedName>
    <definedName name="W___5">#REF!</definedName>
    <definedName name="W___7" localSheetId="7">#REF!</definedName>
    <definedName name="W___7" localSheetId="8">#REF!</definedName>
    <definedName name="W___7">#REF!</definedName>
    <definedName name="WACC" localSheetId="7">#REF!</definedName>
    <definedName name="WACC" localSheetId="8">#REF!</definedName>
    <definedName name="WACC">#REF!</definedName>
    <definedName name="WACC___0" localSheetId="7">#REF!</definedName>
    <definedName name="WACC___0" localSheetId="8">#REF!</definedName>
    <definedName name="WACC___0">#REF!</definedName>
    <definedName name="WACC___12" localSheetId="7">#REF!</definedName>
    <definedName name="WACC___12" localSheetId="8">#REF!</definedName>
    <definedName name="WACC___12">#REF!</definedName>
    <definedName name="WACC___14" localSheetId="7">#REF!</definedName>
    <definedName name="WACC___14" localSheetId="8">#REF!</definedName>
    <definedName name="WACC___14">#REF!</definedName>
    <definedName name="WACC___16" localSheetId="7">#REF!</definedName>
    <definedName name="WACC___16" localSheetId="8">#REF!</definedName>
    <definedName name="WACC___16">#REF!</definedName>
    <definedName name="WACC___2" localSheetId="7">#REF!</definedName>
    <definedName name="WACC___2" localSheetId="8">#REF!</definedName>
    <definedName name="WACC___2">#REF!</definedName>
    <definedName name="WACC___25" localSheetId="7">#REF!</definedName>
    <definedName name="WACC___25" localSheetId="8">#REF!</definedName>
    <definedName name="WACC___25">#REF!</definedName>
    <definedName name="WACC___26" localSheetId="7">#REF!</definedName>
    <definedName name="WACC___26" localSheetId="8">#REF!</definedName>
    <definedName name="WACC___26">#REF!</definedName>
    <definedName name="WACC___27" localSheetId="7">#REF!</definedName>
    <definedName name="WACC___27" localSheetId="8">#REF!</definedName>
    <definedName name="WACC___27">#REF!</definedName>
    <definedName name="WACC___4" localSheetId="7">#REF!</definedName>
    <definedName name="WACC___4" localSheetId="8">#REF!</definedName>
    <definedName name="WACC___4">#REF!</definedName>
    <definedName name="WACC___5" localSheetId="7">#REF!</definedName>
    <definedName name="WACC___5" localSheetId="8">#REF!</definedName>
    <definedName name="WACC___5">#REF!</definedName>
    <definedName name="WACC___7" localSheetId="7">#REF!</definedName>
    <definedName name="WACC___7" localSheetId="8">#REF!</definedName>
    <definedName name="WACC___7">#REF!</definedName>
    <definedName name="WACCIncrement" localSheetId="7">#REF!</definedName>
    <definedName name="WACCIncrement" localSheetId="8">#REF!</definedName>
    <definedName name="WACCIncrement">#REF!</definedName>
    <definedName name="WACCIncrement___0" localSheetId="7">#REF!</definedName>
    <definedName name="WACCIncrement___0" localSheetId="8">#REF!</definedName>
    <definedName name="WACCIncrement___0">#REF!</definedName>
    <definedName name="WACCIncrement___12" localSheetId="7">#REF!</definedName>
    <definedName name="WACCIncrement___12" localSheetId="8">#REF!</definedName>
    <definedName name="WACCIncrement___12">#REF!</definedName>
    <definedName name="WACCIncrement___14" localSheetId="7">#REF!</definedName>
    <definedName name="WACCIncrement___14" localSheetId="8">#REF!</definedName>
    <definedName name="WACCIncrement___14">#REF!</definedName>
    <definedName name="WACCIncrement___16" localSheetId="7">#REF!</definedName>
    <definedName name="WACCIncrement___16" localSheetId="8">#REF!</definedName>
    <definedName name="WACCIncrement___16">#REF!</definedName>
    <definedName name="WACCIncrement___2" localSheetId="7">#REF!</definedName>
    <definedName name="WACCIncrement___2" localSheetId="8">#REF!</definedName>
    <definedName name="WACCIncrement___2">#REF!</definedName>
    <definedName name="WACCIncrement___25" localSheetId="7">#REF!</definedName>
    <definedName name="WACCIncrement___25" localSheetId="8">#REF!</definedName>
    <definedName name="WACCIncrement___25">#REF!</definedName>
    <definedName name="WACCIncrement___26" localSheetId="7">#REF!</definedName>
    <definedName name="WACCIncrement___26" localSheetId="8">#REF!</definedName>
    <definedName name="WACCIncrement___26">#REF!</definedName>
    <definedName name="WACCIncrement___27" localSheetId="7">#REF!</definedName>
    <definedName name="WACCIncrement___27" localSheetId="8">#REF!</definedName>
    <definedName name="WACCIncrement___27">#REF!</definedName>
    <definedName name="WACCIncrement___4" localSheetId="7">#REF!</definedName>
    <definedName name="WACCIncrement___4" localSheetId="8">#REF!</definedName>
    <definedName name="WACCIncrement___4">#REF!</definedName>
    <definedName name="WACCIncrement___5" localSheetId="7">#REF!</definedName>
    <definedName name="WACCIncrement___5" localSheetId="8">#REF!</definedName>
    <definedName name="WACCIncrement___5">#REF!</definedName>
    <definedName name="WACCIncrement___7" localSheetId="7">#REF!</definedName>
    <definedName name="WACCIncrement___7" localSheetId="8">#REF!</definedName>
    <definedName name="WACCIncrement___7">#REF!</definedName>
    <definedName name="WAFA_BANK" localSheetId="7">#REF!</definedName>
    <definedName name="WAFA_BANK" localSheetId="8">#REF!</definedName>
    <definedName name="WAFA_BANK">#REF!</definedName>
    <definedName name="wefsdfasdf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0">{#N/A,#N/A,FALSE,"DCF Summary";#N/A,#N/A,FALSE,"Casema";#N/A,#N/A,FALSE,"Casema NoTel";#N/A,#N/A,FALSE,"UK";#N/A,#N/A,FALSE,"RCF";#N/A,#N/A,FALSE,"Intercable CZ";#N/A,#N/A,FALSE,"Interkabel P"}</definedName>
    <definedName name="wrn" localSheetId="7">{#N/A,#N/A,FALSE,"DCF Summary";#N/A,#N/A,FALSE,"Casema";#N/A,#N/A,FALSE,"Casema NoTel";#N/A,#N/A,FALSE,"UK";#N/A,#N/A,FALSE,"RCF";#N/A,#N/A,FALSE,"Intercable CZ";#N/A,#N/A,FALSE,"Interkabel P"}</definedName>
    <definedName name="wrn" localSheetId="8">{#N/A,#N/A,FALSE,"DCF Summary";#N/A,#N/A,FALSE,"Casema";#N/A,#N/A,FALSE,"Casema NoTel";#N/A,#N/A,FALSE,"UK";#N/A,#N/A,FALSE,"RCF";#N/A,#N/A,FALSE,"Intercable CZ";#N/A,#N/A,FALSE,"Interkabel P"}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 localSheetId="0">{#N/A,#N/A,FALSE,"Calc";#N/A,#N/A,FALSE,"Sensitivity";#N/A,#N/A,FALSE,"LT Earn.Dil.";#N/A,#N/A,FALSE,"Dil. AVP"}</definedName>
    <definedName name="wrn.1." localSheetId="7">{#N/A,#N/A,FALSE,"Calc";#N/A,#N/A,FALSE,"Sensitivity";#N/A,#N/A,FALSE,"LT Earn.Dil.";#N/A,#N/A,FALSE,"Dil. AVP"}</definedName>
    <definedName name="wrn.1." localSheetId="8">{#N/A,#N/A,FALSE,"Calc";#N/A,#N/A,FALSE,"Sensitivity";#N/A,#N/A,FALSE,"LT Earn.Dil.";#N/A,#N/A,FALSE,"Dil. AVP"}</definedName>
    <definedName name="wrn.1.">{#N/A,#N/A,FALSE,"Calc";#N/A,#N/A,FALSE,"Sensitivity";#N/A,#N/A,FALSE,"LT Earn.Dil.";#N/A,#N/A,FALSE,"Dil. AVP"}</definedName>
    <definedName name="WRN.2." localSheetId="0">{#N/A,#N/A,FALSE,"Calc";#N/A,#N/A,FALSE,"Sensitivity";#N/A,#N/A,FALSE,"LT Earn.Dil.";#N/A,#N/A,FALSE,"Dil. AVP"}</definedName>
    <definedName name="WRN.2." localSheetId="7">{#N/A,#N/A,FALSE,"Calc";#N/A,#N/A,FALSE,"Sensitivity";#N/A,#N/A,FALSE,"LT Earn.Dil.";#N/A,#N/A,FALSE,"Dil. AVP"}</definedName>
    <definedName name="WRN.2." localSheetId="8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 localSheetId="0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7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8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7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8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0">{#N/A,#N/A,TRUE,"Assumptions";#N/A,#N/A,TRUE,"Op Projection";#N/A,#N/A,TRUE,"Capital";#N/A,#N/A,TRUE,"Income";#N/A,#N/A,TRUE,"Balance";#N/A,#N/A,TRUE,"Sources&amp;Uses"}</definedName>
    <definedName name="wrn.All._.Financials." localSheetId="7">{#N/A,#N/A,TRUE,"Assumptions";#N/A,#N/A,TRUE,"Op Projection";#N/A,#N/A,TRUE,"Capital";#N/A,#N/A,TRUE,"Income";#N/A,#N/A,TRUE,"Balance";#N/A,#N/A,TRUE,"Sources&amp;Uses"}</definedName>
    <definedName name="wrn.All._.Financials." localSheetId="8">{#N/A,#N/A,TRUE,"Assumptions";#N/A,#N/A,TRUE,"Op Projection";#N/A,#N/A,TRUE,"Capital";#N/A,#N/A,TRUE,"Income";#N/A,#N/A,TRUE,"Balance";#N/A,#N/A,TRUE,"Sources&amp;Uses"}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 localSheetId="0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7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8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>{"casespecific",#N/A,FALSE,"Assumptions"}</definedName>
    <definedName name="wrn.assumptions." localSheetId="7">{"casespecific",#N/A,FALSE,"Assumptions"}</definedName>
    <definedName name="wrn.assumptions." localSheetId="8">{"casespecific",#N/A,FALSE,"Assumptions"}</definedName>
    <definedName name="wrn.assumptions.">{"casespecific",#N/A,FALSE,"Assumptions"}</definedName>
    <definedName name="wrn.away." localSheetId="0">{"away stand alones",#N/A,FALSE,"Target"}</definedName>
    <definedName name="wrn.away." localSheetId="7">{"away stand alones",#N/A,FALSE,"Target"}</definedName>
    <definedName name="wrn.away." localSheetId="8">{"away stand alones",#N/A,FALSE,"Target"}</definedName>
    <definedName name="wrn.away.">{"away stand alones",#N/A,FALSE,"Target"}</definedName>
    <definedName name="wrn.baseDEV." localSheetId="0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7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8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0">{"IS",#N/A,FALSE,"IS";"RPTIS",#N/A,FALSE,"RPTIS";"STATS",#N/A,FALSE,"STATS";"CELL",#N/A,FALSE,"CELL";"BS",#N/A,FALSE,"BS"}</definedName>
    <definedName name="wrn.BEL." localSheetId="7">{"IS",#N/A,FALSE,"IS";"RPTIS",#N/A,FALSE,"RPTIS";"STATS",#N/A,FALSE,"STATS";"CELL",#N/A,FALSE,"CELL";"BS",#N/A,FALSE,"BS"}</definedName>
    <definedName name="wrn.BEL." localSheetId="8">{"IS",#N/A,FALSE,"IS";"RPTIS",#N/A,FALSE,"RPTIS";"STATS",#N/A,FALSE,"STATS";"CELL",#N/A,FALSE,"CELL";"BS",#N/A,FALSE,"BS"}</definedName>
    <definedName name="wrn.BEL." localSheetId="13">{"IS",#N/A,FALSE,"IS";"RPTIS",#N/A,FALSE,"RPTIS";"STATS",#N/A,FALSE,"STATS";"CELL",#N/A,FALSE,"CELL";"BS",#N/A,FALSE,"BS"}</definedName>
    <definedName name="wrn.BEL.">{"IS",#N/A,FALSE,"IS";"RPTIS",#N/A,FALSE,"RPTIS";"STATS",#N/A,FALSE,"STATS";"CELL",#N/A,FALSE,"CELL";"BS",#N/A,FALSE,"BS"}</definedName>
    <definedName name="wrn.Both." localSheetId="0">{#N/A,#N/A,FALSE,"1998";#N/A,#N/A,FALSE,"1997"}</definedName>
    <definedName name="wrn.Both." localSheetId="7">{#N/A,#N/A,FALSE,"1998";#N/A,#N/A,FALSE,"1997"}</definedName>
    <definedName name="wrn.Both." localSheetId="8">{#N/A,#N/A,FALSE,"1998";#N/A,#N/A,FALSE,"1997"}</definedName>
    <definedName name="wrn.Both." localSheetId="13">{#N/A,#N/A,FALSE,"1998";#N/A,#N/A,FALSE,"1997"}</definedName>
    <definedName name="wrn.Both.">{#N/A,#N/A,FALSE,"1998";#N/A,#N/A,FALSE,"1997"}</definedName>
    <definedName name="wrn.BPlan." localSheetId="0">{#N/A,#N/A,FALSE,"F_Plan";#N/A,#N/A,FALSE,"Parameter"}</definedName>
    <definedName name="wrn.BPlan." localSheetId="7">{#N/A,#N/A,FALSE,"F_Plan";#N/A,#N/A,FALSE,"Parameter"}</definedName>
    <definedName name="wrn.BPlan." localSheetId="8">{#N/A,#N/A,FALSE,"F_Plan";#N/A,#N/A,FALSE,"Parameter"}</definedName>
    <definedName name="wrn.BPlan." localSheetId="13">{#N/A,#N/A,FALSE,"F_Plan";#N/A,#N/A,FALSE,"Parameter"}</definedName>
    <definedName name="wrn.BPlan.">{#N/A,#N/A,FALSE,"F_Plan";#N/A,#N/A,FALSE,"Parameter"}</definedName>
    <definedName name="wrn.brian." localSheetId="0">{#N/A,#N/A,FALSE,"output";#N/A,#N/A,FALSE,"contrib";#N/A,#N/A,FALSE,"profile";#N/A,#N/A,FALSE,"comps"}</definedName>
    <definedName name="wrn.brian." localSheetId="7">{#N/A,#N/A,FALSE,"output";#N/A,#N/A,FALSE,"contrib";#N/A,#N/A,FALSE,"profile";#N/A,#N/A,FALSE,"comps"}</definedName>
    <definedName name="wrn.brian." localSheetId="8">{#N/A,#N/A,FALSE,"output";#N/A,#N/A,FALSE,"contrib";#N/A,#N/A,FALSE,"profile";#N/A,#N/A,FALSE,"comps"}</definedName>
    <definedName name="wrn.brian.">{#N/A,#N/A,FALSE,"output";#N/A,#N/A,FALSE,"contrib";#N/A,#N/A,FALSE,"profile";#N/A,#N/A,FALSE,"comps"}</definedName>
    <definedName name="wrn.cash." localSheetId="0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7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8">{"assumption cash",#N/A,TRUE,"Merger";"has gets cash",#N/A,TRUE,"Merger";"accretion dilution",#N/A,TRUE,"Merger";"comparison credit stats",#N/A,TRUE,"Merger";"pf credit stats",#N/A,TRUE,"Merger";"pf sheets",#N/A,TRUE,"Merger"}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7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8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 localSheetId="0">{"comps",#N/A,FALSE,"comps";"notes",#N/A,FALSE,"comps"}</definedName>
    <definedName name="wrn.comps." localSheetId="7">{"comps",#N/A,FALSE,"comps";"notes",#N/A,FALSE,"comps"}</definedName>
    <definedName name="wrn.comps." localSheetId="8">{"comps",#N/A,FALSE,"comps";"notes",#N/A,FALSE,"comps"}</definedName>
    <definedName name="wrn.comps.">{"comps",#N/A,FALSE,"comps";"notes",#N/A,FALSE,"comps"}</definedName>
    <definedName name="wrn.contribution." localSheetId="0">{#N/A,#N/A,FALSE,"Contribution Analysis"}</definedName>
    <definedName name="wrn.contribution." localSheetId="7">{#N/A,#N/A,FALSE,"Contribution Analysis"}</definedName>
    <definedName name="wrn.contribution." localSheetId="8">{#N/A,#N/A,FALSE,"Contribution Analysis"}</definedName>
    <definedName name="wrn.contribution." localSheetId="13">{#N/A,#N/A,FALSE,"Contribution Analysis"}</definedName>
    <definedName name="wrn.contribution.">{#N/A,#N/A,FALSE,"Contribution Analysis"}</definedName>
    <definedName name="wrn.cooper." localSheetId="0">{#N/A,#N/A,TRUE,"Pro Forma";#N/A,#N/A,TRUE,"PF_Bal";#N/A,#N/A,TRUE,"PF_INC";#N/A,#N/A,TRUE,"CBE";#N/A,#N/A,TRUE,"SWK"}</definedName>
    <definedName name="wrn.cooper." localSheetId="7">{#N/A,#N/A,TRUE,"Pro Forma";#N/A,#N/A,TRUE,"PF_Bal";#N/A,#N/A,TRUE,"PF_INC";#N/A,#N/A,TRUE,"CBE";#N/A,#N/A,TRUE,"SWK"}</definedName>
    <definedName name="wrn.cooper." localSheetId="8">{#N/A,#N/A,TRUE,"Pro Forma";#N/A,#N/A,TRUE,"PF_Bal";#N/A,#N/A,TRUE,"PF_INC";#N/A,#N/A,TRUE,"CBE";#N/A,#N/A,TRUE,"SWK"}</definedName>
    <definedName name="wrn.cooper.">{#N/A,#N/A,TRUE,"Pro Forma";#N/A,#N/A,TRUE,"PF_Bal";#N/A,#N/A,TRUE,"PF_INC";#N/A,#N/A,TRUE,"CBE";#N/A,#N/A,TRUE,"SWK"}</definedName>
    <definedName name="wrn.Cover.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>{"orixcsc",#N/A,FALSE,"ORIX CSC";"orixcsc2",#N/A,FALSE,"ORIX CSC"}</definedName>
    <definedName name="wrn.csc." localSheetId="7">{"orixcsc",#N/A,FALSE,"ORIX CSC";"orixcsc2",#N/A,FALSE,"ORIX CSC"}</definedName>
    <definedName name="wrn.csc." localSheetId="8">{"orixcsc",#N/A,FALSE,"ORIX CSC";"orixcsc2",#N/A,FALSE,"ORIX CSC"}</definedName>
    <definedName name="wrn.csc." localSheetId="13">{"orixcsc",#N/A,FALSE,"ORIX CSC";"orixcsc2",#N/A,FALSE,"ORIX CSC"}</definedName>
    <definedName name="wrn.csc.">{"orixcsc",#N/A,FALSE,"ORIX CSC";"orixcsc2",#N/A,FALSE,"ORIX CSC"}</definedName>
    <definedName name="wrn.csc2." localSheetId="0">{#N/A,#N/A,FALSE,"ORIX CSC"}</definedName>
    <definedName name="wrn.csc2." localSheetId="7">{#N/A,#N/A,FALSE,"ORIX CSC"}</definedName>
    <definedName name="wrn.csc2." localSheetId="8">{#N/A,#N/A,FALSE,"ORIX CSC"}</definedName>
    <definedName name="wrn.csc2." localSheetId="13">{#N/A,#N/A,FALSE,"ORIX CSC"}</definedName>
    <definedName name="wrn.csc2.">{#N/A,#N/A,FALSE,"ORIX CSC"}</definedName>
    <definedName name="wrn.database." localSheetId="0">{"subs",#N/A,FALSE,"database ";"proportional",#N/A,FALSE,"database "}</definedName>
    <definedName name="wrn.database." localSheetId="7">{"subs",#N/A,FALSE,"database ";"proportional",#N/A,FALSE,"database "}</definedName>
    <definedName name="wrn.database." localSheetId="8">{"subs",#N/A,FALSE,"database ";"proportional",#N/A,FALSE,"database "}</definedName>
    <definedName name="wrn.database." localSheetId="13">{"subs",#N/A,FALSE,"database ";"proportional",#N/A,FALSE,"database "}</definedName>
    <definedName name="wrn.database.">{"subs",#N/A,FALSE,"database ";"proportional",#N/A,FALSE,"database 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7">{#N/A,#N/A,FALSE,"DCF Summary";#N/A,#N/A,FALSE,"Casema";#N/A,#N/A,FALSE,"Casema NoTel";#N/A,#N/A,FALSE,"UK";#N/A,#N/A,FALSE,"RCF";#N/A,#N/A,FALSE,"Intercable CZ";#N/A,#N/A,FALSE,"Interkabel P"}</definedName>
    <definedName name="wrn.DCF._.Only." localSheetId="8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 localSheetId="0">{"hiden",#N/A,FALSE,"14";"hidden",#N/A,FALSE,"16";"hidden",#N/A,FALSE,"18";"hidden",#N/A,FALSE,"20"}</definedName>
    <definedName name="wrn.dil_anal." localSheetId="7">{"hiden",#N/A,FALSE,"14";"hidden",#N/A,FALSE,"16";"hidden",#N/A,FALSE,"18";"hidden",#N/A,FALSE,"20"}</definedName>
    <definedName name="wrn.dil_anal." localSheetId="8">{"hiden",#N/A,FALSE,"14";"hidden",#N/A,FALSE,"16";"hidden",#N/A,FALSE,"18";"hidden",#N/A,FALSE,"20"}</definedName>
    <definedName name="wrn.dil_anal.">{"hiden",#N/A,FALSE,"14";"hidden",#N/A,FALSE,"16";"hidden",#N/A,FALSE,"18";"hidden",#N/A,FALSE,"20"}</definedName>
    <definedName name="wrn.document." localSheetId="0">{"consolidated",#N/A,FALSE,"Sheet1";"cms",#N/A,FALSE,"Sheet1";"fse",#N/A,FALSE,"Sheet1"}</definedName>
    <definedName name="wrn.document." localSheetId="7">{"consolidated",#N/A,FALSE,"Sheet1";"cms",#N/A,FALSE,"Sheet1";"fse",#N/A,FALSE,"Sheet1"}</definedName>
    <definedName name="wrn.document." localSheetId="8">{"consolidated",#N/A,FALSE,"Sheet1";"cms",#N/A,FALSE,"Sheet1";"fse",#N/A,FALSE,"Sheet1"}</definedName>
    <definedName name="wrn.document.">{"consolidated",#N/A,FALSE,"Sheet1";"cms",#N/A,FALSE,"Sheet1";"fse",#N/A,FALSE,"Sheet1"}</definedName>
    <definedName name="wrn.documentaero." localSheetId="0">{"comps2",#N/A,FALSE,"AERO";"footnotes",#N/A,FALSE,"AERO"}</definedName>
    <definedName name="wrn.documentaero." localSheetId="7">{"comps2",#N/A,FALSE,"AERO";"footnotes",#N/A,FALSE,"AERO"}</definedName>
    <definedName name="wrn.documentaero." localSheetId="8">{"comps2",#N/A,FALSE,"AERO";"footnotes",#N/A,FALSE,"AERO"}</definedName>
    <definedName name="wrn.documentaero.">{"comps2",#N/A,FALSE,"AERO";"footnotes",#N/A,FALSE,"AERO"}</definedName>
    <definedName name="wrn.documenthand." localSheetId="0">{"comps",#N/A,FALSE,"HANDPACK";"footnotes",#N/A,FALSE,"HANDPACK"}</definedName>
    <definedName name="wrn.documenthand." localSheetId="7">{"comps",#N/A,FALSE,"HANDPACK";"footnotes",#N/A,FALSE,"HANDPACK"}</definedName>
    <definedName name="wrn.documenthand." localSheetId="8">{"comps",#N/A,FALSE,"HANDPACK";"footnotes",#N/A,FALSE,"HANDPACK"}</definedName>
    <definedName name="wrn.documenthand.">{"comps",#N/A,FALSE,"HANDPACK";"footnotes",#N/A,FALSE,"HANDPACK"}</definedName>
    <definedName name="wrn.édition." localSheetId="0">{"résultats",#N/A,FALSE,"résultats SFS";"indicateurs",#N/A,FALSE,"résultats SFS";"commentaires",#N/A,FALSE,"commentaires SFS";"graphiques",#N/A,FALSE,"graphiques SFS"}</definedName>
    <definedName name="wrn.édition." localSheetId="7">{"résultats",#N/A,FALSE,"résultats SFS";"indicateurs",#N/A,FALSE,"résultats SFS";"commentaires",#N/A,FALSE,"commentaires SFS";"graphiques",#N/A,FALSE,"graphiques SFS"}</definedName>
    <definedName name="wrn.édition." localSheetId="8">{"résultats",#N/A,FALSE,"résultats SFS";"indicateurs",#N/A,FALSE,"résultats SFS";"commentaires",#N/A,FALSE,"commentaires SFS";"graphiques",#N/A,FALSE,"graphiques SFS"}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 localSheetId="0">{"equity comps",#N/A,FALSE,"CS Comps";"equity comps",#N/A,FALSE,"PS Comps";"equity comps",#N/A,FALSE,"GIC_Comps";"equity comps",#N/A,FALSE,"GIC2_Comps"}</definedName>
    <definedName name="wrn.equity._.comps." localSheetId="7">{"equity comps",#N/A,FALSE,"CS Comps";"equity comps",#N/A,FALSE,"PS Comps";"equity comps",#N/A,FALSE,"GIC_Comps";"equity comps",#N/A,FALSE,"GIC2_Comps"}</definedName>
    <definedName name="wrn.equity._.comps." localSheetId="8">{"equity comps",#N/A,FALSE,"CS Comps";"equity comps",#N/A,FALSE,"PS Comps";"equity comps",#N/A,FALSE,"GIC_Comps";"equity comps",#N/A,FALSE,"GIC2_Comps"}</definedName>
    <definedName name="wrn.equity._.comps.">{"equity comps",#N/A,FALSE,"CS Comps";"equity comps",#N/A,FALSE,"PS Comps";"equity comps",#N/A,FALSE,"GIC_Comps";"equity comps",#N/A,FALSE,"GIC2_Comps"}</definedName>
    <definedName name="wrn.Europe.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0">{#N/A,#N/A,FALSE,"1999 Fiscal Current Week";#N/A,#N/A,FALSE,"1999 Flash Report Variance "}</definedName>
    <definedName name="wrn.Flash._.Report." localSheetId="7">{#N/A,#N/A,FALSE,"1999 Fiscal Current Week";#N/A,#N/A,FALSE,"1999 Flash Report Variance "}</definedName>
    <definedName name="wrn.Flash._.Report." localSheetId="8">{#N/A,#N/A,FALSE,"1999 Fiscal Current Week";#N/A,#N/A,FALSE,"1999 Flash Report Variance "}</definedName>
    <definedName name="wrn.Flash._.Report." localSheetId="13">{#N/A,#N/A,FALSE,"1999 Fiscal Current Week";#N/A,#N/A,FALSE,"1999 Flash Report Variance "}</definedName>
    <definedName name="wrn.Flash._.Report.">{#N/A,#N/A,FALSE,"1999 Fiscal Current Week";#N/A,#N/A,FALSE,"1999 Flash Report Variance "}</definedName>
    <definedName name="wrn.fleck." localSheetId="0">{"first",#N/A,FALSE,"FLEXPAC2";"second",#N/A,FALSE,"FLEXPAC2"}</definedName>
    <definedName name="wrn.fleck." localSheetId="7">{"first",#N/A,FALSE,"FLEXPAC2";"second",#N/A,FALSE,"FLEXPAC2"}</definedName>
    <definedName name="wrn.fleck." localSheetId="8">{"first",#N/A,FALSE,"FLEXPAC2";"second",#N/A,FALSE,"FLEXPAC2"}</definedName>
    <definedName name="wrn.fleck.">{"first",#N/A,FALSE,"FLEXPAC2";"second",#N/A,FALSE,"FLEXPAC2"}</definedName>
    <definedName name="wrn.fleckcompac." localSheetId="0">{"one",#N/A,FALSE,"FLEXPAC2";"two",#N/A,FALSE,"FLEXPAC2";"three",#N/A,FALSE,"FLEXPAC2"}</definedName>
    <definedName name="wrn.fleckcompac." localSheetId="7">{"one",#N/A,FALSE,"FLEXPAC2";"two",#N/A,FALSE,"FLEXPAC2";"three",#N/A,FALSE,"FLEXPAC2"}</definedName>
    <definedName name="wrn.fleckcompac." localSheetId="8">{"one",#N/A,FALSE,"FLEXPAC2";"two",#N/A,FALSE,"FLEXPAC2";"three",#N/A,FALSE,"FLEXPAC2"}</definedName>
    <definedName name="wrn.fleckcompac.">{"one",#N/A,FALSE,"FLEXPAC2";"two",#N/A,FALSE,"FLEXPAC2";"three",#N/A,FALSE,"FLEXPAC2"}</definedName>
    <definedName name="wrn.fred." localSheetId="0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7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8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0">{#N/A,#N/A,FALSE,"Cover";"outputs total",#N/A,FALSE,"Outputs"}</definedName>
    <definedName name="wrn.Full." localSheetId="7">{#N/A,#N/A,FALSE,"Cover";"outputs total",#N/A,FALSE,"Outputs"}</definedName>
    <definedName name="wrn.Full." localSheetId="8">{#N/A,#N/A,FALSE,"Cover";"outputs total",#N/A,FALSE,"Outputs"}</definedName>
    <definedName name="wrn.Full.">{#N/A,#N/A,FALSE,"Cover";"outputs total",#N/A,FALSE,"Outputs"}</definedName>
    <definedName name="wrn.Full._.model." localSheetId="0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8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0">{"vue1",#N/A,FALSE,"synthese";"vue2",#N/A,FALSE,"synthese"}</definedName>
    <definedName name="wrn.imp." localSheetId="7">{"vue1",#N/A,FALSE,"synthese";"vue2",#N/A,FALSE,"synthese"}</definedName>
    <definedName name="wrn.imp." localSheetId="8">{"vue1",#N/A,FALSE,"synthese";"vue2",#N/A,FALSE,"synthese"}</definedName>
    <definedName name="wrn.imp.">{"vue1",#N/A,FALSE,"synthese";"vue2",#N/A,FALSE,"synthese"}</definedName>
    <definedName name="wrn.Inputsheet_ProjectInput." localSheetId="0">{"ProjectInput",#N/A,FALSE,"INPUT-AREA"}</definedName>
    <definedName name="wrn.Inputsheet_ProjectInput." localSheetId="7">{"ProjectInput",#N/A,FALSE,"INPUT-AREA"}</definedName>
    <definedName name="wrn.Inputsheet_ProjectInput." localSheetId="8">{"ProjectInput",#N/A,FALSE,"INPUT-AREA"}</definedName>
    <definedName name="wrn.Inputsheet_ProjectInput.">{"ProjectInput",#N/A,FALSE,"INPUT-AREA"}</definedName>
    <definedName name="wrn.international.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0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7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8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0">{#N/A,#N/A,FALSE,"1999 Fiscal Current Week";#N/A,#N/A,FALSE,"1999 Fiscal Variance"}</definedName>
    <definedName name="wrn.Mark._.P.._.Report." localSheetId="7">{#N/A,#N/A,FALSE,"1999 Fiscal Current Week";#N/A,#N/A,FALSE,"1999 Fiscal Variance"}</definedName>
    <definedName name="wrn.Mark._.P.._.Report." localSheetId="8">{#N/A,#N/A,FALSE,"1999 Fiscal Current Week";#N/A,#N/A,FALSE,"1999 Fiscal Variance"}</definedName>
    <definedName name="wrn.Mark._.P.._.Report." localSheetId="13">{#N/A,#N/A,FALSE,"1999 Fiscal Current Week";#N/A,#N/A,FALSE,"1999 Fiscal Variance"}</definedName>
    <definedName name="wrn.Mark._.P.._.Report.">{#N/A,#N/A,FALSE,"1999 Fiscal Current Week";#N/A,#N/A,FALSE,"1999 Fiscal Variance"}</definedName>
    <definedName name="wrn.memo." localSheetId="0">{#N/A,#N/A,TRUE,"financial";#N/A,#N/A,TRUE,"plants"}</definedName>
    <definedName name="wrn.memo." localSheetId="7">{#N/A,#N/A,TRUE,"financial";#N/A,#N/A,TRUE,"plants"}</definedName>
    <definedName name="wrn.memo." localSheetId="8">{#N/A,#N/A,TRUE,"financial";#N/A,#N/A,TRUE,"plants"}</definedName>
    <definedName name="wrn.memo.">{#N/A,#N/A,TRUE,"financial";#N/A,#N/A,TRUE,"plants"}</definedName>
    <definedName name="wrn.merger." localSheetId="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7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8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0">{#N/A,#N/A,FALSE,"EL-M-01";#N/A,#N/A,FALSE,"EL-M-02";#N/A,#N/A,FALSE,"EL-M-03";#N/A,#N/A,FALSE,"EL-S-01";#N/A,#N/A,FALSE,"EL-S-02";#N/A,#N/A,FALSE,"EL-A-01";#N/A,#N/A,FALSE,"EL-A-02"}</definedName>
    <definedName name="wrn.Monthly." localSheetId="7">{#N/A,#N/A,FALSE,"EL-M-01";#N/A,#N/A,FALSE,"EL-M-02";#N/A,#N/A,FALSE,"EL-M-03";#N/A,#N/A,FALSE,"EL-S-01";#N/A,#N/A,FALSE,"EL-S-02";#N/A,#N/A,FALSE,"EL-A-01";#N/A,#N/A,FALSE,"EL-A-02"}</definedName>
    <definedName name="wrn.Monthly." localSheetId="8">{#N/A,#N/A,FALSE,"EL-M-01";#N/A,#N/A,FALSE,"EL-M-02";#N/A,#N/A,FALSE,"EL-M-03";#N/A,#N/A,FALSE,"EL-S-01";#N/A,#N/A,FALSE,"EL-S-02";#N/A,#N/A,FALSE,"EL-A-01";#N/A,#N/A,FALSE,"EL-A-02"}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 localSheetId="0">{"new1",#N/A,FALSE,"FLEXPAC2";"new2",#N/A,FALSE,"FLEXPAC2"}</definedName>
    <definedName name="wrn.new." localSheetId="7">{"new1",#N/A,FALSE,"FLEXPAC2";"new2",#N/A,FALSE,"FLEXPAC2"}</definedName>
    <definedName name="wrn.new." localSheetId="8">{"new1",#N/A,FALSE,"FLEXPAC2";"new2",#N/A,FALSE,"FLEXPAC2"}</definedName>
    <definedName name="wrn.new.">{"new1",#N/A,FALSE,"FLEXPAC2";"new2",#N/A,FALSE,"FLEXPAC2"}</definedName>
    <definedName name="wrn.newDEV." localSheetId="0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7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8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7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8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0">{#N/A,#N/A,FALSE,"Outlook for Month ";#N/A,#N/A,FALSE,"Risk for Month ";#N/A,#N/A,FALSE,"Upside for Month"}</definedName>
    <definedName name="wrn.Outlook._.Report." localSheetId="7">{#N/A,#N/A,FALSE,"Outlook for Month ";#N/A,#N/A,FALSE,"Risk for Month ";#N/A,#N/A,FALSE,"Upside for Month"}</definedName>
    <definedName name="wrn.Outlook._.Report." localSheetId="8">{#N/A,#N/A,FALSE,"Outlook for Month ";#N/A,#N/A,FALSE,"Risk for Month ";#N/A,#N/A,FALSE,"Upside for Month"}</definedName>
    <definedName name="wrn.Outlook._.Report.">{#N/A,#N/A,FALSE,"Outlook for Month ";#N/A,#N/A,FALSE,"Risk for Month ";#N/A,#N/A,FALSE,"Upside for Month"}</definedName>
    <definedName name="wrn.Output.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0">{"print 1",#N/A,FALSE,"PrimeCo PCS";"print 2",#N/A,FALSE,"PrimeCo PCS";"valuation",#N/A,FALSE,"PrimeCo PCS"}</definedName>
    <definedName name="wrn.PrimeCo." localSheetId="7">{"print 1",#N/A,FALSE,"PrimeCo PCS";"print 2",#N/A,FALSE,"PrimeCo PCS";"valuation",#N/A,FALSE,"PrimeCo PCS"}</definedName>
    <definedName name="wrn.PrimeCo." localSheetId="8">{"print 1",#N/A,FALSE,"PrimeCo PCS";"print 2",#N/A,FALSE,"PrimeCo PCS";"valuation",#N/A,FALSE,"PrimeCo PCS"}</definedName>
    <definedName name="wrn.PrimeCo." localSheetId="13">{"print 1",#N/A,FALSE,"PrimeCo PCS";"print 2",#N/A,FALSE,"PrimeCo PCS";"valuation",#N/A,FALSE,"PrimeCo PCS"}</definedName>
    <definedName name="wrn.PrimeCo.">{"print 1",#N/A,FALSE,"PrimeCo PCS";"print 2",#N/A,FALSE,"PrimeCo PCS";"valuation",#N/A,FALSE,"PrimeCo PCS"}</definedName>
    <definedName name="wrn.Print." localSheetId="0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7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8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0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7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8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0">{"Valuation",#N/A,TRUE,"Valuation Summary";"Financial Statements",#N/A,TRUE,"Results";"Results",#N/A,TRUE,"Results";"Ratios",#N/A,TRUE,"Results";"P2 Summary",#N/A,TRUE,"Results"}</definedName>
    <definedName name="wrn.Print._.Results._.A4." localSheetId="7">{"Valuation",#N/A,TRUE,"Valuation Summary";"Financial Statements",#N/A,TRUE,"Results";"Results",#N/A,TRUE,"Results";"Ratios",#N/A,TRUE,"Results";"P2 Summary",#N/A,TRUE,"Results"}</definedName>
    <definedName name="wrn.Print._.Results._.A4." localSheetId="8">{"Valuation",#N/A,TRUE,"Valuation Summary";"Financial Statements",#N/A,TRUE,"Results";"Results",#N/A,TRUE,"Results";"Ratios",#N/A,TRUE,"Results";"P2 Summary",#N/A,TRUE,"Results"}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 localSheetId="0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0">{"First Page",#N/A,FALSE,"Surfactants LBO";"Second Page",#N/A,FALSE,"Surfactants LBO"}</definedName>
    <definedName name="wrn.Print._.the._.lot." localSheetId="7">{"First Page",#N/A,FALSE,"Surfactants LBO";"Second Page",#N/A,FALSE,"Surfactants LBO"}</definedName>
    <definedName name="wrn.Print._.the._.lot." localSheetId="8">{"First Page",#N/A,FALSE,"Surfactants LBO";"Second Page",#N/A,FALSE,"Surfactants LBO"}</definedName>
    <definedName name="wrn.Print._.the._.lot.">{"First Page",#N/A,FALSE,"Surfactants LBO";"Second Page",#N/A,FALSE,"Surfactants LBO"}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7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8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7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8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7">{#N/A,"DR",FALSE,"increm pf";#N/A,"MAMSI",FALSE,"increm pf";#N/A,"MAXI",FALSE,"increm pf";#N/A,"PCAM",FALSE,"increm pf";#N/A,"PHSV",FALSE,"increm pf";#N/A,"SIE",FALSE,"increm pf"}</definedName>
    <definedName name="wrn.Print_Buyer." localSheetId="8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7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8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0">{#N/A,#N/A,FALSE,"Eastern";#N/A,#N/A,FALSE,"Western"}</definedName>
    <definedName name="wrn.Printing._.the._.transactions._.sheets." localSheetId="7">{#N/A,#N/A,FALSE,"Eastern";#N/A,#N/A,FALSE,"Western"}</definedName>
    <definedName name="wrn.Printing._.the._.transactions._.sheets." localSheetId="8">{#N/A,#N/A,FALSE,"Eastern";#N/A,#N/A,FALSE,"Western"}</definedName>
    <definedName name="wrn.Printing._.the._.transactions._.sheets.">{#N/A,#N/A,FALSE,"Eastern";#N/A,#N/A,FALSE,"Western"}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7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8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3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0">{#N/A,#N/A,TRUE,"Forecast &amp; Analysis";#N/A,#N/A,TRUE,"Market Values";#N/A,#N/A,TRUE,"Ratios";#N/A,#N/A,TRUE,"Regressions";#N/A,#N/A,TRUE,"Market Values";#N/A,#N/A,TRUE,"Parameters &amp; Results"}</definedName>
    <definedName name="wrn.rapport._.1." localSheetId="7">{#N/A,#N/A,TRUE,"Forecast &amp; Analysis";#N/A,#N/A,TRUE,"Market Values";#N/A,#N/A,TRUE,"Ratios";#N/A,#N/A,TRUE,"Regressions";#N/A,#N/A,TRUE,"Market Values";#N/A,#N/A,TRUE,"Parameters &amp; Results"}</definedName>
    <definedName name="wrn.rapport._.1." localSheetId="8">{#N/A,#N/A,TRUE,"Forecast &amp; Analysis";#N/A,#N/A,TRUE,"Market Values";#N/A,#N/A,TRUE,"Ratios";#N/A,#N/A,TRUE,"Regressions";#N/A,#N/A,TRUE,"Market Values";#N/A,#N/A,TRUE,"Parameters &amp; Results"}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 localSheetId="0">{#N/A,#N/A,TRUE,"Forecast &amp; Analysis";#N/A,#N/A,TRUE,"Market Values";#N/A,#N/A,TRUE,"Ratios";#N/A,#N/A,TRUE,"Regressions";#N/A,#N/A,TRUE,"Market Values";#N/A,#N/A,TRUE,"Parameters &amp; Results"}</definedName>
    <definedName name="wrn.rapport._.305." localSheetId="7">{#N/A,#N/A,TRUE,"Forecast &amp; Analysis";#N/A,#N/A,TRUE,"Market Values";#N/A,#N/A,TRUE,"Ratios";#N/A,#N/A,TRUE,"Regressions";#N/A,#N/A,TRUE,"Market Values";#N/A,#N/A,TRUE,"Parameters &amp; Results"}</definedName>
    <definedName name="wrn.rapport._.305." localSheetId="8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 localSheetId="0">{#N/A,#N/A,FALSE,"Operations";#N/A,#N/A,FALSE,"Financials"}</definedName>
    <definedName name="wrn.Report1." localSheetId="7">{#N/A,#N/A,FALSE,"Operations";#N/A,#N/A,FALSE,"Financials"}</definedName>
    <definedName name="wrn.Report1." localSheetId="8">{#N/A,#N/A,FALSE,"Operations";#N/A,#N/A,FALSE,"Financials"}</definedName>
    <definedName name="wrn.Report1.">{#N/A,#N/A,FALSE,"Operations";#N/A,#N/A,FALSE,"Financials"}</definedName>
    <definedName name="wrn.RPT.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0">{#N/A,#N/A,FALSE,"Sensitivities";#N/A,#N/A,FALSE,"Sensitivities2"}</definedName>
    <definedName name="wrn.sens." localSheetId="7">{#N/A,#N/A,FALSE,"Sensitivities";#N/A,#N/A,FALSE,"Sensitivities2"}</definedName>
    <definedName name="wrn.sens." localSheetId="8">{#N/A,#N/A,FALSE,"Sensitivities";#N/A,#N/A,FALSE,"Sensitivities2"}</definedName>
    <definedName name="wrn.sens.">{#N/A,#N/A,FALSE,"Sensitivities";#N/A,#N/A,FALSE,"Sensitivities2"}</definedName>
    <definedName name="wrn.sensitivity._.analyses." localSheetId="0">{"general",#N/A,FALSE,"Assumptions"}</definedName>
    <definedName name="wrn.sensitivity._.analyses." localSheetId="7">{"general",#N/A,FALSE,"Assumptions"}</definedName>
    <definedName name="wrn.sensitivity._.analyses." localSheetId="8">{"general",#N/A,FALSE,"Assumptions"}</definedName>
    <definedName name="wrn.sensitivity._.analyses.">{"general",#N/A,FALSE,"Assumptions"}</definedName>
    <definedName name="wrn.Søren." localSheetId="0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7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8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0">{#N/A,#N/A,FALSE,"CBE";#N/A,#N/A,FALSE,"SWK"}</definedName>
    <definedName name="wrn.stand_alone." localSheetId="7">{#N/A,#N/A,FALSE,"CBE";#N/A,#N/A,FALSE,"SWK"}</definedName>
    <definedName name="wrn.stand_alone." localSheetId="8">{#N/A,#N/A,FALSE,"CBE";#N/A,#N/A,FALSE,"SWK"}</definedName>
    <definedName name="wrn.stand_alone.">{#N/A,#N/A,FALSE,"CBE";#N/A,#N/A,FALSE,"SWK"}</definedName>
    <definedName name="wrn.Summary." localSheetId="0">{#N/A,#N/A,FALSE,"Summary3";#N/A,#N/A,FALSE,"Summary1";#N/A,#N/A,FALSE,"Summary2";#N/A,#N/A,FALSE,"Sensitivities1";#N/A,#N/A,FALSE,"Sensitivities2"}</definedName>
    <definedName name="wrn.Summary." localSheetId="7">{#N/A,#N/A,FALSE,"Summary3";#N/A,#N/A,FALSE,"Summary1";#N/A,#N/A,FALSE,"Summary2";#N/A,#N/A,FALSE,"Sensitivities1";#N/A,#N/A,FALSE,"Sensitivities2"}</definedName>
    <definedName name="wrn.Summary." localSheetId="8">{#N/A,#N/A,FALSE,"Summary3";#N/A,#N/A,FALSE,"Summary1";#N/A,#N/A,FALSE,"Summary2";#N/A,#N/A,FALSE,"Sensitivities1";#N/A,#N/A,FALSE,"Sensitivities2"}</definedName>
    <definedName name="wrn.Summary.">{#N/A,#N/A,FALSE,"Summary3";#N/A,#N/A,FALSE,"Summary1";#N/A,#N/A,FALSE,"Summary2";#N/A,#N/A,FALSE,"Sensitivities1";#N/A,#N/A,FALSE,"Sensitivities2"}</definedName>
    <definedName name="wrn.Summary._.with._.short._.outputs." localSheetId="0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7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8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0">{"test2",#N/A,TRUE,"Prices"}</definedName>
    <definedName name="wrn.test." localSheetId="7">{"test2",#N/A,TRUE,"Prices"}</definedName>
    <definedName name="wrn.test." localSheetId="8">{"test2",#N/A,TRUE,"Prices"}</definedName>
    <definedName name="wrn.test." localSheetId="13">{"test2",#N/A,TRUE,"Prices"}</definedName>
    <definedName name="wrn.test.">{"test2",#N/A,TRUE,"Prices"}</definedName>
    <definedName name="wrn.Thomas_Case." localSheetId="0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7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8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0">{"comp1",#N/A,FALSE,"COMPS";"footnotes",#N/A,FALSE,"COMPS"}</definedName>
    <definedName name="wrn.totalcomp." localSheetId="7">{"comp1",#N/A,FALSE,"COMPS";"footnotes",#N/A,FALSE,"COMPS"}</definedName>
    <definedName name="wrn.totalcomp." localSheetId="8">{"comp1",#N/A,FALSE,"COMPS";"footnotes",#N/A,FALSE,"COMPS"}</definedName>
    <definedName name="wrn.totalcomp.">{"comp1",#N/A,FALSE,"COMPS";"footnotes",#N/A,FALSE,"COMPS"}</definedName>
    <definedName name="wrn.trans._.sum." localSheetId="0">{"trans assumptions",#N/A,FALSE,"Merger";"trans accretion",#N/A,FALSE,"Merger"}</definedName>
    <definedName name="wrn.trans._.sum." localSheetId="7">{"trans assumptions",#N/A,FALSE,"Merger";"trans accretion",#N/A,FALSE,"Merger"}</definedName>
    <definedName name="wrn.trans._.sum." localSheetId="8">{"trans assumptions",#N/A,FALSE,"Merger";"trans accretion",#N/A,FALSE,"Merger"}</definedName>
    <definedName name="wrn.trans._.sum.">{"trans assumptions",#N/A,FALSE,"Merger";"trans accretion",#N/A,FALSE,"Merger"}</definedName>
    <definedName name="wrn.Udskriv._.alt." localSheetId="0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7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8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0">{#N/A,#N/A,FALSE,"Umsatz";#N/A,#N/A,FALSE,"Base V.02";#N/A,#N/A,FALSE,"Charts"}</definedName>
    <definedName name="wrn.Umsatz." localSheetId="7">{#N/A,#N/A,FALSE,"Umsatz";#N/A,#N/A,FALSE,"Base V.02";#N/A,#N/A,FALSE,"Charts"}</definedName>
    <definedName name="wrn.Umsatz." localSheetId="8">{#N/A,#N/A,FALSE,"Umsatz";#N/A,#N/A,FALSE,"Base V.02";#N/A,#N/A,FALSE,"Charts"}</definedName>
    <definedName name="wrn.Umsatz." localSheetId="13">{#N/A,#N/A,FALSE,"Umsatz";#N/A,#N/A,FALSE,"Base V.02";#N/A,#N/A,FALSE,"Charts"}</definedName>
    <definedName name="wrn.Umsatz.">{#N/A,#N/A,FALSE,"Umsatz";#N/A,#N/A,FALSE,"Base V.02";#N/A,#N/A,FALSE,"Charts"}</definedName>
    <definedName name="wrn.up." localSheetId="0">{"up stand alones",#N/A,FALSE,"Acquiror"}</definedName>
    <definedName name="wrn.up." localSheetId="7">{"up stand alones",#N/A,FALSE,"Acquiror"}</definedName>
    <definedName name="wrn.up." localSheetId="8">{"up stand alones",#N/A,FALSE,"Acquiror"}</definedName>
    <definedName name="wrn.up.">{"up stand alones",#N/A,FALSE,"Acquiror"}</definedName>
    <definedName name="wrn.upfront." localSheetId="0">{#N/A,#N/A,FALSE,"SUMMARY";#N/A,#N/A,FALSE,"COACH";#N/A,#N/A,FALSE,"ACTIONPK";#N/A,#N/A,FALSE,"LASTCALL";#N/A,#N/A,FALSE,"SUZANNE";#N/A,#N/A,FALSE,"NEXPO"}</definedName>
    <definedName name="wrn.upfront." localSheetId="7">{#N/A,#N/A,FALSE,"SUMMARY";#N/A,#N/A,FALSE,"COACH";#N/A,#N/A,FALSE,"ACTIONPK";#N/A,#N/A,FALSE,"LASTCALL";#N/A,#N/A,FALSE,"SUZANNE";#N/A,#N/A,FALSE,"NEXPO"}</definedName>
    <definedName name="wrn.upfront." localSheetId="8">{#N/A,#N/A,FALSE,"SUMMARY";#N/A,#N/A,FALSE,"COACH";#N/A,#N/A,FALSE,"ACTIONPK";#N/A,#N/A,FALSE,"LASTCALL";#N/A,#N/A,FALSE,"SUZANNE";#N/A,#N/A,FALSE,"NEXPO"}</definedName>
    <definedName name="wrn.upfront." localSheetId="13">{#N/A,#N/A,FALSE,"SUMMARY";#N/A,#N/A,FALSE,"COACH";#N/A,#N/A,FALSE,"ACTIONPK";#N/A,#N/A,FALSE,"LASTCALL";#N/A,#N/A,FALSE,"SUZANNE";#N/A,#N/A,FALSE,"NEXPO"}</definedName>
    <definedName name="wrn.upfront.">{#N/A,#N/A,FALSE,"SUMMARY";#N/A,#N/A,FALSE,"COACH";#N/A,#N/A,FALSE,"ACTIONPK";#N/A,#N/A,FALSE,"LASTCALL";#N/A,#N/A,FALSE,"SUZANNE";#N/A,#N/A,FALSE,"NEXPO"}</definedName>
    <definedName name="wrn.USW." localSheetId="0">{"IS",#N/A,FALSE,"IS";"RPTIS",#N/A,FALSE,"RPTIS";"STATS",#N/A,FALSE,"STATS";"BS",#N/A,FALSE,"BS"}</definedName>
    <definedName name="wrn.USW." localSheetId="7">{"IS",#N/A,FALSE,"IS";"RPTIS",#N/A,FALSE,"RPTIS";"STATS",#N/A,FALSE,"STATS";"BS",#N/A,FALSE,"BS"}</definedName>
    <definedName name="wrn.USW." localSheetId="8">{"IS",#N/A,FALSE,"IS";"RPTIS",#N/A,FALSE,"RPTIS";"STATS",#N/A,FALSE,"STATS";"BS",#N/A,FALSE,"BS"}</definedName>
    <definedName name="wrn.USW." localSheetId="13">{"IS",#N/A,FALSE,"IS";"RPTIS",#N/A,FALSE,"RPTIS";"STATS",#N/A,FALSE,"STATS";"BS",#N/A,FALSE,"BS"}</definedName>
    <definedName name="wrn.USW.">{"IS",#N/A,FALSE,"IS";"RPTIS",#N/A,FALSE,"RPTIS";"STATS",#N/A,FALSE,"STATS";"BS",#N/A,FALSE,"BS"}</definedName>
    <definedName name="wrn1.flash._.Report." localSheetId="0">{#N/A,#N/A,FALSE,"1999 Fiscal Current Week";#N/A,#N/A,FALSE,"1999 Flash Report Variance "}</definedName>
    <definedName name="wrn1.flash._.Report." localSheetId="7">{#N/A,#N/A,FALSE,"1999 Fiscal Current Week";#N/A,#N/A,FALSE,"1999 Flash Report Variance "}</definedName>
    <definedName name="wrn1.flash._.Report." localSheetId="8">{#N/A,#N/A,FALSE,"1999 Fiscal Current Week";#N/A,#N/A,FALSE,"1999 Flash Report Variance "}</definedName>
    <definedName name="wrn1.flash._.Report." localSheetId="13">{#N/A,#N/A,FALSE,"1999 Fiscal Current Week";#N/A,#N/A,FALSE,"1999 Flash Report Variance "}</definedName>
    <definedName name="wrn1.flash._.Report.">{#N/A,#N/A,FALSE,"1999 Fiscal Current Week";#N/A,#N/A,FALSE,"1999 Flash Report Variance "}</definedName>
    <definedName name="wrn2.Bplan." localSheetId="0">{#N/A,#N/A,FALSE,"F_Plan";#N/A,#N/A,FALSE,"Parameter"}</definedName>
    <definedName name="wrn2.Bplan." localSheetId="7">{#N/A,#N/A,FALSE,"F_Plan";#N/A,#N/A,FALSE,"Parameter"}</definedName>
    <definedName name="wrn2.Bplan." localSheetId="8">{#N/A,#N/A,FALSE,"F_Plan";#N/A,#N/A,FALSE,"Parameter"}</definedName>
    <definedName name="wrn2.Bplan." localSheetId="13">{#N/A,#N/A,FALSE,"F_Plan";#N/A,#N/A,FALSE,"Parameter"}</definedName>
    <definedName name="wrn2.Bplan.">{#N/A,#N/A,FALSE,"F_Plan";#N/A,#N/A,FALSE,"Parameter"}</definedName>
    <definedName name="WRN2.Document" localSheetId="0">{"consolidated",#N/A,FALSE,"Sheet1";"cms",#N/A,FALSE,"Sheet1";"fse",#N/A,FALSE,"Sheet1"}</definedName>
    <definedName name="WRN2.Document" localSheetId="7">{"consolidated",#N/A,FALSE,"Sheet1";"cms",#N/A,FALSE,"Sheet1";"fse",#N/A,FALSE,"Sheet1"}</definedName>
    <definedName name="WRN2.Document" localSheetId="8">{"consolidated",#N/A,FALSE,"Sheet1";"cms",#N/A,FALSE,"Sheet1";"fse",#N/A,FALSE,"Sheet1"}</definedName>
    <definedName name="WRN2.Document">{"consolidated",#N/A,FALSE,"Sheet1";"cms",#N/A,FALSE,"Sheet1";"fse",#N/A,FALSE,"Sheet1"}</definedName>
    <definedName name="X" localSheetId="0">#REF!</definedName>
    <definedName name="X" localSheetId="7">#REF!</definedName>
    <definedName name="X" localSheetId="8">#REF!</definedName>
    <definedName name="X">#REF!</definedName>
    <definedName name="X___12" localSheetId="0">#REF!</definedName>
    <definedName name="X___12" localSheetId="7">#REF!</definedName>
    <definedName name="X___12" localSheetId="8">#REF!</definedName>
    <definedName name="X___12">#REF!</definedName>
    <definedName name="X___2" localSheetId="0">#REF!</definedName>
    <definedName name="X___2" localSheetId="7">#REF!</definedName>
    <definedName name="X___2" localSheetId="8">#REF!</definedName>
    <definedName name="X___2">#REF!</definedName>
    <definedName name="X___25" localSheetId="0">#REF!</definedName>
    <definedName name="X___25" localSheetId="7">#REF!</definedName>
    <definedName name="X___25" localSheetId="8">#REF!</definedName>
    <definedName name="X___25">#REF!</definedName>
    <definedName name="X___26" localSheetId="0">#REF!</definedName>
    <definedName name="X___26" localSheetId="7">#REF!</definedName>
    <definedName name="X___26" localSheetId="8">#REF!</definedName>
    <definedName name="X___26">#REF!</definedName>
    <definedName name="X___4" localSheetId="0">#REF!</definedName>
    <definedName name="X___4" localSheetId="7">#REF!</definedName>
    <definedName name="X___4" localSheetId="8">#REF!</definedName>
    <definedName name="X___4">#REF!</definedName>
    <definedName name="X___6" localSheetId="0">#REF!</definedName>
    <definedName name="X___6" localSheetId="7">#REF!</definedName>
    <definedName name="X___6" localSheetId="8">#REF!</definedName>
    <definedName name="X___6">#REF!</definedName>
    <definedName name="X___7" localSheetId="0">#REF!</definedName>
    <definedName name="X___7" localSheetId="7">#REF!</definedName>
    <definedName name="X___7" localSheetId="8">#REF!</definedName>
    <definedName name="X___7">#REF!</definedName>
    <definedName name="xcdq" localSheetId="0">{#N/A,#N/A,FALSE,"Outlook for Month ";#N/A,#N/A,FALSE,"Risk for Month ";#N/A,#N/A,FALSE,"Upside for Month"}</definedName>
    <definedName name="xcdq" localSheetId="7">{#N/A,#N/A,FALSE,"Outlook for Month ";#N/A,#N/A,FALSE,"Risk for Month ";#N/A,#N/A,FALSE,"Upside for Month"}</definedName>
    <definedName name="xcdq" localSheetId="8">{#N/A,#N/A,FALSE,"Outlook for Month ";#N/A,#N/A,FALSE,"Risk for Month ";#N/A,#N/A,FALSE,"Upside for Month"}</definedName>
    <definedName name="xcdq">{#N/A,#N/A,FALSE,"Outlook for Month ";#N/A,#N/A,FALSE,"Risk for Month ";#N/A,#N/A,FALSE,"Upside for Month"}</definedName>
    <definedName name="xcvxcvx" localSheetId="10">#REF!</definedName>
    <definedName name="xcvxcvx" localSheetId="0">#REF!</definedName>
    <definedName name="xcvxcvx" localSheetId="7">#REF!</definedName>
    <definedName name="xcvxcvx" localSheetId="8">#REF!</definedName>
    <definedName name="xcvxcvx">#REF!</definedName>
    <definedName name="xf" localSheetId="10">#REF!</definedName>
    <definedName name="xf" localSheetId="0">#REF!</definedName>
    <definedName name="xf" localSheetId="7">#REF!</definedName>
    <definedName name="xf" localSheetId="8">#REF!</definedName>
    <definedName name="xf">#REF!</definedName>
    <definedName name="XRefActiveRow" localSheetId="10">#REF!</definedName>
    <definedName name="XRefActiveRow" localSheetId="0">#REF!</definedName>
    <definedName name="XRefActiveRow" localSheetId="7">#REF!</definedName>
    <definedName name="XRefActiveRow" localSheetId="8">#REF!</definedName>
    <definedName name="XRefActiveRow">#REF!</definedName>
    <definedName name="XRefColumnsCount">2</definedName>
    <definedName name="XRefCopy2Row" localSheetId="10">#REF!</definedName>
    <definedName name="XRefCopy2Row" localSheetId="0">#REF!</definedName>
    <definedName name="XRefCopy2Row" localSheetId="7">#REF!</definedName>
    <definedName name="XRefCopy2Row" localSheetId="8">#REF!</definedName>
    <definedName name="XRefCopy2Row">#REF!</definedName>
    <definedName name="XRefCopyRangeCount">2</definedName>
    <definedName name="XRefPaste2Row" localSheetId="10">#REF!</definedName>
    <definedName name="XRefPaste2Row" localSheetId="0">#REF!</definedName>
    <definedName name="XRefPaste2Row" localSheetId="7">#REF!</definedName>
    <definedName name="XRefPaste2Row" localSheetId="8">#REF!</definedName>
    <definedName name="XRefPaste2Row">#REF!</definedName>
    <definedName name="XRefPaste3Row" localSheetId="10">#REF!</definedName>
    <definedName name="XRefPaste3Row" localSheetId="0">#REF!</definedName>
    <definedName name="XRefPaste3Row" localSheetId="7">#REF!</definedName>
    <definedName name="XRefPaste3Row" localSheetId="8">#REF!</definedName>
    <definedName name="XRefPaste3Row">#REF!</definedName>
    <definedName name="XRefPaste4Row" localSheetId="10">#REF!</definedName>
    <definedName name="XRefPaste4Row" localSheetId="0">#REF!</definedName>
    <definedName name="XRefPaste4Row" localSheetId="7">#REF!</definedName>
    <definedName name="XRefPaste4Row" localSheetId="8">#REF!</definedName>
    <definedName name="XRefPaste4Row">#REF!</definedName>
    <definedName name="XRefPaste5Row" localSheetId="10">#REF!</definedName>
    <definedName name="XRefPaste5Row" localSheetId="0">#REF!</definedName>
    <definedName name="XRefPaste5Row" localSheetId="7">#REF!</definedName>
    <definedName name="XRefPaste5Row" localSheetId="8">#REF!</definedName>
    <definedName name="XRefPaste5Row">#REF!</definedName>
    <definedName name="XRefPasteRangeCount">5</definedName>
    <definedName name="xv" localSheetId="7">#REF!</definedName>
    <definedName name="xv" localSheetId="8">#REF!</definedName>
    <definedName name="xv">#REF!</definedName>
    <definedName name="xwxxwx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0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7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8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localSheetId="0">{#N/A,#N/A,FALSE,"CBE";#N/A,#N/A,FALSE,"SWK"}</definedName>
    <definedName name="xxxxx" localSheetId="7">{#N/A,#N/A,FALSE,"CBE";#N/A,#N/A,FALSE,"SWK"}</definedName>
    <definedName name="xxxxx" localSheetId="8">{#N/A,#N/A,FALSE,"CBE";#N/A,#N/A,FALSE,"SWK"}</definedName>
    <definedName name="xxxxx">{#N/A,#N/A,FALSE,"CBE";#N/A,#N/A,FALSE,"SWK"}</definedName>
    <definedName name="XYZ" localSheetId="0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7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8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 localSheetId="7">#REF!</definedName>
    <definedName name="yak" localSheetId="8">#REF!</definedName>
    <definedName name="yak">#REF!</definedName>
    <definedName name="year" localSheetId="7">#REF!</definedName>
    <definedName name="year" localSheetId="8">#REF!</definedName>
    <definedName name="year">#REF!</definedName>
    <definedName name="YER">#N/A</definedName>
    <definedName name="yfj" localSheetId="0">{#N/A,#N/A,TRUE,"Cover sheet";#N/A,#N/A,TRUE,"INPUTS";#N/A,#N/A,TRUE,"OUTPUTS";#N/A,#N/A,TRUE,"VALUATION"}</definedName>
    <definedName name="yfj" localSheetId="7">{#N/A,#N/A,TRUE,"Cover sheet";#N/A,#N/A,TRUE,"INPUTS";#N/A,#N/A,TRUE,"OUTPUTS";#N/A,#N/A,TRUE,"VALUATION"}</definedName>
    <definedName name="yfj" localSheetId="8">{#N/A,#N/A,TRUE,"Cover sheet";#N/A,#N/A,TRUE,"INPUTS";#N/A,#N/A,TRUE,"OUTPUTS";#N/A,#N/A,TRUE,"VALUATION"}</definedName>
    <definedName name="yfj">{#N/A,#N/A,TRUE,"Cover sheet";#N/A,#N/A,TRUE,"INPUTS";#N/A,#N/A,TRUE,"OUTPUTS";#N/A,#N/A,TRUE,"VALUATION"}</definedName>
    <definedName name="yjdkutk" localSheetId="0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7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8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0">{#N/A,#N/A,FALSE,"ORIX CSC"}</definedName>
    <definedName name="yre" localSheetId="7">{#N/A,#N/A,FALSE,"ORIX CSC"}</definedName>
    <definedName name="yre" localSheetId="8">{#N/A,#N/A,FALSE,"ORIX CSC"}</definedName>
    <definedName name="yre" localSheetId="13">{#N/A,#N/A,FALSE,"ORIX CSC"}</definedName>
    <definedName name="yre">{#N/A,#N/A,FALSE,"ORIX CSC"}</definedName>
    <definedName name="yutut" localSheetId="7">#REF!</definedName>
    <definedName name="yutut" localSheetId="8">#REF!</definedName>
    <definedName name="yutut">#REF!</definedName>
    <definedName name="yuyuuyuyuyuyu" localSheetId="0">{#N/A,#N/A,TRUE,"Cover sheet";#N/A,#N/A,TRUE,"DCF analysis";#N/A,#N/A,TRUE,"WACC calculation"}</definedName>
    <definedName name="yuyuuyuyuyuyu" localSheetId="7">{#N/A,#N/A,TRUE,"Cover sheet";#N/A,#N/A,TRUE,"DCF analysis";#N/A,#N/A,TRUE,"WACC calculation"}</definedName>
    <definedName name="yuyuuyuyuyuyu" localSheetId="8">{#N/A,#N/A,TRUE,"Cover sheet";#N/A,#N/A,TRUE,"DCF analysis";#N/A,#N/A,TRUE,"WACC calculation"}</definedName>
    <definedName name="yuyuuyuyuyuyu">{#N/A,#N/A,TRUE,"Cover sheet";#N/A,#N/A,TRUE,"DCF analysis";#N/A,#N/A,TRUE,"WACC calculation"}</definedName>
    <definedName name="yyyy" localSheetId="0">yyyy</definedName>
    <definedName name="yyyy" localSheetId="7">#N/A</definedName>
    <definedName name="yyyy" localSheetId="8">#N/A</definedName>
    <definedName name="yyyy">yyyy</definedName>
    <definedName name="Z" localSheetId="0">#REF!</definedName>
    <definedName name="Z" localSheetId="7">#REF!</definedName>
    <definedName name="Z" localSheetId="8">#REF!</definedName>
    <definedName name="Z">#REF!</definedName>
    <definedName name="Z___0">NA()</definedName>
    <definedName name="Z___12" localSheetId="7">#REF!</definedName>
    <definedName name="Z___12" localSheetId="8">#REF!</definedName>
    <definedName name="Z___12">#REF!</definedName>
    <definedName name="Z___2" localSheetId="7">#REF!</definedName>
    <definedName name="Z___2" localSheetId="8">#REF!</definedName>
    <definedName name="Z___2">#REF!</definedName>
    <definedName name="Z___25" localSheetId="7">#REF!</definedName>
    <definedName name="Z___25" localSheetId="8">#REF!</definedName>
    <definedName name="Z___25">#REF!</definedName>
    <definedName name="Z___26" localSheetId="7">#REF!</definedName>
    <definedName name="Z___26" localSheetId="8">#REF!</definedName>
    <definedName name="Z___26">#REF!</definedName>
    <definedName name="Z___27">NA()</definedName>
    <definedName name="Z___4" localSheetId="7">#REF!</definedName>
    <definedName name="Z___4" localSheetId="8">#REF!</definedName>
    <definedName name="Z___4">#REF!</definedName>
    <definedName name="Z___5">NA()</definedName>
    <definedName name="Z___6" localSheetId="7">#REF!</definedName>
    <definedName name="Z___6" localSheetId="8">#REF!</definedName>
    <definedName name="Z___6">#REF!</definedName>
    <definedName name="Z___7" localSheetId="7">#REF!</definedName>
    <definedName name="Z___7" localSheetId="8">#REF!</definedName>
    <definedName name="Z___7">#REF!</definedName>
    <definedName name="ZA" localSheetId="7">#REF!</definedName>
    <definedName name="ZA" localSheetId="8">#REF!</definedName>
    <definedName name="za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ZA">#REF!</definedName>
    <definedName name="ZAA" localSheetId="7">#REF!</definedName>
    <definedName name="ZAA" localSheetId="8">#REF!</definedName>
    <definedName name="ZAA">#REF!</definedName>
    <definedName name="ZAAZAZ" localSheetId="7">#REF!</definedName>
    <definedName name="ZAAZAZ" localSheetId="8">#REF!</definedName>
    <definedName name="ZAAZAZ">#REF!</definedName>
    <definedName name="ZAGOR" localSheetId="7">#REF!</definedName>
    <definedName name="ZAGOR" localSheetId="8">#REF!</definedName>
    <definedName name="ZAGOR">#REF!</definedName>
    <definedName name="ZAGOR___0" localSheetId="7">#REF!</definedName>
    <definedName name="ZAGOR___0" localSheetId="8">#REF!</definedName>
    <definedName name="ZAGOR___0">#REF!</definedName>
    <definedName name="ZAGOR___12" localSheetId="7">#REF!</definedName>
    <definedName name="ZAGOR___12" localSheetId="8">#REF!</definedName>
    <definedName name="ZAGOR___12">#REF!</definedName>
    <definedName name="ZAGOR___14" localSheetId="7">#REF!</definedName>
    <definedName name="ZAGOR___14" localSheetId="8">#REF!</definedName>
    <definedName name="ZAGOR___14">#REF!</definedName>
    <definedName name="ZAGOR___16" localSheetId="7">#REF!</definedName>
    <definedName name="ZAGOR___16" localSheetId="8">#REF!</definedName>
    <definedName name="ZAGOR___16">#REF!</definedName>
    <definedName name="ZAGOR___2" localSheetId="7">#REF!</definedName>
    <definedName name="ZAGOR___2" localSheetId="8">#REF!</definedName>
    <definedName name="ZAGOR___2">#REF!</definedName>
    <definedName name="ZAGOR___25" localSheetId="7">#REF!</definedName>
    <definedName name="ZAGOR___25" localSheetId="8">#REF!</definedName>
    <definedName name="ZAGOR___25">#REF!</definedName>
    <definedName name="ZAGOR___26" localSheetId="7">#REF!</definedName>
    <definedName name="ZAGOR___26" localSheetId="8">#REF!</definedName>
    <definedName name="ZAGOR___26">#REF!</definedName>
    <definedName name="ZAGOR___27" localSheetId="7">#REF!</definedName>
    <definedName name="ZAGOR___27" localSheetId="8">#REF!</definedName>
    <definedName name="ZAGOR___27">#REF!</definedName>
    <definedName name="ZAGOR___4" localSheetId="7">#REF!</definedName>
    <definedName name="ZAGOR___4" localSheetId="8">#REF!</definedName>
    <definedName name="ZAGOR___4">#REF!</definedName>
    <definedName name="ZAGOR___5" localSheetId="7">#REF!</definedName>
    <definedName name="ZAGOR___5" localSheetId="8">#REF!</definedName>
    <definedName name="ZAGOR___5">#REF!</definedName>
    <definedName name="ZAGOR___7" localSheetId="7">#REF!</definedName>
    <definedName name="ZAGOR___7" localSheetId="8">#REF!</definedName>
    <definedName name="ZAGOR___7">#REF!</definedName>
    <definedName name="ZAZA" localSheetId="7">#REF!</definedName>
    <definedName name="ZAZA" localSheetId="8">#REF!</definedName>
    <definedName name="ZAZA">#REF!</definedName>
    <definedName name="zb" localSheetId="0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8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13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0">{#N/A,#N/A,FALSE,"ORIX CSC"}</definedName>
    <definedName name="zc" localSheetId="7">{#N/A,#N/A,FALSE,"ORIX CSC"}</definedName>
    <definedName name="zc" localSheetId="8">{#N/A,#N/A,FALSE,"ORIX CSC"}</definedName>
    <definedName name="zc" localSheetId="13">{#N/A,#N/A,FALSE,"ORIX CSC"}</definedName>
    <definedName name="zc">{#N/A,#N/A,FALSE,"ORIX CSC"}</definedName>
    <definedName name="zd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 localSheetId="0">Nb_de_paiements_par_an*#REF!</definedName>
    <definedName name="ze" localSheetId="13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>#N/A</definedName>
    <definedName name="zedaqzd" localSheetId="0">{#N/A,#N/A,FALSE,"Operations";#N/A,#N/A,FALSE,"Financials"}</definedName>
    <definedName name="zedaqzd" localSheetId="7">{#N/A,#N/A,FALSE,"Operations";#N/A,#N/A,FALSE,"Financials"}</definedName>
    <definedName name="zedaqzd" localSheetId="8">{#N/A,#N/A,FALSE,"Operations";#N/A,#N/A,FALSE,"Financials"}</definedName>
    <definedName name="zedaqzd">{#N/A,#N/A,FALSE,"Operations";#N/A,#N/A,FALSE,"Financials"}</definedName>
    <definedName name="zefz" localSheetId="0">{"First Page",#N/A,FALSE,"Surfactants LBO";"Second Page",#N/A,FALSE,"Surfactants LBO"}</definedName>
    <definedName name="zefz" localSheetId="7">{"First Page",#N/A,FALSE,"Surfactants LBO";"Second Page",#N/A,FALSE,"Surfactants LBO"}</definedName>
    <definedName name="zefz" localSheetId="8">{"First Page",#N/A,FALSE,"Surfactants LBO";"Second Page",#N/A,FALSE,"Surfactants LBO"}</definedName>
    <definedName name="zefz">{"First Page",#N/A,FALSE,"Surfactants LBO";"Second Page",#N/A,FALSE,"Surfactants LBO"}</definedName>
    <definedName name="ZEGTQZE" localSheetId="7">#REF!</definedName>
    <definedName name="ZEGTQZE" localSheetId="8">#REF!</definedName>
    <definedName name="ZEGTQZE">#REF!</definedName>
    <definedName name="zetet">#N/A</definedName>
    <definedName name="zez" localSheetId="7">#REF!</definedName>
    <definedName name="zez" localSheetId="8">#REF!</definedName>
    <definedName name="zez">#REF!</definedName>
    <definedName name="zezdc">#N/A</definedName>
    <definedName name="zf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0">{#N/A,#N/A,FALSE,"Contribution Analysis"}</definedName>
    <definedName name="zg" localSheetId="7">{#N/A,#N/A,FALSE,"Contribution Analysis"}</definedName>
    <definedName name="zg" localSheetId="8">{#N/A,#N/A,FALSE,"Contribution Analysis"}</definedName>
    <definedName name="zg" localSheetId="13">{#N/A,#N/A,FALSE,"Contribution Analysis"}</definedName>
    <definedName name="zg">{#N/A,#N/A,FALSE,"Contribution Analysis"}</definedName>
    <definedName name="zh" localSheetId="0">{"IS",#N/A,FALSE,"IS";"RPTIS",#N/A,FALSE,"RPTIS";"STATS",#N/A,FALSE,"STATS";"CELL",#N/A,FALSE,"CELL";"BS",#N/A,FALSE,"BS"}</definedName>
    <definedName name="zh" localSheetId="7">{"IS",#N/A,FALSE,"IS";"RPTIS",#N/A,FALSE,"RPTIS";"STATS",#N/A,FALSE,"STATS";"CELL",#N/A,FALSE,"CELL";"BS",#N/A,FALSE,"BS"}</definedName>
    <definedName name="zh" localSheetId="8">{"IS",#N/A,FALSE,"IS";"RPTIS",#N/A,FALSE,"RPTIS";"STATS",#N/A,FALSE,"STATS";"CELL",#N/A,FALSE,"CELL";"BS",#N/A,FALSE,"BS"}</definedName>
    <definedName name="zh" localSheetId="13">{"IS",#N/A,FALSE,"IS";"RPTIS",#N/A,FALSE,"RPTIS";"STATS",#N/A,FALSE,"STATS";"CELL",#N/A,FALSE,"CELL";"BS",#N/A,FALSE,"BS"}</definedName>
    <definedName name="zh">{"IS",#N/A,FALSE,"IS";"RPTIS",#N/A,FALSE,"RPTIS";"STATS",#N/A,FALSE,"STATS";"CELL",#N/A,FALSE,"CELL";"BS",#N/A,FALSE,"BS"}</definedName>
    <definedName name="zi" localSheetId="0">{#N/A,#N/A,FALSE,"ORIX CSC"}</definedName>
    <definedName name="zi" localSheetId="7">{#N/A,#N/A,FALSE,"ORIX CSC"}</definedName>
    <definedName name="zi" localSheetId="8">{#N/A,#N/A,FALSE,"ORIX CSC"}</definedName>
    <definedName name="zi" localSheetId="13">{#N/A,#N/A,FALSE,"ORIX CSC"}</definedName>
    <definedName name="zi">{#N/A,#N/A,FALSE,"ORIX CSC"}</definedName>
    <definedName name="zj" localSheetId="0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7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8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13">{"sweden",#N/A,FALSE,"Sweden";"germany",#N/A,FALSE,"Germany";"portugal",#N/A,FALSE,"Portugal";"belgium",#N/A,FALSE,"Belgium";"japan",#N/A,FALSE,"Japan ";"italy",#N/A,FALSE,"Italy";"spain",#N/A,FALSE,"Spain";"korea",#N/A,FALSE,"Korea"}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0">{"IS",#N/A,FALSE,"IS";"RPTIS",#N/A,FALSE,"RPTIS";"STATS",#N/A,FALSE,"STATS";"CELL",#N/A,FALSE,"CELL";"BS",#N/A,FALSE,"BS"}</definedName>
    <definedName name="zl" localSheetId="7">{"IS",#N/A,FALSE,"IS";"RPTIS",#N/A,FALSE,"RPTIS";"STATS",#N/A,FALSE,"STATS";"CELL",#N/A,FALSE,"CELL";"BS",#N/A,FALSE,"BS"}</definedName>
    <definedName name="zl" localSheetId="8">{"IS",#N/A,FALSE,"IS";"RPTIS",#N/A,FALSE,"RPTIS";"STATS",#N/A,FALSE,"STATS";"CELL",#N/A,FALSE,"CELL";"BS",#N/A,FALSE,"BS"}</definedName>
    <definedName name="zl" localSheetId="13">{"IS",#N/A,FALSE,"IS";"RPTIS",#N/A,FALSE,"RPTIS";"STATS",#N/A,FALSE,"STATS";"CELL",#N/A,FALSE,"CELL";"BS",#N/A,FALSE,"BS"}</definedName>
    <definedName name="zl">{"IS",#N/A,FALSE,"IS";"RPTIS",#N/A,FALSE,"RPTIS";"STATS",#N/A,FALSE,"STATS";"CELL",#N/A,FALSE,"CELL";"BS",#N/A,FALSE,"BS"}</definedName>
    <definedName name="zm" localSheetId="0">{#N/A,#N/A,FALSE,"Contribution Analysis"}</definedName>
    <definedName name="zm" localSheetId="7">{#N/A,#N/A,FALSE,"Contribution Analysis"}</definedName>
    <definedName name="zm" localSheetId="8">{#N/A,#N/A,FALSE,"Contribution Analysis"}</definedName>
    <definedName name="zm" localSheetId="13">{#N/A,#N/A,FALSE,"Contribution Analysis"}</definedName>
    <definedName name="zm">{#N/A,#N/A,FALSE,"Contribution Analysis"}</definedName>
    <definedName name="zn" localSheetId="0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7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8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13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0">{"orixcsc",#N/A,FALSE,"ORIX CSC";"orixcsc2",#N/A,FALSE,"ORIX CSC"}</definedName>
    <definedName name="zo" localSheetId="7">{"orixcsc",#N/A,FALSE,"ORIX CSC";"orixcsc2",#N/A,FALSE,"ORIX CSC"}</definedName>
    <definedName name="zo" localSheetId="8">{"orixcsc",#N/A,FALSE,"ORIX CSC";"orixcsc2",#N/A,FALSE,"ORIX CSC"}</definedName>
    <definedName name="zo" localSheetId="13">{"orixcsc",#N/A,FALSE,"ORIX CSC";"orixcsc2",#N/A,FALSE,"ORIX CSC"}</definedName>
    <definedName name="zo">{"orixcsc",#N/A,FALSE,"ORIX CSC";"orixcsc2",#N/A,FALSE,"ORIX CSC"}</definedName>
    <definedName name="Zone_impres_MI" localSheetId="0">#REF!</definedName>
    <definedName name="Zone_impres_MI" localSheetId="7">#REF!</definedName>
    <definedName name="Zone_impres_MI" localSheetId="8">#REF!</definedName>
    <definedName name="Zone_impres_MI">#REF!</definedName>
    <definedName name="Zone_impres_MI___12" localSheetId="0">#REF!</definedName>
    <definedName name="Zone_impres_MI___12" localSheetId="7">#REF!</definedName>
    <definedName name="Zone_impres_MI___12" localSheetId="8">#REF!</definedName>
    <definedName name="Zone_impres_MI___12">#REF!</definedName>
    <definedName name="Zone_impres_MI___2" localSheetId="0">#REF!</definedName>
    <definedName name="Zone_impres_MI___2" localSheetId="7">#REF!</definedName>
    <definedName name="Zone_impres_MI___2" localSheetId="8">#REF!</definedName>
    <definedName name="Zone_impres_MI___2">#REF!</definedName>
    <definedName name="Zone_impres_MI___25" localSheetId="0">#REF!</definedName>
    <definedName name="Zone_impres_MI___25" localSheetId="7">#REF!</definedName>
    <definedName name="Zone_impres_MI___25" localSheetId="8">#REF!</definedName>
    <definedName name="Zone_impres_MI___25">#REF!</definedName>
    <definedName name="Zone_impres_MI___26" localSheetId="7">#REF!</definedName>
    <definedName name="Zone_impres_MI___26" localSheetId="8">#REF!</definedName>
    <definedName name="Zone_impres_MI___26">#REF!</definedName>
    <definedName name="Zone_impres_MI___4" localSheetId="7">#REF!</definedName>
    <definedName name="Zone_impres_MI___4" localSheetId="8">#REF!</definedName>
    <definedName name="Zone_impres_MI___4">#REF!</definedName>
    <definedName name="Zone_impres_MI___6" localSheetId="7">#REF!</definedName>
    <definedName name="Zone_impres_MI___6" localSheetId="8">#REF!</definedName>
    <definedName name="Zone_impres_MI___6">#REF!</definedName>
    <definedName name="Zone_impres_MI___7" localSheetId="7">#REF!</definedName>
    <definedName name="Zone_impres_MI___7" localSheetId="8">#REF!</definedName>
    <definedName name="Zone_impres_MI___7">#REF!</definedName>
    <definedName name="zoneT" localSheetId="7">#REF!</definedName>
    <definedName name="zoneT" localSheetId="8">#REF!</definedName>
    <definedName name="zoneT">#REF!</definedName>
    <definedName name="zonetri" localSheetId="7">#REF!</definedName>
    <definedName name="zonetri" localSheetId="8">#REF!</definedName>
    <definedName name="zonetri">#REF!</definedName>
    <definedName name="zonetri2" localSheetId="7">#REF!</definedName>
    <definedName name="zonetri2" localSheetId="8">#REF!</definedName>
    <definedName name="zonetri2">#REF!</definedName>
    <definedName name="zp" localSheetId="0">{"IS",#N/A,FALSE,"IS";"RPTIS",#N/A,FALSE,"RPTIS";"STATS",#N/A,FALSE,"STATS";"CELL",#N/A,FALSE,"CELL";"BS",#N/A,FALSE,"BS"}</definedName>
    <definedName name="zp" localSheetId="7">{"IS",#N/A,FALSE,"IS";"RPTIS",#N/A,FALSE,"RPTIS";"STATS",#N/A,FALSE,"STATS";"CELL",#N/A,FALSE,"CELL";"BS",#N/A,FALSE,"BS"}</definedName>
    <definedName name="zp" localSheetId="8">{"IS",#N/A,FALSE,"IS";"RPTIS",#N/A,FALSE,"RPTIS";"STATS",#N/A,FALSE,"STATS";"CELL",#N/A,FALSE,"CELL";"BS",#N/A,FALSE,"BS"}</definedName>
    <definedName name="zp" localSheetId="13">{"IS",#N/A,FALSE,"IS";"RPTIS",#N/A,FALSE,"RPTIS";"STATS",#N/A,FALSE,"STATS";"CELL",#N/A,FALSE,"CELL";"BS",#N/A,FALSE,"BS"}</definedName>
    <definedName name="zp">{"IS",#N/A,FALSE,"IS";"RPTIS",#N/A,FALSE,"RPTIS";"STATS",#N/A,FALSE,"STATS";"CELL",#N/A,FALSE,"CELL";"BS",#N/A,FALSE,"BS"}</definedName>
    <definedName name="zq" localSheetId="0">{"IS",#N/A,FALSE,"IS";"RPTIS",#N/A,FALSE,"RPTIS";"STATS",#N/A,FALSE,"STATS";"CELL",#N/A,FALSE,"CELL";"BS",#N/A,FALSE,"BS"}</definedName>
    <definedName name="zq" localSheetId="7">{"IS",#N/A,FALSE,"IS";"RPTIS",#N/A,FALSE,"RPTIS";"STATS",#N/A,FALSE,"STATS";"CELL",#N/A,FALSE,"CELL";"BS",#N/A,FALSE,"BS"}</definedName>
    <definedName name="zq" localSheetId="8">{"IS",#N/A,FALSE,"IS";"RPTIS",#N/A,FALSE,"RPTIS";"STATS",#N/A,FALSE,"STATS";"CELL",#N/A,FALSE,"CELL";"BS",#N/A,FALSE,"BS"}</definedName>
    <definedName name="zq" localSheetId="13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 localSheetId="0">Nb_de_paiements_par_an*#REF!</definedName>
    <definedName name="ZQRG">#N/A</definedName>
    <definedName name="zr" localSheetId="0">{"IS",#N/A,FALSE,"IS";"RPTIS",#N/A,FALSE,"RPTIS";"STATS",#N/A,FALSE,"STATS";"BS",#N/A,FALSE,"BS"}</definedName>
    <definedName name="zr" localSheetId="7">{"IS",#N/A,FALSE,"IS";"RPTIS",#N/A,FALSE,"RPTIS";"STATS",#N/A,FALSE,"STATS";"BS",#N/A,FALSE,"BS"}</definedName>
    <definedName name="zr" localSheetId="8">{"IS",#N/A,FALSE,"IS";"RPTIS",#N/A,FALSE,"RPTIS";"STATS",#N/A,FALSE,"STATS";"BS",#N/A,FALSE,"BS"}</definedName>
    <definedName name="zr" localSheetId="13">{"IS",#N/A,FALSE,"IS";"RPTIS",#N/A,FALSE,"RPTIS";"STATS",#N/A,FALSE,"STATS";"BS",#N/A,FALSE,"BS"}</definedName>
    <definedName name="zr">{"IS",#N/A,FALSE,"IS";"RPTIS",#N/A,FALSE,"RPTIS";"STATS",#N/A,FALSE,"STATS";"BS",#N/A,FALSE,"BS"}</definedName>
    <definedName name="zrdzf">#N/A</definedName>
    <definedName name="zreffze" localSheetId="7">#REF!</definedName>
    <definedName name="zreffze" localSheetId="8">#REF!</definedName>
    <definedName name="zreffze">#REF!</definedName>
    <definedName name="zs" localSheetId="0">{"subs",#N/A,FALSE,"database ";"proportional",#N/A,FALSE,"database "}</definedName>
    <definedName name="zs" localSheetId="7">{"subs",#N/A,FALSE,"database ";"proportional",#N/A,FALSE,"database "}</definedName>
    <definedName name="zs" localSheetId="8">{"subs",#N/A,FALSE,"database ";"proportional",#N/A,FALSE,"database "}</definedName>
    <definedName name="zs" localSheetId="13">{"subs",#N/A,FALSE,"database ";"proportional",#N/A,FALSE,"database "}</definedName>
    <definedName name="zs">{"subs",#N/A,FALSE,"database ";"proportional",#N/A,FALSE,"database "}</definedName>
    <definedName name="zt" localSheetId="0">{"test2",#N/A,TRUE,"Prices"}</definedName>
    <definedName name="zt" localSheetId="7">{"test2",#N/A,TRUE,"Prices"}</definedName>
    <definedName name="zt" localSheetId="8">{"test2",#N/A,TRUE,"Prices"}</definedName>
    <definedName name="zt" localSheetId="13">{"test2",#N/A,TRUE,"Prices"}</definedName>
    <definedName name="zt">{"test2",#N/A,TRUE,"Prices"}</definedName>
    <definedName name="zu" localSheetId="0">{"IS",#N/A,FALSE,"IS";"RPTIS",#N/A,FALSE,"RPTIS";"STATS",#N/A,FALSE,"STATS";"CELL",#N/A,FALSE,"CELL";"BS",#N/A,FALSE,"BS"}</definedName>
    <definedName name="zu" localSheetId="7">{"IS",#N/A,FALSE,"IS";"RPTIS",#N/A,FALSE,"RPTIS";"STATS",#N/A,FALSE,"STATS";"CELL",#N/A,FALSE,"CELL";"BS",#N/A,FALSE,"BS"}</definedName>
    <definedName name="zu" localSheetId="8">{"IS",#N/A,FALSE,"IS";"RPTIS",#N/A,FALSE,"RPTIS";"STATS",#N/A,FALSE,"STATS";"CELL",#N/A,FALSE,"CELL";"BS",#N/A,FALSE,"BS"}</definedName>
    <definedName name="zu" localSheetId="13">{"IS",#N/A,FALSE,"IS";"RPTIS",#N/A,FALSE,"RPTIS";"STATS",#N/A,FALSE,"STATS";"CELL",#N/A,FALSE,"CELL";"BS",#N/A,FALSE,"BS"}</definedName>
    <definedName name="zu">{"IS",#N/A,FALSE,"IS";"RPTIS",#N/A,FALSE,"RPTIS";"STATS",#N/A,FALSE,"STATS";"CELL",#N/A,FALSE,"CELL";"BS",#N/A,FALSE,"BS"}</definedName>
    <definedName name="zv" localSheetId="0">{"subs",#N/A,FALSE,"database ";"proportional",#N/A,FALSE,"database "}</definedName>
    <definedName name="zv" localSheetId="7">{"subs",#N/A,FALSE,"database ";"proportional",#N/A,FALSE,"database "}</definedName>
    <definedName name="zv" localSheetId="8">{"subs",#N/A,FALSE,"database ";"proportional",#N/A,FALSE,"database "}</definedName>
    <definedName name="zv" localSheetId="13">{"subs",#N/A,FALSE,"database ";"proportional",#N/A,FALSE,"database "}</definedName>
    <definedName name="zv">{"subs",#N/A,FALSE,"database ";"proportional",#N/A,FALSE,"database "}</definedName>
    <definedName name="zw" localSheetId="0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8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0">{"orixcsc",#N/A,FALSE,"ORIX CSC";"orixcsc2",#N/A,FALSE,"ORIX CSC"}</definedName>
    <definedName name="zx" localSheetId="7">{"orixcsc",#N/A,FALSE,"ORIX CSC";"orixcsc2",#N/A,FALSE,"ORIX CSC"}</definedName>
    <definedName name="zx" localSheetId="8">{"orixcsc",#N/A,FALSE,"ORIX CSC";"orixcsc2",#N/A,FALSE,"ORIX CSC"}</definedName>
    <definedName name="zx" localSheetId="13">{"orixcsc",#N/A,FALSE,"ORIX CSC";"orixcsc2",#N/A,FALSE,"ORIX CSC"}</definedName>
    <definedName name="zx">{"orixcsc",#N/A,FALSE,"ORIX CSC";"orixcsc2",#N/A,FALSE,"ORIX CSC"}</definedName>
    <definedName name="zy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 localSheetId="0">Nb_de_paiements_par_an___0*#REF!</definedName>
    <definedName name="zzz___0" localSheetId="7">'Data Mobile'!Nb_de_paiements_par_an___0*#REF!</definedName>
    <definedName name="zzz___0" localSheetId="8">'Parc Mobile '!Nb_de_paiements_par_an___0*#REF!</definedName>
    <definedName name="zzz___0">Nb_de_paiements_par_an___0*#REF!</definedName>
    <definedName name="zzz___12">#N/A</definedName>
    <definedName name="zzz___14" localSheetId="0">Nb_de_paiements_par_an___14*#REF!</definedName>
    <definedName name="zzz___14" localSheetId="7">'Data Mobile'!Nb_de_paiements_par_an___14*#REF!</definedName>
    <definedName name="zzz___14" localSheetId="8">'Parc Mobile '!Nb_de_paiements_par_an___14*#REF!</definedName>
    <definedName name="zzz___14">Nb_de_paiements_par_an___14*#REF!</definedName>
    <definedName name="zzz___16" localSheetId="0">Nb_de_paiements_par_an___16*#REF!</definedName>
    <definedName name="zzz___16" localSheetId="7">'Data Mobile'!Nb_de_paiements_par_an___16*#REF!</definedName>
    <definedName name="zzz___16" localSheetId="8">'Parc Mobile '!Nb_de_paiements_par_an___16*#REF!</definedName>
    <definedName name="zzz___16">Nb_de_paiements_par_an___16*#REF!</definedName>
    <definedName name="zzz___23" localSheetId="0">Nb_de_paiements_par_an___0*#REF!</definedName>
    <definedName name="zzz___23" localSheetId="7">'Data Mobile'!Nb_de_paiements_par_an___0*#REF!</definedName>
    <definedName name="zzz___23" localSheetId="8">'Parc Mobile '!Nb_de_paiements_par_an___0*#REF!</definedName>
    <definedName name="zzz___23">Nb_de_paiements_par_an___0*#REF!</definedName>
    <definedName name="zzz___25" localSheetId="0">Nb_de_paiements_par_an___0*#REF!</definedName>
    <definedName name="zzz___25" localSheetId="7">'Data Mobile'!Nb_de_paiements_par_an___0*#REF!</definedName>
    <definedName name="zzz___25" localSheetId="8">'Parc Mobile '!Nb_de_paiements_par_an___0*#REF!</definedName>
    <definedName name="zzz___25">Nb_de_paiements_par_an___0*#REF!</definedName>
    <definedName name="zzz___26" localSheetId="0">Nb_de_paiements_par_an___0*#REF!</definedName>
    <definedName name="zzz___26" localSheetId="7">'Data Mobile'!Nb_de_paiements_par_an___0*#REF!</definedName>
    <definedName name="zzz___26" localSheetId="8">'Parc Mobile 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 localSheetId="0">Nb_de_paiements_par_an___0*#REF!</definedName>
    <definedName name="zzz___7" localSheetId="7">'Data Mobile'!Nb_de_paiements_par_an___0*#REF!</definedName>
    <definedName name="zzz___7" localSheetId="8">'Parc Mobile '!Nb_de_paiements_par_an___0*#REF!</definedName>
    <definedName name="zzz___7">Nb_de_paiements_par_an___0*#REF!</definedName>
    <definedName name="zzz___9" localSheetId="0">Nb_de_paiements_par_an___0*#REF!</definedName>
    <definedName name="zzz___9" localSheetId="7">'Data Mobile'!Nb_de_paiements_par_an___0*#REF!</definedName>
    <definedName name="zzz___9" localSheetId="8">'Parc Mobile '!Nb_de_paiements_par_an___0*#REF!</definedName>
    <definedName name="zzz___9">Nb_de_paiements_par_an___0*#REF!</definedName>
    <definedName name="zzzrd" localSheetId="0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7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8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0">#N/A</definedName>
    <definedName name="zzzz" localSheetId="7">'Data Mobile'!Tx_intérêt_par_an/#REF!</definedName>
    <definedName name="zzzz" localSheetId="8">'Parc Mobile '!Tx_intérêt_par_an/#REF!</definedName>
    <definedName name="zzzz">[0]!Tx_intérêt_par_an/#REF!</definedName>
    <definedName name="zzzz___0" localSheetId="0">[0]!Tx_intérêt_par_an___0/#REF!</definedName>
    <definedName name="zzzz___0" localSheetId="7">'Data Mobile'!Tx_intérêt_par_an___0/#REF!</definedName>
    <definedName name="zzzz___0" localSheetId="8">'Parc Mobile '!Tx_intérêt_par_an___0/#REF!</definedName>
    <definedName name="zzzz___0">Tx_intérêt_par_an___0/#REF!</definedName>
    <definedName name="zzzz___12" localSheetId="0">[0]!Tx_intérêt_par_an___12/#REF!</definedName>
    <definedName name="zzzz___12" localSheetId="7">'Data Mobile'!Tx_intérêt_par_an___12/#REF!</definedName>
    <definedName name="zzzz___12" localSheetId="8">'Parc Mobile '!Tx_intérêt_par_an___12/#REF!</definedName>
    <definedName name="zzzz___12">Tx_intérêt_par_an___12/#REF!</definedName>
    <definedName name="zzzz___14" localSheetId="0">[0]!Tx_intérêt_par_an___14/#REF!</definedName>
    <definedName name="zzzz___14" localSheetId="7">'Data Mobile'!Tx_intérêt_par_an___14/#REF!</definedName>
    <definedName name="zzzz___14" localSheetId="8">'Parc Mobile '!Tx_intérêt_par_an___14/#REF!</definedName>
    <definedName name="zzzz___14">Tx_intérêt_par_an___14/#REF!</definedName>
    <definedName name="zzzz___16" localSheetId="0">[0]!Tx_intérêt_par_an___16/#REF!</definedName>
    <definedName name="zzzz___16" localSheetId="7">'Data Mobile'!Tx_intérêt_par_an___16/#REF!</definedName>
    <definedName name="zzzz___16" localSheetId="8">'Parc Mobile '!Tx_intérêt_par_an___16/#REF!</definedName>
    <definedName name="zzzz___16">Tx_intérêt_par_an___16/#REF!</definedName>
    <definedName name="zzzz___2" localSheetId="0">[0]!Tx_intérêt_par_an___2/#REF!</definedName>
    <definedName name="zzzz___2" localSheetId="7">'Data Mobile'!Tx_intérêt_par_an___2/#REF!</definedName>
    <definedName name="zzzz___2" localSheetId="8">'Parc Mobile '!Tx_intérêt_par_an___2/#REF!</definedName>
    <definedName name="zzzz___2">Tx_intérêt_par_an___2/#REF!</definedName>
    <definedName name="zzzz___23" localSheetId="0">[0]!Tx_intérêt_par_an___0/#REF!</definedName>
    <definedName name="zzzz___23" localSheetId="7">'Data Mobile'!Tx_intérêt_par_an___0/#REF!</definedName>
    <definedName name="zzzz___23" localSheetId="8">'Parc Mobile '!Tx_intérêt_par_an___0/#REF!</definedName>
    <definedName name="zzzz___23">Tx_intérêt_par_an___0/#REF!</definedName>
    <definedName name="zzzz___25" localSheetId="0">[0]!Tx_intérêt_par_an___25/#REF!</definedName>
    <definedName name="zzzz___25" localSheetId="7">'Data Mobile'!Tx_intérêt_par_an___25/#REF!</definedName>
    <definedName name="zzzz___25" localSheetId="8">'Parc Mobile '!Tx_intérêt_par_an___25/#REF!</definedName>
    <definedName name="zzzz___25">Tx_intérêt_par_an___25/#REF!</definedName>
    <definedName name="zzzz___26" localSheetId="0">[0]!Tx_intérêt_par_an___26/#REF!</definedName>
    <definedName name="zzzz___26" localSheetId="7">'Data Mobile'!Tx_intérêt_par_an___26/#REF!</definedName>
    <definedName name="zzzz___26" localSheetId="8">'Parc Mobile '!Tx_intérêt_par_an___26/#REF!</definedName>
    <definedName name="zzzz___26">Tx_intérêt_par_an___26/#REF!</definedName>
    <definedName name="zzzz___27" localSheetId="0">[0]!Tx_intérêt_par_an___27/#REF!</definedName>
    <definedName name="zzzz___27" localSheetId="7">'Data Mobile'!Tx_intérêt_par_an___27/#REF!</definedName>
    <definedName name="zzzz___27" localSheetId="8">'Parc Mobile '!Tx_intérêt_par_an___27/#REF!</definedName>
    <definedName name="zzzz___27">Tx_intérêt_par_an___27/#REF!</definedName>
    <definedName name="zzzz___3" localSheetId="0">[0]!Tx_intérêt_par_an___0/#REF!</definedName>
    <definedName name="zzzz___3" localSheetId="7">'Data Mobile'!Tx_intérêt_par_an___0/#REF!</definedName>
    <definedName name="zzzz___3" localSheetId="8">'Parc Mobile '!Tx_intérêt_par_an___0/#REF!</definedName>
    <definedName name="zzzz___3">Tx_intérêt_par_an___0/#REF!</definedName>
    <definedName name="zzzz___4" localSheetId="0">[0]!Tx_intérêt_par_an___4/#REF!</definedName>
    <definedName name="zzzz___4" localSheetId="7">'Data Mobile'!Tx_intérêt_par_an___4/#REF!</definedName>
    <definedName name="zzzz___4" localSheetId="8">'Parc Mobile '!Tx_intérêt_par_an___4/#REF!</definedName>
    <definedName name="zzzz___4">Tx_intérêt_par_an___4/#REF!</definedName>
    <definedName name="zzzz___5" localSheetId="0">[0]!Tx_intérêt_par_an___5/#REF!</definedName>
    <definedName name="zzzz___5" localSheetId="7">'Data Mobile'!Tx_intérêt_par_an___5/#REF!</definedName>
    <definedName name="zzzz___5" localSheetId="8">'Parc Mobile '!Tx_intérêt_par_an___5/#REF!</definedName>
    <definedName name="zzzz___5">Tx_intérêt_par_an___5/#REF!</definedName>
    <definedName name="zzzz___7" localSheetId="0">[0]!Tx_intérêt_par_an___7/#REF!</definedName>
    <definedName name="zzzz___7" localSheetId="7">'Data Mobile'!Tx_intérêt_par_an___7/#REF!</definedName>
    <definedName name="zzzz___7" localSheetId="8">'Parc Mobile '!Tx_intérêt_par_an___7/#REF!</definedName>
    <definedName name="zzzz___7">Tx_intérêt_par_an___7/#REF!</definedName>
    <definedName name="zzzz___9" localSheetId="0">[0]!Tx_intérêt_par_an___0/#REF!</definedName>
    <definedName name="zzzz___9" localSheetId="7">'Data Mobile'!Tx_intérêt_par_an___0/#REF!</definedName>
    <definedName name="zzzz___9" localSheetId="8">'Parc Mobile '!Tx_intérêt_par_an___0/#REF!</definedName>
    <definedName name="zzzz___9">Tx_intérêt_par_an___0/#REF!</definedName>
    <definedName name="zzzzz" localSheetId="13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>#N/A</definedName>
    <definedName name="zzzzzz" localSheetId="13">{"orixcsc",#N/A,FALSE,"ORIX CSC";"orixcsc2",#N/A,FALSE,"ORIX CSC"}</definedName>
    <definedName name="ZZZZZZ">#N/A</definedName>
    <definedName name="zzzzzzz" localSheetId="0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8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13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0">#N/A</definedName>
    <definedName name="zzzzzzzz" localSheetId="7">'Data Mobile'!Tx_intérêt_par_an/#REF!</definedName>
    <definedName name="zzzzzzzz" localSheetId="8">'Parc Mobile '!Tx_intérêt_par_an/#REF!</definedName>
    <definedName name="zzzzzzzz">[0]!Tx_intérêt_par_an/#REF!</definedName>
    <definedName name="كضن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6" i="14" l="1"/>
  <c r="E75" i="14"/>
  <c r="E74" i="14"/>
  <c r="E73" i="14"/>
  <c r="E72" i="14"/>
  <c r="E77" i="14" s="1"/>
  <c r="E70" i="14"/>
  <c r="E69" i="14"/>
  <c r="E68" i="14"/>
  <c r="E67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85" i="14" s="1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9" i="14"/>
  <c r="E8" i="14"/>
  <c r="E7" i="14"/>
  <c r="E6" i="14"/>
  <c r="DZ189" i="13"/>
  <c r="DY189" i="13"/>
  <c r="DX189" i="13"/>
  <c r="DZ188" i="13"/>
  <c r="DY188" i="13"/>
  <c r="DX188" i="13"/>
  <c r="DZ187" i="13"/>
  <c r="DY187" i="13"/>
  <c r="DX187" i="13"/>
  <c r="DZ186" i="13"/>
  <c r="DY186" i="13"/>
  <c r="DX186" i="13"/>
  <c r="DZ185" i="13"/>
  <c r="DY185" i="13"/>
  <c r="DX185" i="13"/>
  <c r="DZ184" i="13"/>
  <c r="DY184" i="13"/>
  <c r="DX184" i="13"/>
  <c r="DZ183" i="13"/>
  <c r="DY183" i="13"/>
  <c r="DX183" i="13"/>
  <c r="DZ182" i="13"/>
  <c r="DY182" i="13"/>
  <c r="DX182" i="13"/>
  <c r="DZ181" i="13"/>
  <c r="DY181" i="13"/>
  <c r="DX181" i="13"/>
  <c r="DZ180" i="13"/>
  <c r="DY180" i="13"/>
  <c r="DX180" i="13"/>
  <c r="DZ179" i="13"/>
  <c r="DY179" i="13"/>
  <c r="DX179" i="13"/>
  <c r="DZ178" i="13"/>
  <c r="DY178" i="13"/>
  <c r="DX178" i="13"/>
  <c r="DZ177" i="13"/>
  <c r="DY177" i="13"/>
  <c r="DX177" i="13"/>
  <c r="DZ176" i="13"/>
  <c r="DY176" i="13"/>
  <c r="DX176" i="13"/>
  <c r="DZ175" i="13"/>
  <c r="DY175" i="13"/>
  <c r="DX175" i="13"/>
  <c r="DZ174" i="13"/>
  <c r="DY174" i="13"/>
  <c r="DX174" i="13"/>
  <c r="DZ173" i="13"/>
  <c r="DY173" i="13"/>
  <c r="DX173" i="13"/>
  <c r="DZ172" i="13"/>
  <c r="DY172" i="13"/>
  <c r="DX172" i="13"/>
  <c r="DZ171" i="13"/>
  <c r="DY171" i="13"/>
  <c r="DX171" i="13"/>
  <c r="DZ170" i="13"/>
  <c r="DY170" i="13"/>
  <c r="DX170" i="13"/>
  <c r="DZ169" i="13"/>
  <c r="DY169" i="13"/>
  <c r="DX169" i="13"/>
  <c r="DZ168" i="13"/>
  <c r="DY168" i="13"/>
  <c r="DX168" i="13"/>
  <c r="DZ167" i="13"/>
  <c r="DY167" i="13"/>
  <c r="DX167" i="13"/>
  <c r="DZ166" i="13"/>
  <c r="DY166" i="13"/>
  <c r="DX166" i="13"/>
  <c r="DZ165" i="13"/>
  <c r="DY165" i="13"/>
  <c r="DX165" i="13"/>
  <c r="DZ164" i="13"/>
  <c r="DY164" i="13"/>
  <c r="DX164" i="13"/>
  <c r="DZ163" i="13"/>
  <c r="DY163" i="13"/>
  <c r="DX163" i="13"/>
  <c r="DZ162" i="13"/>
  <c r="DY162" i="13"/>
  <c r="DX162" i="13"/>
  <c r="DZ161" i="13"/>
  <c r="DY161" i="13"/>
  <c r="DX161" i="13"/>
  <c r="DZ160" i="13"/>
  <c r="DY160" i="13"/>
  <c r="DX160" i="13"/>
  <c r="DZ159" i="13"/>
  <c r="DY159" i="13"/>
  <c r="DX159" i="13"/>
  <c r="DZ158" i="13"/>
  <c r="DY158" i="13"/>
  <c r="DX158" i="13"/>
  <c r="DZ157" i="13"/>
  <c r="DY157" i="13"/>
  <c r="DX157" i="13"/>
  <c r="DZ156" i="13"/>
  <c r="DY156" i="13"/>
  <c r="DX156" i="13"/>
  <c r="DZ155" i="13"/>
  <c r="DY155" i="13"/>
  <c r="DX155" i="13"/>
  <c r="DZ154" i="13"/>
  <c r="DY154" i="13"/>
  <c r="DX154" i="13"/>
  <c r="DZ153" i="13"/>
  <c r="DY153" i="13"/>
  <c r="DX153" i="13"/>
  <c r="DZ152" i="13"/>
  <c r="DY152" i="13"/>
  <c r="DX152" i="13"/>
  <c r="DZ151" i="13"/>
  <c r="DY151" i="13"/>
  <c r="DX151" i="13"/>
  <c r="DZ150" i="13"/>
  <c r="DY150" i="13"/>
  <c r="DX150" i="13"/>
  <c r="DZ149" i="13"/>
  <c r="DY149" i="13"/>
  <c r="DX149" i="13"/>
  <c r="DZ148" i="13"/>
  <c r="DY148" i="13"/>
  <c r="DX148" i="13"/>
  <c r="DZ147" i="13"/>
  <c r="DY147" i="13"/>
  <c r="DX147" i="13"/>
  <c r="DZ146" i="13"/>
  <c r="DY146" i="13"/>
  <c r="DX146" i="13"/>
  <c r="DZ145" i="13"/>
  <c r="DY145" i="13"/>
  <c r="DX145" i="13"/>
  <c r="DZ144" i="13"/>
  <c r="DY144" i="13"/>
  <c r="DX144" i="13"/>
  <c r="DZ143" i="13"/>
  <c r="DY143" i="13"/>
  <c r="DX143" i="13"/>
  <c r="DZ142" i="13"/>
  <c r="DY142" i="13"/>
  <c r="DX142" i="13"/>
  <c r="DZ141" i="13"/>
  <c r="DY141" i="13"/>
  <c r="DX141" i="13"/>
  <c r="DZ140" i="13"/>
  <c r="DY140" i="13"/>
  <c r="DX140" i="13"/>
  <c r="DZ139" i="13"/>
  <c r="DY139" i="13"/>
  <c r="DX139" i="13"/>
  <c r="DZ138" i="13"/>
  <c r="DY138" i="13"/>
  <c r="DX138" i="13"/>
  <c r="DZ137" i="13"/>
  <c r="DY137" i="13"/>
  <c r="DX137" i="13"/>
  <c r="DZ136" i="13"/>
  <c r="DY136" i="13"/>
  <c r="DX136" i="13"/>
  <c r="DZ135" i="13"/>
  <c r="DY135" i="13"/>
  <c r="DX135" i="13"/>
  <c r="DZ134" i="13"/>
  <c r="DY134" i="13"/>
  <c r="DX134" i="13"/>
  <c r="DZ133" i="13"/>
  <c r="DY133" i="13"/>
  <c r="DX133" i="13"/>
  <c r="DZ132" i="13"/>
  <c r="DY132" i="13"/>
  <c r="DX132" i="13"/>
  <c r="DZ131" i="13"/>
  <c r="DY131" i="13"/>
  <c r="DX131" i="13"/>
  <c r="DZ130" i="13"/>
  <c r="DY130" i="13"/>
  <c r="DX130" i="13"/>
  <c r="DZ129" i="13"/>
  <c r="DY129" i="13"/>
  <c r="DX129" i="13"/>
  <c r="DZ128" i="13"/>
  <c r="DY128" i="13"/>
  <c r="DX128" i="13"/>
  <c r="DZ127" i="13"/>
  <c r="DY127" i="13"/>
  <c r="DX127" i="13"/>
  <c r="DZ126" i="13"/>
  <c r="DY126" i="13"/>
  <c r="DX126" i="13"/>
  <c r="DZ125" i="13"/>
  <c r="DY125" i="13"/>
  <c r="DX125" i="13"/>
  <c r="DZ124" i="13"/>
  <c r="DY124" i="13"/>
  <c r="DX124" i="13"/>
  <c r="DZ123" i="13"/>
  <c r="DY123" i="13"/>
  <c r="DX123" i="13"/>
  <c r="DZ122" i="13"/>
  <c r="DY122" i="13"/>
  <c r="DX122" i="13"/>
  <c r="DZ121" i="13"/>
  <c r="DY121" i="13"/>
  <c r="DX121" i="13"/>
  <c r="DZ120" i="13"/>
  <c r="DY120" i="13"/>
  <c r="DX120" i="13"/>
  <c r="DZ119" i="13"/>
  <c r="DY119" i="13"/>
  <c r="DX119" i="13"/>
  <c r="DZ118" i="13"/>
  <c r="DY118" i="13"/>
  <c r="DX118" i="13"/>
  <c r="DZ117" i="13"/>
  <c r="DY117" i="13"/>
  <c r="DX117" i="13"/>
  <c r="DZ116" i="13"/>
  <c r="DY116" i="13"/>
  <c r="DX116" i="13"/>
  <c r="DZ115" i="13"/>
  <c r="DY115" i="13"/>
  <c r="DX115" i="13"/>
  <c r="DZ114" i="13"/>
  <c r="DY114" i="13"/>
  <c r="DX114" i="13"/>
  <c r="DZ113" i="13"/>
  <c r="DY113" i="13"/>
  <c r="DX113" i="13"/>
  <c r="DZ112" i="13"/>
  <c r="DY112" i="13"/>
  <c r="DX112" i="13"/>
  <c r="DZ111" i="13"/>
  <c r="DY111" i="13"/>
  <c r="DX111" i="13"/>
  <c r="DZ110" i="13"/>
  <c r="DY110" i="13"/>
  <c r="DX110" i="13"/>
  <c r="DZ109" i="13"/>
  <c r="DY109" i="13"/>
  <c r="DX109" i="13"/>
  <c r="DZ108" i="13"/>
  <c r="DY108" i="13"/>
  <c r="DX108" i="13"/>
  <c r="DZ107" i="13"/>
  <c r="DY107" i="13"/>
  <c r="DX107" i="13"/>
  <c r="DZ106" i="13"/>
  <c r="DY106" i="13"/>
  <c r="DX106" i="13"/>
  <c r="DZ105" i="13"/>
  <c r="DY105" i="13"/>
  <c r="DX105" i="13"/>
  <c r="DZ104" i="13"/>
  <c r="DY104" i="13"/>
  <c r="DX104" i="13"/>
  <c r="DZ103" i="13"/>
  <c r="DY103" i="13"/>
  <c r="DX103" i="13"/>
  <c r="DZ102" i="13"/>
  <c r="DY102" i="13"/>
  <c r="DX102" i="13"/>
  <c r="DZ101" i="13"/>
  <c r="DY101" i="13"/>
  <c r="DX101" i="13"/>
  <c r="DZ100" i="13"/>
  <c r="DY100" i="13"/>
  <c r="DX100" i="13"/>
  <c r="DZ99" i="13"/>
  <c r="DY99" i="13"/>
  <c r="DX99" i="13"/>
  <c r="DZ98" i="13"/>
  <c r="DY98" i="13"/>
  <c r="DX98" i="13"/>
  <c r="DZ97" i="13"/>
  <c r="DY97" i="13"/>
  <c r="DX97" i="13"/>
  <c r="DZ96" i="13"/>
  <c r="DY96" i="13"/>
  <c r="DX96" i="13"/>
  <c r="DZ95" i="13"/>
  <c r="DY95" i="13"/>
  <c r="DX95" i="13"/>
  <c r="DZ94" i="13"/>
  <c r="DY94" i="13"/>
  <c r="DX94" i="13"/>
  <c r="DZ93" i="13"/>
  <c r="DY93" i="13"/>
  <c r="DX93" i="13"/>
  <c r="DZ92" i="13"/>
  <c r="DY92" i="13"/>
  <c r="DX92" i="13"/>
  <c r="DZ91" i="13"/>
  <c r="DY91" i="13"/>
  <c r="DX91" i="13"/>
  <c r="DZ90" i="13"/>
  <c r="DY90" i="13"/>
  <c r="DX90" i="13"/>
  <c r="DZ89" i="13"/>
  <c r="DY89" i="13"/>
  <c r="DX89" i="13"/>
  <c r="DZ88" i="13"/>
  <c r="DY88" i="13"/>
  <c r="DX88" i="13"/>
  <c r="DZ87" i="13"/>
  <c r="DY87" i="13"/>
  <c r="DX87" i="13"/>
  <c r="DZ86" i="13"/>
  <c r="DY86" i="13"/>
  <c r="DX86" i="13"/>
  <c r="DZ85" i="13"/>
  <c r="DY85" i="13"/>
  <c r="DX85" i="13"/>
  <c r="DZ84" i="13"/>
  <c r="DY84" i="13"/>
  <c r="DX84" i="13"/>
  <c r="DZ83" i="13"/>
  <c r="DY83" i="13"/>
  <c r="DX83" i="13"/>
  <c r="DZ82" i="13"/>
  <c r="DY82" i="13"/>
  <c r="DX82" i="13"/>
  <c r="DZ81" i="13"/>
  <c r="DY81" i="13"/>
  <c r="DX81" i="13"/>
  <c r="DZ80" i="13"/>
  <c r="DY80" i="13"/>
  <c r="DX80" i="13"/>
  <c r="DZ79" i="13"/>
  <c r="DY79" i="13"/>
  <c r="DX79" i="13"/>
  <c r="DZ78" i="13"/>
  <c r="DY78" i="13"/>
  <c r="DX78" i="13"/>
  <c r="DZ77" i="13"/>
  <c r="DY77" i="13"/>
  <c r="DX77" i="13"/>
  <c r="DZ76" i="13"/>
  <c r="DY76" i="13"/>
  <c r="DX76" i="13"/>
  <c r="DZ75" i="13"/>
  <c r="DY75" i="13"/>
  <c r="DX75" i="13"/>
  <c r="DZ74" i="13"/>
  <c r="DY74" i="13"/>
  <c r="DX74" i="13"/>
  <c r="DZ73" i="13"/>
  <c r="DY73" i="13"/>
  <c r="DX73" i="13"/>
  <c r="DZ72" i="13"/>
  <c r="DY72" i="13"/>
  <c r="DX72" i="13"/>
  <c r="DZ71" i="13"/>
  <c r="DY71" i="13"/>
  <c r="DX71" i="13"/>
  <c r="DZ70" i="13"/>
  <c r="DY70" i="13"/>
  <c r="DX70" i="13"/>
  <c r="DZ69" i="13"/>
  <c r="DY69" i="13"/>
  <c r="DX69" i="13"/>
  <c r="DZ68" i="13"/>
  <c r="DY68" i="13"/>
  <c r="DX68" i="13"/>
  <c r="DZ67" i="13"/>
  <c r="DY67" i="13"/>
  <c r="DX67" i="13"/>
  <c r="DZ66" i="13"/>
  <c r="DY66" i="13"/>
  <c r="DX66" i="13"/>
  <c r="DZ65" i="13"/>
  <c r="DY65" i="13"/>
  <c r="DX65" i="13"/>
  <c r="DZ64" i="13"/>
  <c r="DY64" i="13"/>
  <c r="DX64" i="13"/>
  <c r="DZ63" i="13"/>
  <c r="DY63" i="13"/>
  <c r="DX63" i="13"/>
  <c r="DZ62" i="13"/>
  <c r="DY62" i="13"/>
  <c r="DX62" i="13"/>
  <c r="DZ61" i="13"/>
  <c r="DY61" i="13"/>
  <c r="DX61" i="13"/>
  <c r="DZ60" i="13"/>
  <c r="DY60" i="13"/>
  <c r="DX60" i="13"/>
  <c r="DZ59" i="13"/>
  <c r="DY59" i="13"/>
  <c r="DX59" i="13"/>
  <c r="DZ58" i="13"/>
  <c r="DY58" i="13"/>
  <c r="DX58" i="13"/>
  <c r="DZ57" i="13"/>
  <c r="DY57" i="13"/>
  <c r="DX57" i="13"/>
  <c r="DZ56" i="13"/>
  <c r="DY56" i="13"/>
  <c r="DX56" i="13"/>
  <c r="DZ55" i="13"/>
  <c r="DY55" i="13"/>
  <c r="DX55" i="13"/>
  <c r="DZ54" i="13"/>
  <c r="DY54" i="13"/>
  <c r="DX54" i="13"/>
  <c r="DZ53" i="13"/>
  <c r="DY53" i="13"/>
  <c r="DX53" i="13"/>
  <c r="DZ52" i="13"/>
  <c r="DY52" i="13"/>
  <c r="DX52" i="13"/>
  <c r="DZ51" i="13"/>
  <c r="DY51" i="13"/>
  <c r="DX51" i="13"/>
  <c r="DZ50" i="13"/>
  <c r="DY50" i="13"/>
  <c r="DX50" i="13"/>
  <c r="DZ49" i="13"/>
  <c r="DY49" i="13"/>
  <c r="DX49" i="13"/>
  <c r="DZ48" i="13"/>
  <c r="DY48" i="13"/>
  <c r="DX48" i="13"/>
  <c r="CR48" i="13"/>
  <c r="DZ47" i="13"/>
  <c r="DY47" i="13"/>
  <c r="DX47" i="13"/>
  <c r="CR47" i="13"/>
  <c r="DZ46" i="13"/>
  <c r="DY46" i="13"/>
  <c r="DX46" i="13"/>
  <c r="CR46" i="13"/>
  <c r="DZ45" i="13"/>
  <c r="DX45" i="13"/>
  <c r="CT45" i="13"/>
  <c r="DY45" i="13" s="1"/>
  <c r="CR45" i="13"/>
  <c r="DZ44" i="13"/>
  <c r="DY44" i="13"/>
  <c r="DX44" i="13"/>
  <c r="CR44" i="13"/>
  <c r="DZ43" i="13"/>
  <c r="DY43" i="13"/>
  <c r="DX43" i="13"/>
  <c r="CR43" i="13"/>
  <c r="DZ42" i="13"/>
  <c r="DY42" i="13"/>
  <c r="DX42" i="13"/>
  <c r="CR42" i="13"/>
  <c r="DZ41" i="13"/>
  <c r="DY41" i="13"/>
  <c r="DX41" i="13"/>
  <c r="CR41" i="13"/>
  <c r="DZ40" i="13"/>
  <c r="DY40" i="13"/>
  <c r="DX40" i="13"/>
  <c r="DM40" i="13"/>
  <c r="DL40" i="13"/>
  <c r="DK40" i="13"/>
  <c r="DJ40" i="13"/>
  <c r="DZ39" i="13"/>
  <c r="DY39" i="13"/>
  <c r="DX39" i="13"/>
  <c r="DM39" i="13"/>
  <c r="DL39" i="13"/>
  <c r="DK39" i="13"/>
  <c r="DJ39" i="13"/>
  <c r="DH39" i="13"/>
  <c r="DG39" i="13"/>
  <c r="DF39" i="13"/>
  <c r="DE39" i="13"/>
  <c r="CX39" i="13"/>
  <c r="CV39" i="13"/>
  <c r="CU39" i="13"/>
  <c r="DZ38" i="13"/>
  <c r="DY38" i="13"/>
  <c r="DX38" i="13"/>
  <c r="DM38" i="13"/>
  <c r="DL38" i="13"/>
  <c r="DK38" i="13"/>
  <c r="DJ38" i="13"/>
  <c r="DH38" i="13"/>
  <c r="DG38" i="13"/>
  <c r="DF38" i="13"/>
  <c r="DE38" i="13"/>
  <c r="CX38" i="13"/>
  <c r="CV38" i="13"/>
  <c r="CU38" i="13"/>
  <c r="DZ37" i="13"/>
  <c r="DY37" i="13"/>
  <c r="DX37" i="13"/>
  <c r="DM37" i="13"/>
  <c r="DL37" i="13"/>
  <c r="DK37" i="13"/>
  <c r="DJ37" i="13"/>
  <c r="DH37" i="13"/>
  <c r="DG37" i="13"/>
  <c r="DF37" i="13"/>
  <c r="DE37" i="13"/>
  <c r="CX37" i="13"/>
  <c r="CV37" i="13"/>
  <c r="CU37" i="13"/>
  <c r="DZ36" i="13"/>
  <c r="DY36" i="13"/>
  <c r="DX36" i="13"/>
  <c r="DM36" i="13"/>
  <c r="DL36" i="13"/>
  <c r="DK36" i="13"/>
  <c r="DJ36" i="13"/>
  <c r="CX36" i="13"/>
  <c r="DZ35" i="13"/>
  <c r="DY35" i="13"/>
  <c r="DX35" i="13"/>
  <c r="DM35" i="13"/>
  <c r="DL35" i="13"/>
  <c r="DK35" i="13"/>
  <c r="DJ35" i="13"/>
  <c r="DH35" i="13"/>
  <c r="DG35" i="13"/>
  <c r="DF35" i="13"/>
  <c r="DE35" i="13"/>
  <c r="CX35" i="13"/>
  <c r="CV35" i="13"/>
  <c r="CU35" i="13"/>
  <c r="DZ34" i="13"/>
  <c r="DY34" i="13"/>
  <c r="DX34" i="13"/>
  <c r="DM34" i="13"/>
  <c r="DL34" i="13"/>
  <c r="DK34" i="13"/>
  <c r="DJ34" i="13"/>
  <c r="CX34" i="13"/>
  <c r="DZ33" i="13"/>
  <c r="DY33" i="13"/>
  <c r="DX33" i="13"/>
  <c r="DM33" i="13"/>
  <c r="DL33" i="13"/>
  <c r="DK33" i="13"/>
  <c r="DJ33" i="13"/>
  <c r="DH33" i="13"/>
  <c r="DG33" i="13"/>
  <c r="DF33" i="13"/>
  <c r="DE33" i="13"/>
  <c r="CX33" i="13"/>
  <c r="CV33" i="13"/>
  <c r="CU33" i="13"/>
  <c r="DZ32" i="13"/>
  <c r="DY32" i="13"/>
  <c r="DX32" i="13"/>
  <c r="DM32" i="13"/>
  <c r="DL32" i="13"/>
  <c r="DK32" i="13"/>
  <c r="DJ32" i="13"/>
  <c r="CX32" i="13"/>
  <c r="CV32" i="13"/>
  <c r="CU32" i="13"/>
  <c r="DZ31" i="13"/>
  <c r="DY31" i="13"/>
  <c r="DX31" i="13"/>
  <c r="DM31" i="13"/>
  <c r="DL31" i="13"/>
  <c r="DK31" i="13"/>
  <c r="DJ31" i="13"/>
  <c r="CX31" i="13"/>
  <c r="DZ30" i="13"/>
  <c r="DY30" i="13"/>
  <c r="DX30" i="13"/>
  <c r="DM30" i="13"/>
  <c r="DL30" i="13"/>
  <c r="DK30" i="13"/>
  <c r="DJ30" i="13"/>
  <c r="DH30" i="13"/>
  <c r="DG30" i="13"/>
  <c r="DF30" i="13"/>
  <c r="DE30" i="13"/>
  <c r="CX30" i="13"/>
  <c r="CV30" i="13"/>
  <c r="CU30" i="13"/>
  <c r="DZ29" i="13"/>
  <c r="DY29" i="13"/>
  <c r="DX29" i="13"/>
  <c r="DM29" i="13"/>
  <c r="DL29" i="13"/>
  <c r="DK29" i="13"/>
  <c r="DJ29" i="13"/>
  <c r="CX29" i="13"/>
  <c r="DZ28" i="13"/>
  <c r="DY28" i="13"/>
  <c r="DX28" i="13"/>
  <c r="DM28" i="13"/>
  <c r="DL28" i="13"/>
  <c r="DK28" i="13"/>
  <c r="DJ28" i="13"/>
  <c r="CX28" i="13"/>
  <c r="DZ27" i="13"/>
  <c r="DY27" i="13"/>
  <c r="DX27" i="13"/>
  <c r="DM27" i="13"/>
  <c r="DL27" i="13"/>
  <c r="DK27" i="13"/>
  <c r="DJ27" i="13"/>
  <c r="CX27" i="13"/>
  <c r="DZ26" i="13"/>
  <c r="DY26" i="13"/>
  <c r="DX26" i="13"/>
  <c r="DM26" i="13"/>
  <c r="DL26" i="13"/>
  <c r="DK26" i="13"/>
  <c r="DJ26" i="13"/>
  <c r="CX26" i="13"/>
  <c r="CV26" i="13"/>
  <c r="CU26" i="13"/>
  <c r="DZ25" i="13"/>
  <c r="DY25" i="13"/>
  <c r="DX25" i="13"/>
  <c r="DM25" i="13"/>
  <c r="DL25" i="13"/>
  <c r="DK25" i="13"/>
  <c r="DJ25" i="13"/>
  <c r="CX25" i="13"/>
  <c r="DZ24" i="13"/>
  <c r="DY24" i="13"/>
  <c r="DX24" i="13"/>
  <c r="DM24" i="13"/>
  <c r="DL24" i="13"/>
  <c r="DK24" i="13"/>
  <c r="DJ24" i="13"/>
  <c r="DH24" i="13"/>
  <c r="DG24" i="13"/>
  <c r="DF24" i="13"/>
  <c r="DE24" i="13"/>
  <c r="CX24" i="13"/>
  <c r="CV24" i="13"/>
  <c r="CU24" i="13"/>
  <c r="DZ23" i="13"/>
  <c r="DY23" i="13"/>
  <c r="DX23" i="13"/>
  <c r="DM23" i="13"/>
  <c r="DL23" i="13"/>
  <c r="DK23" i="13"/>
  <c r="DJ23" i="13"/>
  <c r="CX23" i="13"/>
  <c r="DZ22" i="13"/>
  <c r="DY22" i="13"/>
  <c r="DX22" i="13"/>
  <c r="DM22" i="13"/>
  <c r="DL22" i="13"/>
  <c r="DK22" i="13"/>
  <c r="DJ22" i="13"/>
  <c r="DH22" i="13"/>
  <c r="DG22" i="13"/>
  <c r="DF22" i="13"/>
  <c r="DE22" i="13"/>
  <c r="CX22" i="13"/>
  <c r="CV22" i="13"/>
  <c r="CU22" i="13"/>
  <c r="DZ21" i="13"/>
  <c r="DY21" i="13"/>
  <c r="DX21" i="13"/>
  <c r="DM21" i="13"/>
  <c r="DL21" i="13"/>
  <c r="DK21" i="13"/>
  <c r="DJ21" i="13"/>
  <c r="CX21" i="13"/>
  <c r="DZ20" i="13"/>
  <c r="DY20" i="13"/>
  <c r="DX20" i="13"/>
  <c r="DM20" i="13"/>
  <c r="DL20" i="13"/>
  <c r="DK20" i="13"/>
  <c r="DJ20" i="13"/>
  <c r="CX20" i="13"/>
  <c r="DZ19" i="13"/>
  <c r="DY19" i="13"/>
  <c r="DX19" i="13"/>
  <c r="DM19" i="13"/>
  <c r="DL19" i="13"/>
  <c r="DK19" i="13"/>
  <c r="DJ19" i="13"/>
  <c r="CX19" i="13"/>
  <c r="DZ18" i="13"/>
  <c r="DY18" i="13"/>
  <c r="DX18" i="13"/>
  <c r="DM18" i="13"/>
  <c r="DL18" i="13"/>
  <c r="DK18" i="13"/>
  <c r="DJ18" i="13"/>
  <c r="CX18" i="13"/>
  <c r="DZ17" i="13"/>
  <c r="DY17" i="13"/>
  <c r="DX17" i="13"/>
  <c r="DM17" i="13"/>
  <c r="DL17" i="13"/>
  <c r="DK17" i="13"/>
  <c r="DJ17" i="13"/>
  <c r="CX17" i="13"/>
  <c r="DZ16" i="13"/>
  <c r="DY16" i="13"/>
  <c r="DX16" i="13"/>
  <c r="DM16" i="13"/>
  <c r="DL16" i="13"/>
  <c r="DK16" i="13"/>
  <c r="DJ16" i="13"/>
  <c r="CX16" i="13"/>
  <c r="DZ15" i="13"/>
  <c r="DY15" i="13"/>
  <c r="DX15" i="13"/>
  <c r="DM15" i="13"/>
  <c r="DL15" i="13"/>
  <c r="DK15" i="13"/>
  <c r="DJ15" i="13"/>
  <c r="DH15" i="13"/>
  <c r="DG15" i="13"/>
  <c r="DF15" i="13"/>
  <c r="DE15" i="13"/>
  <c r="CX15" i="13"/>
  <c r="CV15" i="13"/>
  <c r="CU15" i="13"/>
  <c r="DZ14" i="13"/>
  <c r="DY14" i="13"/>
  <c r="DX14" i="13"/>
  <c r="DM14" i="13"/>
  <c r="DL14" i="13"/>
  <c r="DK14" i="13"/>
  <c r="DJ14" i="13"/>
  <c r="CX14" i="13"/>
  <c r="DZ13" i="13"/>
  <c r="DY13" i="13"/>
  <c r="DX13" i="13"/>
  <c r="DM13" i="13"/>
  <c r="DL13" i="13"/>
  <c r="DK13" i="13"/>
  <c r="DJ13" i="13"/>
  <c r="CX13" i="13"/>
  <c r="DZ12" i="13"/>
  <c r="DY12" i="13"/>
  <c r="DX12" i="13"/>
  <c r="DM12" i="13"/>
  <c r="DL12" i="13"/>
  <c r="DK12" i="13"/>
  <c r="DJ12" i="13"/>
  <c r="CX12" i="13"/>
  <c r="DZ11" i="13"/>
  <c r="DY11" i="13"/>
  <c r="DX11" i="13"/>
  <c r="DM11" i="13"/>
  <c r="DL11" i="13"/>
  <c r="DK11" i="13"/>
  <c r="DJ11" i="13"/>
  <c r="DH11" i="13"/>
  <c r="DG11" i="13"/>
  <c r="DF11" i="13"/>
  <c r="DE11" i="13"/>
  <c r="CX11" i="13"/>
  <c r="CV11" i="13"/>
  <c r="CU11" i="13"/>
  <c r="DZ10" i="13"/>
  <c r="DY10" i="13"/>
  <c r="DX10" i="13"/>
  <c r="DM10" i="13"/>
  <c r="DL10" i="13"/>
  <c r="DK10" i="13"/>
  <c r="DJ10" i="13"/>
  <c r="CX10" i="13"/>
  <c r="DZ9" i="13"/>
  <c r="DY9" i="13"/>
  <c r="DX9" i="13"/>
  <c r="DM9" i="13"/>
  <c r="DL9" i="13"/>
  <c r="DK9" i="13"/>
  <c r="DJ9" i="13"/>
  <c r="DH9" i="13"/>
  <c r="DG9" i="13"/>
  <c r="DF9" i="13"/>
  <c r="DE9" i="13"/>
  <c r="CX9" i="13"/>
  <c r="CV9" i="13"/>
  <c r="CU9" i="13"/>
  <c r="DZ8" i="13"/>
  <c r="DY8" i="13"/>
  <c r="DX8" i="13"/>
  <c r="DM8" i="13"/>
  <c r="DL8" i="13"/>
  <c r="DK8" i="13"/>
  <c r="DJ8" i="13"/>
  <c r="CX8" i="13"/>
  <c r="DM7" i="13"/>
  <c r="DL7" i="13"/>
  <c r="DK7" i="13"/>
  <c r="DJ7" i="13"/>
  <c r="DH7" i="13"/>
  <c r="DG7" i="13"/>
  <c r="DF7" i="13"/>
  <c r="DE7" i="13"/>
  <c r="CX7" i="13"/>
  <c r="CV7" i="13"/>
  <c r="CU7" i="13"/>
  <c r="DM6" i="13"/>
  <c r="DL6" i="13"/>
  <c r="DK6" i="13"/>
  <c r="DJ6" i="13"/>
  <c r="BC14" i="12"/>
  <c r="BC13" i="12"/>
  <c r="BC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BB7" i="12"/>
  <c r="BB8" i="12" s="1"/>
  <c r="DZ189" i="11"/>
  <c r="DY189" i="11"/>
  <c r="DX189" i="11"/>
  <c r="DZ188" i="11"/>
  <c r="DY188" i="11"/>
  <c r="DX188" i="11"/>
  <c r="DZ187" i="11"/>
  <c r="DY187" i="11"/>
  <c r="DX187" i="11"/>
  <c r="DZ186" i="11"/>
  <c r="DY186" i="11"/>
  <c r="DX186" i="11"/>
  <c r="DZ185" i="11"/>
  <c r="DY185" i="11"/>
  <c r="DX185" i="11"/>
  <c r="DZ184" i="11"/>
  <c r="DY184" i="11"/>
  <c r="DX184" i="11"/>
  <c r="DZ183" i="11"/>
  <c r="DY183" i="11"/>
  <c r="DX183" i="11"/>
  <c r="DZ182" i="11"/>
  <c r="DY182" i="11"/>
  <c r="DX182" i="11"/>
  <c r="DZ181" i="11"/>
  <c r="DY181" i="11"/>
  <c r="DX181" i="11"/>
  <c r="DZ180" i="11"/>
  <c r="DY180" i="11"/>
  <c r="DX180" i="11"/>
  <c r="DZ179" i="11"/>
  <c r="DY179" i="11"/>
  <c r="DX179" i="11"/>
  <c r="DZ178" i="11"/>
  <c r="DY178" i="11"/>
  <c r="DX178" i="11"/>
  <c r="DZ177" i="11"/>
  <c r="DY177" i="11"/>
  <c r="DX177" i="11"/>
  <c r="DZ176" i="11"/>
  <c r="DY176" i="11"/>
  <c r="DX176" i="11"/>
  <c r="DZ175" i="11"/>
  <c r="DY175" i="11"/>
  <c r="DX175" i="11"/>
  <c r="DZ174" i="11"/>
  <c r="DY174" i="11"/>
  <c r="DX174" i="11"/>
  <c r="DZ173" i="11"/>
  <c r="DY173" i="11"/>
  <c r="DX173" i="11"/>
  <c r="DZ172" i="11"/>
  <c r="DY172" i="11"/>
  <c r="DX172" i="11"/>
  <c r="DZ171" i="11"/>
  <c r="DY171" i="11"/>
  <c r="DX171" i="11"/>
  <c r="DZ170" i="11"/>
  <c r="DY170" i="11"/>
  <c r="DX170" i="11"/>
  <c r="DZ169" i="11"/>
  <c r="DY169" i="11"/>
  <c r="DX169" i="11"/>
  <c r="DZ168" i="11"/>
  <c r="DY168" i="11"/>
  <c r="DX168" i="11"/>
  <c r="DZ167" i="11"/>
  <c r="DY167" i="11"/>
  <c r="DX167" i="11"/>
  <c r="DZ166" i="11"/>
  <c r="DY166" i="11"/>
  <c r="DX166" i="11"/>
  <c r="DZ165" i="11"/>
  <c r="DY165" i="11"/>
  <c r="DX165" i="11"/>
  <c r="DZ164" i="11"/>
  <c r="DY164" i="11"/>
  <c r="DX164" i="11"/>
  <c r="DZ163" i="11"/>
  <c r="DY163" i="11"/>
  <c r="DX163" i="11"/>
  <c r="DZ162" i="11"/>
  <c r="DY162" i="11"/>
  <c r="DX162" i="11"/>
  <c r="DZ161" i="11"/>
  <c r="DY161" i="11"/>
  <c r="DX161" i="11"/>
  <c r="DZ160" i="11"/>
  <c r="DY160" i="11"/>
  <c r="DX160" i="11"/>
  <c r="DZ159" i="11"/>
  <c r="DY159" i="11"/>
  <c r="DX159" i="11"/>
  <c r="DZ158" i="11"/>
  <c r="DY158" i="11"/>
  <c r="DX158" i="11"/>
  <c r="DZ157" i="11"/>
  <c r="DY157" i="11"/>
  <c r="DX157" i="11"/>
  <c r="DZ156" i="11"/>
  <c r="DY156" i="11"/>
  <c r="DX156" i="11"/>
  <c r="DZ155" i="11"/>
  <c r="DY155" i="11"/>
  <c r="DX155" i="11"/>
  <c r="DZ154" i="11"/>
  <c r="DY154" i="11"/>
  <c r="DX154" i="11"/>
  <c r="DZ153" i="11"/>
  <c r="DY153" i="11"/>
  <c r="DX153" i="11"/>
  <c r="DZ152" i="11"/>
  <c r="DY152" i="11"/>
  <c r="DX152" i="11"/>
  <c r="DZ151" i="11"/>
  <c r="DY151" i="11"/>
  <c r="DX151" i="11"/>
  <c r="DZ150" i="11"/>
  <c r="DY150" i="11"/>
  <c r="DX150" i="11"/>
  <c r="DZ149" i="11"/>
  <c r="DY149" i="11"/>
  <c r="DX149" i="11"/>
  <c r="DZ148" i="11"/>
  <c r="DY148" i="11"/>
  <c r="DX148" i="11"/>
  <c r="DZ147" i="11"/>
  <c r="DY147" i="11"/>
  <c r="DX147" i="11"/>
  <c r="DZ146" i="11"/>
  <c r="DY146" i="11"/>
  <c r="DX146" i="11"/>
  <c r="DZ145" i="11"/>
  <c r="DY145" i="11"/>
  <c r="DX145" i="11"/>
  <c r="DZ144" i="11"/>
  <c r="DY144" i="11"/>
  <c r="DX144" i="11"/>
  <c r="DZ143" i="11"/>
  <c r="DY143" i="11"/>
  <c r="DX143" i="11"/>
  <c r="DZ142" i="11"/>
  <c r="DY142" i="11"/>
  <c r="DX142" i="11"/>
  <c r="DZ141" i="11"/>
  <c r="DY141" i="11"/>
  <c r="DX141" i="11"/>
  <c r="DZ140" i="11"/>
  <c r="DY140" i="11"/>
  <c r="DX140" i="11"/>
  <c r="DZ139" i="11"/>
  <c r="DY139" i="11"/>
  <c r="DX139" i="11"/>
  <c r="DZ138" i="11"/>
  <c r="DY138" i="11"/>
  <c r="DX138" i="11"/>
  <c r="DZ137" i="11"/>
  <c r="DY137" i="11"/>
  <c r="DX137" i="11"/>
  <c r="DZ136" i="11"/>
  <c r="DY136" i="11"/>
  <c r="DX136" i="11"/>
  <c r="DZ135" i="11"/>
  <c r="DY135" i="11"/>
  <c r="DX135" i="11"/>
  <c r="DZ134" i="11"/>
  <c r="DY134" i="11"/>
  <c r="DX134" i="11"/>
  <c r="DZ133" i="11"/>
  <c r="DY133" i="11"/>
  <c r="DX133" i="11"/>
  <c r="DZ132" i="11"/>
  <c r="DY132" i="11"/>
  <c r="DX132" i="11"/>
  <c r="DZ131" i="11"/>
  <c r="DY131" i="11"/>
  <c r="DX131" i="11"/>
  <c r="DZ130" i="11"/>
  <c r="DY130" i="11"/>
  <c r="DX130" i="11"/>
  <c r="DZ129" i="11"/>
  <c r="DY129" i="11"/>
  <c r="DX129" i="11"/>
  <c r="DZ128" i="11"/>
  <c r="DY128" i="11"/>
  <c r="DX128" i="11"/>
  <c r="DZ127" i="11"/>
  <c r="DY127" i="11"/>
  <c r="DX127" i="11"/>
  <c r="DZ126" i="11"/>
  <c r="DY126" i="11"/>
  <c r="DX126" i="11"/>
  <c r="DZ125" i="11"/>
  <c r="DY125" i="11"/>
  <c r="DX125" i="11"/>
  <c r="DZ124" i="11"/>
  <c r="DY124" i="11"/>
  <c r="DX124" i="11"/>
  <c r="DZ123" i="11"/>
  <c r="DY123" i="11"/>
  <c r="DX123" i="11"/>
  <c r="DZ122" i="11"/>
  <c r="DY122" i="11"/>
  <c r="DX122" i="11"/>
  <c r="DZ121" i="11"/>
  <c r="DY121" i="11"/>
  <c r="DX121" i="11"/>
  <c r="DZ120" i="11"/>
  <c r="DY120" i="11"/>
  <c r="DX120" i="11"/>
  <c r="DZ119" i="11"/>
  <c r="DY119" i="11"/>
  <c r="DX119" i="11"/>
  <c r="DZ118" i="11"/>
  <c r="DY118" i="11"/>
  <c r="DX118" i="11"/>
  <c r="DZ117" i="11"/>
  <c r="DY117" i="11"/>
  <c r="DX117" i="11"/>
  <c r="DZ116" i="11"/>
  <c r="DY116" i="11"/>
  <c r="DX116" i="11"/>
  <c r="DZ115" i="11"/>
  <c r="DY115" i="11"/>
  <c r="DX115" i="11"/>
  <c r="DZ114" i="11"/>
  <c r="DY114" i="11"/>
  <c r="DX114" i="11"/>
  <c r="DZ113" i="11"/>
  <c r="DY113" i="11"/>
  <c r="DX113" i="11"/>
  <c r="DZ112" i="11"/>
  <c r="DY112" i="11"/>
  <c r="DX112" i="11"/>
  <c r="DZ111" i="11"/>
  <c r="DY111" i="11"/>
  <c r="DX111" i="11"/>
  <c r="DZ110" i="11"/>
  <c r="DY110" i="11"/>
  <c r="DX110" i="11"/>
  <c r="DZ109" i="11"/>
  <c r="DY109" i="11"/>
  <c r="DX109" i="11"/>
  <c r="DZ108" i="11"/>
  <c r="DY108" i="11"/>
  <c r="DX108" i="11"/>
  <c r="DZ107" i="11"/>
  <c r="DY107" i="11"/>
  <c r="DX107" i="11"/>
  <c r="DZ106" i="11"/>
  <c r="DY106" i="11"/>
  <c r="DX106" i="11"/>
  <c r="DZ105" i="11"/>
  <c r="DY105" i="11"/>
  <c r="DX105" i="11"/>
  <c r="DZ104" i="11"/>
  <c r="DY104" i="11"/>
  <c r="DX104" i="11"/>
  <c r="DZ103" i="11"/>
  <c r="DY103" i="11"/>
  <c r="DX103" i="11"/>
  <c r="DZ102" i="11"/>
  <c r="DY102" i="11"/>
  <c r="DX102" i="11"/>
  <c r="DZ101" i="11"/>
  <c r="DY101" i="11"/>
  <c r="DX101" i="11"/>
  <c r="DZ100" i="11"/>
  <c r="DY100" i="11"/>
  <c r="DX100" i="11"/>
  <c r="DZ99" i="11"/>
  <c r="DY99" i="11"/>
  <c r="DX99" i="11"/>
  <c r="DZ98" i="11"/>
  <c r="DY98" i="11"/>
  <c r="DX98" i="11"/>
  <c r="DZ97" i="11"/>
  <c r="DY97" i="11"/>
  <c r="DX97" i="11"/>
  <c r="DZ96" i="11"/>
  <c r="DY96" i="11"/>
  <c r="DX96" i="11"/>
  <c r="DZ95" i="11"/>
  <c r="DY95" i="11"/>
  <c r="DX95" i="11"/>
  <c r="DZ94" i="11"/>
  <c r="DY94" i="11"/>
  <c r="DX94" i="11"/>
  <c r="DZ93" i="11"/>
  <c r="DY93" i="11"/>
  <c r="DX93" i="11"/>
  <c r="DZ92" i="11"/>
  <c r="DY92" i="11"/>
  <c r="DX92" i="11"/>
  <c r="DZ91" i="11"/>
  <c r="DY91" i="11"/>
  <c r="DX91" i="11"/>
  <c r="DZ90" i="11"/>
  <c r="DY90" i="11"/>
  <c r="DX90" i="11"/>
  <c r="DZ89" i="11"/>
  <c r="DY89" i="11"/>
  <c r="DX89" i="11"/>
  <c r="DZ88" i="11"/>
  <c r="DY88" i="11"/>
  <c r="DX88" i="11"/>
  <c r="DZ87" i="11"/>
  <c r="DY87" i="11"/>
  <c r="DX87" i="11"/>
  <c r="DZ86" i="11"/>
  <c r="DY86" i="11"/>
  <c r="DX86" i="11"/>
  <c r="DZ85" i="11"/>
  <c r="DY85" i="11"/>
  <c r="DX85" i="11"/>
  <c r="DZ84" i="11"/>
  <c r="DY84" i="11"/>
  <c r="DX84" i="11"/>
  <c r="DZ83" i="11"/>
  <c r="DY83" i="11"/>
  <c r="DX83" i="11"/>
  <c r="DZ82" i="11"/>
  <c r="DY82" i="11"/>
  <c r="DX82" i="11"/>
  <c r="DZ81" i="11"/>
  <c r="DY81" i="11"/>
  <c r="DX81" i="11"/>
  <c r="DZ80" i="11"/>
  <c r="DY80" i="11"/>
  <c r="DX80" i="11"/>
  <c r="DZ79" i="11"/>
  <c r="DY79" i="11"/>
  <c r="DX79" i="11"/>
  <c r="DZ78" i="11"/>
  <c r="DY78" i="11"/>
  <c r="DX78" i="11"/>
  <c r="DZ77" i="11"/>
  <c r="DY77" i="11"/>
  <c r="DX77" i="11"/>
  <c r="DZ76" i="11"/>
  <c r="DY76" i="11"/>
  <c r="DX76" i="11"/>
  <c r="DZ75" i="11"/>
  <c r="DY75" i="11"/>
  <c r="DX75" i="11"/>
  <c r="DZ74" i="11"/>
  <c r="DY74" i="11"/>
  <c r="DX74" i="11"/>
  <c r="DZ73" i="11"/>
  <c r="DY73" i="11"/>
  <c r="DX73" i="11"/>
  <c r="DZ72" i="11"/>
  <c r="DY72" i="11"/>
  <c r="DX72" i="11"/>
  <c r="DZ71" i="11"/>
  <c r="DY71" i="11"/>
  <c r="DX71" i="11"/>
  <c r="DZ70" i="11"/>
  <c r="DY70" i="11"/>
  <c r="DX70" i="11"/>
  <c r="DZ69" i="11"/>
  <c r="DY69" i="11"/>
  <c r="DX69" i="11"/>
  <c r="DZ68" i="11"/>
  <c r="DY68" i="11"/>
  <c r="DX68" i="11"/>
  <c r="DZ67" i="11"/>
  <c r="DY67" i="11"/>
  <c r="DX67" i="11"/>
  <c r="DZ66" i="11"/>
  <c r="DY66" i="11"/>
  <c r="DX66" i="11"/>
  <c r="DZ65" i="11"/>
  <c r="DY65" i="11"/>
  <c r="DX65" i="11"/>
  <c r="DZ64" i="11"/>
  <c r="DY64" i="11"/>
  <c r="DX64" i="11"/>
  <c r="DZ63" i="11"/>
  <c r="DY63" i="11"/>
  <c r="DX63" i="11"/>
  <c r="DZ62" i="11"/>
  <c r="DY62" i="11"/>
  <c r="DX62" i="11"/>
  <c r="DZ61" i="11"/>
  <c r="DY61" i="11"/>
  <c r="DX61" i="11"/>
  <c r="DZ60" i="11"/>
  <c r="DY60" i="11"/>
  <c r="DX60" i="11"/>
  <c r="DZ59" i="11"/>
  <c r="DY59" i="11"/>
  <c r="DX59" i="11"/>
  <c r="DZ58" i="11"/>
  <c r="DY58" i="11"/>
  <c r="DX58" i="11"/>
  <c r="DZ57" i="11"/>
  <c r="DY57" i="11"/>
  <c r="DX57" i="11"/>
  <c r="DZ56" i="11"/>
  <c r="DY56" i="11"/>
  <c r="DX56" i="11"/>
  <c r="DZ55" i="11"/>
  <c r="DY55" i="11"/>
  <c r="DX55" i="11"/>
  <c r="DZ54" i="11"/>
  <c r="DY54" i="11"/>
  <c r="DX54" i="11"/>
  <c r="DZ53" i="11"/>
  <c r="DY53" i="11"/>
  <c r="DX53" i="11"/>
  <c r="DZ52" i="11"/>
  <c r="DY52" i="11"/>
  <c r="DX52" i="11"/>
  <c r="DZ51" i="11"/>
  <c r="DY51" i="11"/>
  <c r="DX51" i="11"/>
  <c r="DZ50" i="11"/>
  <c r="DY50" i="11"/>
  <c r="DX50" i="11"/>
  <c r="DZ49" i="11"/>
  <c r="DY49" i="11"/>
  <c r="DX49" i="11"/>
  <c r="DZ48" i="11"/>
  <c r="DY48" i="11"/>
  <c r="DX48" i="11"/>
  <c r="DZ47" i="11"/>
  <c r="DY47" i="11"/>
  <c r="DX47" i="11"/>
  <c r="DZ46" i="11"/>
  <c r="DY46" i="11"/>
  <c r="DX46" i="11"/>
  <c r="DZ45" i="11"/>
  <c r="DY45" i="11"/>
  <c r="DX45" i="11"/>
  <c r="DZ44" i="11"/>
  <c r="DY44" i="11"/>
  <c r="DX44" i="11"/>
  <c r="DZ43" i="11"/>
  <c r="DY43" i="11"/>
  <c r="DX43" i="11"/>
  <c r="DZ42" i="11"/>
  <c r="DY42" i="11"/>
  <c r="DX42" i="11"/>
  <c r="DZ41" i="11"/>
  <c r="DY41" i="11"/>
  <c r="DX41" i="11"/>
  <c r="DO41" i="11"/>
  <c r="DM41" i="11"/>
  <c r="DL41" i="11"/>
  <c r="DK41" i="11"/>
  <c r="DJ41" i="11"/>
  <c r="DH41" i="11"/>
  <c r="DG41" i="11"/>
  <c r="DF41" i="11"/>
  <c r="DE41" i="11"/>
  <c r="CX41" i="11"/>
  <c r="CV41" i="11"/>
  <c r="CU41" i="11"/>
  <c r="DZ40" i="11"/>
  <c r="DY40" i="11"/>
  <c r="DX40" i="11"/>
  <c r="DO40" i="11"/>
  <c r="DM40" i="11"/>
  <c r="DL40" i="11"/>
  <c r="DK40" i="11"/>
  <c r="DJ40" i="11"/>
  <c r="DH40" i="11"/>
  <c r="DG40" i="11"/>
  <c r="DF40" i="11"/>
  <c r="DE40" i="11"/>
  <c r="CX40" i="11"/>
  <c r="CV40" i="11"/>
  <c r="CU40" i="11"/>
  <c r="DZ39" i="11"/>
  <c r="DY39" i="11"/>
  <c r="DX39" i="11"/>
  <c r="DO39" i="11"/>
  <c r="DM39" i="11"/>
  <c r="DL39" i="11"/>
  <c r="DK39" i="11"/>
  <c r="DJ39" i="11"/>
  <c r="CX39" i="11"/>
  <c r="CV39" i="11"/>
  <c r="CU39" i="11"/>
  <c r="DZ38" i="11"/>
  <c r="DY38" i="11"/>
  <c r="DX38" i="11"/>
  <c r="DO38" i="11"/>
  <c r="DM38" i="11"/>
  <c r="DL38" i="11"/>
  <c r="DK38" i="11"/>
  <c r="DJ38" i="11"/>
  <c r="CX38" i="11"/>
  <c r="CV38" i="11"/>
  <c r="CU38" i="11"/>
  <c r="DZ37" i="11"/>
  <c r="DY37" i="11"/>
  <c r="DX37" i="11"/>
  <c r="DO37" i="11"/>
  <c r="DM37" i="11"/>
  <c r="DL37" i="11"/>
  <c r="DK37" i="11"/>
  <c r="DJ37" i="11"/>
  <c r="DH37" i="11"/>
  <c r="DG37" i="11"/>
  <c r="DF37" i="11"/>
  <c r="DE37" i="11"/>
  <c r="CX37" i="11"/>
  <c r="CV37" i="11"/>
  <c r="CU37" i="11"/>
  <c r="DZ36" i="11"/>
  <c r="DY36" i="11"/>
  <c r="DX36" i="11"/>
  <c r="DN36" i="11"/>
  <c r="DO36" i="11" s="1"/>
  <c r="DM36" i="11"/>
  <c r="DL36" i="11"/>
  <c r="DK36" i="11"/>
  <c r="DJ36" i="11"/>
  <c r="CX36" i="11"/>
  <c r="CV36" i="11"/>
  <c r="CU36" i="11"/>
  <c r="DZ35" i="11"/>
  <c r="DY35" i="11"/>
  <c r="DX35" i="11"/>
  <c r="DO35" i="11"/>
  <c r="DM35" i="11"/>
  <c r="DL35" i="11"/>
  <c r="DK35" i="11"/>
  <c r="DJ35" i="11"/>
  <c r="CX35" i="11"/>
  <c r="CV35" i="11"/>
  <c r="CU35" i="11"/>
  <c r="DZ34" i="11"/>
  <c r="DY34" i="11"/>
  <c r="DX34" i="11"/>
  <c r="DO34" i="11"/>
  <c r="DN34" i="11"/>
  <c r="DM34" i="11"/>
  <c r="DL34" i="11"/>
  <c r="DK34" i="11"/>
  <c r="DJ34" i="11"/>
  <c r="CX34" i="11"/>
  <c r="CV34" i="11"/>
  <c r="CU34" i="11"/>
  <c r="DZ33" i="11"/>
  <c r="DY33" i="11"/>
  <c r="DX33" i="11"/>
  <c r="DO33" i="11"/>
  <c r="DN33" i="11"/>
  <c r="DM33" i="11"/>
  <c r="DL33" i="11"/>
  <c r="DK33" i="11"/>
  <c r="DJ33" i="11"/>
  <c r="CX33" i="11"/>
  <c r="CV33" i="11"/>
  <c r="CU33" i="11"/>
  <c r="DZ32" i="11"/>
  <c r="DY32" i="11"/>
  <c r="DX32" i="11"/>
  <c r="DO32" i="11"/>
  <c r="DN32" i="11"/>
  <c r="DM32" i="11"/>
  <c r="DL32" i="11"/>
  <c r="DK32" i="11"/>
  <c r="DJ32" i="11"/>
  <c r="CX32" i="11"/>
  <c r="CV32" i="11"/>
  <c r="CU32" i="11"/>
  <c r="DZ31" i="11"/>
  <c r="DY31" i="11"/>
  <c r="DX31" i="11"/>
  <c r="DO31" i="11"/>
  <c r="DM31" i="11"/>
  <c r="DL31" i="11"/>
  <c r="DK31" i="11"/>
  <c r="DJ31" i="11"/>
  <c r="DH31" i="11"/>
  <c r="DG31" i="11"/>
  <c r="DF31" i="11"/>
  <c r="DE31" i="11"/>
  <c r="CX31" i="11"/>
  <c r="CV31" i="11"/>
  <c r="CU31" i="11"/>
  <c r="DZ30" i="11"/>
  <c r="DY30" i="11"/>
  <c r="DX30" i="11"/>
  <c r="DN30" i="11"/>
  <c r="DO30" i="11" s="1"/>
  <c r="DM30" i="11"/>
  <c r="DL30" i="11"/>
  <c r="DK30" i="11"/>
  <c r="DJ30" i="11"/>
  <c r="CX30" i="11"/>
  <c r="CV30" i="11"/>
  <c r="CU30" i="11"/>
  <c r="DZ29" i="11"/>
  <c r="DY29" i="11"/>
  <c r="DX29" i="11"/>
  <c r="DN29" i="11"/>
  <c r="DN28" i="11" s="1"/>
  <c r="DO28" i="11" s="1"/>
  <c r="DM29" i="11"/>
  <c r="DL29" i="11"/>
  <c r="DK29" i="11"/>
  <c r="DJ29" i="11"/>
  <c r="CX29" i="11"/>
  <c r="CV29" i="11"/>
  <c r="CU29" i="11"/>
  <c r="DZ28" i="11"/>
  <c r="DY28" i="11"/>
  <c r="DX28" i="11"/>
  <c r="DM28" i="11"/>
  <c r="DL28" i="11"/>
  <c r="DK28" i="11"/>
  <c r="DJ28" i="11"/>
  <c r="DH28" i="11"/>
  <c r="DG28" i="11"/>
  <c r="DF28" i="11"/>
  <c r="DE28" i="11"/>
  <c r="CX28" i="11"/>
  <c r="CV28" i="11"/>
  <c r="CU28" i="11"/>
  <c r="DZ27" i="11"/>
  <c r="DY27" i="11"/>
  <c r="DX27" i="11"/>
  <c r="DO27" i="11"/>
  <c r="DM27" i="11"/>
  <c r="DL27" i="11"/>
  <c r="DK27" i="11"/>
  <c r="DJ27" i="11"/>
  <c r="CX27" i="11"/>
  <c r="DZ26" i="11"/>
  <c r="DY26" i="11"/>
  <c r="DX26" i="11"/>
  <c r="DN26" i="11"/>
  <c r="DO26" i="11" s="1"/>
  <c r="DM26" i="11"/>
  <c r="DL26" i="11"/>
  <c r="DK26" i="11"/>
  <c r="DJ26" i="11"/>
  <c r="CX26" i="11"/>
  <c r="CV26" i="11"/>
  <c r="CU26" i="11"/>
  <c r="DZ25" i="11"/>
  <c r="DY25" i="11"/>
  <c r="DX25" i="11"/>
  <c r="DO25" i="11"/>
  <c r="DN25" i="11"/>
  <c r="DM25" i="11"/>
  <c r="DL25" i="11"/>
  <c r="DK25" i="11"/>
  <c r="DJ25" i="11"/>
  <c r="CX25" i="11"/>
  <c r="CV25" i="11"/>
  <c r="CU25" i="11"/>
  <c r="DZ24" i="11"/>
  <c r="DY24" i="11"/>
  <c r="DX24" i="11"/>
  <c r="DO24" i="11"/>
  <c r="DM24" i="11"/>
  <c r="DL24" i="11"/>
  <c r="DK24" i="11"/>
  <c r="DJ24" i="11"/>
  <c r="DH24" i="11"/>
  <c r="DG24" i="11"/>
  <c r="DF24" i="11"/>
  <c r="DE24" i="11"/>
  <c r="CX24" i="11"/>
  <c r="CV24" i="11"/>
  <c r="CU24" i="11"/>
  <c r="DZ23" i="11"/>
  <c r="DY23" i="11"/>
  <c r="DX23" i="11"/>
  <c r="DM23" i="11"/>
  <c r="DL23" i="11"/>
  <c r="DK23" i="11"/>
  <c r="DJ23" i="11"/>
  <c r="DH23" i="11"/>
  <c r="DG23" i="11"/>
  <c r="DF23" i="11"/>
  <c r="DE23" i="11"/>
  <c r="CX23" i="11"/>
  <c r="CV23" i="11"/>
  <c r="CU23" i="11"/>
  <c r="DZ22" i="11"/>
  <c r="DY22" i="11"/>
  <c r="DX22" i="11"/>
  <c r="DO22" i="11"/>
  <c r="DM22" i="11"/>
  <c r="DL22" i="11"/>
  <c r="DK22" i="11"/>
  <c r="DJ22" i="11"/>
  <c r="CX22" i="11"/>
  <c r="DZ21" i="11"/>
  <c r="DY21" i="11"/>
  <c r="DX21" i="11"/>
  <c r="DN21" i="11"/>
  <c r="DO21" i="11" s="1"/>
  <c r="DM21" i="11"/>
  <c r="DL21" i="11"/>
  <c r="DK21" i="11"/>
  <c r="DJ21" i="11"/>
  <c r="CX21" i="11"/>
  <c r="CV21" i="11"/>
  <c r="CU21" i="11"/>
  <c r="DZ20" i="11"/>
  <c r="DY20" i="11"/>
  <c r="DX20" i="11"/>
  <c r="DO20" i="11"/>
  <c r="DN20" i="11"/>
  <c r="DM20" i="11"/>
  <c r="DL20" i="11"/>
  <c r="DK20" i="11"/>
  <c r="DJ20" i="11"/>
  <c r="CX20" i="11"/>
  <c r="CV20" i="11"/>
  <c r="CU20" i="11"/>
  <c r="DZ19" i="11"/>
  <c r="DY19" i="11"/>
  <c r="DX19" i="11"/>
  <c r="DN19" i="11"/>
  <c r="DO19" i="11" s="1"/>
  <c r="DM19" i="11"/>
  <c r="DL19" i="11"/>
  <c r="DK19" i="11"/>
  <c r="DJ19" i="11"/>
  <c r="CX19" i="11"/>
  <c r="CV19" i="11"/>
  <c r="CU19" i="11"/>
  <c r="DZ18" i="11"/>
  <c r="DY18" i="11"/>
  <c r="DX18" i="11"/>
  <c r="DO18" i="11"/>
  <c r="DM18" i="11"/>
  <c r="DL18" i="11"/>
  <c r="DK18" i="11"/>
  <c r="DJ18" i="11"/>
  <c r="DH18" i="11"/>
  <c r="DG18" i="11"/>
  <c r="DF18" i="11"/>
  <c r="DE18" i="11"/>
  <c r="CX18" i="11"/>
  <c r="CV18" i="11"/>
  <c r="CU18" i="11"/>
  <c r="DZ17" i="11"/>
  <c r="DY17" i="11"/>
  <c r="DX17" i="11"/>
  <c r="DN17" i="11"/>
  <c r="DN10" i="11" s="1"/>
  <c r="DM17" i="11"/>
  <c r="DL17" i="11"/>
  <c r="DK17" i="11"/>
  <c r="DJ17" i="11"/>
  <c r="CX17" i="11"/>
  <c r="CV17" i="11"/>
  <c r="CU17" i="11"/>
  <c r="DZ16" i="11"/>
  <c r="DY16" i="11"/>
  <c r="DX16" i="11"/>
  <c r="DN16" i="11"/>
  <c r="DO16" i="11" s="1"/>
  <c r="DM16" i="11"/>
  <c r="DL16" i="11"/>
  <c r="DK16" i="11"/>
  <c r="DJ16" i="11"/>
  <c r="CX16" i="11"/>
  <c r="CV16" i="11"/>
  <c r="CU16" i="11"/>
  <c r="DZ15" i="11"/>
  <c r="DY15" i="11"/>
  <c r="DX15" i="11"/>
  <c r="DO15" i="11"/>
  <c r="DM15" i="11"/>
  <c r="DL15" i="11"/>
  <c r="DK15" i="11"/>
  <c r="DJ15" i="11"/>
  <c r="DE15" i="11"/>
  <c r="CX15" i="11"/>
  <c r="CV15" i="11"/>
  <c r="CU15" i="11"/>
  <c r="DZ14" i="11"/>
  <c r="DY14" i="11"/>
  <c r="DX14" i="11"/>
  <c r="DN14" i="11"/>
  <c r="DO14" i="11" s="1"/>
  <c r="DM14" i="11"/>
  <c r="DL14" i="11"/>
  <c r="DK14" i="11"/>
  <c r="DJ14" i="11"/>
  <c r="DH14" i="11"/>
  <c r="DG14" i="11"/>
  <c r="CX14" i="11"/>
  <c r="CV14" i="11"/>
  <c r="CU14" i="11"/>
  <c r="DZ13" i="11"/>
  <c r="DY13" i="11"/>
  <c r="DX13" i="11"/>
  <c r="DO13" i="11"/>
  <c r="DM13" i="11"/>
  <c r="DL13" i="11"/>
  <c r="DK13" i="11"/>
  <c r="DJ13" i="11"/>
  <c r="DH13" i="11"/>
  <c r="DG13" i="11"/>
  <c r="DF13" i="11"/>
  <c r="DE13" i="11"/>
  <c r="CX13" i="11"/>
  <c r="CV13" i="11"/>
  <c r="CU13" i="11"/>
  <c r="DZ12" i="11"/>
  <c r="DY12" i="11"/>
  <c r="DX12" i="11"/>
  <c r="DO12" i="11"/>
  <c r="DM12" i="11"/>
  <c r="DL12" i="11"/>
  <c r="DK12" i="11"/>
  <c r="DJ12" i="11"/>
  <c r="DE12" i="11"/>
  <c r="CX12" i="11"/>
  <c r="CV12" i="11"/>
  <c r="CU12" i="11"/>
  <c r="DZ11" i="11"/>
  <c r="DY11" i="11"/>
  <c r="DX11" i="11"/>
  <c r="DO11" i="11"/>
  <c r="DM11" i="11"/>
  <c r="DL11" i="11"/>
  <c r="DK11" i="11"/>
  <c r="DJ11" i="11"/>
  <c r="DH11" i="11"/>
  <c r="DG11" i="11"/>
  <c r="DF11" i="11"/>
  <c r="DE11" i="11"/>
  <c r="CX11" i="11"/>
  <c r="CV11" i="11"/>
  <c r="CU11" i="11"/>
  <c r="DZ10" i="11"/>
  <c r="DY10" i="11"/>
  <c r="DX10" i="11"/>
  <c r="DM10" i="11"/>
  <c r="DL10" i="11"/>
  <c r="DK10" i="11"/>
  <c r="DJ10" i="11"/>
  <c r="DH10" i="11"/>
  <c r="DG10" i="11"/>
  <c r="DF10" i="11"/>
  <c r="DE10" i="11"/>
  <c r="CX10" i="11"/>
  <c r="CV10" i="11"/>
  <c r="CU10" i="11"/>
  <c r="DZ9" i="11"/>
  <c r="DY9" i="11"/>
  <c r="DX9" i="11"/>
  <c r="DO9" i="11"/>
  <c r="DM9" i="11"/>
  <c r="DL9" i="11"/>
  <c r="DK9" i="11"/>
  <c r="DJ9" i="11"/>
  <c r="CX9" i="11"/>
  <c r="DZ8" i="11"/>
  <c r="DY8" i="11"/>
  <c r="DX8" i="11"/>
  <c r="DO8" i="11"/>
  <c r="DM8" i="11"/>
  <c r="DL8" i="11"/>
  <c r="DK8" i="11"/>
  <c r="DJ8" i="11"/>
  <c r="CX8" i="11"/>
  <c r="DM7" i="11"/>
  <c r="DL7" i="11"/>
  <c r="DK7" i="11"/>
  <c r="DJ7" i="11"/>
  <c r="DH7" i="11"/>
  <c r="DG7" i="11"/>
  <c r="DF7" i="11"/>
  <c r="DE7" i="11"/>
  <c r="CX7" i="11"/>
  <c r="CV7" i="11"/>
  <c r="CU7" i="11"/>
  <c r="DM6" i="11"/>
  <c r="DL6" i="11"/>
  <c r="DK6" i="11"/>
  <c r="DJ6" i="11"/>
  <c r="CR2" i="11"/>
  <c r="CB2" i="11"/>
  <c r="E2" i="11"/>
  <c r="D2" i="11"/>
  <c r="CU1" i="11"/>
  <c r="DW189" i="10"/>
  <c r="DV189" i="10"/>
  <c r="DU189" i="10"/>
  <c r="DW188" i="10"/>
  <c r="DV188" i="10"/>
  <c r="DU188" i="10"/>
  <c r="DW187" i="10"/>
  <c r="DV187" i="10"/>
  <c r="DU187" i="10"/>
  <c r="DW186" i="10"/>
  <c r="DV186" i="10"/>
  <c r="DU186" i="10"/>
  <c r="DW185" i="10"/>
  <c r="DV185" i="10"/>
  <c r="DU185" i="10"/>
  <c r="DW184" i="10"/>
  <c r="DV184" i="10"/>
  <c r="DU184" i="10"/>
  <c r="DW183" i="10"/>
  <c r="DV183" i="10"/>
  <c r="DU183" i="10"/>
  <c r="DW182" i="10"/>
  <c r="DV182" i="10"/>
  <c r="DU182" i="10"/>
  <c r="DW181" i="10"/>
  <c r="DV181" i="10"/>
  <c r="DU181" i="10"/>
  <c r="DW180" i="10"/>
  <c r="DV180" i="10"/>
  <c r="DU180" i="10"/>
  <c r="DW179" i="10"/>
  <c r="DV179" i="10"/>
  <c r="DU179" i="10"/>
  <c r="DW178" i="10"/>
  <c r="DV178" i="10"/>
  <c r="DU178" i="10"/>
  <c r="DW177" i="10"/>
  <c r="DV177" i="10"/>
  <c r="DU177" i="10"/>
  <c r="DW176" i="10"/>
  <c r="DV176" i="10"/>
  <c r="DU176" i="10"/>
  <c r="DW175" i="10"/>
  <c r="DV175" i="10"/>
  <c r="DU175" i="10"/>
  <c r="DW174" i="10"/>
  <c r="DV174" i="10"/>
  <c r="DU174" i="10"/>
  <c r="DW173" i="10"/>
  <c r="DV173" i="10"/>
  <c r="DU173" i="10"/>
  <c r="DW172" i="10"/>
  <c r="DV172" i="10"/>
  <c r="DU172" i="10"/>
  <c r="DW171" i="10"/>
  <c r="DV171" i="10"/>
  <c r="DU171" i="10"/>
  <c r="DW170" i="10"/>
  <c r="DV170" i="10"/>
  <c r="DU170" i="10"/>
  <c r="DW169" i="10"/>
  <c r="DV169" i="10"/>
  <c r="DU169" i="10"/>
  <c r="DW168" i="10"/>
  <c r="DV168" i="10"/>
  <c r="DU168" i="10"/>
  <c r="DW167" i="10"/>
  <c r="DV167" i="10"/>
  <c r="DU167" i="10"/>
  <c r="DW166" i="10"/>
  <c r="DV166" i="10"/>
  <c r="DU166" i="10"/>
  <c r="DW165" i="10"/>
  <c r="DV165" i="10"/>
  <c r="DU165" i="10"/>
  <c r="DW164" i="10"/>
  <c r="DV164" i="10"/>
  <c r="DU164" i="10"/>
  <c r="DW163" i="10"/>
  <c r="DV163" i="10"/>
  <c r="DU163" i="10"/>
  <c r="DW162" i="10"/>
  <c r="DV162" i="10"/>
  <c r="DU162" i="10"/>
  <c r="DW161" i="10"/>
  <c r="DV161" i="10"/>
  <c r="DU161" i="10"/>
  <c r="DW160" i="10"/>
  <c r="DV160" i="10"/>
  <c r="DU160" i="10"/>
  <c r="DW159" i="10"/>
  <c r="DV159" i="10"/>
  <c r="DU159" i="10"/>
  <c r="DW158" i="10"/>
  <c r="DV158" i="10"/>
  <c r="DU158" i="10"/>
  <c r="DW157" i="10"/>
  <c r="DV157" i="10"/>
  <c r="DU157" i="10"/>
  <c r="DW156" i="10"/>
  <c r="DV156" i="10"/>
  <c r="DU156" i="10"/>
  <c r="DW155" i="10"/>
  <c r="DV155" i="10"/>
  <c r="DU155" i="10"/>
  <c r="DW154" i="10"/>
  <c r="DV154" i="10"/>
  <c r="DU154" i="10"/>
  <c r="DW153" i="10"/>
  <c r="DV153" i="10"/>
  <c r="DU153" i="10"/>
  <c r="DW152" i="10"/>
  <c r="DV152" i="10"/>
  <c r="DU152" i="10"/>
  <c r="DW151" i="10"/>
  <c r="DV151" i="10"/>
  <c r="DU151" i="10"/>
  <c r="DW150" i="10"/>
  <c r="DV150" i="10"/>
  <c r="DU150" i="10"/>
  <c r="DW149" i="10"/>
  <c r="DV149" i="10"/>
  <c r="DU149" i="10"/>
  <c r="DW148" i="10"/>
  <c r="DV148" i="10"/>
  <c r="DU148" i="10"/>
  <c r="DW147" i="10"/>
  <c r="DV147" i="10"/>
  <c r="DU147" i="10"/>
  <c r="DW146" i="10"/>
  <c r="DV146" i="10"/>
  <c r="DU146" i="10"/>
  <c r="DW145" i="10"/>
  <c r="DV145" i="10"/>
  <c r="DU145" i="10"/>
  <c r="DW144" i="10"/>
  <c r="DV144" i="10"/>
  <c r="DU144" i="10"/>
  <c r="DW143" i="10"/>
  <c r="DV143" i="10"/>
  <c r="DU143" i="10"/>
  <c r="DW142" i="10"/>
  <c r="DV142" i="10"/>
  <c r="DU142" i="10"/>
  <c r="DW141" i="10"/>
  <c r="DV141" i="10"/>
  <c r="DU141" i="10"/>
  <c r="DW140" i="10"/>
  <c r="DV140" i="10"/>
  <c r="DU140" i="10"/>
  <c r="DW139" i="10"/>
  <c r="DV139" i="10"/>
  <c r="DU139" i="10"/>
  <c r="DW138" i="10"/>
  <c r="DV138" i="10"/>
  <c r="DU138" i="10"/>
  <c r="DW137" i="10"/>
  <c r="DV137" i="10"/>
  <c r="DU137" i="10"/>
  <c r="DW136" i="10"/>
  <c r="DV136" i="10"/>
  <c r="DU136" i="10"/>
  <c r="DW135" i="10"/>
  <c r="DV135" i="10"/>
  <c r="DU135" i="10"/>
  <c r="DW134" i="10"/>
  <c r="DV134" i="10"/>
  <c r="DU134" i="10"/>
  <c r="DW133" i="10"/>
  <c r="DV133" i="10"/>
  <c r="DU133" i="10"/>
  <c r="DW132" i="10"/>
  <c r="DV132" i="10"/>
  <c r="DU132" i="10"/>
  <c r="DW131" i="10"/>
  <c r="DV131" i="10"/>
  <c r="DU131" i="10"/>
  <c r="DW130" i="10"/>
  <c r="DV130" i="10"/>
  <c r="DU130" i="10"/>
  <c r="DW129" i="10"/>
  <c r="DV129" i="10"/>
  <c r="DU129" i="10"/>
  <c r="DW128" i="10"/>
  <c r="DV128" i="10"/>
  <c r="DU128" i="10"/>
  <c r="DW127" i="10"/>
  <c r="DV127" i="10"/>
  <c r="DU127" i="10"/>
  <c r="DW126" i="10"/>
  <c r="DV126" i="10"/>
  <c r="DU126" i="10"/>
  <c r="DW125" i="10"/>
  <c r="DV125" i="10"/>
  <c r="DU125" i="10"/>
  <c r="DW124" i="10"/>
  <c r="DV124" i="10"/>
  <c r="DU124" i="10"/>
  <c r="DW123" i="10"/>
  <c r="DV123" i="10"/>
  <c r="DU123" i="10"/>
  <c r="DW122" i="10"/>
  <c r="DV122" i="10"/>
  <c r="DU122" i="10"/>
  <c r="DW121" i="10"/>
  <c r="DV121" i="10"/>
  <c r="DU121" i="10"/>
  <c r="DW120" i="10"/>
  <c r="DV120" i="10"/>
  <c r="DU120" i="10"/>
  <c r="DW119" i="10"/>
  <c r="DV119" i="10"/>
  <c r="DU119" i="10"/>
  <c r="DW118" i="10"/>
  <c r="DV118" i="10"/>
  <c r="DU118" i="10"/>
  <c r="DW117" i="10"/>
  <c r="DV117" i="10"/>
  <c r="DU117" i="10"/>
  <c r="DW116" i="10"/>
  <c r="DV116" i="10"/>
  <c r="DU116" i="10"/>
  <c r="DW115" i="10"/>
  <c r="DV115" i="10"/>
  <c r="DU115" i="10"/>
  <c r="DW114" i="10"/>
  <c r="DV114" i="10"/>
  <c r="DU114" i="10"/>
  <c r="DW113" i="10"/>
  <c r="DV113" i="10"/>
  <c r="DU113" i="10"/>
  <c r="DW112" i="10"/>
  <c r="DV112" i="10"/>
  <c r="DU112" i="10"/>
  <c r="DW111" i="10"/>
  <c r="DV111" i="10"/>
  <c r="DU111" i="10"/>
  <c r="DW110" i="10"/>
  <c r="DV110" i="10"/>
  <c r="DU110" i="10"/>
  <c r="DW109" i="10"/>
  <c r="DV109" i="10"/>
  <c r="DU109" i="10"/>
  <c r="DW108" i="10"/>
  <c r="DV108" i="10"/>
  <c r="DU108" i="10"/>
  <c r="DW107" i="10"/>
  <c r="DV107" i="10"/>
  <c r="DU107" i="10"/>
  <c r="DW106" i="10"/>
  <c r="DV106" i="10"/>
  <c r="DU106" i="10"/>
  <c r="DW105" i="10"/>
  <c r="DV105" i="10"/>
  <c r="DU105" i="10"/>
  <c r="DW104" i="10"/>
  <c r="DV104" i="10"/>
  <c r="DU104" i="10"/>
  <c r="DW103" i="10"/>
  <c r="DV103" i="10"/>
  <c r="DU103" i="10"/>
  <c r="DW102" i="10"/>
  <c r="DV102" i="10"/>
  <c r="DU102" i="10"/>
  <c r="DW101" i="10"/>
  <c r="DV101" i="10"/>
  <c r="DU101" i="10"/>
  <c r="DW100" i="10"/>
  <c r="DV100" i="10"/>
  <c r="DU100" i="10"/>
  <c r="DW99" i="10"/>
  <c r="DV99" i="10"/>
  <c r="DU99" i="10"/>
  <c r="DW98" i="10"/>
  <c r="DV98" i="10"/>
  <c r="DU98" i="10"/>
  <c r="DW97" i="10"/>
  <c r="DV97" i="10"/>
  <c r="DU97" i="10"/>
  <c r="DW96" i="10"/>
  <c r="DV96" i="10"/>
  <c r="DU96" i="10"/>
  <c r="DW95" i="10"/>
  <c r="DV95" i="10"/>
  <c r="DU95" i="10"/>
  <c r="DW94" i="10"/>
  <c r="DV94" i="10"/>
  <c r="DU94" i="10"/>
  <c r="DW93" i="10"/>
  <c r="DV93" i="10"/>
  <c r="DU93" i="10"/>
  <c r="DW92" i="10"/>
  <c r="DV92" i="10"/>
  <c r="DU92" i="10"/>
  <c r="DW91" i="10"/>
  <c r="DV91" i="10"/>
  <c r="DU91" i="10"/>
  <c r="DW90" i="10"/>
  <c r="DV90" i="10"/>
  <c r="DU90" i="10"/>
  <c r="DW89" i="10"/>
  <c r="DV89" i="10"/>
  <c r="DU89" i="10"/>
  <c r="DW88" i="10"/>
  <c r="DV88" i="10"/>
  <c r="DU88" i="10"/>
  <c r="DW87" i="10"/>
  <c r="DV87" i="10"/>
  <c r="DU87" i="10"/>
  <c r="DW86" i="10"/>
  <c r="DV86" i="10"/>
  <c r="DU86" i="10"/>
  <c r="DW85" i="10"/>
  <c r="DV85" i="10"/>
  <c r="DU85" i="10"/>
  <c r="DW84" i="10"/>
  <c r="DV84" i="10"/>
  <c r="DU84" i="10"/>
  <c r="DW83" i="10"/>
  <c r="DV83" i="10"/>
  <c r="DU83" i="10"/>
  <c r="DW82" i="10"/>
  <c r="DV82" i="10"/>
  <c r="DU82" i="10"/>
  <c r="DW81" i="10"/>
  <c r="DV81" i="10"/>
  <c r="DU81" i="10"/>
  <c r="DW80" i="10"/>
  <c r="DV80" i="10"/>
  <c r="DU80" i="10"/>
  <c r="DW79" i="10"/>
  <c r="DV79" i="10"/>
  <c r="DU79" i="10"/>
  <c r="DW78" i="10"/>
  <c r="DV78" i="10"/>
  <c r="DU78" i="10"/>
  <c r="DW77" i="10"/>
  <c r="DV77" i="10"/>
  <c r="DU77" i="10"/>
  <c r="DW76" i="10"/>
  <c r="DV76" i="10"/>
  <c r="DU76" i="10"/>
  <c r="DW75" i="10"/>
  <c r="DV75" i="10"/>
  <c r="DU75" i="10"/>
  <c r="DW74" i="10"/>
  <c r="DV74" i="10"/>
  <c r="DU74" i="10"/>
  <c r="DW73" i="10"/>
  <c r="DV73" i="10"/>
  <c r="DU73" i="10"/>
  <c r="DW72" i="10"/>
  <c r="DV72" i="10"/>
  <c r="DU72" i="10"/>
  <c r="DW71" i="10"/>
  <c r="DV71" i="10"/>
  <c r="DU71" i="10"/>
  <c r="DW70" i="10"/>
  <c r="DV70" i="10"/>
  <c r="DU70" i="10"/>
  <c r="DW69" i="10"/>
  <c r="DV69" i="10"/>
  <c r="DU69" i="10"/>
  <c r="DW68" i="10"/>
  <c r="DV68" i="10"/>
  <c r="DU68" i="10"/>
  <c r="DW67" i="10"/>
  <c r="DV67" i="10"/>
  <c r="DU67" i="10"/>
  <c r="DW66" i="10"/>
  <c r="DV66" i="10"/>
  <c r="DU66" i="10"/>
  <c r="DW65" i="10"/>
  <c r="DV65" i="10"/>
  <c r="DU65" i="10"/>
  <c r="DW64" i="10"/>
  <c r="DV64" i="10"/>
  <c r="DU64" i="10"/>
  <c r="DW63" i="10"/>
  <c r="DV63" i="10"/>
  <c r="DU63" i="10"/>
  <c r="DW62" i="10"/>
  <c r="DV62" i="10"/>
  <c r="DU62" i="10"/>
  <c r="DW61" i="10"/>
  <c r="DV61" i="10"/>
  <c r="DU61" i="10"/>
  <c r="DW60" i="10"/>
  <c r="DV60" i="10"/>
  <c r="DU60" i="10"/>
  <c r="DW59" i="10"/>
  <c r="DV59" i="10"/>
  <c r="DU59" i="10"/>
  <c r="DW58" i="10"/>
  <c r="DV58" i="10"/>
  <c r="DU58" i="10"/>
  <c r="DW57" i="10"/>
  <c r="DV57" i="10"/>
  <c r="DU57" i="10"/>
  <c r="DW56" i="10"/>
  <c r="DV56" i="10"/>
  <c r="DU56" i="10"/>
  <c r="DW55" i="10"/>
  <c r="DV55" i="10"/>
  <c r="DU55" i="10"/>
  <c r="DW54" i="10"/>
  <c r="DV54" i="10"/>
  <c r="DU54" i="10"/>
  <c r="DW53" i="10"/>
  <c r="DV53" i="10"/>
  <c r="DU53" i="10"/>
  <c r="DW52" i="10"/>
  <c r="DV52" i="10"/>
  <c r="DU52" i="10"/>
  <c r="DW51" i="10"/>
  <c r="DV51" i="10"/>
  <c r="DU51" i="10"/>
  <c r="DW50" i="10"/>
  <c r="DV50" i="10"/>
  <c r="DU50" i="10"/>
  <c r="DW49" i="10"/>
  <c r="DV49" i="10"/>
  <c r="DU49" i="10"/>
  <c r="DW48" i="10"/>
  <c r="DV48" i="10"/>
  <c r="DU48" i="10"/>
  <c r="DW47" i="10"/>
  <c r="DV47" i="10"/>
  <c r="DU47" i="10"/>
  <c r="DW46" i="10"/>
  <c r="DV46" i="10"/>
  <c r="DU46" i="10"/>
  <c r="DW45" i="10"/>
  <c r="DV45" i="10"/>
  <c r="DU45" i="10"/>
  <c r="DW44" i="10"/>
  <c r="DV44" i="10"/>
  <c r="DU44" i="10"/>
  <c r="DW43" i="10"/>
  <c r="DV43" i="10"/>
  <c r="DU43" i="10"/>
  <c r="DW42" i="10"/>
  <c r="DV42" i="10"/>
  <c r="DU42" i="10"/>
  <c r="DW41" i="10"/>
  <c r="DV41" i="10"/>
  <c r="DU41" i="10"/>
  <c r="DW40" i="10"/>
  <c r="DV40" i="10"/>
  <c r="DU40" i="10"/>
  <c r="DW39" i="10"/>
  <c r="DV39" i="10"/>
  <c r="DU39" i="10"/>
  <c r="DW38" i="10"/>
  <c r="DV38" i="10"/>
  <c r="DU38" i="10"/>
  <c r="DW37" i="10"/>
  <c r="DV37" i="10"/>
  <c r="DU37" i="10"/>
  <c r="DW36" i="10"/>
  <c r="DV36" i="10"/>
  <c r="DU36" i="10"/>
  <c r="DW35" i="10"/>
  <c r="DV35" i="10"/>
  <c r="DU35" i="10"/>
  <c r="DW34" i="10"/>
  <c r="DV34" i="10"/>
  <c r="DU34" i="10"/>
  <c r="CV34" i="10"/>
  <c r="DW33" i="10"/>
  <c r="DV33" i="10"/>
  <c r="DU33" i="10"/>
  <c r="DH33" i="10"/>
  <c r="DG33" i="10"/>
  <c r="DF33" i="10"/>
  <c r="DE33" i="10"/>
  <c r="CX33" i="10"/>
  <c r="CV33" i="10"/>
  <c r="CU33" i="10"/>
  <c r="DW32" i="10"/>
  <c r="DV32" i="10"/>
  <c r="DU32" i="10"/>
  <c r="DH32" i="10"/>
  <c r="DG32" i="10"/>
  <c r="DF32" i="10"/>
  <c r="DE32" i="10"/>
  <c r="CX32" i="10"/>
  <c r="CV32" i="10"/>
  <c r="CU32" i="10"/>
  <c r="DW31" i="10"/>
  <c r="DV31" i="10"/>
  <c r="DU31" i="10"/>
  <c r="DH31" i="10"/>
  <c r="DG31" i="10"/>
  <c r="DF31" i="10"/>
  <c r="DE31" i="10"/>
  <c r="CX31" i="10"/>
  <c r="CV31" i="10"/>
  <c r="CU31" i="10"/>
  <c r="DW30" i="10"/>
  <c r="DV30" i="10"/>
  <c r="DU30" i="10"/>
  <c r="DH30" i="10"/>
  <c r="DG30" i="10"/>
  <c r="DF30" i="10"/>
  <c r="DE30" i="10"/>
  <c r="CX30" i="10"/>
  <c r="CV30" i="10"/>
  <c r="CU30" i="10"/>
  <c r="DW29" i="10"/>
  <c r="DV29" i="10"/>
  <c r="DU29" i="10"/>
  <c r="DH29" i="10"/>
  <c r="DG29" i="10"/>
  <c r="DF29" i="10"/>
  <c r="DE29" i="10"/>
  <c r="CX29" i="10"/>
  <c r="CV29" i="10"/>
  <c r="CU29" i="10"/>
  <c r="DW28" i="10"/>
  <c r="DV28" i="10"/>
  <c r="DU28" i="10"/>
  <c r="DH28" i="10"/>
  <c r="DG28" i="10"/>
  <c r="DF28" i="10"/>
  <c r="DE28" i="10"/>
  <c r="CX28" i="10"/>
  <c r="CV28" i="10"/>
  <c r="CU28" i="10"/>
  <c r="DW27" i="10"/>
  <c r="DV27" i="10"/>
  <c r="DU27" i="10"/>
  <c r="DH27" i="10"/>
  <c r="DG27" i="10"/>
  <c r="DF27" i="10"/>
  <c r="DE27" i="10"/>
  <c r="CX27" i="10"/>
  <c r="CV27" i="10"/>
  <c r="CU27" i="10"/>
  <c r="DW26" i="10"/>
  <c r="DV26" i="10"/>
  <c r="DU26" i="10"/>
  <c r="CX26" i="10"/>
  <c r="DW25" i="10"/>
  <c r="DV25" i="10"/>
  <c r="DU25" i="10"/>
  <c r="DH25" i="10"/>
  <c r="DG25" i="10"/>
  <c r="DF25" i="10"/>
  <c r="DE25" i="10"/>
  <c r="CX25" i="10"/>
  <c r="CV25" i="10"/>
  <c r="CU25" i="10"/>
  <c r="DW24" i="10"/>
  <c r="DV24" i="10"/>
  <c r="DU24" i="10"/>
  <c r="DH24" i="10"/>
  <c r="DG24" i="10"/>
  <c r="DF24" i="10"/>
  <c r="DE24" i="10"/>
  <c r="CX24" i="10"/>
  <c r="CV24" i="10"/>
  <c r="CU24" i="10"/>
  <c r="DW23" i="10"/>
  <c r="DV23" i="10"/>
  <c r="DU23" i="10"/>
  <c r="DH23" i="10"/>
  <c r="DG23" i="10"/>
  <c r="DF23" i="10"/>
  <c r="DE23" i="10"/>
  <c r="CX23" i="10"/>
  <c r="CV23" i="10"/>
  <c r="CU23" i="10"/>
  <c r="DW22" i="10"/>
  <c r="DV22" i="10"/>
  <c r="DU22" i="10"/>
  <c r="DH22" i="10"/>
  <c r="DG22" i="10"/>
  <c r="DF22" i="10"/>
  <c r="DE22" i="10"/>
  <c r="CX22" i="10"/>
  <c r="CV22" i="10"/>
  <c r="CU22" i="10"/>
  <c r="DW21" i="10"/>
  <c r="DV21" i="10"/>
  <c r="DU21" i="10"/>
  <c r="DH21" i="10"/>
  <c r="DG21" i="10"/>
  <c r="DF21" i="10"/>
  <c r="DE21" i="10"/>
  <c r="CX21" i="10"/>
  <c r="CV21" i="10"/>
  <c r="CU21" i="10"/>
  <c r="DW20" i="10"/>
  <c r="DV20" i="10"/>
  <c r="DU20" i="10"/>
  <c r="DH20" i="10"/>
  <c r="DG20" i="10"/>
  <c r="DF20" i="10"/>
  <c r="DE20" i="10"/>
  <c r="CX20" i="10"/>
  <c r="CV20" i="10"/>
  <c r="CU20" i="10"/>
  <c r="DW19" i="10"/>
  <c r="DV19" i="10"/>
  <c r="DU19" i="10"/>
  <c r="DH19" i="10"/>
  <c r="DG19" i="10"/>
  <c r="DF19" i="10"/>
  <c r="DE19" i="10"/>
  <c r="CX19" i="10"/>
  <c r="CV19" i="10"/>
  <c r="CU19" i="10"/>
  <c r="DW18" i="10"/>
  <c r="DV18" i="10"/>
  <c r="DU18" i="10"/>
  <c r="CX18" i="10"/>
  <c r="DW17" i="10"/>
  <c r="DV17" i="10"/>
  <c r="DU17" i="10"/>
  <c r="DH17" i="10"/>
  <c r="DG17" i="10"/>
  <c r="DF17" i="10"/>
  <c r="DE17" i="10"/>
  <c r="CX17" i="10"/>
  <c r="CV17" i="10"/>
  <c r="CU17" i="10"/>
  <c r="DW16" i="10"/>
  <c r="DV16" i="10"/>
  <c r="DU16" i="10"/>
  <c r="DH16" i="10"/>
  <c r="DG16" i="10"/>
  <c r="DF16" i="10"/>
  <c r="DE16" i="10"/>
  <c r="CX16" i="10"/>
  <c r="CV16" i="10"/>
  <c r="CU16" i="10"/>
  <c r="DW15" i="10"/>
  <c r="DV15" i="10"/>
  <c r="DU15" i="10"/>
  <c r="DH15" i="10"/>
  <c r="DG15" i="10"/>
  <c r="DF15" i="10"/>
  <c r="DE15" i="10"/>
  <c r="CX15" i="10"/>
  <c r="CV15" i="10"/>
  <c r="CU15" i="10"/>
  <c r="DW14" i="10"/>
  <c r="DV14" i="10"/>
  <c r="DU14" i="10"/>
  <c r="CX14" i="10"/>
  <c r="DW13" i="10"/>
  <c r="DV13" i="10"/>
  <c r="DU13" i="10"/>
  <c r="DH13" i="10"/>
  <c r="DG13" i="10"/>
  <c r="DF13" i="10"/>
  <c r="DE13" i="10"/>
  <c r="CX13" i="10"/>
  <c r="CV13" i="10"/>
  <c r="CU13" i="10"/>
  <c r="DW12" i="10"/>
  <c r="DV12" i="10"/>
  <c r="DU12" i="10"/>
  <c r="DH12" i="10"/>
  <c r="DG12" i="10"/>
  <c r="DF12" i="10"/>
  <c r="DE12" i="10"/>
  <c r="CX12" i="10"/>
  <c r="CV12" i="10"/>
  <c r="CU12" i="10"/>
  <c r="DW11" i="10"/>
  <c r="DV11" i="10"/>
  <c r="DU11" i="10"/>
  <c r="DH11" i="10"/>
  <c r="DG11" i="10"/>
  <c r="DF11" i="10"/>
  <c r="DE11" i="10"/>
  <c r="CX11" i="10"/>
  <c r="CV11" i="10"/>
  <c r="CU11" i="10"/>
  <c r="DW10" i="10"/>
  <c r="DV10" i="10"/>
  <c r="DU10" i="10"/>
  <c r="CX10" i="10"/>
  <c r="DW9" i="10"/>
  <c r="DV9" i="10"/>
  <c r="DU9" i="10"/>
  <c r="DH9" i="10"/>
  <c r="DG9" i="10"/>
  <c r="DF9" i="10"/>
  <c r="DE9" i="10"/>
  <c r="CX9" i="10"/>
  <c r="CV9" i="10"/>
  <c r="CU9" i="10"/>
  <c r="DW8" i="10"/>
  <c r="DV8" i="10"/>
  <c r="DU8" i="10"/>
  <c r="DH8" i="10"/>
  <c r="DG8" i="10"/>
  <c r="DF8" i="10"/>
  <c r="DE8" i="10"/>
  <c r="CX8" i="10"/>
  <c r="CV8" i="10"/>
  <c r="CU8" i="10"/>
  <c r="DH7" i="10"/>
  <c r="DG7" i="10"/>
  <c r="DF7" i="10"/>
  <c r="DE7" i="10"/>
  <c r="CX7" i="10"/>
  <c r="CV7" i="10"/>
  <c r="CU7" i="10"/>
  <c r="DZ189" i="9"/>
  <c r="DY189" i="9"/>
  <c r="DX189" i="9"/>
  <c r="DZ188" i="9"/>
  <c r="DY188" i="9"/>
  <c r="DX188" i="9"/>
  <c r="DZ187" i="9"/>
  <c r="DY187" i="9"/>
  <c r="DX187" i="9"/>
  <c r="DZ186" i="9"/>
  <c r="DY186" i="9"/>
  <c r="DX186" i="9"/>
  <c r="DZ185" i="9"/>
  <c r="DY185" i="9"/>
  <c r="DX185" i="9"/>
  <c r="DZ184" i="9"/>
  <c r="DY184" i="9"/>
  <c r="DX184" i="9"/>
  <c r="DZ183" i="9"/>
  <c r="DY183" i="9"/>
  <c r="DX183" i="9"/>
  <c r="DZ182" i="9"/>
  <c r="DY182" i="9"/>
  <c r="DX182" i="9"/>
  <c r="DZ181" i="9"/>
  <c r="DY181" i="9"/>
  <c r="DX181" i="9"/>
  <c r="DZ180" i="9"/>
  <c r="DY180" i="9"/>
  <c r="DX180" i="9"/>
  <c r="DZ179" i="9"/>
  <c r="DY179" i="9"/>
  <c r="DX179" i="9"/>
  <c r="DZ178" i="9"/>
  <c r="DY178" i="9"/>
  <c r="DX178" i="9"/>
  <c r="DZ177" i="9"/>
  <c r="DY177" i="9"/>
  <c r="DX177" i="9"/>
  <c r="DZ176" i="9"/>
  <c r="DY176" i="9"/>
  <c r="DX176" i="9"/>
  <c r="DZ175" i="9"/>
  <c r="DY175" i="9"/>
  <c r="DX175" i="9"/>
  <c r="DZ174" i="9"/>
  <c r="DY174" i="9"/>
  <c r="DX174" i="9"/>
  <c r="DZ173" i="9"/>
  <c r="DY173" i="9"/>
  <c r="DX173" i="9"/>
  <c r="DZ172" i="9"/>
  <c r="DY172" i="9"/>
  <c r="DX172" i="9"/>
  <c r="DZ171" i="9"/>
  <c r="DY171" i="9"/>
  <c r="DX171" i="9"/>
  <c r="DZ170" i="9"/>
  <c r="DY170" i="9"/>
  <c r="DX170" i="9"/>
  <c r="DZ169" i="9"/>
  <c r="DY169" i="9"/>
  <c r="DX169" i="9"/>
  <c r="DZ168" i="9"/>
  <c r="DY168" i="9"/>
  <c r="DX168" i="9"/>
  <c r="DZ167" i="9"/>
  <c r="DY167" i="9"/>
  <c r="DX167" i="9"/>
  <c r="DZ166" i="9"/>
  <c r="DY166" i="9"/>
  <c r="DX166" i="9"/>
  <c r="DZ165" i="9"/>
  <c r="DY165" i="9"/>
  <c r="DX165" i="9"/>
  <c r="DZ164" i="9"/>
  <c r="DY164" i="9"/>
  <c r="DX164" i="9"/>
  <c r="DZ163" i="9"/>
  <c r="DY163" i="9"/>
  <c r="DX163" i="9"/>
  <c r="DZ162" i="9"/>
  <c r="DY162" i="9"/>
  <c r="DX162" i="9"/>
  <c r="DZ161" i="9"/>
  <c r="DY161" i="9"/>
  <c r="DX161" i="9"/>
  <c r="DZ160" i="9"/>
  <c r="DY160" i="9"/>
  <c r="DX160" i="9"/>
  <c r="DZ159" i="9"/>
  <c r="DY159" i="9"/>
  <c r="DX159" i="9"/>
  <c r="DZ158" i="9"/>
  <c r="DY158" i="9"/>
  <c r="DX158" i="9"/>
  <c r="DZ157" i="9"/>
  <c r="DY157" i="9"/>
  <c r="DX157" i="9"/>
  <c r="DZ156" i="9"/>
  <c r="DY156" i="9"/>
  <c r="DX156" i="9"/>
  <c r="DZ155" i="9"/>
  <c r="DY155" i="9"/>
  <c r="DX155" i="9"/>
  <c r="DZ154" i="9"/>
  <c r="DY154" i="9"/>
  <c r="DX154" i="9"/>
  <c r="DZ153" i="9"/>
  <c r="DY153" i="9"/>
  <c r="DX153" i="9"/>
  <c r="DZ152" i="9"/>
  <c r="DY152" i="9"/>
  <c r="DX152" i="9"/>
  <c r="DZ151" i="9"/>
  <c r="DY151" i="9"/>
  <c r="DX151" i="9"/>
  <c r="DZ150" i="9"/>
  <c r="DY150" i="9"/>
  <c r="DX150" i="9"/>
  <c r="DZ149" i="9"/>
  <c r="DY149" i="9"/>
  <c r="DX149" i="9"/>
  <c r="DZ148" i="9"/>
  <c r="DY148" i="9"/>
  <c r="DX148" i="9"/>
  <c r="DZ147" i="9"/>
  <c r="DY147" i="9"/>
  <c r="DX147" i="9"/>
  <c r="DZ146" i="9"/>
  <c r="DY146" i="9"/>
  <c r="DX146" i="9"/>
  <c r="DZ145" i="9"/>
  <c r="DY145" i="9"/>
  <c r="DX145" i="9"/>
  <c r="DZ144" i="9"/>
  <c r="DY144" i="9"/>
  <c r="DX144" i="9"/>
  <c r="DZ143" i="9"/>
  <c r="DY143" i="9"/>
  <c r="DX143" i="9"/>
  <c r="DZ142" i="9"/>
  <c r="DY142" i="9"/>
  <c r="DX142" i="9"/>
  <c r="DZ141" i="9"/>
  <c r="DY141" i="9"/>
  <c r="DX141" i="9"/>
  <c r="DZ140" i="9"/>
  <c r="DY140" i="9"/>
  <c r="DX140" i="9"/>
  <c r="DZ139" i="9"/>
  <c r="DY139" i="9"/>
  <c r="DX139" i="9"/>
  <c r="DZ138" i="9"/>
  <c r="DY138" i="9"/>
  <c r="DX138" i="9"/>
  <c r="DZ137" i="9"/>
  <c r="DY137" i="9"/>
  <c r="DX137" i="9"/>
  <c r="DZ136" i="9"/>
  <c r="DY136" i="9"/>
  <c r="DX136" i="9"/>
  <c r="DZ135" i="9"/>
  <c r="DY135" i="9"/>
  <c r="DX135" i="9"/>
  <c r="DZ134" i="9"/>
  <c r="DY134" i="9"/>
  <c r="DX134" i="9"/>
  <c r="DZ133" i="9"/>
  <c r="DY133" i="9"/>
  <c r="DX133" i="9"/>
  <c r="DZ132" i="9"/>
  <c r="DY132" i="9"/>
  <c r="DX132" i="9"/>
  <c r="DZ131" i="9"/>
  <c r="DY131" i="9"/>
  <c r="DX131" i="9"/>
  <c r="DZ130" i="9"/>
  <c r="DY130" i="9"/>
  <c r="DX130" i="9"/>
  <c r="DZ129" i="9"/>
  <c r="DY129" i="9"/>
  <c r="DX129" i="9"/>
  <c r="DZ128" i="9"/>
  <c r="DY128" i="9"/>
  <c r="DX128" i="9"/>
  <c r="DZ127" i="9"/>
  <c r="DY127" i="9"/>
  <c r="DX127" i="9"/>
  <c r="DZ126" i="9"/>
  <c r="DY126" i="9"/>
  <c r="DX126" i="9"/>
  <c r="DZ125" i="9"/>
  <c r="DY125" i="9"/>
  <c r="DX125" i="9"/>
  <c r="DZ124" i="9"/>
  <c r="DY124" i="9"/>
  <c r="DX124" i="9"/>
  <c r="DZ123" i="9"/>
  <c r="DY123" i="9"/>
  <c r="DX123" i="9"/>
  <c r="DZ122" i="9"/>
  <c r="DY122" i="9"/>
  <c r="DX122" i="9"/>
  <c r="DZ121" i="9"/>
  <c r="DY121" i="9"/>
  <c r="DX121" i="9"/>
  <c r="DZ120" i="9"/>
  <c r="DY120" i="9"/>
  <c r="DX120" i="9"/>
  <c r="DZ119" i="9"/>
  <c r="DY119" i="9"/>
  <c r="DX119" i="9"/>
  <c r="DZ118" i="9"/>
  <c r="DY118" i="9"/>
  <c r="DX118" i="9"/>
  <c r="DZ117" i="9"/>
  <c r="DY117" i="9"/>
  <c r="DX117" i="9"/>
  <c r="DZ116" i="9"/>
  <c r="DY116" i="9"/>
  <c r="DX116" i="9"/>
  <c r="DZ115" i="9"/>
  <c r="DY115" i="9"/>
  <c r="DX115" i="9"/>
  <c r="DZ114" i="9"/>
  <c r="DY114" i="9"/>
  <c r="DX114" i="9"/>
  <c r="DZ113" i="9"/>
  <c r="DY113" i="9"/>
  <c r="DX113" i="9"/>
  <c r="DZ112" i="9"/>
  <c r="DY112" i="9"/>
  <c r="DX112" i="9"/>
  <c r="DZ111" i="9"/>
  <c r="DY111" i="9"/>
  <c r="DX111" i="9"/>
  <c r="DZ110" i="9"/>
  <c r="DY110" i="9"/>
  <c r="DX110" i="9"/>
  <c r="DZ109" i="9"/>
  <c r="DY109" i="9"/>
  <c r="DX109" i="9"/>
  <c r="DZ108" i="9"/>
  <c r="DY108" i="9"/>
  <c r="DX108" i="9"/>
  <c r="DZ107" i="9"/>
  <c r="DY107" i="9"/>
  <c r="DX107" i="9"/>
  <c r="DZ106" i="9"/>
  <c r="DY106" i="9"/>
  <c r="DX106" i="9"/>
  <c r="DZ105" i="9"/>
  <c r="DY105" i="9"/>
  <c r="DX105" i="9"/>
  <c r="DZ104" i="9"/>
  <c r="DY104" i="9"/>
  <c r="DX104" i="9"/>
  <c r="DZ103" i="9"/>
  <c r="DY103" i="9"/>
  <c r="DX103" i="9"/>
  <c r="DZ102" i="9"/>
  <c r="DY102" i="9"/>
  <c r="DX102" i="9"/>
  <c r="DZ101" i="9"/>
  <c r="DY101" i="9"/>
  <c r="DX101" i="9"/>
  <c r="DZ100" i="9"/>
  <c r="DY100" i="9"/>
  <c r="DX100" i="9"/>
  <c r="DZ99" i="9"/>
  <c r="DY99" i="9"/>
  <c r="DX99" i="9"/>
  <c r="DZ98" i="9"/>
  <c r="DY98" i="9"/>
  <c r="DX98" i="9"/>
  <c r="DZ97" i="9"/>
  <c r="DY97" i="9"/>
  <c r="DX97" i="9"/>
  <c r="DZ96" i="9"/>
  <c r="DY96" i="9"/>
  <c r="DX96" i="9"/>
  <c r="DZ95" i="9"/>
  <c r="DY95" i="9"/>
  <c r="DX95" i="9"/>
  <c r="DZ94" i="9"/>
  <c r="DY94" i="9"/>
  <c r="DX94" i="9"/>
  <c r="DZ93" i="9"/>
  <c r="DY93" i="9"/>
  <c r="DX93" i="9"/>
  <c r="DZ92" i="9"/>
  <c r="DY92" i="9"/>
  <c r="DX92" i="9"/>
  <c r="DZ91" i="9"/>
  <c r="DY91" i="9"/>
  <c r="DX91" i="9"/>
  <c r="DZ90" i="9"/>
  <c r="DY90" i="9"/>
  <c r="DX90" i="9"/>
  <c r="DZ89" i="9"/>
  <c r="DY89" i="9"/>
  <c r="DX89" i="9"/>
  <c r="DZ88" i="9"/>
  <c r="DY88" i="9"/>
  <c r="DX88" i="9"/>
  <c r="DZ87" i="9"/>
  <c r="DY87" i="9"/>
  <c r="DX87" i="9"/>
  <c r="DZ86" i="9"/>
  <c r="DY86" i="9"/>
  <c r="DX86" i="9"/>
  <c r="DZ85" i="9"/>
  <c r="DY85" i="9"/>
  <c r="DX85" i="9"/>
  <c r="DZ84" i="9"/>
  <c r="DY84" i="9"/>
  <c r="DX84" i="9"/>
  <c r="DZ83" i="9"/>
  <c r="DY83" i="9"/>
  <c r="DX83" i="9"/>
  <c r="DZ82" i="9"/>
  <c r="DY82" i="9"/>
  <c r="DX82" i="9"/>
  <c r="DZ81" i="9"/>
  <c r="DY81" i="9"/>
  <c r="DX81" i="9"/>
  <c r="DZ80" i="9"/>
  <c r="DY80" i="9"/>
  <c r="DX80" i="9"/>
  <c r="DZ79" i="9"/>
  <c r="DY79" i="9"/>
  <c r="DX79" i="9"/>
  <c r="DZ78" i="9"/>
  <c r="DY78" i="9"/>
  <c r="DX78" i="9"/>
  <c r="DZ77" i="9"/>
  <c r="DY77" i="9"/>
  <c r="DX77" i="9"/>
  <c r="DZ76" i="9"/>
  <c r="DY76" i="9"/>
  <c r="DX76" i="9"/>
  <c r="DZ75" i="9"/>
  <c r="DY75" i="9"/>
  <c r="DX75" i="9"/>
  <c r="DZ74" i="9"/>
  <c r="DY74" i="9"/>
  <c r="DX74" i="9"/>
  <c r="DZ73" i="9"/>
  <c r="DY73" i="9"/>
  <c r="DX73" i="9"/>
  <c r="DZ72" i="9"/>
  <c r="DY72" i="9"/>
  <c r="DX72" i="9"/>
  <c r="DZ71" i="9"/>
  <c r="DY71" i="9"/>
  <c r="DX71" i="9"/>
  <c r="DZ70" i="9"/>
  <c r="DY70" i="9"/>
  <c r="DX70" i="9"/>
  <c r="DZ69" i="9"/>
  <c r="DY69" i="9"/>
  <c r="DX69" i="9"/>
  <c r="DZ68" i="9"/>
  <c r="DY68" i="9"/>
  <c r="DX68" i="9"/>
  <c r="DZ67" i="9"/>
  <c r="DY67" i="9"/>
  <c r="DX67" i="9"/>
  <c r="DZ66" i="9"/>
  <c r="DY66" i="9"/>
  <c r="DX66" i="9"/>
  <c r="DZ65" i="9"/>
  <c r="DY65" i="9"/>
  <c r="DX65" i="9"/>
  <c r="DZ64" i="9"/>
  <c r="DY64" i="9"/>
  <c r="DX64" i="9"/>
  <c r="DZ63" i="9"/>
  <c r="DY63" i="9"/>
  <c r="DX63" i="9"/>
  <c r="DZ62" i="9"/>
  <c r="DY62" i="9"/>
  <c r="DX62" i="9"/>
  <c r="DZ61" i="9"/>
  <c r="DY61" i="9"/>
  <c r="DX61" i="9"/>
  <c r="DZ60" i="9"/>
  <c r="DY60" i="9"/>
  <c r="DX60" i="9"/>
  <c r="DZ59" i="9"/>
  <c r="DY59" i="9"/>
  <c r="DX59" i="9"/>
  <c r="DZ58" i="9"/>
  <c r="DY58" i="9"/>
  <c r="DX58" i="9"/>
  <c r="DZ57" i="9"/>
  <c r="DY57" i="9"/>
  <c r="DX57" i="9"/>
  <c r="DZ56" i="9"/>
  <c r="DY56" i="9"/>
  <c r="DX56" i="9"/>
  <c r="DZ55" i="9"/>
  <c r="DY55" i="9"/>
  <c r="DX55" i="9"/>
  <c r="DZ54" i="9"/>
  <c r="DY54" i="9"/>
  <c r="DX54" i="9"/>
  <c r="DZ53" i="9"/>
  <c r="DY53" i="9"/>
  <c r="DX53" i="9"/>
  <c r="DZ52" i="9"/>
  <c r="DY52" i="9"/>
  <c r="DX52" i="9"/>
  <c r="DZ51" i="9"/>
  <c r="DY51" i="9"/>
  <c r="DX51" i="9"/>
  <c r="DZ50" i="9"/>
  <c r="DY50" i="9"/>
  <c r="DX50" i="9"/>
  <c r="DZ49" i="9"/>
  <c r="DY49" i="9"/>
  <c r="DX49" i="9"/>
  <c r="DZ48" i="9"/>
  <c r="DY48" i="9"/>
  <c r="DX48" i="9"/>
  <c r="DZ47" i="9"/>
  <c r="DY47" i="9"/>
  <c r="DX47" i="9"/>
  <c r="DH47" i="9"/>
  <c r="DG47" i="9"/>
  <c r="DF47" i="9"/>
  <c r="DE47" i="9"/>
  <c r="CX47" i="9"/>
  <c r="CV47" i="9"/>
  <c r="CU47" i="9"/>
  <c r="DZ46" i="9"/>
  <c r="DY46" i="9"/>
  <c r="DX46" i="9"/>
  <c r="DH46" i="9"/>
  <c r="DG46" i="9"/>
  <c r="DF46" i="9"/>
  <c r="DE46" i="9"/>
  <c r="CX46" i="9"/>
  <c r="CV46" i="9"/>
  <c r="CU46" i="9"/>
  <c r="DZ45" i="9"/>
  <c r="DY45" i="9"/>
  <c r="DX45" i="9"/>
  <c r="DH45" i="9"/>
  <c r="DG45" i="9"/>
  <c r="DF45" i="9"/>
  <c r="DE45" i="9"/>
  <c r="CX45" i="9"/>
  <c r="CV45" i="9"/>
  <c r="CU45" i="9"/>
  <c r="DZ44" i="9"/>
  <c r="DY44" i="9"/>
  <c r="DX44" i="9"/>
  <c r="DH44" i="9"/>
  <c r="DG44" i="9"/>
  <c r="DF44" i="9"/>
  <c r="DE44" i="9"/>
  <c r="CX44" i="9"/>
  <c r="CV44" i="9"/>
  <c r="CU44" i="9"/>
  <c r="DZ43" i="9"/>
  <c r="DY43" i="9"/>
  <c r="DX43" i="9"/>
  <c r="CX43" i="9"/>
  <c r="DZ42" i="9"/>
  <c r="DY42" i="9"/>
  <c r="DX42" i="9"/>
  <c r="DH42" i="9"/>
  <c r="DG42" i="9"/>
  <c r="DF42" i="9"/>
  <c r="DE42" i="9"/>
  <c r="CX42" i="9"/>
  <c r="CV42" i="9"/>
  <c r="CU42" i="9"/>
  <c r="DZ41" i="9"/>
  <c r="DY41" i="9"/>
  <c r="DX41" i="9"/>
  <c r="DH41" i="9"/>
  <c r="DG41" i="9"/>
  <c r="DF41" i="9"/>
  <c r="DE41" i="9"/>
  <c r="CX41" i="9"/>
  <c r="CV41" i="9"/>
  <c r="CU41" i="9"/>
  <c r="DZ40" i="9"/>
  <c r="DY40" i="9"/>
  <c r="DX40" i="9"/>
  <c r="DH40" i="9"/>
  <c r="DG40" i="9"/>
  <c r="DF40" i="9"/>
  <c r="DE40" i="9"/>
  <c r="CX40" i="9"/>
  <c r="CV40" i="9"/>
  <c r="CU40" i="9"/>
  <c r="DZ39" i="9"/>
  <c r="DY39" i="9"/>
  <c r="DX39" i="9"/>
  <c r="DZ38" i="9"/>
  <c r="DY38" i="9"/>
  <c r="DX38" i="9"/>
  <c r="CX38" i="9"/>
  <c r="DZ37" i="9"/>
  <c r="DY37" i="9"/>
  <c r="DX37" i="9"/>
  <c r="DH37" i="9"/>
  <c r="DG37" i="9"/>
  <c r="DF37" i="9"/>
  <c r="DE37" i="9"/>
  <c r="CX37" i="9"/>
  <c r="CV37" i="9"/>
  <c r="CU37" i="9"/>
  <c r="DZ36" i="9"/>
  <c r="DY36" i="9"/>
  <c r="DX36" i="9"/>
  <c r="DH36" i="9"/>
  <c r="DG36" i="9"/>
  <c r="DF36" i="9"/>
  <c r="DE36" i="9"/>
  <c r="CX36" i="9"/>
  <c r="CV36" i="9"/>
  <c r="CU36" i="9"/>
  <c r="DZ35" i="9"/>
  <c r="DY35" i="9"/>
  <c r="DX35" i="9"/>
  <c r="DH35" i="9"/>
  <c r="DG35" i="9"/>
  <c r="DF35" i="9"/>
  <c r="DE35" i="9"/>
  <c r="CX35" i="9"/>
  <c r="CV35" i="9"/>
  <c r="CU35" i="9"/>
  <c r="DZ34" i="9"/>
  <c r="DY34" i="9"/>
  <c r="DX34" i="9"/>
  <c r="DH34" i="9"/>
  <c r="DG34" i="9"/>
  <c r="DF34" i="9"/>
  <c r="DE34" i="9"/>
  <c r="CX34" i="9"/>
  <c r="CV34" i="9"/>
  <c r="CU34" i="9"/>
  <c r="DZ33" i="9"/>
  <c r="DY33" i="9"/>
  <c r="DX33" i="9"/>
  <c r="DH33" i="9"/>
  <c r="DG33" i="9"/>
  <c r="DF33" i="9"/>
  <c r="DE33" i="9"/>
  <c r="CX33" i="9"/>
  <c r="CV33" i="9"/>
  <c r="CU33" i="9"/>
  <c r="DZ32" i="9"/>
  <c r="DY32" i="9"/>
  <c r="DX32" i="9"/>
  <c r="CX32" i="9"/>
  <c r="DZ31" i="9"/>
  <c r="DY31" i="9"/>
  <c r="DX31" i="9"/>
  <c r="CX31" i="9"/>
  <c r="DZ30" i="9"/>
  <c r="DY30" i="9"/>
  <c r="DX30" i="9"/>
  <c r="DH30" i="9"/>
  <c r="DG30" i="9"/>
  <c r="DF30" i="9"/>
  <c r="DE30" i="9"/>
  <c r="CX30" i="9"/>
  <c r="CV30" i="9"/>
  <c r="CU30" i="9"/>
  <c r="DZ29" i="9"/>
  <c r="DY29" i="9"/>
  <c r="DX29" i="9"/>
  <c r="DH29" i="9"/>
  <c r="DG29" i="9"/>
  <c r="DF29" i="9"/>
  <c r="DE29" i="9"/>
  <c r="CX29" i="9"/>
  <c r="CV29" i="9"/>
  <c r="CU29" i="9"/>
  <c r="DZ28" i="9"/>
  <c r="DY28" i="9"/>
  <c r="DX28" i="9"/>
  <c r="DZ27" i="9"/>
  <c r="DY27" i="9"/>
  <c r="DX27" i="9"/>
  <c r="CX27" i="9"/>
  <c r="DZ26" i="9"/>
  <c r="DY26" i="9"/>
  <c r="DX26" i="9"/>
  <c r="DH26" i="9"/>
  <c r="DG26" i="9"/>
  <c r="DF26" i="9"/>
  <c r="DE26" i="9"/>
  <c r="CX26" i="9"/>
  <c r="CV26" i="9"/>
  <c r="CU26" i="9"/>
  <c r="DZ25" i="9"/>
  <c r="DY25" i="9"/>
  <c r="DX25" i="9"/>
  <c r="DH25" i="9"/>
  <c r="DG25" i="9"/>
  <c r="DF25" i="9"/>
  <c r="DE25" i="9"/>
  <c r="CX25" i="9"/>
  <c r="CV25" i="9"/>
  <c r="CU25" i="9"/>
  <c r="DZ24" i="9"/>
  <c r="DY24" i="9"/>
  <c r="DX24" i="9"/>
  <c r="DH24" i="9"/>
  <c r="DG24" i="9"/>
  <c r="DF24" i="9"/>
  <c r="DE24" i="9"/>
  <c r="CX24" i="9"/>
  <c r="CV24" i="9"/>
  <c r="CU24" i="9"/>
  <c r="DZ23" i="9"/>
  <c r="DY23" i="9"/>
  <c r="DX23" i="9"/>
  <c r="DH23" i="9"/>
  <c r="DG23" i="9"/>
  <c r="DF23" i="9"/>
  <c r="DE23" i="9"/>
  <c r="CX23" i="9"/>
  <c r="CV23" i="9"/>
  <c r="CU23" i="9"/>
  <c r="DZ22" i="9"/>
  <c r="DY22" i="9"/>
  <c r="DX22" i="9"/>
  <c r="DH22" i="9"/>
  <c r="DG22" i="9"/>
  <c r="DF22" i="9"/>
  <c r="DE22" i="9"/>
  <c r="CX22" i="9"/>
  <c r="CV22" i="9"/>
  <c r="CU22" i="9"/>
  <c r="DZ21" i="9"/>
  <c r="DY21" i="9"/>
  <c r="DX21" i="9"/>
  <c r="DH21" i="9"/>
  <c r="DG21" i="9"/>
  <c r="DF21" i="9"/>
  <c r="DE21" i="9"/>
  <c r="CX21" i="9"/>
  <c r="CV21" i="9"/>
  <c r="CU21" i="9"/>
  <c r="DZ20" i="9"/>
  <c r="DY20" i="9"/>
  <c r="DX20" i="9"/>
  <c r="DH20" i="9"/>
  <c r="DG20" i="9"/>
  <c r="DF20" i="9"/>
  <c r="DE20" i="9"/>
  <c r="CX20" i="9"/>
  <c r="CV20" i="9"/>
  <c r="CU20" i="9"/>
  <c r="DZ19" i="9"/>
  <c r="DY19" i="9"/>
  <c r="DX19" i="9"/>
  <c r="DH19" i="9"/>
  <c r="DG19" i="9"/>
  <c r="DF19" i="9"/>
  <c r="DE19" i="9"/>
  <c r="CX19" i="9"/>
  <c r="CV19" i="9"/>
  <c r="CU19" i="9"/>
  <c r="DZ18" i="9"/>
  <c r="DY18" i="9"/>
  <c r="DX18" i="9"/>
  <c r="DH18" i="9"/>
  <c r="DG18" i="9"/>
  <c r="DF18" i="9"/>
  <c r="DE18" i="9"/>
  <c r="CX18" i="9"/>
  <c r="CV18" i="9"/>
  <c r="CU18" i="9"/>
  <c r="DZ17" i="9"/>
  <c r="DY17" i="9"/>
  <c r="DX17" i="9"/>
  <c r="DH17" i="9"/>
  <c r="DG17" i="9"/>
  <c r="DF17" i="9"/>
  <c r="DE17" i="9"/>
  <c r="CX17" i="9"/>
  <c r="CV17" i="9"/>
  <c r="CU17" i="9"/>
  <c r="DZ16" i="9"/>
  <c r="DY16" i="9"/>
  <c r="DX16" i="9"/>
  <c r="DH16" i="9"/>
  <c r="DG16" i="9"/>
  <c r="DF16" i="9"/>
  <c r="DE16" i="9"/>
  <c r="CX16" i="9"/>
  <c r="CV16" i="9"/>
  <c r="CU16" i="9"/>
  <c r="DZ15" i="9"/>
  <c r="DY15" i="9"/>
  <c r="DX15" i="9"/>
  <c r="DH15" i="9"/>
  <c r="DG15" i="9"/>
  <c r="DF15" i="9"/>
  <c r="DE15" i="9"/>
  <c r="CX15" i="9"/>
  <c r="CV15" i="9"/>
  <c r="CU15" i="9"/>
  <c r="DZ14" i="9"/>
  <c r="DY14" i="9"/>
  <c r="DX14" i="9"/>
  <c r="DZ13" i="9"/>
  <c r="DY13" i="9"/>
  <c r="DX13" i="9"/>
  <c r="DM13" i="9"/>
  <c r="DL13" i="9"/>
  <c r="DK13" i="9"/>
  <c r="DJ13" i="9"/>
  <c r="DH13" i="9"/>
  <c r="DG13" i="9"/>
  <c r="DF13" i="9"/>
  <c r="DE13" i="9"/>
  <c r="CX13" i="9"/>
  <c r="CV13" i="9"/>
  <c r="CU13" i="9"/>
  <c r="DZ12" i="9"/>
  <c r="DY12" i="9"/>
  <c r="DX12" i="9"/>
  <c r="DM12" i="9"/>
  <c r="DL12" i="9"/>
  <c r="DK12" i="9"/>
  <c r="DJ12" i="9"/>
  <c r="DH12" i="9"/>
  <c r="DG12" i="9"/>
  <c r="DF12" i="9"/>
  <c r="DE12" i="9"/>
  <c r="CX12" i="9"/>
  <c r="CV12" i="9"/>
  <c r="CU12" i="9"/>
  <c r="DZ11" i="9"/>
  <c r="DY11" i="9"/>
  <c r="DX11" i="9"/>
  <c r="DM11" i="9"/>
  <c r="DL11" i="9"/>
  <c r="DK11" i="9"/>
  <c r="DJ11" i="9"/>
  <c r="DH11" i="9"/>
  <c r="DG11" i="9"/>
  <c r="DF11" i="9"/>
  <c r="DE11" i="9"/>
  <c r="CX11" i="9"/>
  <c r="CV11" i="9"/>
  <c r="CU11" i="9"/>
  <c r="DZ10" i="9"/>
  <c r="DY10" i="9"/>
  <c r="DX10" i="9"/>
  <c r="DM10" i="9"/>
  <c r="DL10" i="9"/>
  <c r="DK10" i="9"/>
  <c r="DJ10" i="9"/>
  <c r="DH10" i="9"/>
  <c r="DG10" i="9"/>
  <c r="DF10" i="9"/>
  <c r="DE10" i="9"/>
  <c r="CX10" i="9"/>
  <c r="CV10" i="9"/>
  <c r="CU10" i="9"/>
  <c r="DZ9" i="9"/>
  <c r="DY9" i="9"/>
  <c r="DX9" i="9"/>
  <c r="DM9" i="9"/>
  <c r="DL9" i="9"/>
  <c r="DK9" i="9"/>
  <c r="DJ9" i="9"/>
  <c r="DH9" i="9"/>
  <c r="DG9" i="9"/>
  <c r="DF9" i="9"/>
  <c r="DE9" i="9"/>
  <c r="CX9" i="9"/>
  <c r="CV9" i="9"/>
  <c r="CU9" i="9"/>
  <c r="DZ8" i="9"/>
  <c r="DY8" i="9"/>
  <c r="DX8" i="9"/>
  <c r="DM8" i="9"/>
  <c r="DL8" i="9"/>
  <c r="DK8" i="9"/>
  <c r="DJ8" i="9"/>
  <c r="DH8" i="9"/>
  <c r="DH7" i="9"/>
  <c r="DG7" i="9"/>
  <c r="DF7" i="9"/>
  <c r="DE7" i="9"/>
  <c r="CX7" i="9"/>
  <c r="CV7" i="9"/>
  <c r="CU7" i="9"/>
  <c r="DB2" i="9"/>
  <c r="DA2" i="9"/>
  <c r="CW2" i="9"/>
  <c r="CS2" i="9"/>
  <c r="CW1" i="9"/>
  <c r="CS1" i="9"/>
  <c r="CR1" i="9"/>
  <c r="CO1" i="9"/>
  <c r="CL1" i="9"/>
  <c r="CK1" i="9"/>
  <c r="CJ1" i="9"/>
  <c r="BQ1" i="9"/>
  <c r="BN1" i="9"/>
  <c r="BM1" i="9"/>
  <c r="BL1" i="9"/>
  <c r="BK1" i="9"/>
  <c r="DZ189" i="8"/>
  <c r="DY189" i="8"/>
  <c r="DX189" i="8"/>
  <c r="DZ188" i="8"/>
  <c r="DY188" i="8"/>
  <c r="DX188" i="8"/>
  <c r="DZ187" i="8"/>
  <c r="DY187" i="8"/>
  <c r="DX187" i="8"/>
  <c r="DZ186" i="8"/>
  <c r="DY186" i="8"/>
  <c r="DX186" i="8"/>
  <c r="DZ185" i="8"/>
  <c r="DY185" i="8"/>
  <c r="DX185" i="8"/>
  <c r="DZ184" i="8"/>
  <c r="DY184" i="8"/>
  <c r="DX184" i="8"/>
  <c r="DZ183" i="8"/>
  <c r="DY183" i="8"/>
  <c r="DX183" i="8"/>
  <c r="DZ182" i="8"/>
  <c r="DY182" i="8"/>
  <c r="DX182" i="8"/>
  <c r="DZ181" i="8"/>
  <c r="DY181" i="8"/>
  <c r="DX181" i="8"/>
  <c r="DZ180" i="8"/>
  <c r="DY180" i="8"/>
  <c r="DX180" i="8"/>
  <c r="DZ179" i="8"/>
  <c r="DY179" i="8"/>
  <c r="DX179" i="8"/>
  <c r="DZ178" i="8"/>
  <c r="DY178" i="8"/>
  <c r="DX178" i="8"/>
  <c r="DZ177" i="8"/>
  <c r="DY177" i="8"/>
  <c r="DX177" i="8"/>
  <c r="DZ176" i="8"/>
  <c r="DY176" i="8"/>
  <c r="DX176" i="8"/>
  <c r="DZ175" i="8"/>
  <c r="DY175" i="8"/>
  <c r="DX175" i="8"/>
  <c r="DZ174" i="8"/>
  <c r="DY174" i="8"/>
  <c r="DX174" i="8"/>
  <c r="DZ173" i="8"/>
  <c r="DY173" i="8"/>
  <c r="DX173" i="8"/>
  <c r="DZ172" i="8"/>
  <c r="DY172" i="8"/>
  <c r="DX172" i="8"/>
  <c r="DZ171" i="8"/>
  <c r="DY171" i="8"/>
  <c r="DX171" i="8"/>
  <c r="DZ170" i="8"/>
  <c r="DY170" i="8"/>
  <c r="DX170" i="8"/>
  <c r="DZ169" i="8"/>
  <c r="DY169" i="8"/>
  <c r="DX169" i="8"/>
  <c r="DZ168" i="8"/>
  <c r="DY168" i="8"/>
  <c r="DX168" i="8"/>
  <c r="DZ167" i="8"/>
  <c r="DY167" i="8"/>
  <c r="DX167" i="8"/>
  <c r="DZ166" i="8"/>
  <c r="DY166" i="8"/>
  <c r="DX166" i="8"/>
  <c r="DZ165" i="8"/>
  <c r="DY165" i="8"/>
  <c r="DX165" i="8"/>
  <c r="DZ164" i="8"/>
  <c r="DY164" i="8"/>
  <c r="DX164" i="8"/>
  <c r="DZ163" i="8"/>
  <c r="DY163" i="8"/>
  <c r="DX163" i="8"/>
  <c r="DZ162" i="8"/>
  <c r="DY162" i="8"/>
  <c r="DX162" i="8"/>
  <c r="DZ161" i="8"/>
  <c r="DY161" i="8"/>
  <c r="DX161" i="8"/>
  <c r="DZ160" i="8"/>
  <c r="DY160" i="8"/>
  <c r="DX160" i="8"/>
  <c r="DZ159" i="8"/>
  <c r="DY159" i="8"/>
  <c r="DX159" i="8"/>
  <c r="DZ158" i="8"/>
  <c r="DY158" i="8"/>
  <c r="DX158" i="8"/>
  <c r="DZ157" i="8"/>
  <c r="DY157" i="8"/>
  <c r="DX157" i="8"/>
  <c r="DZ156" i="8"/>
  <c r="DY156" i="8"/>
  <c r="DX156" i="8"/>
  <c r="DZ155" i="8"/>
  <c r="DY155" i="8"/>
  <c r="DX155" i="8"/>
  <c r="DZ154" i="8"/>
  <c r="DY154" i="8"/>
  <c r="DX154" i="8"/>
  <c r="DZ153" i="8"/>
  <c r="DY153" i="8"/>
  <c r="DX153" i="8"/>
  <c r="DZ152" i="8"/>
  <c r="DY152" i="8"/>
  <c r="DX152" i="8"/>
  <c r="DZ151" i="8"/>
  <c r="DY151" i="8"/>
  <c r="DX151" i="8"/>
  <c r="DZ150" i="8"/>
  <c r="DY150" i="8"/>
  <c r="DX150" i="8"/>
  <c r="DZ149" i="8"/>
  <c r="DY149" i="8"/>
  <c r="DX149" i="8"/>
  <c r="DZ148" i="8"/>
  <c r="DY148" i="8"/>
  <c r="DX148" i="8"/>
  <c r="DZ147" i="8"/>
  <c r="DY147" i="8"/>
  <c r="DX147" i="8"/>
  <c r="DZ146" i="8"/>
  <c r="DY146" i="8"/>
  <c r="DX146" i="8"/>
  <c r="DZ145" i="8"/>
  <c r="DY145" i="8"/>
  <c r="DX145" i="8"/>
  <c r="DZ144" i="8"/>
  <c r="DY144" i="8"/>
  <c r="DX144" i="8"/>
  <c r="DZ143" i="8"/>
  <c r="DY143" i="8"/>
  <c r="DX143" i="8"/>
  <c r="DZ142" i="8"/>
  <c r="DY142" i="8"/>
  <c r="DX142" i="8"/>
  <c r="DZ141" i="8"/>
  <c r="DY141" i="8"/>
  <c r="DX141" i="8"/>
  <c r="DZ140" i="8"/>
  <c r="DY140" i="8"/>
  <c r="DX140" i="8"/>
  <c r="DZ139" i="8"/>
  <c r="DY139" i="8"/>
  <c r="DX139" i="8"/>
  <c r="DZ138" i="8"/>
  <c r="DY138" i="8"/>
  <c r="DX138" i="8"/>
  <c r="DZ137" i="8"/>
  <c r="DY137" i="8"/>
  <c r="DX137" i="8"/>
  <c r="DZ136" i="8"/>
  <c r="DY136" i="8"/>
  <c r="DX136" i="8"/>
  <c r="DZ135" i="8"/>
  <c r="DY135" i="8"/>
  <c r="DX135" i="8"/>
  <c r="DZ134" i="8"/>
  <c r="DY134" i="8"/>
  <c r="DX134" i="8"/>
  <c r="DZ133" i="8"/>
  <c r="DY133" i="8"/>
  <c r="DX133" i="8"/>
  <c r="DZ132" i="8"/>
  <c r="DY132" i="8"/>
  <c r="DX132" i="8"/>
  <c r="DZ131" i="8"/>
  <c r="DY131" i="8"/>
  <c r="DX131" i="8"/>
  <c r="DZ130" i="8"/>
  <c r="DY130" i="8"/>
  <c r="DX130" i="8"/>
  <c r="DZ129" i="8"/>
  <c r="DY129" i="8"/>
  <c r="DX129" i="8"/>
  <c r="DZ128" i="8"/>
  <c r="DY128" i="8"/>
  <c r="DX128" i="8"/>
  <c r="DZ127" i="8"/>
  <c r="DY127" i="8"/>
  <c r="DX127" i="8"/>
  <c r="DZ126" i="8"/>
  <c r="DY126" i="8"/>
  <c r="DX126" i="8"/>
  <c r="DZ125" i="8"/>
  <c r="DY125" i="8"/>
  <c r="DX125" i="8"/>
  <c r="DZ124" i="8"/>
  <c r="DY124" i="8"/>
  <c r="DX124" i="8"/>
  <c r="DZ123" i="8"/>
  <c r="DY123" i="8"/>
  <c r="DX123" i="8"/>
  <c r="DZ122" i="8"/>
  <c r="DY122" i="8"/>
  <c r="DX122" i="8"/>
  <c r="DZ121" i="8"/>
  <c r="DY121" i="8"/>
  <c r="DX121" i="8"/>
  <c r="DZ120" i="8"/>
  <c r="DY120" i="8"/>
  <c r="DX120" i="8"/>
  <c r="DZ119" i="8"/>
  <c r="DY119" i="8"/>
  <c r="DX119" i="8"/>
  <c r="DZ118" i="8"/>
  <c r="DY118" i="8"/>
  <c r="DX118" i="8"/>
  <c r="DZ117" i="8"/>
  <c r="DY117" i="8"/>
  <c r="DX117" i="8"/>
  <c r="DZ116" i="8"/>
  <c r="DY116" i="8"/>
  <c r="DX116" i="8"/>
  <c r="DZ115" i="8"/>
  <c r="DY115" i="8"/>
  <c r="DX115" i="8"/>
  <c r="DZ114" i="8"/>
  <c r="DY114" i="8"/>
  <c r="DX114" i="8"/>
  <c r="DZ113" i="8"/>
  <c r="DY113" i="8"/>
  <c r="DX113" i="8"/>
  <c r="DZ112" i="8"/>
  <c r="DY112" i="8"/>
  <c r="DX112" i="8"/>
  <c r="DZ111" i="8"/>
  <c r="DY111" i="8"/>
  <c r="DX111" i="8"/>
  <c r="DZ110" i="8"/>
  <c r="DY110" i="8"/>
  <c r="DX110" i="8"/>
  <c r="DZ109" i="8"/>
  <c r="DY109" i="8"/>
  <c r="DX109" i="8"/>
  <c r="DZ108" i="8"/>
  <c r="DY108" i="8"/>
  <c r="DX108" i="8"/>
  <c r="DZ107" i="8"/>
  <c r="DY107" i="8"/>
  <c r="DX107" i="8"/>
  <c r="DZ106" i="8"/>
  <c r="DY106" i="8"/>
  <c r="DX106" i="8"/>
  <c r="DZ105" i="8"/>
  <c r="DY105" i="8"/>
  <c r="DX105" i="8"/>
  <c r="DZ104" i="8"/>
  <c r="DY104" i="8"/>
  <c r="DX104" i="8"/>
  <c r="DZ103" i="8"/>
  <c r="DY103" i="8"/>
  <c r="DX103" i="8"/>
  <c r="DZ102" i="8"/>
  <c r="DY102" i="8"/>
  <c r="DX102" i="8"/>
  <c r="DZ101" i="8"/>
  <c r="DY101" i="8"/>
  <c r="DX101" i="8"/>
  <c r="DZ100" i="8"/>
  <c r="DY100" i="8"/>
  <c r="DX100" i="8"/>
  <c r="DZ99" i="8"/>
  <c r="DY99" i="8"/>
  <c r="DX99" i="8"/>
  <c r="DZ98" i="8"/>
  <c r="DY98" i="8"/>
  <c r="DX98" i="8"/>
  <c r="DZ97" i="8"/>
  <c r="DY97" i="8"/>
  <c r="DX97" i="8"/>
  <c r="DZ96" i="8"/>
  <c r="DY96" i="8"/>
  <c r="DX96" i="8"/>
  <c r="DZ95" i="8"/>
  <c r="DY95" i="8"/>
  <c r="DX95" i="8"/>
  <c r="DZ94" i="8"/>
  <c r="DY94" i="8"/>
  <c r="DX94" i="8"/>
  <c r="DZ93" i="8"/>
  <c r="DY93" i="8"/>
  <c r="DX93" i="8"/>
  <c r="DZ92" i="8"/>
  <c r="DY92" i="8"/>
  <c r="DX92" i="8"/>
  <c r="DZ91" i="8"/>
  <c r="DY91" i="8"/>
  <c r="DX91" i="8"/>
  <c r="DZ90" i="8"/>
  <c r="DY90" i="8"/>
  <c r="DX90" i="8"/>
  <c r="DZ89" i="8"/>
  <c r="DY89" i="8"/>
  <c r="DX89" i="8"/>
  <c r="DZ88" i="8"/>
  <c r="DY88" i="8"/>
  <c r="DX88" i="8"/>
  <c r="DZ87" i="8"/>
  <c r="DY87" i="8"/>
  <c r="DX87" i="8"/>
  <c r="DZ86" i="8"/>
  <c r="DY86" i="8"/>
  <c r="DX86" i="8"/>
  <c r="DZ85" i="8"/>
  <c r="DY85" i="8"/>
  <c r="DX85" i="8"/>
  <c r="DZ84" i="8"/>
  <c r="DY84" i="8"/>
  <c r="DX84" i="8"/>
  <c r="DZ83" i="8"/>
  <c r="DY83" i="8"/>
  <c r="DX83" i="8"/>
  <c r="DZ82" i="8"/>
  <c r="DY82" i="8"/>
  <c r="DX82" i="8"/>
  <c r="DZ81" i="8"/>
  <c r="DY81" i="8"/>
  <c r="DX81" i="8"/>
  <c r="DZ80" i="8"/>
  <c r="DY80" i="8"/>
  <c r="DX80" i="8"/>
  <c r="DZ79" i="8"/>
  <c r="DY79" i="8"/>
  <c r="DX79" i="8"/>
  <c r="DZ78" i="8"/>
  <c r="DY78" i="8"/>
  <c r="DX78" i="8"/>
  <c r="DZ77" i="8"/>
  <c r="DY77" i="8"/>
  <c r="DX77" i="8"/>
  <c r="DZ76" i="8"/>
  <c r="DY76" i="8"/>
  <c r="DX76" i="8"/>
  <c r="DZ75" i="8"/>
  <c r="DY75" i="8"/>
  <c r="DX75" i="8"/>
  <c r="DZ74" i="8"/>
  <c r="DY74" i="8"/>
  <c r="DX74" i="8"/>
  <c r="DZ73" i="8"/>
  <c r="DY73" i="8"/>
  <c r="DX73" i="8"/>
  <c r="DZ72" i="8"/>
  <c r="DY72" i="8"/>
  <c r="DX72" i="8"/>
  <c r="DZ71" i="8"/>
  <c r="DY71" i="8"/>
  <c r="DX71" i="8"/>
  <c r="DZ70" i="8"/>
  <c r="DY70" i="8"/>
  <c r="DX70" i="8"/>
  <c r="DZ69" i="8"/>
  <c r="DY69" i="8"/>
  <c r="DX69" i="8"/>
  <c r="DZ68" i="8"/>
  <c r="DY68" i="8"/>
  <c r="DX68" i="8"/>
  <c r="DZ67" i="8"/>
  <c r="DY67" i="8"/>
  <c r="DX67" i="8"/>
  <c r="DZ66" i="8"/>
  <c r="DY66" i="8"/>
  <c r="DX66" i="8"/>
  <c r="DZ65" i="8"/>
  <c r="DY65" i="8"/>
  <c r="DX65" i="8"/>
  <c r="DZ64" i="8"/>
  <c r="DY64" i="8"/>
  <c r="DX64" i="8"/>
  <c r="DZ63" i="8"/>
  <c r="DY63" i="8"/>
  <c r="DX63" i="8"/>
  <c r="DZ62" i="8"/>
  <c r="DY62" i="8"/>
  <c r="DX62" i="8"/>
  <c r="DZ61" i="8"/>
  <c r="DY61" i="8"/>
  <c r="DX61" i="8"/>
  <c r="DZ60" i="8"/>
  <c r="DY60" i="8"/>
  <c r="DX60" i="8"/>
  <c r="DZ59" i="8"/>
  <c r="DY59" i="8"/>
  <c r="DX59" i="8"/>
  <c r="DZ58" i="8"/>
  <c r="DY58" i="8"/>
  <c r="DX58" i="8"/>
  <c r="DZ57" i="8"/>
  <c r="DY57" i="8"/>
  <c r="DX57" i="8"/>
  <c r="DZ56" i="8"/>
  <c r="DY56" i="8"/>
  <c r="DX56" i="8"/>
  <c r="DZ55" i="8"/>
  <c r="DY55" i="8"/>
  <c r="DX55" i="8"/>
  <c r="DZ54" i="8"/>
  <c r="DY54" i="8"/>
  <c r="DX54" i="8"/>
  <c r="DZ53" i="8"/>
  <c r="DY53" i="8"/>
  <c r="DX53" i="8"/>
  <c r="DZ52" i="8"/>
  <c r="DY52" i="8"/>
  <c r="DX52" i="8"/>
  <c r="DZ51" i="8"/>
  <c r="DY51" i="8"/>
  <c r="DX51" i="8"/>
  <c r="DZ50" i="8"/>
  <c r="DY50" i="8"/>
  <c r="DX50" i="8"/>
  <c r="DZ49" i="8"/>
  <c r="DY49" i="8"/>
  <c r="DX49" i="8"/>
  <c r="DZ48" i="8"/>
  <c r="DY48" i="8"/>
  <c r="DX48" i="8"/>
  <c r="DZ47" i="8"/>
  <c r="DY47" i="8"/>
  <c r="DX47" i="8"/>
  <c r="DZ46" i="8"/>
  <c r="DY46" i="8"/>
  <c r="DX46" i="8"/>
  <c r="DZ45" i="8"/>
  <c r="DY45" i="8"/>
  <c r="DX45" i="8"/>
  <c r="DZ44" i="8"/>
  <c r="DY44" i="8"/>
  <c r="DX44" i="8"/>
  <c r="DZ43" i="8"/>
  <c r="DY43" i="8"/>
  <c r="DX43" i="8"/>
  <c r="DZ42" i="8"/>
  <c r="DY42" i="8"/>
  <c r="DX42" i="8"/>
  <c r="DZ41" i="8"/>
  <c r="DY41" i="8"/>
  <c r="DX41" i="8"/>
  <c r="E41" i="8"/>
  <c r="DZ40" i="8"/>
  <c r="DY40" i="8"/>
  <c r="DX40" i="8"/>
  <c r="DZ39" i="8"/>
  <c r="DY39" i="8"/>
  <c r="DX39" i="8"/>
  <c r="DZ38" i="8"/>
  <c r="DY38" i="8"/>
  <c r="DX38" i="8"/>
  <c r="DZ37" i="8"/>
  <c r="DY37" i="8"/>
  <c r="DX37" i="8"/>
  <c r="DZ36" i="8"/>
  <c r="DY36" i="8"/>
  <c r="DX36" i="8"/>
  <c r="DZ35" i="8"/>
  <c r="DY35" i="8"/>
  <c r="DX35" i="8"/>
  <c r="DZ34" i="8"/>
  <c r="DY34" i="8"/>
  <c r="DX34" i="8"/>
  <c r="DH34" i="8"/>
  <c r="DG34" i="8"/>
  <c r="DF34" i="8"/>
  <c r="DE34" i="8"/>
  <c r="CX34" i="8"/>
  <c r="CV34" i="8"/>
  <c r="DZ33" i="8"/>
  <c r="DY33" i="8"/>
  <c r="DX33" i="8"/>
  <c r="DH33" i="8"/>
  <c r="DG33" i="8"/>
  <c r="DF33" i="8"/>
  <c r="DE33" i="8"/>
  <c r="CX33" i="8"/>
  <c r="CV33" i="8"/>
  <c r="DZ32" i="8"/>
  <c r="DY32" i="8"/>
  <c r="DX32" i="8"/>
  <c r="DH32" i="8"/>
  <c r="DG32" i="8"/>
  <c r="DF32" i="8"/>
  <c r="DE32" i="8"/>
  <c r="CX32" i="8"/>
  <c r="CV32" i="8"/>
  <c r="DZ31" i="8"/>
  <c r="DY31" i="8"/>
  <c r="DX31" i="8"/>
  <c r="DH31" i="8"/>
  <c r="DG31" i="8"/>
  <c r="DF31" i="8"/>
  <c r="DE31" i="8"/>
  <c r="CX31" i="8"/>
  <c r="CV31" i="8"/>
  <c r="DZ30" i="8"/>
  <c r="DY30" i="8"/>
  <c r="DX30" i="8"/>
  <c r="DZ29" i="8"/>
  <c r="DY29" i="8"/>
  <c r="DX29" i="8"/>
  <c r="DH29" i="8"/>
  <c r="DG29" i="8"/>
  <c r="DF29" i="8"/>
  <c r="DE29" i="8"/>
  <c r="CX29" i="8"/>
  <c r="CV29" i="8"/>
  <c r="DZ28" i="8"/>
  <c r="DY28" i="8"/>
  <c r="DX28" i="8"/>
  <c r="DH28" i="8"/>
  <c r="DG28" i="8"/>
  <c r="DF28" i="8"/>
  <c r="DE28" i="8"/>
  <c r="CX28" i="8"/>
  <c r="CV28" i="8"/>
  <c r="DZ27" i="8"/>
  <c r="DY27" i="8"/>
  <c r="DX27" i="8"/>
  <c r="DH27" i="8"/>
  <c r="DG27" i="8"/>
  <c r="DF27" i="8"/>
  <c r="DE27" i="8"/>
  <c r="CX27" i="8"/>
  <c r="CV27" i="8"/>
  <c r="DZ26" i="8"/>
  <c r="DY26" i="8"/>
  <c r="DX26" i="8"/>
  <c r="DH26" i="8"/>
  <c r="DG26" i="8"/>
  <c r="DF26" i="8"/>
  <c r="DE26" i="8"/>
  <c r="CX26" i="8"/>
  <c r="CV26" i="8"/>
  <c r="DZ25" i="8"/>
  <c r="DY25" i="8"/>
  <c r="DX25" i="8"/>
  <c r="DZ24" i="8"/>
  <c r="DY24" i="8"/>
  <c r="DX24" i="8"/>
  <c r="DH24" i="8"/>
  <c r="DG24" i="8"/>
  <c r="DF24" i="8"/>
  <c r="DE24" i="8"/>
  <c r="CX24" i="8"/>
  <c r="CV24" i="8"/>
  <c r="DZ23" i="8"/>
  <c r="DY23" i="8"/>
  <c r="DX23" i="8"/>
  <c r="DH23" i="8"/>
  <c r="DG23" i="8"/>
  <c r="DF23" i="8"/>
  <c r="DE23" i="8"/>
  <c r="CX23" i="8"/>
  <c r="CV23" i="8"/>
  <c r="DZ22" i="8"/>
  <c r="DY22" i="8"/>
  <c r="DX22" i="8"/>
  <c r="DH22" i="8"/>
  <c r="DG22" i="8"/>
  <c r="DF22" i="8"/>
  <c r="DE22" i="8"/>
  <c r="CX22" i="8"/>
  <c r="CV22" i="8"/>
  <c r="DZ21" i="8"/>
  <c r="DY21" i="8"/>
  <c r="DX21" i="8"/>
  <c r="DH21" i="8"/>
  <c r="DG21" i="8"/>
  <c r="DF21" i="8"/>
  <c r="DE21" i="8"/>
  <c r="CX21" i="8"/>
  <c r="CV21" i="8"/>
  <c r="DZ20" i="8"/>
  <c r="DY20" i="8"/>
  <c r="DX20" i="8"/>
  <c r="DZ19" i="8"/>
  <c r="DY19" i="8"/>
  <c r="DX19" i="8"/>
  <c r="DH19" i="8"/>
  <c r="DG19" i="8"/>
  <c r="DF19" i="8"/>
  <c r="DE19" i="8"/>
  <c r="CX19" i="8"/>
  <c r="CV19" i="8"/>
  <c r="DZ18" i="8"/>
  <c r="DY18" i="8"/>
  <c r="DX18" i="8"/>
  <c r="DH18" i="8"/>
  <c r="DG18" i="8"/>
  <c r="DF18" i="8"/>
  <c r="DE18" i="8"/>
  <c r="CX18" i="8"/>
  <c r="CV18" i="8"/>
  <c r="DZ17" i="8"/>
  <c r="DY17" i="8"/>
  <c r="DX17" i="8"/>
  <c r="DH17" i="8"/>
  <c r="DG17" i="8"/>
  <c r="DF17" i="8"/>
  <c r="DE17" i="8"/>
  <c r="CX17" i="8"/>
  <c r="CV17" i="8"/>
  <c r="DZ16" i="8"/>
  <c r="DY16" i="8"/>
  <c r="DX16" i="8"/>
  <c r="DH16" i="8"/>
  <c r="DG16" i="8"/>
  <c r="DF16" i="8"/>
  <c r="DE16" i="8"/>
  <c r="CX16" i="8"/>
  <c r="CV16" i="8"/>
  <c r="DZ15" i="8"/>
  <c r="DY15" i="8"/>
  <c r="DX15" i="8"/>
  <c r="DZ14" i="8"/>
  <c r="DY14" i="8"/>
  <c r="DX14" i="8"/>
  <c r="DH14" i="8"/>
  <c r="DG14" i="8"/>
  <c r="DF14" i="8"/>
  <c r="DE14" i="8"/>
  <c r="CX14" i="8"/>
  <c r="CV14" i="8"/>
  <c r="DZ13" i="8"/>
  <c r="DY13" i="8"/>
  <c r="DX13" i="8"/>
  <c r="DH13" i="8"/>
  <c r="DG13" i="8"/>
  <c r="DF13" i="8"/>
  <c r="DE13" i="8"/>
  <c r="CX13" i="8"/>
  <c r="CV13" i="8"/>
  <c r="DZ12" i="8"/>
  <c r="DY12" i="8"/>
  <c r="DX12" i="8"/>
  <c r="DH12" i="8"/>
  <c r="DG12" i="8"/>
  <c r="DF12" i="8"/>
  <c r="DE12" i="8"/>
  <c r="CX12" i="8"/>
  <c r="CV12" i="8"/>
  <c r="DZ11" i="8"/>
  <c r="DY11" i="8"/>
  <c r="DX11" i="8"/>
  <c r="DH11" i="8"/>
  <c r="DG11" i="8"/>
  <c r="DF11" i="8"/>
  <c r="DE11" i="8"/>
  <c r="CX11" i="8"/>
  <c r="CV11" i="8"/>
  <c r="DZ10" i="8"/>
  <c r="DY10" i="8"/>
  <c r="DX10" i="8"/>
  <c r="DZ9" i="8"/>
  <c r="DY9" i="8"/>
  <c r="DX9" i="8"/>
  <c r="DH9" i="8"/>
  <c r="DG9" i="8"/>
  <c r="DF9" i="8"/>
  <c r="DE9" i="8"/>
  <c r="CX9" i="8"/>
  <c r="CV9" i="8"/>
  <c r="DZ8" i="8"/>
  <c r="DY8" i="8"/>
  <c r="DX8" i="8"/>
  <c r="DH8" i="8"/>
  <c r="DG8" i="8"/>
  <c r="DF8" i="8"/>
  <c r="DE8" i="8"/>
  <c r="CX8" i="8"/>
  <c r="CV8" i="8"/>
  <c r="DH7" i="8"/>
  <c r="DG7" i="8"/>
  <c r="DF7" i="8"/>
  <c r="DE7" i="8"/>
  <c r="CX7" i="8"/>
  <c r="CV7" i="8"/>
  <c r="DH6" i="8"/>
  <c r="DG6" i="8"/>
  <c r="DF6" i="8"/>
  <c r="DE6" i="8"/>
  <c r="CX6" i="8"/>
  <c r="CV6" i="8"/>
  <c r="CS3" i="8"/>
  <c r="CK3" i="8"/>
  <c r="CC3" i="8"/>
  <c r="AV3" i="8"/>
  <c r="AM3" i="8"/>
  <c r="AE3" i="8"/>
  <c r="W3" i="8"/>
  <c r="Q3" i="8"/>
  <c r="K3" i="8"/>
  <c r="E3" i="8"/>
  <c r="DG74" i="7"/>
  <c r="DF74" i="7"/>
  <c r="DE74" i="7"/>
  <c r="DD74" i="7"/>
  <c r="CW74" i="7"/>
  <c r="CU74" i="7"/>
  <c r="DG73" i="7"/>
  <c r="DF73" i="7"/>
  <c r="DE73" i="7"/>
  <c r="DD73" i="7"/>
  <c r="CW73" i="7"/>
  <c r="CU73" i="7"/>
  <c r="DG71" i="7"/>
  <c r="DF71" i="7"/>
  <c r="DE71" i="7"/>
  <c r="DD71" i="7"/>
  <c r="CW71" i="7"/>
  <c r="CU71" i="7"/>
  <c r="DG70" i="7"/>
  <c r="DF70" i="7"/>
  <c r="DE70" i="7"/>
  <c r="DD70" i="7"/>
  <c r="CW70" i="7"/>
  <c r="CU70" i="7"/>
  <c r="DG69" i="7"/>
  <c r="DF69" i="7"/>
  <c r="DE69" i="7"/>
  <c r="DD69" i="7"/>
  <c r="CW69" i="7"/>
  <c r="CU69" i="7"/>
  <c r="DG68" i="7"/>
  <c r="DF68" i="7"/>
  <c r="DE68" i="7"/>
  <c r="DD68" i="7"/>
  <c r="CW68" i="7"/>
  <c r="CU68" i="7"/>
  <c r="DG67" i="7"/>
  <c r="DF67" i="7"/>
  <c r="DE67" i="7"/>
  <c r="DD67" i="7"/>
  <c r="CW67" i="7"/>
  <c r="CU67" i="7"/>
  <c r="DG66" i="7"/>
  <c r="DF66" i="7"/>
  <c r="DE66" i="7"/>
  <c r="DD66" i="7"/>
  <c r="CW66" i="7"/>
  <c r="CU66" i="7"/>
  <c r="DG65" i="7"/>
  <c r="DF65" i="7"/>
  <c r="DE65" i="7"/>
  <c r="DD65" i="7"/>
  <c r="CW65" i="7"/>
  <c r="CU65" i="7"/>
  <c r="DG64" i="7"/>
  <c r="DF64" i="7"/>
  <c r="DE64" i="7"/>
  <c r="DD64" i="7"/>
  <c r="CW64" i="7"/>
  <c r="CU64" i="7"/>
  <c r="DG63" i="7"/>
  <c r="DF63" i="7"/>
  <c r="DE63" i="7"/>
  <c r="DD63" i="7"/>
  <c r="CW63" i="7"/>
  <c r="CU63" i="7"/>
  <c r="DG62" i="7"/>
  <c r="DF62" i="7"/>
  <c r="DE62" i="7"/>
  <c r="DD62" i="7"/>
  <c r="DG61" i="7"/>
  <c r="DF61" i="7"/>
  <c r="DE61" i="7"/>
  <c r="DD61" i="7"/>
  <c r="CW61" i="7"/>
  <c r="CU61" i="7"/>
  <c r="DG60" i="7"/>
  <c r="DF60" i="7"/>
  <c r="DE60" i="7"/>
  <c r="DD60" i="7"/>
  <c r="CW60" i="7"/>
  <c r="CU60" i="7"/>
  <c r="DG59" i="7"/>
  <c r="DF59" i="7"/>
  <c r="DE59" i="7"/>
  <c r="DD59" i="7"/>
  <c r="CW59" i="7"/>
  <c r="CU59" i="7"/>
  <c r="DG58" i="7"/>
  <c r="DF58" i="7"/>
  <c r="DE58" i="7"/>
  <c r="DD58" i="7"/>
  <c r="CW58" i="7"/>
  <c r="CU58" i="7"/>
  <c r="DG57" i="7"/>
  <c r="DF57" i="7"/>
  <c r="DE57" i="7"/>
  <c r="DD57" i="7"/>
  <c r="CW57" i="7"/>
  <c r="CU57" i="7"/>
  <c r="DG56" i="7"/>
  <c r="DF56" i="7"/>
  <c r="DE56" i="7"/>
  <c r="DD56" i="7"/>
  <c r="CW56" i="7"/>
  <c r="CU56" i="7"/>
  <c r="DG55" i="7"/>
  <c r="DF55" i="7"/>
  <c r="DE55" i="7"/>
  <c r="DD55" i="7"/>
  <c r="CW55" i="7"/>
  <c r="CU55" i="7"/>
  <c r="DG54" i="7"/>
  <c r="DF54" i="7"/>
  <c r="DE54" i="7"/>
  <c r="DD54" i="7"/>
  <c r="CW54" i="7"/>
  <c r="CU54" i="7"/>
  <c r="DG53" i="7"/>
  <c r="DF53" i="7"/>
  <c r="DE53" i="7"/>
  <c r="DD53" i="7"/>
  <c r="CW53" i="7"/>
  <c r="CU53" i="7"/>
  <c r="DG52" i="7"/>
  <c r="DF52" i="7"/>
  <c r="DE52" i="7"/>
  <c r="DD52" i="7"/>
  <c r="CW52" i="7"/>
  <c r="CU52" i="7"/>
  <c r="DG51" i="7"/>
  <c r="DF51" i="7"/>
  <c r="DE51" i="7"/>
  <c r="DD51" i="7"/>
  <c r="CW51" i="7"/>
  <c r="CU51" i="7"/>
  <c r="DG50" i="7"/>
  <c r="DF50" i="7"/>
  <c r="DE50" i="7"/>
  <c r="DD50" i="7"/>
  <c r="CW50" i="7"/>
  <c r="CU50" i="7"/>
  <c r="DG49" i="7"/>
  <c r="DF49" i="7"/>
  <c r="DE49" i="7"/>
  <c r="DD49" i="7"/>
  <c r="CW49" i="7"/>
  <c r="CU49" i="7"/>
  <c r="DG48" i="7"/>
  <c r="DF48" i="7"/>
  <c r="DE48" i="7"/>
  <c r="DD48" i="7"/>
  <c r="CW48" i="7"/>
  <c r="CU48" i="7"/>
  <c r="DG47" i="7"/>
  <c r="DF47" i="7"/>
  <c r="DE47" i="7"/>
  <c r="DD47" i="7"/>
  <c r="CW47" i="7"/>
  <c r="CU47" i="7"/>
  <c r="DG46" i="7"/>
  <c r="DF46" i="7"/>
  <c r="DE46" i="7"/>
  <c r="DD46" i="7"/>
  <c r="CW46" i="7"/>
  <c r="CU46" i="7"/>
  <c r="DG45" i="7"/>
  <c r="DF45" i="7"/>
  <c r="DE45" i="7"/>
  <c r="DD45" i="7"/>
  <c r="CW45" i="7"/>
  <c r="CU45" i="7"/>
  <c r="DG44" i="7"/>
  <c r="DF44" i="7"/>
  <c r="DE44" i="7"/>
  <c r="DD44" i="7"/>
  <c r="CW44" i="7"/>
  <c r="CU44" i="7"/>
  <c r="DG43" i="7"/>
  <c r="DF43" i="7"/>
  <c r="DE43" i="7"/>
  <c r="DD43" i="7"/>
  <c r="CW43" i="7"/>
  <c r="CU43" i="7"/>
  <c r="DG42" i="7"/>
  <c r="DF42" i="7"/>
  <c r="DE42" i="7"/>
  <c r="DD42" i="7"/>
  <c r="CW42" i="7"/>
  <c r="CU42" i="7"/>
  <c r="DG41" i="7"/>
  <c r="DF41" i="7"/>
  <c r="DE41" i="7"/>
  <c r="DD41" i="7"/>
  <c r="CW41" i="7"/>
  <c r="CU41" i="7"/>
  <c r="DG39" i="7"/>
  <c r="DF39" i="7"/>
  <c r="DE39" i="7"/>
  <c r="DD39" i="7"/>
  <c r="CW39" i="7"/>
  <c r="CU39" i="7"/>
  <c r="DG38" i="7"/>
  <c r="DF38" i="7"/>
  <c r="DE38" i="7"/>
  <c r="DD38" i="7"/>
  <c r="CW38" i="7"/>
  <c r="CU38" i="7"/>
  <c r="DG37" i="7"/>
  <c r="DF37" i="7"/>
  <c r="DE37" i="7"/>
  <c r="DD37" i="7"/>
  <c r="CW37" i="7"/>
  <c r="CU37" i="7"/>
  <c r="DG36" i="7"/>
  <c r="DF36" i="7"/>
  <c r="DE36" i="7"/>
  <c r="DD36" i="7"/>
  <c r="CW36" i="7"/>
  <c r="CU36" i="7"/>
  <c r="DG35" i="7"/>
  <c r="DF35" i="7"/>
  <c r="DE35" i="7"/>
  <c r="DD35" i="7"/>
  <c r="CW35" i="7"/>
  <c r="CU35" i="7"/>
  <c r="DG34" i="7"/>
  <c r="DF34" i="7"/>
  <c r="DE34" i="7"/>
  <c r="DD34" i="7"/>
  <c r="CW34" i="7"/>
  <c r="CU34" i="7"/>
  <c r="DG33" i="7"/>
  <c r="DF33" i="7"/>
  <c r="DE33" i="7"/>
  <c r="DD33" i="7"/>
  <c r="CW33" i="7"/>
  <c r="CU33" i="7"/>
  <c r="DG32" i="7"/>
  <c r="DF32" i="7"/>
  <c r="DE32" i="7"/>
  <c r="DD32" i="7"/>
  <c r="CW32" i="7"/>
  <c r="CU32" i="7"/>
  <c r="DG31" i="7"/>
  <c r="DF31" i="7"/>
  <c r="DE31" i="7"/>
  <c r="DD31" i="7"/>
  <c r="CW31" i="7"/>
  <c r="CU31" i="7"/>
  <c r="DG30" i="7"/>
  <c r="DF30" i="7"/>
  <c r="DE30" i="7"/>
  <c r="DD30" i="7"/>
  <c r="CW30" i="7"/>
  <c r="CU30" i="7"/>
  <c r="DG29" i="7"/>
  <c r="DF29" i="7"/>
  <c r="DE29" i="7"/>
  <c r="DD29" i="7"/>
  <c r="CW29" i="7"/>
  <c r="CU29" i="7"/>
  <c r="DG28" i="7"/>
  <c r="DF28" i="7"/>
  <c r="DE28" i="7"/>
  <c r="DD28" i="7"/>
  <c r="CW28" i="7"/>
  <c r="CU28" i="7"/>
  <c r="DG27" i="7"/>
  <c r="DF27" i="7"/>
  <c r="DE27" i="7"/>
  <c r="DD27" i="7"/>
  <c r="CW27" i="7"/>
  <c r="CU27" i="7"/>
  <c r="CW26" i="7"/>
  <c r="DG25" i="7"/>
  <c r="DF25" i="7"/>
  <c r="DE25" i="7"/>
  <c r="DD25" i="7"/>
  <c r="CW25" i="7"/>
  <c r="CU25" i="7"/>
  <c r="DG24" i="7"/>
  <c r="DF24" i="7"/>
  <c r="DE24" i="7"/>
  <c r="DD24" i="7"/>
  <c r="CW24" i="7"/>
  <c r="CU24" i="7"/>
  <c r="DG23" i="7"/>
  <c r="DF23" i="7"/>
  <c r="DE23" i="7"/>
  <c r="DD23" i="7"/>
  <c r="CW23" i="7"/>
  <c r="CU23" i="7"/>
  <c r="DG22" i="7"/>
  <c r="DF22" i="7"/>
  <c r="DE22" i="7"/>
  <c r="DD22" i="7"/>
  <c r="CW22" i="7"/>
  <c r="CU22" i="7"/>
  <c r="DG21" i="7"/>
  <c r="DF21" i="7"/>
  <c r="DE21" i="7"/>
  <c r="DD21" i="7"/>
  <c r="CW21" i="7"/>
  <c r="CU21" i="7"/>
  <c r="DG20" i="7"/>
  <c r="DF20" i="7"/>
  <c r="DE20" i="7"/>
  <c r="DD20" i="7"/>
  <c r="CW20" i="7"/>
  <c r="CU20" i="7"/>
  <c r="DG19" i="7"/>
  <c r="DF19" i="7"/>
  <c r="DE19" i="7"/>
  <c r="DD19" i="7"/>
  <c r="CW19" i="7"/>
  <c r="CU19" i="7"/>
  <c r="DG18" i="7"/>
  <c r="DF18" i="7"/>
  <c r="DE18" i="7"/>
  <c r="DD18" i="7"/>
  <c r="CW18" i="7"/>
  <c r="CU18" i="7"/>
  <c r="DG17" i="7"/>
  <c r="DF17" i="7"/>
  <c r="DE17" i="7"/>
  <c r="DD17" i="7"/>
  <c r="CW17" i="7"/>
  <c r="CU17" i="7"/>
  <c r="DG16" i="7"/>
  <c r="DF16" i="7"/>
  <c r="DE16" i="7"/>
  <c r="DD16" i="7"/>
  <c r="CW16" i="7"/>
  <c r="CU16" i="7"/>
  <c r="DG15" i="7"/>
  <c r="DF15" i="7"/>
  <c r="DE15" i="7"/>
  <c r="DD15" i="7"/>
  <c r="CW15" i="7"/>
  <c r="CU15" i="7"/>
  <c r="DG14" i="7"/>
  <c r="DF14" i="7"/>
  <c r="DE14" i="7"/>
  <c r="DD14" i="7"/>
  <c r="CW14" i="7"/>
  <c r="CU14" i="7"/>
  <c r="DG12" i="7"/>
  <c r="DF12" i="7"/>
  <c r="DE12" i="7"/>
  <c r="DD12" i="7"/>
  <c r="CW12" i="7"/>
  <c r="CU12" i="7"/>
  <c r="DG10" i="7"/>
  <c r="DF10" i="7"/>
  <c r="DE10" i="7"/>
  <c r="DD10" i="7"/>
  <c r="CW10" i="7"/>
  <c r="CU10" i="7"/>
  <c r="DG8" i="7"/>
  <c r="DF8" i="7"/>
  <c r="DE8" i="7"/>
  <c r="DD8" i="7"/>
  <c r="CW8" i="7"/>
  <c r="CU8" i="7"/>
  <c r="DG6" i="7"/>
  <c r="DF6" i="7"/>
  <c r="DE6" i="7"/>
  <c r="DD6" i="7"/>
  <c r="CW6" i="7"/>
  <c r="CU6" i="7"/>
  <c r="DZ189" i="6"/>
  <c r="DY189" i="6"/>
  <c r="DX189" i="6"/>
  <c r="DZ188" i="6"/>
  <c r="DY188" i="6"/>
  <c r="DX188" i="6"/>
  <c r="DZ187" i="6"/>
  <c r="DY187" i="6"/>
  <c r="DX187" i="6"/>
  <c r="DZ186" i="6"/>
  <c r="DY186" i="6"/>
  <c r="DX186" i="6"/>
  <c r="DZ185" i="6"/>
  <c r="DY185" i="6"/>
  <c r="DX185" i="6"/>
  <c r="DZ184" i="6"/>
  <c r="DY184" i="6"/>
  <c r="DX184" i="6"/>
  <c r="DZ183" i="6"/>
  <c r="DY183" i="6"/>
  <c r="DX183" i="6"/>
  <c r="DZ182" i="6"/>
  <c r="DY182" i="6"/>
  <c r="DX182" i="6"/>
  <c r="DZ181" i="6"/>
  <c r="DY181" i="6"/>
  <c r="DX181" i="6"/>
  <c r="DZ180" i="6"/>
  <c r="DY180" i="6"/>
  <c r="DX180" i="6"/>
  <c r="DZ179" i="6"/>
  <c r="DY179" i="6"/>
  <c r="DX179" i="6"/>
  <c r="DZ178" i="6"/>
  <c r="DY178" i="6"/>
  <c r="DX178" i="6"/>
  <c r="DZ177" i="6"/>
  <c r="DY177" i="6"/>
  <c r="DX177" i="6"/>
  <c r="DZ176" i="6"/>
  <c r="DY176" i="6"/>
  <c r="DX176" i="6"/>
  <c r="DZ175" i="6"/>
  <c r="DY175" i="6"/>
  <c r="DX175" i="6"/>
  <c r="DZ174" i="6"/>
  <c r="DY174" i="6"/>
  <c r="DX174" i="6"/>
  <c r="DZ173" i="6"/>
  <c r="DY173" i="6"/>
  <c r="DX173" i="6"/>
  <c r="DZ172" i="6"/>
  <c r="DY172" i="6"/>
  <c r="DX172" i="6"/>
  <c r="DZ171" i="6"/>
  <c r="DY171" i="6"/>
  <c r="DX171" i="6"/>
  <c r="DZ170" i="6"/>
  <c r="DY170" i="6"/>
  <c r="DX170" i="6"/>
  <c r="DZ169" i="6"/>
  <c r="DY169" i="6"/>
  <c r="DX169" i="6"/>
  <c r="DZ168" i="6"/>
  <c r="DY168" i="6"/>
  <c r="DX168" i="6"/>
  <c r="DZ167" i="6"/>
  <c r="DY167" i="6"/>
  <c r="DX167" i="6"/>
  <c r="DZ166" i="6"/>
  <c r="DY166" i="6"/>
  <c r="DX166" i="6"/>
  <c r="DZ165" i="6"/>
  <c r="DY165" i="6"/>
  <c r="DX165" i="6"/>
  <c r="DZ164" i="6"/>
  <c r="DY164" i="6"/>
  <c r="DX164" i="6"/>
  <c r="DZ163" i="6"/>
  <c r="DY163" i="6"/>
  <c r="DX163" i="6"/>
  <c r="DZ162" i="6"/>
  <c r="DY162" i="6"/>
  <c r="DX162" i="6"/>
  <c r="DZ161" i="6"/>
  <c r="DY161" i="6"/>
  <c r="DX161" i="6"/>
  <c r="DZ160" i="6"/>
  <c r="DY160" i="6"/>
  <c r="DX160" i="6"/>
  <c r="DZ159" i="6"/>
  <c r="DY159" i="6"/>
  <c r="DX159" i="6"/>
  <c r="DZ158" i="6"/>
  <c r="DY158" i="6"/>
  <c r="DX158" i="6"/>
  <c r="DZ157" i="6"/>
  <c r="DY157" i="6"/>
  <c r="DX157" i="6"/>
  <c r="DZ156" i="6"/>
  <c r="DY156" i="6"/>
  <c r="DX156" i="6"/>
  <c r="DZ155" i="6"/>
  <c r="DY155" i="6"/>
  <c r="DX155" i="6"/>
  <c r="DZ154" i="6"/>
  <c r="DY154" i="6"/>
  <c r="DX154" i="6"/>
  <c r="DZ153" i="6"/>
  <c r="DY153" i="6"/>
  <c r="DX153" i="6"/>
  <c r="DZ152" i="6"/>
  <c r="DY152" i="6"/>
  <c r="DX152" i="6"/>
  <c r="DZ151" i="6"/>
  <c r="DY151" i="6"/>
  <c r="DX151" i="6"/>
  <c r="DZ150" i="6"/>
  <c r="DY150" i="6"/>
  <c r="DX150" i="6"/>
  <c r="DZ149" i="6"/>
  <c r="DY149" i="6"/>
  <c r="DX149" i="6"/>
  <c r="DZ148" i="6"/>
  <c r="DY148" i="6"/>
  <c r="DX148" i="6"/>
  <c r="DZ147" i="6"/>
  <c r="DY147" i="6"/>
  <c r="DX147" i="6"/>
  <c r="DZ146" i="6"/>
  <c r="DY146" i="6"/>
  <c r="DX146" i="6"/>
  <c r="DZ145" i="6"/>
  <c r="DY145" i="6"/>
  <c r="DX145" i="6"/>
  <c r="DZ144" i="6"/>
  <c r="DY144" i="6"/>
  <c r="DX144" i="6"/>
  <c r="DZ143" i="6"/>
  <c r="DY143" i="6"/>
  <c r="DX143" i="6"/>
  <c r="DZ142" i="6"/>
  <c r="DY142" i="6"/>
  <c r="DX142" i="6"/>
  <c r="DZ141" i="6"/>
  <c r="DY141" i="6"/>
  <c r="DX141" i="6"/>
  <c r="DZ140" i="6"/>
  <c r="DY140" i="6"/>
  <c r="DX140" i="6"/>
  <c r="DZ139" i="6"/>
  <c r="DY139" i="6"/>
  <c r="DX139" i="6"/>
  <c r="DZ138" i="6"/>
  <c r="DY138" i="6"/>
  <c r="DX138" i="6"/>
  <c r="DZ137" i="6"/>
  <c r="DY137" i="6"/>
  <c r="DX137" i="6"/>
  <c r="DZ136" i="6"/>
  <c r="DY136" i="6"/>
  <c r="DX136" i="6"/>
  <c r="DZ135" i="6"/>
  <c r="DY135" i="6"/>
  <c r="DX135" i="6"/>
  <c r="DZ134" i="6"/>
  <c r="DY134" i="6"/>
  <c r="DX134" i="6"/>
  <c r="DZ133" i="6"/>
  <c r="DY133" i="6"/>
  <c r="DX133" i="6"/>
  <c r="DZ132" i="6"/>
  <c r="DY132" i="6"/>
  <c r="DX132" i="6"/>
  <c r="DZ131" i="6"/>
  <c r="DY131" i="6"/>
  <c r="DX131" i="6"/>
  <c r="DZ130" i="6"/>
  <c r="DY130" i="6"/>
  <c r="DX130" i="6"/>
  <c r="DZ129" i="6"/>
  <c r="DY129" i="6"/>
  <c r="DX129" i="6"/>
  <c r="DZ128" i="6"/>
  <c r="DY128" i="6"/>
  <c r="DX128" i="6"/>
  <c r="DZ127" i="6"/>
  <c r="DY127" i="6"/>
  <c r="DX127" i="6"/>
  <c r="DZ126" i="6"/>
  <c r="DY126" i="6"/>
  <c r="DX126" i="6"/>
  <c r="DZ125" i="6"/>
  <c r="DY125" i="6"/>
  <c r="DX125" i="6"/>
  <c r="DZ124" i="6"/>
  <c r="DY124" i="6"/>
  <c r="DX124" i="6"/>
  <c r="DZ123" i="6"/>
  <c r="DY123" i="6"/>
  <c r="DX123" i="6"/>
  <c r="DZ122" i="6"/>
  <c r="DY122" i="6"/>
  <c r="DX122" i="6"/>
  <c r="DZ121" i="6"/>
  <c r="DY121" i="6"/>
  <c r="DX121" i="6"/>
  <c r="DZ120" i="6"/>
  <c r="DY120" i="6"/>
  <c r="DX120" i="6"/>
  <c r="DZ119" i="6"/>
  <c r="DY119" i="6"/>
  <c r="DX119" i="6"/>
  <c r="DZ118" i="6"/>
  <c r="DY118" i="6"/>
  <c r="DX118" i="6"/>
  <c r="DZ117" i="6"/>
  <c r="DY117" i="6"/>
  <c r="DX117" i="6"/>
  <c r="DZ116" i="6"/>
  <c r="DY116" i="6"/>
  <c r="DX116" i="6"/>
  <c r="DZ115" i="6"/>
  <c r="DY115" i="6"/>
  <c r="DX115" i="6"/>
  <c r="DZ114" i="6"/>
  <c r="DY114" i="6"/>
  <c r="DX114" i="6"/>
  <c r="DZ113" i="6"/>
  <c r="DY113" i="6"/>
  <c r="DX113" i="6"/>
  <c r="DZ112" i="6"/>
  <c r="DY112" i="6"/>
  <c r="DX112" i="6"/>
  <c r="DZ111" i="6"/>
  <c r="DY111" i="6"/>
  <c r="DX111" i="6"/>
  <c r="DZ110" i="6"/>
  <c r="DY110" i="6"/>
  <c r="DX110" i="6"/>
  <c r="DZ109" i="6"/>
  <c r="DY109" i="6"/>
  <c r="DX109" i="6"/>
  <c r="DZ108" i="6"/>
  <c r="DY108" i="6"/>
  <c r="DX108" i="6"/>
  <c r="DZ107" i="6"/>
  <c r="DY107" i="6"/>
  <c r="DX107" i="6"/>
  <c r="DZ106" i="6"/>
  <c r="DY106" i="6"/>
  <c r="DX106" i="6"/>
  <c r="DZ105" i="6"/>
  <c r="DY105" i="6"/>
  <c r="DX105" i="6"/>
  <c r="DZ104" i="6"/>
  <c r="DY104" i="6"/>
  <c r="DX104" i="6"/>
  <c r="DZ103" i="6"/>
  <c r="DY103" i="6"/>
  <c r="DX103" i="6"/>
  <c r="DZ102" i="6"/>
  <c r="DY102" i="6"/>
  <c r="DX102" i="6"/>
  <c r="DZ101" i="6"/>
  <c r="DY101" i="6"/>
  <c r="DX101" i="6"/>
  <c r="DZ100" i="6"/>
  <c r="DY100" i="6"/>
  <c r="DX100" i="6"/>
  <c r="DZ99" i="6"/>
  <c r="DY99" i="6"/>
  <c r="DX99" i="6"/>
  <c r="DZ98" i="6"/>
  <c r="DY98" i="6"/>
  <c r="DX98" i="6"/>
  <c r="DZ97" i="6"/>
  <c r="DY97" i="6"/>
  <c r="DX97" i="6"/>
  <c r="DZ96" i="6"/>
  <c r="DY96" i="6"/>
  <c r="DX96" i="6"/>
  <c r="DZ95" i="6"/>
  <c r="DY95" i="6"/>
  <c r="DX95" i="6"/>
  <c r="DZ94" i="6"/>
  <c r="DY94" i="6"/>
  <c r="DX94" i="6"/>
  <c r="DZ93" i="6"/>
  <c r="DY93" i="6"/>
  <c r="DX93" i="6"/>
  <c r="DM93" i="6"/>
  <c r="DL93" i="6"/>
  <c r="DK93" i="6"/>
  <c r="DJ93" i="6"/>
  <c r="DZ92" i="6"/>
  <c r="DY92" i="6"/>
  <c r="DX92" i="6"/>
  <c r="DM92" i="6"/>
  <c r="DL92" i="6"/>
  <c r="DK92" i="6"/>
  <c r="DJ92" i="6"/>
  <c r="DZ91" i="6"/>
  <c r="DY91" i="6"/>
  <c r="DX91" i="6"/>
  <c r="DM91" i="6"/>
  <c r="DL91" i="6"/>
  <c r="DK91" i="6"/>
  <c r="DJ91" i="6"/>
  <c r="CX91" i="6"/>
  <c r="DZ90" i="6"/>
  <c r="DY90" i="6"/>
  <c r="DM90" i="6"/>
  <c r="DL90" i="6"/>
  <c r="CS90" i="6"/>
  <c r="DX90" i="6" s="1"/>
  <c r="CR90" i="6"/>
  <c r="DJ90" i="6" s="1"/>
  <c r="DZ89" i="6"/>
  <c r="DY89" i="6"/>
  <c r="DM89" i="6"/>
  <c r="DL89" i="6"/>
  <c r="DJ89" i="6"/>
  <c r="CX89" i="6"/>
  <c r="CS89" i="6"/>
  <c r="DX89" i="6" s="1"/>
  <c r="CR89" i="6"/>
  <c r="CV89" i="6" s="1"/>
  <c r="DZ88" i="6"/>
  <c r="DY88" i="6"/>
  <c r="DM88" i="6"/>
  <c r="DL88" i="6"/>
  <c r="DH88" i="6"/>
  <c r="DG88" i="6"/>
  <c r="DF88" i="6"/>
  <c r="DE88" i="6"/>
  <c r="CS88" i="6"/>
  <c r="DX88" i="6" s="1"/>
  <c r="CR88" i="6"/>
  <c r="DJ88" i="6" s="1"/>
  <c r="DZ87" i="6"/>
  <c r="DY87" i="6"/>
  <c r="DM87" i="6"/>
  <c r="DL87" i="6"/>
  <c r="DH87" i="6"/>
  <c r="DG87" i="6"/>
  <c r="DF87" i="6"/>
  <c r="DE87" i="6"/>
  <c r="CS87" i="6"/>
  <c r="DX87" i="6" s="1"/>
  <c r="CR87" i="6"/>
  <c r="DJ87" i="6" s="1"/>
  <c r="DZ86" i="6"/>
  <c r="DY86" i="6"/>
  <c r="DM86" i="6"/>
  <c r="DL86" i="6"/>
  <c r="DH86" i="6"/>
  <c r="DG86" i="6"/>
  <c r="DF86" i="6"/>
  <c r="DE86" i="6"/>
  <c r="CS86" i="6"/>
  <c r="DX86" i="6" s="1"/>
  <c r="CR86" i="6"/>
  <c r="DJ86" i="6" s="1"/>
  <c r="DZ85" i="6"/>
  <c r="DL85" i="6"/>
  <c r="DJ85" i="6"/>
  <c r="DH85" i="6"/>
  <c r="DG85" i="6"/>
  <c r="DF85" i="6"/>
  <c r="DE85" i="6"/>
  <c r="CX85" i="6"/>
  <c r="CT85" i="6"/>
  <c r="DY85" i="6" s="1"/>
  <c r="CS85" i="6"/>
  <c r="DX85" i="6" s="1"/>
  <c r="CR85" i="6"/>
  <c r="CV85" i="6" s="1"/>
  <c r="DZ84" i="6"/>
  <c r="DX84" i="6"/>
  <c r="DL84" i="6"/>
  <c r="DK84" i="6"/>
  <c r="DJ84" i="6"/>
  <c r="CU84" i="6"/>
  <c r="CT84" i="6"/>
  <c r="DY84" i="6" s="1"/>
  <c r="CS84" i="6"/>
  <c r="CR84" i="6"/>
  <c r="CX84" i="6" s="1"/>
  <c r="DZ83" i="6"/>
  <c r="DY83" i="6"/>
  <c r="DM83" i="6"/>
  <c r="DL83" i="6"/>
  <c r="DK83" i="6"/>
  <c r="CS83" i="6"/>
  <c r="DX83" i="6" s="1"/>
  <c r="CR83" i="6"/>
  <c r="CV83" i="6" s="1"/>
  <c r="DZ82" i="6"/>
  <c r="DY82" i="6"/>
  <c r="DM82" i="6"/>
  <c r="DL82" i="6"/>
  <c r="DK82" i="6"/>
  <c r="DJ82" i="6"/>
  <c r="CX82" i="6"/>
  <c r="CU82" i="6"/>
  <c r="CS82" i="6"/>
  <c r="DX82" i="6" s="1"/>
  <c r="CR82" i="6"/>
  <c r="CV82" i="6" s="1"/>
  <c r="DZ81" i="6"/>
  <c r="DY81" i="6"/>
  <c r="DM81" i="6"/>
  <c r="DL81" i="6"/>
  <c r="DK81" i="6"/>
  <c r="DH81" i="6"/>
  <c r="DG81" i="6"/>
  <c r="DF81" i="6"/>
  <c r="DE81" i="6"/>
  <c r="CX81" i="6"/>
  <c r="CU81" i="6"/>
  <c r="CS81" i="6"/>
  <c r="DX81" i="6" s="1"/>
  <c r="CR81" i="6"/>
  <c r="CV81" i="6" s="1"/>
  <c r="DZ80" i="6"/>
  <c r="DY80" i="6"/>
  <c r="DM80" i="6"/>
  <c r="DL80" i="6"/>
  <c r="DH80" i="6"/>
  <c r="DG80" i="6"/>
  <c r="DF80" i="6"/>
  <c r="DE80" i="6"/>
  <c r="CX80" i="6"/>
  <c r="CS80" i="6"/>
  <c r="DX80" i="6" s="1"/>
  <c r="CR80" i="6"/>
  <c r="CV80" i="6" s="1"/>
  <c r="DZ79" i="6"/>
  <c r="DY79" i="6"/>
  <c r="DM79" i="6"/>
  <c r="DL79" i="6"/>
  <c r="DH79" i="6"/>
  <c r="DG79" i="6"/>
  <c r="DF79" i="6"/>
  <c r="DE79" i="6"/>
  <c r="CX79" i="6"/>
  <c r="CS79" i="6"/>
  <c r="DX79" i="6" s="1"/>
  <c r="CR79" i="6"/>
  <c r="CV79" i="6" s="1"/>
  <c r="DZ78" i="6"/>
  <c r="DY78" i="6"/>
  <c r="DM78" i="6"/>
  <c r="DL78" i="6"/>
  <c r="DH78" i="6"/>
  <c r="DG78" i="6"/>
  <c r="DF78" i="6"/>
  <c r="DE78" i="6"/>
  <c r="CX78" i="6"/>
  <c r="CT78" i="6"/>
  <c r="CS78" i="6"/>
  <c r="DX78" i="6" s="1"/>
  <c r="CR78" i="6"/>
  <c r="CV78" i="6" s="1"/>
  <c r="DZ77" i="6"/>
  <c r="DX77" i="6"/>
  <c r="DL77" i="6"/>
  <c r="DK77" i="6"/>
  <c r="DJ77" i="6"/>
  <c r="CX77" i="6"/>
  <c r="CT77" i="6"/>
  <c r="CV77" i="6" s="1"/>
  <c r="CS77" i="6"/>
  <c r="CR77" i="6"/>
  <c r="CU77" i="6" s="1"/>
  <c r="DZ76" i="6"/>
  <c r="DY76" i="6"/>
  <c r="DM76" i="6"/>
  <c r="DL76" i="6"/>
  <c r="DK76" i="6"/>
  <c r="CS76" i="6"/>
  <c r="DX76" i="6" s="1"/>
  <c r="CR76" i="6"/>
  <c r="DJ76" i="6" s="1"/>
  <c r="DZ75" i="6"/>
  <c r="DY75" i="6"/>
  <c r="DM75" i="6"/>
  <c r="DL75" i="6"/>
  <c r="DK75" i="6"/>
  <c r="DJ75" i="6"/>
  <c r="CX75" i="6"/>
  <c r="CU75" i="6"/>
  <c r="CS75" i="6"/>
  <c r="DX75" i="6" s="1"/>
  <c r="CR75" i="6"/>
  <c r="CV75" i="6" s="1"/>
  <c r="DZ74" i="6"/>
  <c r="DY74" i="6"/>
  <c r="DX74" i="6"/>
  <c r="DM74" i="6"/>
  <c r="DL74" i="6"/>
  <c r="DK74" i="6"/>
  <c r="DH74" i="6"/>
  <c r="DG74" i="6"/>
  <c r="DF74" i="6"/>
  <c r="DE74" i="6"/>
  <c r="CX74" i="6"/>
  <c r="CU74" i="6"/>
  <c r="CS74" i="6"/>
  <c r="CR74" i="6"/>
  <c r="CV74" i="6" s="1"/>
  <c r="DZ73" i="6"/>
  <c r="DY73" i="6"/>
  <c r="DX73" i="6"/>
  <c r="DM73" i="6"/>
  <c r="DL73" i="6"/>
  <c r="DK73" i="6"/>
  <c r="DH73" i="6"/>
  <c r="DG73" i="6"/>
  <c r="DF73" i="6"/>
  <c r="DE73" i="6"/>
  <c r="CX73" i="6"/>
  <c r="CU73" i="6"/>
  <c r="CS73" i="6"/>
  <c r="CR73" i="6"/>
  <c r="CV73" i="6" s="1"/>
  <c r="DZ72" i="6"/>
  <c r="DY72" i="6"/>
  <c r="DX72" i="6"/>
  <c r="DM72" i="6"/>
  <c r="DL72" i="6"/>
  <c r="DK72" i="6"/>
  <c r="DH72" i="6"/>
  <c r="DG72" i="6"/>
  <c r="DF72" i="6"/>
  <c r="DE72" i="6"/>
  <c r="CX72" i="6"/>
  <c r="CU72" i="6"/>
  <c r="CS72" i="6"/>
  <c r="CR72" i="6"/>
  <c r="CV72" i="6" s="1"/>
  <c r="DZ71" i="6"/>
  <c r="DM71" i="6"/>
  <c r="DL71" i="6"/>
  <c r="DK71" i="6"/>
  <c r="DJ71" i="6"/>
  <c r="DH71" i="6"/>
  <c r="DG71" i="6"/>
  <c r="DF71" i="6"/>
  <c r="DE71" i="6"/>
  <c r="CX71" i="6"/>
  <c r="CU71" i="6"/>
  <c r="CT71" i="6"/>
  <c r="DY71" i="6" s="1"/>
  <c r="CS71" i="6"/>
  <c r="DX71" i="6" s="1"/>
  <c r="CR71" i="6"/>
  <c r="CV71" i="6" s="1"/>
  <c r="DZ70" i="6"/>
  <c r="DY70" i="6"/>
  <c r="DX70" i="6"/>
  <c r="DM70" i="6"/>
  <c r="DL70" i="6"/>
  <c r="DK70" i="6"/>
  <c r="DJ70" i="6"/>
  <c r="CX70" i="6"/>
  <c r="CV70" i="6"/>
  <c r="CU70" i="6"/>
  <c r="DZ69" i="6"/>
  <c r="DY69" i="6"/>
  <c r="DX69" i="6"/>
  <c r="DM69" i="6"/>
  <c r="DL69" i="6"/>
  <c r="DK69" i="6"/>
  <c r="DJ69" i="6"/>
  <c r="CX69" i="6"/>
  <c r="CV69" i="6"/>
  <c r="CU69" i="6"/>
  <c r="DZ68" i="6"/>
  <c r="DY68" i="6"/>
  <c r="DX68" i="6"/>
  <c r="DM68" i="6"/>
  <c r="DL68" i="6"/>
  <c r="DK68" i="6"/>
  <c r="DJ68" i="6"/>
  <c r="CX68" i="6"/>
  <c r="CV68" i="6"/>
  <c r="CU68" i="6"/>
  <c r="DZ67" i="6"/>
  <c r="DY67" i="6"/>
  <c r="DX67" i="6"/>
  <c r="DM67" i="6"/>
  <c r="DL67" i="6"/>
  <c r="DK67" i="6"/>
  <c r="DJ67" i="6"/>
  <c r="DG67" i="6"/>
  <c r="DF67" i="6"/>
  <c r="DE67" i="6"/>
  <c r="CX67" i="6"/>
  <c r="CV67" i="6"/>
  <c r="CU67" i="6"/>
  <c r="DZ66" i="6"/>
  <c r="DY66" i="6"/>
  <c r="DX66" i="6"/>
  <c r="DM66" i="6"/>
  <c r="DL66" i="6"/>
  <c r="DK66" i="6"/>
  <c r="DJ66" i="6"/>
  <c r="DG66" i="6"/>
  <c r="DF66" i="6"/>
  <c r="DE66" i="6"/>
  <c r="CX66" i="6"/>
  <c r="CV66" i="6"/>
  <c r="CU66" i="6"/>
  <c r="DZ65" i="6"/>
  <c r="DY65" i="6"/>
  <c r="DX65" i="6"/>
  <c r="DM65" i="6"/>
  <c r="DL65" i="6"/>
  <c r="DK65" i="6"/>
  <c r="DJ65" i="6"/>
  <c r="DG65" i="6"/>
  <c r="DF65" i="6"/>
  <c r="DE65" i="6"/>
  <c r="CX65" i="6"/>
  <c r="CV65" i="6"/>
  <c r="CU65" i="6"/>
  <c r="DZ64" i="6"/>
  <c r="DY64" i="6"/>
  <c r="DX64" i="6"/>
  <c r="DM64" i="6"/>
  <c r="DL64" i="6"/>
  <c r="DK64" i="6"/>
  <c r="DJ64" i="6"/>
  <c r="DH64" i="6"/>
  <c r="DG64" i="6"/>
  <c r="DF64" i="6"/>
  <c r="DE64" i="6"/>
  <c r="CX64" i="6"/>
  <c r="CV64" i="6"/>
  <c r="CU64" i="6"/>
  <c r="DZ63" i="6"/>
  <c r="DY63" i="6"/>
  <c r="DX63" i="6"/>
  <c r="DM63" i="6"/>
  <c r="DL63" i="6"/>
  <c r="DK63" i="6"/>
  <c r="DJ63" i="6"/>
  <c r="CX63" i="6"/>
  <c r="CV63" i="6"/>
  <c r="CU63" i="6"/>
  <c r="DZ62" i="6"/>
  <c r="DY62" i="6"/>
  <c r="DX62" i="6"/>
  <c r="DM62" i="6"/>
  <c r="DL62" i="6"/>
  <c r="DK62" i="6"/>
  <c r="DJ62" i="6"/>
  <c r="CX62" i="6"/>
  <c r="CV62" i="6"/>
  <c r="CU62" i="6"/>
  <c r="DZ61" i="6"/>
  <c r="DY61" i="6"/>
  <c r="DX61" i="6"/>
  <c r="DM61" i="6"/>
  <c r="DL61" i="6"/>
  <c r="DK61" i="6"/>
  <c r="DJ61" i="6"/>
  <c r="CX61" i="6"/>
  <c r="CV61" i="6"/>
  <c r="CU61" i="6"/>
  <c r="DZ60" i="6"/>
  <c r="DY60" i="6"/>
  <c r="DX60" i="6"/>
  <c r="DM60" i="6"/>
  <c r="DL60" i="6"/>
  <c r="DK60" i="6"/>
  <c r="DJ60" i="6"/>
  <c r="DH60" i="6"/>
  <c r="DG60" i="6"/>
  <c r="DF60" i="6"/>
  <c r="DE60" i="6"/>
  <c r="CX60" i="6"/>
  <c r="CV60" i="6"/>
  <c r="CU60" i="6"/>
  <c r="DZ59" i="6"/>
  <c r="DY59" i="6"/>
  <c r="DX59" i="6"/>
  <c r="DM59" i="6"/>
  <c r="DL59" i="6"/>
  <c r="DK59" i="6"/>
  <c r="DJ59" i="6"/>
  <c r="DH59" i="6"/>
  <c r="DG59" i="6"/>
  <c r="DF59" i="6"/>
  <c r="DE59" i="6"/>
  <c r="CX59" i="6"/>
  <c r="CV59" i="6"/>
  <c r="CU59" i="6"/>
  <c r="DZ58" i="6"/>
  <c r="DY58" i="6"/>
  <c r="DX58" i="6"/>
  <c r="DM58" i="6"/>
  <c r="DL58" i="6"/>
  <c r="DK58" i="6"/>
  <c r="DJ58" i="6"/>
  <c r="DH58" i="6"/>
  <c r="DG58" i="6"/>
  <c r="DF58" i="6"/>
  <c r="DE58" i="6"/>
  <c r="CX58" i="6"/>
  <c r="CV58" i="6"/>
  <c r="CU58" i="6"/>
  <c r="DZ57" i="6"/>
  <c r="DY57" i="6"/>
  <c r="DX57" i="6"/>
  <c r="DM57" i="6"/>
  <c r="DL57" i="6"/>
  <c r="DK57" i="6"/>
  <c r="DJ57" i="6"/>
  <c r="DH57" i="6"/>
  <c r="DG57" i="6"/>
  <c r="DF57" i="6"/>
  <c r="DE57" i="6"/>
  <c r="CX57" i="6"/>
  <c r="CV57" i="6"/>
  <c r="CU57" i="6"/>
  <c r="DZ56" i="6"/>
  <c r="DY56" i="6"/>
  <c r="DX56" i="6"/>
  <c r="DM56" i="6"/>
  <c r="DL56" i="6"/>
  <c r="DK56" i="6"/>
  <c r="DJ56" i="6"/>
  <c r="CX56" i="6"/>
  <c r="CV56" i="6"/>
  <c r="CU56" i="6"/>
  <c r="DZ55" i="6"/>
  <c r="DY55" i="6"/>
  <c r="DX55" i="6"/>
  <c r="DM55" i="6"/>
  <c r="DL55" i="6"/>
  <c r="DK55" i="6"/>
  <c r="DJ55" i="6"/>
  <c r="DH55" i="6"/>
  <c r="DG55" i="6"/>
  <c r="DF55" i="6"/>
  <c r="DE55" i="6"/>
  <c r="CX55" i="6"/>
  <c r="CV55" i="6"/>
  <c r="CU55" i="6"/>
  <c r="DZ54" i="6"/>
  <c r="DY54" i="6"/>
  <c r="DX54" i="6"/>
  <c r="DM54" i="6"/>
  <c r="DL54" i="6"/>
  <c r="DK54" i="6"/>
  <c r="DJ54" i="6"/>
  <c r="CX54" i="6"/>
  <c r="CV54" i="6"/>
  <c r="CU54" i="6"/>
  <c r="DZ53" i="6"/>
  <c r="DY53" i="6"/>
  <c r="DX53" i="6"/>
  <c r="DM53" i="6"/>
  <c r="DL53" i="6"/>
  <c r="DK53" i="6"/>
  <c r="DJ53" i="6"/>
  <c r="CX53" i="6"/>
  <c r="CV53" i="6"/>
  <c r="CU53" i="6"/>
  <c r="DZ52" i="6"/>
  <c r="DY52" i="6"/>
  <c r="DX52" i="6"/>
  <c r="DM52" i="6"/>
  <c r="DL52" i="6"/>
  <c r="DK52" i="6"/>
  <c r="DJ52" i="6"/>
  <c r="DH52" i="6"/>
  <c r="DG52" i="6"/>
  <c r="DF52" i="6"/>
  <c r="DE52" i="6"/>
  <c r="CX52" i="6"/>
  <c r="CV52" i="6"/>
  <c r="CU52" i="6"/>
  <c r="DZ51" i="6"/>
  <c r="DY51" i="6"/>
  <c r="DX51" i="6"/>
  <c r="DM51" i="6"/>
  <c r="DL51" i="6"/>
  <c r="DK51" i="6"/>
  <c r="DJ51" i="6"/>
  <c r="CX51" i="6"/>
  <c r="CV51" i="6"/>
  <c r="CU51" i="6"/>
  <c r="DZ50" i="6"/>
  <c r="DY50" i="6"/>
  <c r="DX50" i="6"/>
  <c r="DM50" i="6"/>
  <c r="DL50" i="6"/>
  <c r="DK50" i="6"/>
  <c r="DJ50" i="6"/>
  <c r="CX50" i="6"/>
  <c r="CV50" i="6"/>
  <c r="CU50" i="6"/>
  <c r="DZ49" i="6"/>
  <c r="DY49" i="6"/>
  <c r="DX49" i="6"/>
  <c r="DM49" i="6"/>
  <c r="DL49" i="6"/>
  <c r="DK49" i="6"/>
  <c r="DJ49" i="6"/>
  <c r="DH49" i="6"/>
  <c r="DG49" i="6"/>
  <c r="DF49" i="6"/>
  <c r="DE49" i="6"/>
  <c r="CX49" i="6"/>
  <c r="CV49" i="6"/>
  <c r="CU49" i="6"/>
  <c r="DZ48" i="6"/>
  <c r="DY48" i="6"/>
  <c r="DX48" i="6"/>
  <c r="DM48" i="6"/>
  <c r="DL48" i="6"/>
  <c r="DK48" i="6"/>
  <c r="DJ48" i="6"/>
  <c r="DH48" i="6"/>
  <c r="DG48" i="6"/>
  <c r="DF48" i="6"/>
  <c r="DE48" i="6"/>
  <c r="CX48" i="6"/>
  <c r="CV48" i="6"/>
  <c r="CU48" i="6"/>
  <c r="DZ47" i="6"/>
  <c r="DY47" i="6"/>
  <c r="DX47" i="6"/>
  <c r="DM47" i="6"/>
  <c r="DL47" i="6"/>
  <c r="DK47" i="6"/>
  <c r="DJ47" i="6"/>
  <c r="DH47" i="6"/>
  <c r="DG47" i="6"/>
  <c r="DF47" i="6"/>
  <c r="DE47" i="6"/>
  <c r="CX47" i="6"/>
  <c r="CV47" i="6"/>
  <c r="CU47" i="6"/>
  <c r="DZ46" i="6"/>
  <c r="DY46" i="6"/>
  <c r="DX46" i="6"/>
  <c r="DM46" i="6"/>
  <c r="DL46" i="6"/>
  <c r="DK46" i="6"/>
  <c r="DJ46" i="6"/>
  <c r="DH46" i="6"/>
  <c r="DG46" i="6"/>
  <c r="DF46" i="6"/>
  <c r="DE46" i="6"/>
  <c r="CX46" i="6"/>
  <c r="CV46" i="6"/>
  <c r="CU46" i="6"/>
  <c r="DZ45" i="6"/>
  <c r="DY45" i="6"/>
  <c r="DX45" i="6"/>
  <c r="DM45" i="6"/>
  <c r="DL45" i="6"/>
  <c r="DK45" i="6"/>
  <c r="DJ45" i="6"/>
  <c r="DH45" i="6"/>
  <c r="DG45" i="6"/>
  <c r="DF45" i="6"/>
  <c r="DE45" i="6"/>
  <c r="CX45" i="6"/>
  <c r="CV45" i="6"/>
  <c r="CU45" i="6"/>
  <c r="DZ44" i="6"/>
  <c r="DY44" i="6"/>
  <c r="DX44" i="6"/>
  <c r="DM44" i="6"/>
  <c r="DL44" i="6"/>
  <c r="DK44" i="6"/>
  <c r="DJ44" i="6"/>
  <c r="CX44" i="6"/>
  <c r="DZ43" i="6"/>
  <c r="DY43" i="6"/>
  <c r="DX43" i="6"/>
  <c r="DM43" i="6"/>
  <c r="DL43" i="6"/>
  <c r="DK43" i="6"/>
  <c r="DJ43" i="6"/>
  <c r="CX43" i="6"/>
  <c r="CV43" i="6"/>
  <c r="CU43" i="6"/>
  <c r="DZ42" i="6"/>
  <c r="DY42" i="6"/>
  <c r="DX42" i="6"/>
  <c r="DM42" i="6"/>
  <c r="DL42" i="6"/>
  <c r="DK42" i="6"/>
  <c r="DJ42" i="6"/>
  <c r="CX42" i="6"/>
  <c r="CV42" i="6"/>
  <c r="CU42" i="6"/>
  <c r="DZ41" i="6"/>
  <c r="DY41" i="6"/>
  <c r="DX41" i="6"/>
  <c r="DM41" i="6"/>
  <c r="DL41" i="6"/>
  <c r="DK41" i="6"/>
  <c r="DJ41" i="6"/>
  <c r="CX41" i="6"/>
  <c r="CV41" i="6"/>
  <c r="CU41" i="6"/>
  <c r="DZ40" i="6"/>
  <c r="DY40" i="6"/>
  <c r="DX40" i="6"/>
  <c r="DM40" i="6"/>
  <c r="DL40" i="6"/>
  <c r="DK40" i="6"/>
  <c r="DJ40" i="6"/>
  <c r="DH40" i="6"/>
  <c r="DG40" i="6"/>
  <c r="DF40" i="6"/>
  <c r="DE40" i="6"/>
  <c r="CX40" i="6"/>
  <c r="CV40" i="6"/>
  <c r="CU40" i="6"/>
  <c r="DZ39" i="6"/>
  <c r="DY39" i="6"/>
  <c r="DX39" i="6"/>
  <c r="DM39" i="6"/>
  <c r="DL39" i="6"/>
  <c r="DK39" i="6"/>
  <c r="DJ39" i="6"/>
  <c r="DH39" i="6"/>
  <c r="DG39" i="6"/>
  <c r="DF39" i="6"/>
  <c r="DE39" i="6"/>
  <c r="CX39" i="6"/>
  <c r="CV39" i="6"/>
  <c r="CU39" i="6"/>
  <c r="DZ38" i="6"/>
  <c r="DY38" i="6"/>
  <c r="DX38" i="6"/>
  <c r="DM38" i="6"/>
  <c r="DL38" i="6"/>
  <c r="DK38" i="6"/>
  <c r="DJ38" i="6"/>
  <c r="DH38" i="6"/>
  <c r="DG38" i="6"/>
  <c r="DF38" i="6"/>
  <c r="DE38" i="6"/>
  <c r="CX38" i="6"/>
  <c r="CV38" i="6"/>
  <c r="CU38" i="6"/>
  <c r="DZ37" i="6"/>
  <c r="DY37" i="6"/>
  <c r="DX37" i="6"/>
  <c r="DM37" i="6"/>
  <c r="DL37" i="6"/>
  <c r="DK37" i="6"/>
  <c r="DJ37" i="6"/>
  <c r="DH37" i="6"/>
  <c r="DG37" i="6"/>
  <c r="DF37" i="6"/>
  <c r="DE37" i="6"/>
  <c r="CX37" i="6"/>
  <c r="CV37" i="6"/>
  <c r="CU37" i="6"/>
  <c r="DZ36" i="6"/>
  <c r="DY36" i="6"/>
  <c r="DX36" i="6"/>
  <c r="DM36" i="6"/>
  <c r="DL36" i="6"/>
  <c r="DK36" i="6"/>
  <c r="DJ36" i="6"/>
  <c r="DH36" i="6"/>
  <c r="DG36" i="6"/>
  <c r="DF36" i="6"/>
  <c r="DE36" i="6"/>
  <c r="CX36" i="6"/>
  <c r="CV36" i="6"/>
  <c r="CU36" i="6"/>
  <c r="DZ35" i="6"/>
  <c r="DY35" i="6"/>
  <c r="DX35" i="6"/>
  <c r="DM35" i="6"/>
  <c r="DL35" i="6"/>
  <c r="DK35" i="6"/>
  <c r="DJ35" i="6"/>
  <c r="CX35" i="6"/>
  <c r="DZ34" i="6"/>
  <c r="DY34" i="6"/>
  <c r="DX34" i="6"/>
  <c r="DM34" i="6"/>
  <c r="DL34" i="6"/>
  <c r="DK34" i="6"/>
  <c r="DJ34" i="6"/>
  <c r="CX34" i="6"/>
  <c r="CV34" i="6"/>
  <c r="CU34" i="6"/>
  <c r="DZ33" i="6"/>
  <c r="DY33" i="6"/>
  <c r="DX33" i="6"/>
  <c r="DM33" i="6"/>
  <c r="DL33" i="6"/>
  <c r="DK33" i="6"/>
  <c r="DJ33" i="6"/>
  <c r="CX33" i="6"/>
  <c r="CV33" i="6"/>
  <c r="CU33" i="6"/>
  <c r="DZ32" i="6"/>
  <c r="DY32" i="6"/>
  <c r="DX32" i="6"/>
  <c r="DM32" i="6"/>
  <c r="DL32" i="6"/>
  <c r="DK32" i="6"/>
  <c r="DJ32" i="6"/>
  <c r="CX32" i="6"/>
  <c r="CV32" i="6"/>
  <c r="CU32" i="6"/>
  <c r="DZ31" i="6"/>
  <c r="DY31" i="6"/>
  <c r="DX31" i="6"/>
  <c r="DM31" i="6"/>
  <c r="DL31" i="6"/>
  <c r="DK31" i="6"/>
  <c r="DJ31" i="6"/>
  <c r="DH31" i="6"/>
  <c r="DG31" i="6"/>
  <c r="DF31" i="6"/>
  <c r="DE31" i="6"/>
  <c r="CX31" i="6"/>
  <c r="CV31" i="6"/>
  <c r="CU31" i="6"/>
  <c r="DZ30" i="6"/>
  <c r="DY30" i="6"/>
  <c r="DX30" i="6"/>
  <c r="DM30" i="6"/>
  <c r="DL30" i="6"/>
  <c r="DK30" i="6"/>
  <c r="DJ30" i="6"/>
  <c r="DH30" i="6"/>
  <c r="DG30" i="6"/>
  <c r="DF30" i="6"/>
  <c r="DE30" i="6"/>
  <c r="CX30" i="6"/>
  <c r="CV30" i="6"/>
  <c r="CU30" i="6"/>
  <c r="DZ29" i="6"/>
  <c r="DY29" i="6"/>
  <c r="DX29" i="6"/>
  <c r="DM29" i="6"/>
  <c r="DL29" i="6"/>
  <c r="DK29" i="6"/>
  <c r="DJ29" i="6"/>
  <c r="DH29" i="6"/>
  <c r="DG29" i="6"/>
  <c r="DF29" i="6"/>
  <c r="DE29" i="6"/>
  <c r="CX29" i="6"/>
  <c r="CV29" i="6"/>
  <c r="CU29" i="6"/>
  <c r="DZ28" i="6"/>
  <c r="DY28" i="6"/>
  <c r="DX28" i="6"/>
  <c r="DM28" i="6"/>
  <c r="DL28" i="6"/>
  <c r="DK28" i="6"/>
  <c r="DJ28" i="6"/>
  <c r="DH28" i="6"/>
  <c r="DG28" i="6"/>
  <c r="DF28" i="6"/>
  <c r="DE28" i="6"/>
  <c r="CX28" i="6"/>
  <c r="CV28" i="6"/>
  <c r="CU28" i="6"/>
  <c r="DZ27" i="6"/>
  <c r="DY27" i="6"/>
  <c r="DX27" i="6"/>
  <c r="DM27" i="6"/>
  <c r="DL27" i="6"/>
  <c r="DK27" i="6"/>
  <c r="DJ27" i="6"/>
  <c r="DH27" i="6"/>
  <c r="DG27" i="6"/>
  <c r="DF27" i="6"/>
  <c r="DE27" i="6"/>
  <c r="CX27" i="6"/>
  <c r="CV27" i="6"/>
  <c r="CU27" i="6"/>
  <c r="DZ26" i="6"/>
  <c r="DY26" i="6"/>
  <c r="DX26" i="6"/>
  <c r="DM26" i="6"/>
  <c r="DL26" i="6"/>
  <c r="DK26" i="6"/>
  <c r="DJ26" i="6"/>
  <c r="CX26" i="6"/>
  <c r="DZ25" i="6"/>
  <c r="DY25" i="6"/>
  <c r="DX25" i="6"/>
  <c r="DM25" i="6"/>
  <c r="DL25" i="6"/>
  <c r="DK25" i="6"/>
  <c r="DJ25" i="6"/>
  <c r="CX25" i="6"/>
  <c r="CV25" i="6"/>
  <c r="CU25" i="6"/>
  <c r="DZ24" i="6"/>
  <c r="DY24" i="6"/>
  <c r="DX24" i="6"/>
  <c r="DM24" i="6"/>
  <c r="DL24" i="6"/>
  <c r="DK24" i="6"/>
  <c r="DJ24" i="6"/>
  <c r="CX24" i="6"/>
  <c r="CV24" i="6"/>
  <c r="CU24" i="6"/>
  <c r="DZ23" i="6"/>
  <c r="DY23" i="6"/>
  <c r="DX23" i="6"/>
  <c r="DM23" i="6"/>
  <c r="DL23" i="6"/>
  <c r="DK23" i="6"/>
  <c r="DJ23" i="6"/>
  <c r="CX23" i="6"/>
  <c r="CV23" i="6"/>
  <c r="CU23" i="6"/>
  <c r="DZ22" i="6"/>
  <c r="DY22" i="6"/>
  <c r="DX22" i="6"/>
  <c r="DM22" i="6"/>
  <c r="DL22" i="6"/>
  <c r="DK22" i="6"/>
  <c r="DJ22" i="6"/>
  <c r="DE22" i="6"/>
  <c r="CX22" i="6"/>
  <c r="CV22" i="6"/>
  <c r="CU22" i="6"/>
  <c r="DZ21" i="6"/>
  <c r="DY21" i="6"/>
  <c r="DX21" i="6"/>
  <c r="DM21" i="6"/>
  <c r="DL21" i="6"/>
  <c r="DK21" i="6"/>
  <c r="DJ21" i="6"/>
  <c r="DE21" i="6"/>
  <c r="CX21" i="6"/>
  <c r="CV21" i="6"/>
  <c r="CU21" i="6"/>
  <c r="DZ20" i="6"/>
  <c r="DY20" i="6"/>
  <c r="DX20" i="6"/>
  <c r="DM20" i="6"/>
  <c r="DL20" i="6"/>
  <c r="DK20" i="6"/>
  <c r="DJ20" i="6"/>
  <c r="DE20" i="6"/>
  <c r="CX20" i="6"/>
  <c r="CV20" i="6"/>
  <c r="CU20" i="6"/>
  <c r="DZ19" i="6"/>
  <c r="DY19" i="6"/>
  <c r="DX19" i="6"/>
  <c r="DM19" i="6"/>
  <c r="DL19" i="6"/>
  <c r="DK19" i="6"/>
  <c r="DJ19" i="6"/>
  <c r="DE19" i="6"/>
  <c r="CX19" i="6"/>
  <c r="CV19" i="6"/>
  <c r="CU19" i="6"/>
  <c r="DZ18" i="6"/>
  <c r="DY18" i="6"/>
  <c r="DX18" i="6"/>
  <c r="DM18" i="6"/>
  <c r="DL18" i="6"/>
  <c r="DK18" i="6"/>
  <c r="DJ18" i="6"/>
  <c r="DH18" i="6"/>
  <c r="DG18" i="6"/>
  <c r="DF18" i="6"/>
  <c r="DE18" i="6"/>
  <c r="CX18" i="6"/>
  <c r="CV18" i="6"/>
  <c r="CU18" i="6"/>
  <c r="DZ17" i="6"/>
  <c r="DY17" i="6"/>
  <c r="DX17" i="6"/>
  <c r="DM17" i="6"/>
  <c r="DL17" i="6"/>
  <c r="DK17" i="6"/>
  <c r="DJ17" i="6"/>
  <c r="CX17" i="6"/>
  <c r="CV17" i="6"/>
  <c r="CU17" i="6"/>
  <c r="DZ16" i="6"/>
  <c r="DY16" i="6"/>
  <c r="DX16" i="6"/>
  <c r="DM16" i="6"/>
  <c r="DL16" i="6"/>
  <c r="DK16" i="6"/>
  <c r="DJ16" i="6"/>
  <c r="DH16" i="6"/>
  <c r="DG16" i="6"/>
  <c r="DF16" i="6"/>
  <c r="DE16" i="6"/>
  <c r="CX16" i="6"/>
  <c r="CV16" i="6"/>
  <c r="CU16" i="6"/>
  <c r="DZ15" i="6"/>
  <c r="DY15" i="6"/>
  <c r="DX15" i="6"/>
  <c r="DM15" i="6"/>
  <c r="DL15" i="6"/>
  <c r="DK15" i="6"/>
  <c r="DJ15" i="6"/>
  <c r="CX15" i="6"/>
  <c r="CV15" i="6"/>
  <c r="CU15" i="6"/>
  <c r="DZ14" i="6"/>
  <c r="DY14" i="6"/>
  <c r="DX14" i="6"/>
  <c r="DM14" i="6"/>
  <c r="DL14" i="6"/>
  <c r="DK14" i="6"/>
  <c r="DJ14" i="6"/>
  <c r="CX14" i="6"/>
  <c r="CV14" i="6"/>
  <c r="CU14" i="6"/>
  <c r="DZ13" i="6"/>
  <c r="DY13" i="6"/>
  <c r="DX13" i="6"/>
  <c r="DM13" i="6"/>
  <c r="DL13" i="6"/>
  <c r="DK13" i="6"/>
  <c r="DJ13" i="6"/>
  <c r="DH13" i="6"/>
  <c r="DG13" i="6"/>
  <c r="DF13" i="6"/>
  <c r="DE13" i="6"/>
  <c r="CX13" i="6"/>
  <c r="CV13" i="6"/>
  <c r="CU13" i="6"/>
  <c r="DZ12" i="6"/>
  <c r="DY12" i="6"/>
  <c r="DX12" i="6"/>
  <c r="DM12" i="6"/>
  <c r="DL12" i="6"/>
  <c r="DK12" i="6"/>
  <c r="DJ12" i="6"/>
  <c r="DH12" i="6"/>
  <c r="DG12" i="6"/>
  <c r="DF12" i="6"/>
  <c r="DE12" i="6"/>
  <c r="CX12" i="6"/>
  <c r="CV12" i="6"/>
  <c r="CU12" i="6"/>
  <c r="DZ11" i="6"/>
  <c r="DY11" i="6"/>
  <c r="DX11" i="6"/>
  <c r="DM11" i="6"/>
  <c r="DL11" i="6"/>
  <c r="DK11" i="6"/>
  <c r="DJ11" i="6"/>
  <c r="DH11" i="6"/>
  <c r="DG11" i="6"/>
  <c r="DF11" i="6"/>
  <c r="DE11" i="6"/>
  <c r="CX11" i="6"/>
  <c r="CV11" i="6"/>
  <c r="CU11" i="6"/>
  <c r="DZ10" i="6"/>
  <c r="DY10" i="6"/>
  <c r="DX10" i="6"/>
  <c r="DM10" i="6"/>
  <c r="DL10" i="6"/>
  <c r="DK10" i="6"/>
  <c r="DJ10" i="6"/>
  <c r="DH10" i="6"/>
  <c r="DG10" i="6"/>
  <c r="DF10" i="6"/>
  <c r="DE10" i="6"/>
  <c r="CX10" i="6"/>
  <c r="CV10" i="6"/>
  <c r="CU10" i="6"/>
  <c r="DZ9" i="6"/>
  <c r="DY9" i="6"/>
  <c r="DX9" i="6"/>
  <c r="DM9" i="6"/>
  <c r="DL9" i="6"/>
  <c r="DK9" i="6"/>
  <c r="DJ9" i="6"/>
  <c r="DH9" i="6"/>
  <c r="DG9" i="6"/>
  <c r="DF9" i="6"/>
  <c r="DE9" i="6"/>
  <c r="CX9" i="6"/>
  <c r="CV9" i="6"/>
  <c r="CU9" i="6"/>
  <c r="DZ8" i="6"/>
  <c r="DY8" i="6"/>
  <c r="DX8" i="6"/>
  <c r="DM8" i="6"/>
  <c r="DL8" i="6"/>
  <c r="DK8" i="6"/>
  <c r="DJ8" i="6"/>
  <c r="CX8" i="6"/>
  <c r="DM7" i="6"/>
  <c r="DL7" i="6"/>
  <c r="DK7" i="6"/>
  <c r="DJ7" i="6"/>
  <c r="DH7" i="6"/>
  <c r="DG7" i="6"/>
  <c r="DF7" i="6"/>
  <c r="DE7" i="6"/>
  <c r="CX7" i="6"/>
  <c r="CV7" i="6"/>
  <c r="CU7" i="6"/>
  <c r="DM6" i="6"/>
  <c r="DL6" i="6"/>
  <c r="DK6" i="6"/>
  <c r="DJ6" i="6"/>
  <c r="DZ189" i="5"/>
  <c r="DY189" i="5"/>
  <c r="DX189" i="5"/>
  <c r="DZ188" i="5"/>
  <c r="DY188" i="5"/>
  <c r="DX188" i="5"/>
  <c r="DZ187" i="5"/>
  <c r="DY187" i="5"/>
  <c r="DX187" i="5"/>
  <c r="DZ186" i="5"/>
  <c r="DY186" i="5"/>
  <c r="DX186" i="5"/>
  <c r="DZ185" i="5"/>
  <c r="DY185" i="5"/>
  <c r="DX185" i="5"/>
  <c r="DZ184" i="5"/>
  <c r="DY184" i="5"/>
  <c r="DX184" i="5"/>
  <c r="DZ183" i="5"/>
  <c r="DY183" i="5"/>
  <c r="DX183" i="5"/>
  <c r="DZ182" i="5"/>
  <c r="DY182" i="5"/>
  <c r="DX182" i="5"/>
  <c r="DZ181" i="5"/>
  <c r="DY181" i="5"/>
  <c r="DX181" i="5"/>
  <c r="DZ180" i="5"/>
  <c r="DY180" i="5"/>
  <c r="DX180" i="5"/>
  <c r="DZ179" i="5"/>
  <c r="DY179" i="5"/>
  <c r="DX179" i="5"/>
  <c r="DZ178" i="5"/>
  <c r="DY178" i="5"/>
  <c r="DX178" i="5"/>
  <c r="DZ177" i="5"/>
  <c r="DY177" i="5"/>
  <c r="DX177" i="5"/>
  <c r="DZ176" i="5"/>
  <c r="DY176" i="5"/>
  <c r="DX176" i="5"/>
  <c r="DZ175" i="5"/>
  <c r="DY175" i="5"/>
  <c r="DX175" i="5"/>
  <c r="DZ174" i="5"/>
  <c r="DY174" i="5"/>
  <c r="DX174" i="5"/>
  <c r="DZ173" i="5"/>
  <c r="DY173" i="5"/>
  <c r="DX173" i="5"/>
  <c r="DZ172" i="5"/>
  <c r="DY172" i="5"/>
  <c r="DX172" i="5"/>
  <c r="DZ171" i="5"/>
  <c r="DY171" i="5"/>
  <c r="DX171" i="5"/>
  <c r="DZ170" i="5"/>
  <c r="DY170" i="5"/>
  <c r="DX170" i="5"/>
  <c r="DZ169" i="5"/>
  <c r="DY169" i="5"/>
  <c r="DX169" i="5"/>
  <c r="DZ168" i="5"/>
  <c r="DY168" i="5"/>
  <c r="DX168" i="5"/>
  <c r="DZ167" i="5"/>
  <c r="DY167" i="5"/>
  <c r="DX167" i="5"/>
  <c r="DZ166" i="5"/>
  <c r="DY166" i="5"/>
  <c r="DX166" i="5"/>
  <c r="DZ165" i="5"/>
  <c r="DY165" i="5"/>
  <c r="DX165" i="5"/>
  <c r="DZ164" i="5"/>
  <c r="DY164" i="5"/>
  <c r="DX164" i="5"/>
  <c r="DZ163" i="5"/>
  <c r="DY163" i="5"/>
  <c r="DX163" i="5"/>
  <c r="DZ162" i="5"/>
  <c r="DY162" i="5"/>
  <c r="DX162" i="5"/>
  <c r="DZ161" i="5"/>
  <c r="DY161" i="5"/>
  <c r="DX161" i="5"/>
  <c r="DZ160" i="5"/>
  <c r="DY160" i="5"/>
  <c r="DX160" i="5"/>
  <c r="DZ159" i="5"/>
  <c r="DY159" i="5"/>
  <c r="DX159" i="5"/>
  <c r="DZ158" i="5"/>
  <c r="DY158" i="5"/>
  <c r="DX158" i="5"/>
  <c r="DZ157" i="5"/>
  <c r="DY157" i="5"/>
  <c r="DX157" i="5"/>
  <c r="DZ156" i="5"/>
  <c r="DY156" i="5"/>
  <c r="DX156" i="5"/>
  <c r="DZ155" i="5"/>
  <c r="DY155" i="5"/>
  <c r="DX155" i="5"/>
  <c r="DZ154" i="5"/>
  <c r="DY154" i="5"/>
  <c r="DX154" i="5"/>
  <c r="DZ153" i="5"/>
  <c r="DY153" i="5"/>
  <c r="DX153" i="5"/>
  <c r="DZ152" i="5"/>
  <c r="DY152" i="5"/>
  <c r="DX152" i="5"/>
  <c r="DZ151" i="5"/>
  <c r="DY151" i="5"/>
  <c r="DX151" i="5"/>
  <c r="DZ150" i="5"/>
  <c r="DY150" i="5"/>
  <c r="DX150" i="5"/>
  <c r="DZ149" i="5"/>
  <c r="DY149" i="5"/>
  <c r="DX149" i="5"/>
  <c r="DZ148" i="5"/>
  <c r="DY148" i="5"/>
  <c r="DX148" i="5"/>
  <c r="DZ147" i="5"/>
  <c r="DY147" i="5"/>
  <c r="DX147" i="5"/>
  <c r="DZ146" i="5"/>
  <c r="DY146" i="5"/>
  <c r="DX146" i="5"/>
  <c r="DZ145" i="5"/>
  <c r="DY145" i="5"/>
  <c r="DX145" i="5"/>
  <c r="DZ144" i="5"/>
  <c r="DY144" i="5"/>
  <c r="DX144" i="5"/>
  <c r="DZ143" i="5"/>
  <c r="DY143" i="5"/>
  <c r="DX143" i="5"/>
  <c r="DZ142" i="5"/>
  <c r="DY142" i="5"/>
  <c r="DX142" i="5"/>
  <c r="DZ141" i="5"/>
  <c r="DY141" i="5"/>
  <c r="DX141" i="5"/>
  <c r="DZ140" i="5"/>
  <c r="DY140" i="5"/>
  <c r="DX140" i="5"/>
  <c r="DZ139" i="5"/>
  <c r="DY139" i="5"/>
  <c r="DX139" i="5"/>
  <c r="DZ138" i="5"/>
  <c r="DY138" i="5"/>
  <c r="DX138" i="5"/>
  <c r="DZ137" i="5"/>
  <c r="DY137" i="5"/>
  <c r="DX137" i="5"/>
  <c r="DZ136" i="5"/>
  <c r="DY136" i="5"/>
  <c r="DX136" i="5"/>
  <c r="DZ135" i="5"/>
  <c r="DY135" i="5"/>
  <c r="DX135" i="5"/>
  <c r="DZ134" i="5"/>
  <c r="DY134" i="5"/>
  <c r="DX134" i="5"/>
  <c r="DZ133" i="5"/>
  <c r="DY133" i="5"/>
  <c r="DX133" i="5"/>
  <c r="DZ132" i="5"/>
  <c r="DY132" i="5"/>
  <c r="DX132" i="5"/>
  <c r="DZ131" i="5"/>
  <c r="DY131" i="5"/>
  <c r="DX131" i="5"/>
  <c r="DZ130" i="5"/>
  <c r="DY130" i="5"/>
  <c r="DX130" i="5"/>
  <c r="DZ129" i="5"/>
  <c r="DY129" i="5"/>
  <c r="DX129" i="5"/>
  <c r="DZ128" i="5"/>
  <c r="DY128" i="5"/>
  <c r="DX128" i="5"/>
  <c r="DZ127" i="5"/>
  <c r="DY127" i="5"/>
  <c r="DX127" i="5"/>
  <c r="DZ126" i="5"/>
  <c r="DY126" i="5"/>
  <c r="DX126" i="5"/>
  <c r="DZ125" i="5"/>
  <c r="DY125" i="5"/>
  <c r="DX125" i="5"/>
  <c r="DZ124" i="5"/>
  <c r="DY124" i="5"/>
  <c r="DX124" i="5"/>
  <c r="DZ123" i="5"/>
  <c r="DY123" i="5"/>
  <c r="DX123" i="5"/>
  <c r="DZ122" i="5"/>
  <c r="DY122" i="5"/>
  <c r="DX122" i="5"/>
  <c r="DZ121" i="5"/>
  <c r="DY121" i="5"/>
  <c r="DX121" i="5"/>
  <c r="DZ120" i="5"/>
  <c r="DY120" i="5"/>
  <c r="DX120" i="5"/>
  <c r="DZ119" i="5"/>
  <c r="DY119" i="5"/>
  <c r="DX119" i="5"/>
  <c r="DZ118" i="5"/>
  <c r="DY118" i="5"/>
  <c r="DX118" i="5"/>
  <c r="DZ117" i="5"/>
  <c r="DY117" i="5"/>
  <c r="DX117" i="5"/>
  <c r="DZ116" i="5"/>
  <c r="DY116" i="5"/>
  <c r="DX116" i="5"/>
  <c r="DZ115" i="5"/>
  <c r="DY115" i="5"/>
  <c r="DX115" i="5"/>
  <c r="DZ114" i="5"/>
  <c r="DY114" i="5"/>
  <c r="DX114" i="5"/>
  <c r="DZ113" i="5"/>
  <c r="DY113" i="5"/>
  <c r="DX113" i="5"/>
  <c r="DZ112" i="5"/>
  <c r="DY112" i="5"/>
  <c r="DX112" i="5"/>
  <c r="DZ111" i="5"/>
  <c r="DY111" i="5"/>
  <c r="DX111" i="5"/>
  <c r="DZ110" i="5"/>
  <c r="DY110" i="5"/>
  <c r="DX110" i="5"/>
  <c r="DZ109" i="5"/>
  <c r="DY109" i="5"/>
  <c r="DX109" i="5"/>
  <c r="DZ108" i="5"/>
  <c r="DY108" i="5"/>
  <c r="DX108" i="5"/>
  <c r="DZ107" i="5"/>
  <c r="DY107" i="5"/>
  <c r="DX107" i="5"/>
  <c r="DZ106" i="5"/>
  <c r="DY106" i="5"/>
  <c r="DX106" i="5"/>
  <c r="DZ105" i="5"/>
  <c r="DY105" i="5"/>
  <c r="DX105" i="5"/>
  <c r="DZ104" i="5"/>
  <c r="DY104" i="5"/>
  <c r="DX104" i="5"/>
  <c r="DZ103" i="5"/>
  <c r="DY103" i="5"/>
  <c r="DX103" i="5"/>
  <c r="DZ102" i="5"/>
  <c r="DY102" i="5"/>
  <c r="DX102" i="5"/>
  <c r="DZ101" i="5"/>
  <c r="DY101" i="5"/>
  <c r="DX101" i="5"/>
  <c r="DZ100" i="5"/>
  <c r="DY100" i="5"/>
  <c r="DX100" i="5"/>
  <c r="DZ99" i="5"/>
  <c r="DY99" i="5"/>
  <c r="DX99" i="5"/>
  <c r="DZ98" i="5"/>
  <c r="DY98" i="5"/>
  <c r="DX98" i="5"/>
  <c r="DZ97" i="5"/>
  <c r="DY97" i="5"/>
  <c r="DX97" i="5"/>
  <c r="DZ96" i="5"/>
  <c r="DY96" i="5"/>
  <c r="DX96" i="5"/>
  <c r="DZ95" i="5"/>
  <c r="DY95" i="5"/>
  <c r="DX95" i="5"/>
  <c r="DZ94" i="5"/>
  <c r="DY94" i="5"/>
  <c r="DX94" i="5"/>
  <c r="DZ93" i="5"/>
  <c r="DY93" i="5"/>
  <c r="DX93" i="5"/>
  <c r="DZ92" i="5"/>
  <c r="DY92" i="5"/>
  <c r="DX92" i="5"/>
  <c r="DZ91" i="5"/>
  <c r="DY91" i="5"/>
  <c r="DX91" i="5"/>
  <c r="DZ90" i="5"/>
  <c r="DY90" i="5"/>
  <c r="DX90" i="5"/>
  <c r="DZ89" i="5"/>
  <c r="DY89" i="5"/>
  <c r="DX89" i="5"/>
  <c r="DZ88" i="5"/>
  <c r="DY88" i="5"/>
  <c r="DX88" i="5"/>
  <c r="DZ87" i="5"/>
  <c r="DY87" i="5"/>
  <c r="DX87" i="5"/>
  <c r="DZ86" i="5"/>
  <c r="DY86" i="5"/>
  <c r="DX86" i="5"/>
  <c r="DZ85" i="5"/>
  <c r="DY85" i="5"/>
  <c r="DX85" i="5"/>
  <c r="DZ84" i="5"/>
  <c r="DY84" i="5"/>
  <c r="DX84" i="5"/>
  <c r="DZ83" i="5"/>
  <c r="DY83" i="5"/>
  <c r="DX83" i="5"/>
  <c r="DZ82" i="5"/>
  <c r="DY82" i="5"/>
  <c r="CS82" i="5"/>
  <c r="DX82" i="5" s="1"/>
  <c r="DZ81" i="5"/>
  <c r="DY81" i="5"/>
  <c r="DX81" i="5"/>
  <c r="DZ80" i="5"/>
  <c r="DY80" i="5"/>
  <c r="DX80" i="5"/>
  <c r="DZ79" i="5"/>
  <c r="DY79" i="5"/>
  <c r="DX79" i="5"/>
  <c r="DZ78" i="5"/>
  <c r="DY78" i="5"/>
  <c r="DX78" i="5"/>
  <c r="DZ77" i="5"/>
  <c r="DY77" i="5"/>
  <c r="DX77" i="5"/>
  <c r="DZ76" i="5"/>
  <c r="DY76" i="5"/>
  <c r="DX76" i="5"/>
  <c r="DZ75" i="5"/>
  <c r="DY75" i="5"/>
  <c r="CS75" i="5"/>
  <c r="DX75" i="5" s="1"/>
  <c r="CR75" i="5"/>
  <c r="DZ74" i="5"/>
  <c r="DY74" i="5"/>
  <c r="DX74" i="5"/>
  <c r="DZ73" i="5"/>
  <c r="DY73" i="5"/>
  <c r="DX73" i="5"/>
  <c r="DZ72" i="5"/>
  <c r="DY72" i="5"/>
  <c r="DX72" i="5"/>
  <c r="DZ71" i="5"/>
  <c r="DY71" i="5"/>
  <c r="DX71" i="5"/>
  <c r="CR71" i="5"/>
  <c r="DZ70" i="5"/>
  <c r="DY70" i="5"/>
  <c r="DX70" i="5"/>
  <c r="DZ69" i="5"/>
  <c r="DY69" i="5"/>
  <c r="DX69" i="5"/>
  <c r="DZ68" i="5"/>
  <c r="DY68" i="5"/>
  <c r="DX68" i="5"/>
  <c r="DZ67" i="5"/>
  <c r="DY67" i="5"/>
  <c r="DX67" i="5"/>
  <c r="DZ66" i="5"/>
  <c r="DY66" i="5"/>
  <c r="DX66" i="5"/>
  <c r="DZ65" i="5"/>
  <c r="DY65" i="5"/>
  <c r="DX65" i="5"/>
  <c r="DZ64" i="5"/>
  <c r="DY64" i="5"/>
  <c r="DX64" i="5"/>
  <c r="DZ63" i="5"/>
  <c r="DY63" i="5"/>
  <c r="DX63" i="5"/>
  <c r="DZ62" i="5"/>
  <c r="DY62" i="5"/>
  <c r="DM62" i="5"/>
  <c r="DL62" i="5"/>
  <c r="DK62" i="5"/>
  <c r="DJ62" i="5"/>
  <c r="CS62" i="5"/>
  <c r="DX62" i="5" s="1"/>
  <c r="CR62" i="5"/>
  <c r="DZ61" i="5"/>
  <c r="DY61" i="5"/>
  <c r="DX61" i="5"/>
  <c r="DM61" i="5"/>
  <c r="DL61" i="5"/>
  <c r="DK61" i="5"/>
  <c r="DJ61" i="5"/>
  <c r="DH61" i="5"/>
  <c r="DG61" i="5"/>
  <c r="DF61" i="5"/>
  <c r="DE61" i="5"/>
  <c r="CX61" i="5"/>
  <c r="CV61" i="5"/>
  <c r="CU61" i="5"/>
  <c r="DZ60" i="5"/>
  <c r="DY60" i="5"/>
  <c r="DX60" i="5"/>
  <c r="DM60" i="5"/>
  <c r="DL60" i="5"/>
  <c r="DK60" i="5"/>
  <c r="DJ60" i="5"/>
  <c r="DH60" i="5"/>
  <c r="DG60" i="5"/>
  <c r="DF60" i="5"/>
  <c r="DE60" i="5"/>
  <c r="CX60" i="5"/>
  <c r="CV60" i="5"/>
  <c r="CU60" i="5"/>
  <c r="DZ59" i="5"/>
  <c r="DY59" i="5"/>
  <c r="DX59" i="5"/>
  <c r="DM59" i="5"/>
  <c r="DL59" i="5"/>
  <c r="DK59" i="5"/>
  <c r="DJ59" i="5"/>
  <c r="CX59" i="5"/>
  <c r="CV59" i="5"/>
  <c r="CU59" i="5"/>
  <c r="DZ58" i="5"/>
  <c r="DY58" i="5"/>
  <c r="DX58" i="5"/>
  <c r="DM58" i="5"/>
  <c r="DL58" i="5"/>
  <c r="DK58" i="5"/>
  <c r="DJ58" i="5"/>
  <c r="DH58" i="5"/>
  <c r="DG58" i="5"/>
  <c r="DF58" i="5"/>
  <c r="DE58" i="5"/>
  <c r="CX58" i="5"/>
  <c r="CV58" i="5"/>
  <c r="CU58" i="5"/>
  <c r="DZ57" i="5"/>
  <c r="DY57" i="5"/>
  <c r="DX57" i="5"/>
  <c r="DM57" i="5"/>
  <c r="DL57" i="5"/>
  <c r="DK57" i="5"/>
  <c r="DJ57" i="5"/>
  <c r="CX57" i="5"/>
  <c r="EB56" i="5"/>
  <c r="DZ56" i="5"/>
  <c r="DY56" i="5"/>
  <c r="DX56" i="5"/>
  <c r="DM56" i="5"/>
  <c r="DL56" i="5"/>
  <c r="DK56" i="5"/>
  <c r="DJ56" i="5"/>
  <c r="DH56" i="5"/>
  <c r="DG56" i="5"/>
  <c r="DF56" i="5"/>
  <c r="DE56" i="5"/>
  <c r="CX56" i="5"/>
  <c r="CV56" i="5"/>
  <c r="CU56" i="5"/>
  <c r="DZ55" i="5"/>
  <c r="DY55" i="5"/>
  <c r="DX55" i="5"/>
  <c r="DM55" i="5"/>
  <c r="DL55" i="5"/>
  <c r="DK55" i="5"/>
  <c r="DJ55" i="5"/>
  <c r="CX55" i="5"/>
  <c r="CV55" i="5"/>
  <c r="CU55" i="5"/>
  <c r="EB54" i="5"/>
  <c r="DZ54" i="5"/>
  <c r="DY54" i="5"/>
  <c r="DX54" i="5"/>
  <c r="DM54" i="5"/>
  <c r="DL54" i="5"/>
  <c r="DK54" i="5"/>
  <c r="DJ54" i="5"/>
  <c r="DH54" i="5"/>
  <c r="DG54" i="5"/>
  <c r="DF54" i="5"/>
  <c r="DE54" i="5"/>
  <c r="CX54" i="5"/>
  <c r="CV54" i="5"/>
  <c r="CU54" i="5"/>
  <c r="DZ53" i="5"/>
  <c r="DY53" i="5"/>
  <c r="DX53" i="5"/>
  <c r="DM53" i="5"/>
  <c r="DL53" i="5"/>
  <c r="DK53" i="5"/>
  <c r="DJ53" i="5"/>
  <c r="DH53" i="5"/>
  <c r="DG53" i="5"/>
  <c r="DF53" i="5"/>
  <c r="DE53" i="5"/>
  <c r="CX53" i="5"/>
  <c r="CV53" i="5"/>
  <c r="CU53" i="5"/>
  <c r="DZ52" i="5"/>
  <c r="DY52" i="5"/>
  <c r="DX52" i="5"/>
  <c r="DM52" i="5"/>
  <c r="DL52" i="5"/>
  <c r="DK52" i="5"/>
  <c r="DJ52" i="5"/>
  <c r="DH52" i="5"/>
  <c r="DG52" i="5"/>
  <c r="DF52" i="5"/>
  <c r="DE52" i="5"/>
  <c r="CX52" i="5"/>
  <c r="CV52" i="5"/>
  <c r="CU52" i="5"/>
  <c r="DZ51" i="5"/>
  <c r="DY51" i="5"/>
  <c r="DX51" i="5"/>
  <c r="DM51" i="5"/>
  <c r="DL51" i="5"/>
  <c r="DK51" i="5"/>
  <c r="DJ51" i="5"/>
  <c r="DH51" i="5"/>
  <c r="DG51" i="5"/>
  <c r="DF51" i="5"/>
  <c r="DE51" i="5"/>
  <c r="CX51" i="5"/>
  <c r="CV51" i="5"/>
  <c r="CU51" i="5"/>
  <c r="DZ50" i="5"/>
  <c r="DY50" i="5"/>
  <c r="DX50" i="5"/>
  <c r="DM50" i="5"/>
  <c r="DL50" i="5"/>
  <c r="DK50" i="5"/>
  <c r="DJ50" i="5"/>
  <c r="CX50" i="5"/>
  <c r="DZ49" i="5"/>
  <c r="DY49" i="5"/>
  <c r="DX49" i="5"/>
  <c r="DM49" i="5"/>
  <c r="DL49" i="5"/>
  <c r="DK49" i="5"/>
  <c r="DJ49" i="5"/>
  <c r="DH49" i="5"/>
  <c r="DG49" i="5"/>
  <c r="DF49" i="5"/>
  <c r="DE49" i="5"/>
  <c r="CX49" i="5"/>
  <c r="CV49" i="5"/>
  <c r="CU49" i="5"/>
  <c r="DZ48" i="5"/>
  <c r="DY48" i="5"/>
  <c r="DX48" i="5"/>
  <c r="DM48" i="5"/>
  <c r="DL48" i="5"/>
  <c r="DK48" i="5"/>
  <c r="DJ48" i="5"/>
  <c r="CX48" i="5"/>
  <c r="DZ47" i="5"/>
  <c r="DY47" i="5"/>
  <c r="DX47" i="5"/>
  <c r="DM47" i="5"/>
  <c r="DL47" i="5"/>
  <c r="DK47" i="5"/>
  <c r="DJ47" i="5"/>
  <c r="CX47" i="5"/>
  <c r="DZ46" i="5"/>
  <c r="DY46" i="5"/>
  <c r="DX46" i="5"/>
  <c r="DM46" i="5"/>
  <c r="DL46" i="5"/>
  <c r="DK46" i="5"/>
  <c r="DJ46" i="5"/>
  <c r="CX46" i="5"/>
  <c r="DZ45" i="5"/>
  <c r="DY45" i="5"/>
  <c r="DX45" i="5"/>
  <c r="DM45" i="5"/>
  <c r="DL45" i="5"/>
  <c r="DK45" i="5"/>
  <c r="DJ45" i="5"/>
  <c r="DH45" i="5"/>
  <c r="DG45" i="5"/>
  <c r="DF45" i="5"/>
  <c r="DE45" i="5"/>
  <c r="CX45" i="5"/>
  <c r="CV45" i="5"/>
  <c r="CU45" i="5"/>
  <c r="DZ44" i="5"/>
  <c r="DY44" i="5"/>
  <c r="DX44" i="5"/>
  <c r="DM44" i="5"/>
  <c r="DL44" i="5"/>
  <c r="DK44" i="5"/>
  <c r="DJ44" i="5"/>
  <c r="CX44" i="5"/>
  <c r="CV44" i="5"/>
  <c r="CU44" i="5"/>
  <c r="DZ43" i="5"/>
  <c r="DY43" i="5"/>
  <c r="DX43" i="5"/>
  <c r="DM43" i="5"/>
  <c r="DL43" i="5"/>
  <c r="DK43" i="5"/>
  <c r="DJ43" i="5"/>
  <c r="DH43" i="5"/>
  <c r="DG43" i="5"/>
  <c r="DF43" i="5"/>
  <c r="DE43" i="5"/>
  <c r="CX43" i="5"/>
  <c r="CV43" i="5"/>
  <c r="CU43" i="5"/>
  <c r="EB42" i="5"/>
  <c r="DZ42" i="5"/>
  <c r="DY42" i="5"/>
  <c r="DX42" i="5"/>
  <c r="DM42" i="5"/>
  <c r="DL42" i="5"/>
  <c r="DK42" i="5"/>
  <c r="DJ42" i="5"/>
  <c r="DH42" i="5"/>
  <c r="DG42" i="5"/>
  <c r="DF42" i="5"/>
  <c r="DE42" i="5"/>
  <c r="CX42" i="5"/>
  <c r="CV42" i="5"/>
  <c r="CU42" i="5"/>
  <c r="DZ41" i="5"/>
  <c r="DY41" i="5"/>
  <c r="DX41" i="5"/>
  <c r="DM41" i="5"/>
  <c r="DL41" i="5"/>
  <c r="DK41" i="5"/>
  <c r="DJ41" i="5"/>
  <c r="DH41" i="5"/>
  <c r="DG41" i="5"/>
  <c r="DF41" i="5"/>
  <c r="DE41" i="5"/>
  <c r="CX41" i="5"/>
  <c r="CV41" i="5"/>
  <c r="CU41" i="5"/>
  <c r="DZ40" i="5"/>
  <c r="DY40" i="5"/>
  <c r="DX40" i="5"/>
  <c r="DM40" i="5"/>
  <c r="DL40" i="5"/>
  <c r="DK40" i="5"/>
  <c r="DJ40" i="5"/>
  <c r="DH40" i="5"/>
  <c r="DG40" i="5"/>
  <c r="DF40" i="5"/>
  <c r="DE40" i="5"/>
  <c r="CX40" i="5"/>
  <c r="CV40" i="5"/>
  <c r="CU40" i="5"/>
  <c r="DZ39" i="5"/>
  <c r="DY39" i="5"/>
  <c r="DX39" i="5"/>
  <c r="DM39" i="5"/>
  <c r="DL39" i="5"/>
  <c r="DK39" i="5"/>
  <c r="DJ39" i="5"/>
  <c r="CX39" i="5"/>
  <c r="CV39" i="5"/>
  <c r="CU39" i="5"/>
  <c r="EB38" i="5"/>
  <c r="DZ38" i="5"/>
  <c r="DY38" i="5"/>
  <c r="DX38" i="5"/>
  <c r="DM38" i="5"/>
  <c r="DL38" i="5"/>
  <c r="DK38" i="5"/>
  <c r="DJ38" i="5"/>
  <c r="DH38" i="5"/>
  <c r="DG38" i="5"/>
  <c r="DF38" i="5"/>
  <c r="DE38" i="5"/>
  <c r="CX38" i="5"/>
  <c r="CV38" i="5"/>
  <c r="CU38" i="5"/>
  <c r="DZ37" i="5"/>
  <c r="DY37" i="5"/>
  <c r="DX37" i="5"/>
  <c r="DM37" i="5"/>
  <c r="DL37" i="5"/>
  <c r="DK37" i="5"/>
  <c r="DJ37" i="5"/>
  <c r="CX37" i="5"/>
  <c r="CV37" i="5"/>
  <c r="CU37" i="5"/>
  <c r="DZ36" i="5"/>
  <c r="DY36" i="5"/>
  <c r="DX36" i="5"/>
  <c r="DM36" i="5"/>
  <c r="DL36" i="5"/>
  <c r="DK36" i="5"/>
  <c r="DJ36" i="5"/>
  <c r="CX36" i="5"/>
  <c r="CV36" i="5"/>
  <c r="CU36" i="5"/>
  <c r="DZ35" i="5"/>
  <c r="DY35" i="5"/>
  <c r="DX35" i="5"/>
  <c r="DM35" i="5"/>
  <c r="DL35" i="5"/>
  <c r="DK35" i="5"/>
  <c r="DJ35" i="5"/>
  <c r="CX35" i="5"/>
  <c r="CV35" i="5"/>
  <c r="CU35" i="5"/>
  <c r="DZ34" i="5"/>
  <c r="DY34" i="5"/>
  <c r="DX34" i="5"/>
  <c r="DM34" i="5"/>
  <c r="DL34" i="5"/>
  <c r="DK34" i="5"/>
  <c r="DJ34" i="5"/>
  <c r="CX34" i="5"/>
  <c r="CV34" i="5"/>
  <c r="CU34" i="5"/>
  <c r="DZ33" i="5"/>
  <c r="DY33" i="5"/>
  <c r="DX33" i="5"/>
  <c r="DM33" i="5"/>
  <c r="DL33" i="5"/>
  <c r="DK33" i="5"/>
  <c r="DJ33" i="5"/>
  <c r="CX33" i="5"/>
  <c r="CV33" i="5"/>
  <c r="CU33" i="5"/>
  <c r="DZ32" i="5"/>
  <c r="DY32" i="5"/>
  <c r="DX32" i="5"/>
  <c r="DM32" i="5"/>
  <c r="DL32" i="5"/>
  <c r="DK32" i="5"/>
  <c r="DJ32" i="5"/>
  <c r="CX32" i="5"/>
  <c r="CV32" i="5"/>
  <c r="CU32" i="5"/>
  <c r="DZ31" i="5"/>
  <c r="DY31" i="5"/>
  <c r="DX31" i="5"/>
  <c r="DM31" i="5"/>
  <c r="DL31" i="5"/>
  <c r="DK31" i="5"/>
  <c r="DJ31" i="5"/>
  <c r="CX31" i="5"/>
  <c r="CV31" i="5"/>
  <c r="CU31" i="5"/>
  <c r="DZ30" i="5"/>
  <c r="DY30" i="5"/>
  <c r="DX30" i="5"/>
  <c r="DM30" i="5"/>
  <c r="DL30" i="5"/>
  <c r="DK30" i="5"/>
  <c r="DJ30" i="5"/>
  <c r="CX30" i="5"/>
  <c r="CV30" i="5"/>
  <c r="CU30" i="5"/>
  <c r="DZ29" i="5"/>
  <c r="DY29" i="5"/>
  <c r="DX29" i="5"/>
  <c r="DM29" i="5"/>
  <c r="DL29" i="5"/>
  <c r="DK29" i="5"/>
  <c r="DJ29" i="5"/>
  <c r="CX29" i="5"/>
  <c r="CV29" i="5"/>
  <c r="CU29" i="5"/>
  <c r="DZ28" i="5"/>
  <c r="DY28" i="5"/>
  <c r="DX28" i="5"/>
  <c r="DM28" i="5"/>
  <c r="DL28" i="5"/>
  <c r="DK28" i="5"/>
  <c r="DJ28" i="5"/>
  <c r="DH28" i="5"/>
  <c r="DG28" i="5"/>
  <c r="DF28" i="5"/>
  <c r="DE28" i="5"/>
  <c r="CX28" i="5"/>
  <c r="CV28" i="5"/>
  <c r="CU28" i="5"/>
  <c r="DZ27" i="5"/>
  <c r="DY27" i="5"/>
  <c r="DX27" i="5"/>
  <c r="DM27" i="5"/>
  <c r="DL27" i="5"/>
  <c r="DK27" i="5"/>
  <c r="DJ27" i="5"/>
  <c r="DH27" i="5"/>
  <c r="DG27" i="5"/>
  <c r="DF27" i="5"/>
  <c r="DE27" i="5"/>
  <c r="CX27" i="5"/>
  <c r="CV27" i="5"/>
  <c r="CU27" i="5"/>
  <c r="DZ26" i="5"/>
  <c r="DY26" i="5"/>
  <c r="DX26" i="5"/>
  <c r="DM26" i="5"/>
  <c r="DL26" i="5"/>
  <c r="DK26" i="5"/>
  <c r="DJ26" i="5"/>
  <c r="DH26" i="5"/>
  <c r="DG26" i="5"/>
  <c r="DF26" i="5"/>
  <c r="DE26" i="5"/>
  <c r="CX26" i="5"/>
  <c r="CV26" i="5"/>
  <c r="CU26" i="5"/>
  <c r="DZ25" i="5"/>
  <c r="DY25" i="5"/>
  <c r="DX25" i="5"/>
  <c r="DM25" i="5"/>
  <c r="DL25" i="5"/>
  <c r="DK25" i="5"/>
  <c r="DJ25" i="5"/>
  <c r="CX25" i="5"/>
  <c r="CV25" i="5"/>
  <c r="CU25" i="5"/>
  <c r="DZ24" i="5"/>
  <c r="DY24" i="5"/>
  <c r="DX24" i="5"/>
  <c r="DM24" i="5"/>
  <c r="DL24" i="5"/>
  <c r="DK24" i="5"/>
  <c r="DJ24" i="5"/>
  <c r="CX24" i="5"/>
  <c r="CV24" i="5"/>
  <c r="CU24" i="5"/>
  <c r="DZ23" i="5"/>
  <c r="DY23" i="5"/>
  <c r="DX23" i="5"/>
  <c r="DM23" i="5"/>
  <c r="DL23" i="5"/>
  <c r="DK23" i="5"/>
  <c r="DJ23" i="5"/>
  <c r="CX23" i="5"/>
  <c r="CV23" i="5"/>
  <c r="CU23" i="5"/>
  <c r="DZ22" i="5"/>
  <c r="DY22" i="5"/>
  <c r="DX22" i="5"/>
  <c r="DM22" i="5"/>
  <c r="DL22" i="5"/>
  <c r="DK22" i="5"/>
  <c r="DJ22" i="5"/>
  <c r="CX22" i="5"/>
  <c r="CV22" i="5"/>
  <c r="CU22" i="5"/>
  <c r="DZ21" i="5"/>
  <c r="DY21" i="5"/>
  <c r="DX21" i="5"/>
  <c r="DM21" i="5"/>
  <c r="DL21" i="5"/>
  <c r="DK21" i="5"/>
  <c r="DJ21" i="5"/>
  <c r="CX21" i="5"/>
  <c r="CV21" i="5"/>
  <c r="CU21" i="5"/>
  <c r="DZ20" i="5"/>
  <c r="DY20" i="5"/>
  <c r="DX20" i="5"/>
  <c r="DM20" i="5"/>
  <c r="DL20" i="5"/>
  <c r="DK20" i="5"/>
  <c r="DJ20" i="5"/>
  <c r="CX20" i="5"/>
  <c r="CV20" i="5"/>
  <c r="CU20" i="5"/>
  <c r="DZ19" i="5"/>
  <c r="DY19" i="5"/>
  <c r="DX19" i="5"/>
  <c r="DM19" i="5"/>
  <c r="DL19" i="5"/>
  <c r="DK19" i="5"/>
  <c r="DJ19" i="5"/>
  <c r="CX19" i="5"/>
  <c r="CV19" i="5"/>
  <c r="CU19" i="5"/>
  <c r="DZ18" i="5"/>
  <c r="DY18" i="5"/>
  <c r="DX18" i="5"/>
  <c r="DM18" i="5"/>
  <c r="DL18" i="5"/>
  <c r="DK18" i="5"/>
  <c r="DJ18" i="5"/>
  <c r="CX18" i="5"/>
  <c r="CV18" i="5"/>
  <c r="CU18" i="5"/>
  <c r="DZ17" i="5"/>
  <c r="DY17" i="5"/>
  <c r="DX17" i="5"/>
  <c r="DM17" i="5"/>
  <c r="DL17" i="5"/>
  <c r="DK17" i="5"/>
  <c r="DJ17" i="5"/>
  <c r="CX17" i="5"/>
  <c r="CV17" i="5"/>
  <c r="CU17" i="5"/>
  <c r="DZ16" i="5"/>
  <c r="DY16" i="5"/>
  <c r="DX16" i="5"/>
  <c r="DM16" i="5"/>
  <c r="DL16" i="5"/>
  <c r="DK16" i="5"/>
  <c r="DJ16" i="5"/>
  <c r="DH16" i="5"/>
  <c r="DG16" i="5"/>
  <c r="DF16" i="5"/>
  <c r="DE16" i="5"/>
  <c r="CX16" i="5"/>
  <c r="CV16" i="5"/>
  <c r="CU16" i="5"/>
  <c r="DZ15" i="5"/>
  <c r="DY15" i="5"/>
  <c r="DX15" i="5"/>
  <c r="DM15" i="5"/>
  <c r="DL15" i="5"/>
  <c r="DK15" i="5"/>
  <c r="DJ15" i="5"/>
  <c r="DH15" i="5"/>
  <c r="DG15" i="5"/>
  <c r="DF15" i="5"/>
  <c r="DE15" i="5"/>
  <c r="CX15" i="5"/>
  <c r="CV15" i="5"/>
  <c r="CU15" i="5"/>
  <c r="DZ14" i="5"/>
  <c r="DY14" i="5"/>
  <c r="DX14" i="5"/>
  <c r="DM14" i="5"/>
  <c r="DL14" i="5"/>
  <c r="DK14" i="5"/>
  <c r="DJ14" i="5"/>
  <c r="CX14" i="5"/>
  <c r="CV14" i="5"/>
  <c r="CU14" i="5"/>
  <c r="DZ13" i="5"/>
  <c r="DY13" i="5"/>
  <c r="DX13" i="5"/>
  <c r="DM13" i="5"/>
  <c r="DL13" i="5"/>
  <c r="DK13" i="5"/>
  <c r="DJ13" i="5"/>
  <c r="CX13" i="5"/>
  <c r="CV13" i="5"/>
  <c r="CU13" i="5"/>
  <c r="DZ12" i="5"/>
  <c r="DY12" i="5"/>
  <c r="DX12" i="5"/>
  <c r="DM12" i="5"/>
  <c r="DL12" i="5"/>
  <c r="DK12" i="5"/>
  <c r="DJ12" i="5"/>
  <c r="CX12" i="5"/>
  <c r="CV12" i="5"/>
  <c r="CU12" i="5"/>
  <c r="DZ11" i="5"/>
  <c r="DY11" i="5"/>
  <c r="DX11" i="5"/>
  <c r="DM11" i="5"/>
  <c r="DL11" i="5"/>
  <c r="DK11" i="5"/>
  <c r="DJ11" i="5"/>
  <c r="CX11" i="5"/>
  <c r="CV11" i="5"/>
  <c r="CU11" i="5"/>
  <c r="DZ10" i="5"/>
  <c r="DY10" i="5"/>
  <c r="DX10" i="5"/>
  <c r="DM10" i="5"/>
  <c r="DL10" i="5"/>
  <c r="DK10" i="5"/>
  <c r="DJ10" i="5"/>
  <c r="DH10" i="5"/>
  <c r="DG10" i="5"/>
  <c r="DF10" i="5"/>
  <c r="DE10" i="5"/>
  <c r="CX10" i="5"/>
  <c r="CV10" i="5"/>
  <c r="CU10" i="5"/>
  <c r="DZ9" i="5"/>
  <c r="DY9" i="5"/>
  <c r="DX9" i="5"/>
  <c r="DM9" i="5"/>
  <c r="DL9" i="5"/>
  <c r="DK9" i="5"/>
  <c r="DJ9" i="5"/>
  <c r="DH9" i="5"/>
  <c r="DG9" i="5"/>
  <c r="DF9" i="5"/>
  <c r="DE9" i="5"/>
  <c r="CX9" i="5"/>
  <c r="CV9" i="5"/>
  <c r="CU9" i="5"/>
  <c r="DZ8" i="5"/>
  <c r="DY8" i="5"/>
  <c r="DX8" i="5"/>
  <c r="DM8" i="5"/>
  <c r="DL8" i="5"/>
  <c r="DK8" i="5"/>
  <c r="DJ8" i="5"/>
  <c r="DH8" i="5"/>
  <c r="DG8" i="5"/>
  <c r="DF8" i="5"/>
  <c r="DE8" i="5"/>
  <c r="CX8" i="5"/>
  <c r="CV8" i="5"/>
  <c r="CU8" i="5"/>
  <c r="DM7" i="5"/>
  <c r="DL7" i="5"/>
  <c r="DK7" i="5"/>
  <c r="DJ7" i="5"/>
  <c r="DH7" i="5"/>
  <c r="DG7" i="5"/>
  <c r="DF7" i="5"/>
  <c r="DE7" i="5"/>
  <c r="CX7" i="5"/>
  <c r="CV7" i="5"/>
  <c r="CU7" i="5"/>
  <c r="DM6" i="5"/>
  <c r="DL6" i="5"/>
  <c r="DK6" i="5"/>
  <c r="DJ6" i="5"/>
  <c r="DO189" i="4"/>
  <c r="DN189" i="4"/>
  <c r="DM189" i="4"/>
  <c r="DO188" i="4"/>
  <c r="DN188" i="4"/>
  <c r="DM188" i="4"/>
  <c r="DO187" i="4"/>
  <c r="DN187" i="4"/>
  <c r="DM187" i="4"/>
  <c r="DO186" i="4"/>
  <c r="DN186" i="4"/>
  <c r="DM186" i="4"/>
  <c r="DO185" i="4"/>
  <c r="DN185" i="4"/>
  <c r="DM185" i="4"/>
  <c r="DO184" i="4"/>
  <c r="DN184" i="4"/>
  <c r="DM184" i="4"/>
  <c r="DO183" i="4"/>
  <c r="DN183" i="4"/>
  <c r="DM183" i="4"/>
  <c r="CX183" i="4"/>
  <c r="DO182" i="4"/>
  <c r="DN182" i="4"/>
  <c r="DM182" i="4"/>
  <c r="CX182" i="4"/>
  <c r="CV182" i="4"/>
  <c r="CU182" i="4"/>
  <c r="DO181" i="4"/>
  <c r="DN181" i="4"/>
  <c r="DM181" i="4"/>
  <c r="DH181" i="4"/>
  <c r="DG181" i="4"/>
  <c r="DF181" i="4"/>
  <c r="DE181" i="4"/>
  <c r="CX181" i="4"/>
  <c r="CV181" i="4"/>
  <c r="CU181" i="4"/>
  <c r="DO180" i="4"/>
  <c r="DN180" i="4"/>
  <c r="DM180" i="4"/>
  <c r="DH180" i="4"/>
  <c r="DG180" i="4"/>
  <c r="DF180" i="4"/>
  <c r="DE180" i="4"/>
  <c r="CX180" i="4"/>
  <c r="CV180" i="4"/>
  <c r="CU180" i="4"/>
  <c r="DO179" i="4"/>
  <c r="DN179" i="4"/>
  <c r="DM179" i="4"/>
  <c r="DH179" i="4"/>
  <c r="DG179" i="4"/>
  <c r="DF179" i="4"/>
  <c r="DE179" i="4"/>
  <c r="CX179" i="4"/>
  <c r="CV179" i="4"/>
  <c r="CU179" i="4"/>
  <c r="DO178" i="4"/>
  <c r="DN178" i="4"/>
  <c r="DM178" i="4"/>
  <c r="CX178" i="4"/>
  <c r="CV178" i="4"/>
  <c r="DO177" i="4"/>
  <c r="DN177" i="4"/>
  <c r="DM177" i="4"/>
  <c r="DH177" i="4"/>
  <c r="DG177" i="4"/>
  <c r="DF177" i="4"/>
  <c r="DE177" i="4"/>
  <c r="CX177" i="4"/>
  <c r="CV177" i="4"/>
  <c r="CU177" i="4"/>
  <c r="DO176" i="4"/>
  <c r="DN176" i="4"/>
  <c r="DM176" i="4"/>
  <c r="CX176" i="4"/>
  <c r="CV176" i="4"/>
  <c r="DO175" i="4"/>
  <c r="DN175" i="4"/>
  <c r="DM175" i="4"/>
  <c r="CX175" i="4"/>
  <c r="DO174" i="4"/>
  <c r="DN174" i="4"/>
  <c r="DM174" i="4"/>
  <c r="CX174" i="4"/>
  <c r="DO173" i="4"/>
  <c r="DN173" i="4"/>
  <c r="DM173" i="4"/>
  <c r="CX173" i="4"/>
  <c r="DO172" i="4"/>
  <c r="DN172" i="4"/>
  <c r="DM172" i="4"/>
  <c r="CX172" i="4"/>
  <c r="DO171" i="4"/>
  <c r="DN171" i="4"/>
  <c r="DM171" i="4"/>
  <c r="CX171" i="4"/>
  <c r="CV171" i="4"/>
  <c r="DO170" i="4"/>
  <c r="DN170" i="4"/>
  <c r="DM170" i="4"/>
  <c r="CX170" i="4"/>
  <c r="CV170" i="4"/>
  <c r="DO169" i="4"/>
  <c r="DN169" i="4"/>
  <c r="DM169" i="4"/>
  <c r="DH169" i="4"/>
  <c r="DG169" i="4"/>
  <c r="DF169" i="4"/>
  <c r="DE169" i="4"/>
  <c r="CX169" i="4"/>
  <c r="CV169" i="4"/>
  <c r="CU169" i="4"/>
  <c r="DO168" i="4"/>
  <c r="DN168" i="4"/>
  <c r="DM168" i="4"/>
  <c r="DH168" i="4"/>
  <c r="DG168" i="4"/>
  <c r="DF168" i="4"/>
  <c r="DE168" i="4"/>
  <c r="CX168" i="4"/>
  <c r="CV168" i="4"/>
  <c r="CU168" i="4"/>
  <c r="DO167" i="4"/>
  <c r="DN167" i="4"/>
  <c r="DM167" i="4"/>
  <c r="DH167" i="4"/>
  <c r="DG167" i="4"/>
  <c r="DF167" i="4"/>
  <c r="DE167" i="4"/>
  <c r="CX167" i="4"/>
  <c r="CV167" i="4"/>
  <c r="CU167" i="4"/>
  <c r="DO166" i="4"/>
  <c r="DN166" i="4"/>
  <c r="DM166" i="4"/>
  <c r="DH166" i="4"/>
  <c r="DG166" i="4"/>
  <c r="DF166" i="4"/>
  <c r="DE166" i="4"/>
  <c r="CX166" i="4"/>
  <c r="CV166" i="4"/>
  <c r="CU166" i="4"/>
  <c r="DO165" i="4"/>
  <c r="DN165" i="4"/>
  <c r="DM165" i="4"/>
  <c r="DH165" i="4"/>
  <c r="DG165" i="4"/>
  <c r="DF165" i="4"/>
  <c r="DE165" i="4"/>
  <c r="CX165" i="4"/>
  <c r="CV165" i="4"/>
  <c r="CU165" i="4"/>
  <c r="DO164" i="4"/>
  <c r="DN164" i="4"/>
  <c r="DM164" i="4"/>
  <c r="DH164" i="4"/>
  <c r="DG164" i="4"/>
  <c r="DF164" i="4"/>
  <c r="DE164" i="4"/>
  <c r="CX164" i="4"/>
  <c r="CV164" i="4"/>
  <c r="CU164" i="4"/>
  <c r="DO163" i="4"/>
  <c r="DN163" i="4"/>
  <c r="DM163" i="4"/>
  <c r="DH163" i="4"/>
  <c r="DG163" i="4"/>
  <c r="DF163" i="4"/>
  <c r="DE163" i="4"/>
  <c r="CX163" i="4"/>
  <c r="CV163" i="4"/>
  <c r="CU163" i="4"/>
  <c r="DO162" i="4"/>
  <c r="DN162" i="4"/>
  <c r="DM162" i="4"/>
  <c r="DH162" i="4"/>
  <c r="DG162" i="4"/>
  <c r="DF162" i="4"/>
  <c r="DE162" i="4"/>
  <c r="CX162" i="4"/>
  <c r="CV162" i="4"/>
  <c r="CU162" i="4"/>
  <c r="DO161" i="4"/>
  <c r="DN161" i="4"/>
  <c r="DM161" i="4"/>
  <c r="DH161" i="4"/>
  <c r="DG161" i="4"/>
  <c r="DF161" i="4"/>
  <c r="DE161" i="4"/>
  <c r="CX161" i="4"/>
  <c r="CV161" i="4"/>
  <c r="CU161" i="4"/>
  <c r="DO160" i="4"/>
  <c r="DN160" i="4"/>
  <c r="DM160" i="4"/>
  <c r="DH160" i="4"/>
  <c r="DG160" i="4"/>
  <c r="DF160" i="4"/>
  <c r="DE160" i="4"/>
  <c r="CX160" i="4"/>
  <c r="CV160" i="4"/>
  <c r="CU160" i="4"/>
  <c r="DO159" i="4"/>
  <c r="DN159" i="4"/>
  <c r="DM159" i="4"/>
  <c r="CV159" i="4"/>
  <c r="DO158" i="4"/>
  <c r="DN158" i="4"/>
  <c r="DM158" i="4"/>
  <c r="CV158" i="4"/>
  <c r="DO157" i="4"/>
  <c r="DN157" i="4"/>
  <c r="DM157" i="4"/>
  <c r="CV157" i="4"/>
  <c r="DO156" i="4"/>
  <c r="DN156" i="4"/>
  <c r="DM156" i="4"/>
  <c r="CV156" i="4"/>
  <c r="DO155" i="4"/>
  <c r="DN155" i="4"/>
  <c r="DM155" i="4"/>
  <c r="DH155" i="4"/>
  <c r="CV155" i="4"/>
  <c r="DO154" i="4"/>
  <c r="DN154" i="4"/>
  <c r="DM154" i="4"/>
  <c r="DH154" i="4"/>
  <c r="DG154" i="4"/>
  <c r="DF154" i="4"/>
  <c r="DE154" i="4"/>
  <c r="CX154" i="4"/>
  <c r="CV154" i="4"/>
  <c r="CU154" i="4"/>
  <c r="DO153" i="4"/>
  <c r="DN153" i="4"/>
  <c r="DM153" i="4"/>
  <c r="DH153" i="4"/>
  <c r="DG153" i="4"/>
  <c r="DF153" i="4"/>
  <c r="DE153" i="4"/>
  <c r="CX153" i="4"/>
  <c r="CV153" i="4"/>
  <c r="CU153" i="4"/>
  <c r="DO152" i="4"/>
  <c r="DN152" i="4"/>
  <c r="DM152" i="4"/>
  <c r="DH152" i="4"/>
  <c r="DG152" i="4"/>
  <c r="DF152" i="4"/>
  <c r="DE152" i="4"/>
  <c r="CX152" i="4"/>
  <c r="CV152" i="4"/>
  <c r="CU152" i="4"/>
  <c r="DO151" i="4"/>
  <c r="DN151" i="4"/>
  <c r="DM151" i="4"/>
  <c r="DH151" i="4"/>
  <c r="DG151" i="4"/>
  <c r="DF151" i="4"/>
  <c r="DE151" i="4"/>
  <c r="CX151" i="4"/>
  <c r="CV151" i="4"/>
  <c r="CU151" i="4"/>
  <c r="DO150" i="4"/>
  <c r="DN150" i="4"/>
  <c r="DM150" i="4"/>
  <c r="DH150" i="4"/>
  <c r="DG150" i="4"/>
  <c r="DF150" i="4"/>
  <c r="DE150" i="4"/>
  <c r="CX150" i="4"/>
  <c r="CV150" i="4"/>
  <c r="CU150" i="4"/>
  <c r="DO149" i="4"/>
  <c r="DN149" i="4"/>
  <c r="DM149" i="4"/>
  <c r="DH149" i="4"/>
  <c r="DG149" i="4"/>
  <c r="DF149" i="4"/>
  <c r="DE149" i="4"/>
  <c r="CX149" i="4"/>
  <c r="CV149" i="4"/>
  <c r="CU149" i="4"/>
  <c r="DO148" i="4"/>
  <c r="DN148" i="4"/>
  <c r="DM148" i="4"/>
  <c r="CX148" i="4"/>
  <c r="CV148" i="4"/>
  <c r="CU148" i="4"/>
  <c r="DO147" i="4"/>
  <c r="DN147" i="4"/>
  <c r="DM147" i="4"/>
  <c r="CV147" i="4"/>
  <c r="DO146" i="4"/>
  <c r="DN146" i="4"/>
  <c r="DM146" i="4"/>
  <c r="CV146" i="4"/>
  <c r="DO145" i="4"/>
  <c r="DN145" i="4"/>
  <c r="DM145" i="4"/>
  <c r="DH145" i="4"/>
  <c r="DG145" i="4"/>
  <c r="DF145" i="4"/>
  <c r="DE145" i="4"/>
  <c r="CX145" i="4"/>
  <c r="CV145" i="4"/>
  <c r="CU145" i="4"/>
  <c r="DO144" i="4"/>
  <c r="DN144" i="4"/>
  <c r="DM144" i="4"/>
  <c r="DH144" i="4"/>
  <c r="DG144" i="4"/>
  <c r="DF144" i="4"/>
  <c r="DE144" i="4"/>
  <c r="CX144" i="4"/>
  <c r="CV144" i="4"/>
  <c r="CU144" i="4"/>
  <c r="DO143" i="4"/>
  <c r="DN143" i="4"/>
  <c r="DM143" i="4"/>
  <c r="DH143" i="4"/>
  <c r="DG143" i="4"/>
  <c r="DF143" i="4"/>
  <c r="DE143" i="4"/>
  <c r="CX143" i="4"/>
  <c r="CV143" i="4"/>
  <c r="CU143" i="4"/>
  <c r="DO142" i="4"/>
  <c r="DN142" i="4"/>
  <c r="DM142" i="4"/>
  <c r="DH142" i="4"/>
  <c r="DG142" i="4"/>
  <c r="DF142" i="4"/>
  <c r="DE142" i="4"/>
  <c r="CX142" i="4"/>
  <c r="CV142" i="4"/>
  <c r="CU142" i="4"/>
  <c r="DO141" i="4"/>
  <c r="DN141" i="4"/>
  <c r="DM141" i="4"/>
  <c r="CV141" i="4"/>
  <c r="CU141" i="4"/>
  <c r="DO140" i="4"/>
  <c r="DN140" i="4"/>
  <c r="DM140" i="4"/>
  <c r="CV140" i="4"/>
  <c r="CU140" i="4"/>
  <c r="DO139" i="4"/>
  <c r="DN139" i="4"/>
  <c r="DM139" i="4"/>
  <c r="CV139" i="4"/>
  <c r="CU139" i="4"/>
  <c r="DO138" i="4"/>
  <c r="DN138" i="4"/>
  <c r="DM138" i="4"/>
  <c r="CV138" i="4"/>
  <c r="CU138" i="4"/>
  <c r="DO137" i="4"/>
  <c r="DN137" i="4"/>
  <c r="DM137" i="4"/>
  <c r="DH137" i="4"/>
  <c r="DG137" i="4"/>
  <c r="DF137" i="4"/>
  <c r="DE137" i="4"/>
  <c r="CX137" i="4"/>
  <c r="CV137" i="4"/>
  <c r="CU137" i="4"/>
  <c r="DO136" i="4"/>
  <c r="DN136" i="4"/>
  <c r="DM136" i="4"/>
  <c r="CV136" i="4"/>
  <c r="CU136" i="4"/>
  <c r="DO135" i="4"/>
  <c r="DN135" i="4"/>
  <c r="DM135" i="4"/>
  <c r="CV135" i="4"/>
  <c r="CU135" i="4"/>
  <c r="DO134" i="4"/>
  <c r="DN134" i="4"/>
  <c r="DM134" i="4"/>
  <c r="CV134" i="4"/>
  <c r="CU134" i="4"/>
  <c r="DO133" i="4"/>
  <c r="DN133" i="4"/>
  <c r="DM133" i="4"/>
  <c r="DH133" i="4"/>
  <c r="DG133" i="4"/>
  <c r="DF133" i="4"/>
  <c r="DE133" i="4"/>
  <c r="CX133" i="4"/>
  <c r="CV133" i="4"/>
  <c r="CU133" i="4"/>
  <c r="DO132" i="4"/>
  <c r="DN132" i="4"/>
  <c r="DM132" i="4"/>
  <c r="DH132" i="4"/>
  <c r="DG132" i="4"/>
  <c r="DF132" i="4"/>
  <c r="DE132" i="4"/>
  <c r="CX132" i="4"/>
  <c r="CV132" i="4"/>
  <c r="CU132" i="4"/>
  <c r="DO131" i="4"/>
  <c r="DN131" i="4"/>
  <c r="DM131" i="4"/>
  <c r="DH131" i="4"/>
  <c r="CV131" i="4"/>
  <c r="CU131" i="4"/>
  <c r="DO130" i="4"/>
  <c r="DN130" i="4"/>
  <c r="DM130" i="4"/>
  <c r="DH130" i="4"/>
  <c r="CV130" i="4"/>
  <c r="CU130" i="4"/>
  <c r="DO129" i="4"/>
  <c r="DN129" i="4"/>
  <c r="DM129" i="4"/>
  <c r="DH129" i="4"/>
  <c r="CV129" i="4"/>
  <c r="CU129" i="4"/>
  <c r="DO128" i="4"/>
  <c r="DN128" i="4"/>
  <c r="DM128" i="4"/>
  <c r="DH128" i="4"/>
  <c r="DG128" i="4"/>
  <c r="DF128" i="4"/>
  <c r="DE128" i="4"/>
  <c r="CX128" i="4"/>
  <c r="CV128" i="4"/>
  <c r="CU128" i="4"/>
  <c r="DO127" i="4"/>
  <c r="DN127" i="4"/>
  <c r="DM127" i="4"/>
  <c r="CV127" i="4"/>
  <c r="CU127" i="4"/>
  <c r="DO126" i="4"/>
  <c r="DN126" i="4"/>
  <c r="DM126" i="4"/>
  <c r="DH126" i="4"/>
  <c r="DG126" i="4"/>
  <c r="DF126" i="4"/>
  <c r="DE126" i="4"/>
  <c r="CX126" i="4"/>
  <c r="CV126" i="4"/>
  <c r="CU126" i="4"/>
  <c r="DO125" i="4"/>
  <c r="DN125" i="4"/>
  <c r="DM125" i="4"/>
  <c r="DH125" i="4"/>
  <c r="DG125" i="4"/>
  <c r="DF125" i="4"/>
  <c r="DE125" i="4"/>
  <c r="CX125" i="4"/>
  <c r="CV125" i="4"/>
  <c r="CU125" i="4"/>
  <c r="DO124" i="4"/>
  <c r="DN124" i="4"/>
  <c r="DM124" i="4"/>
  <c r="DH124" i="4"/>
  <c r="DG124" i="4"/>
  <c r="DF124" i="4"/>
  <c r="DE124" i="4"/>
  <c r="CX124" i="4"/>
  <c r="CV124" i="4"/>
  <c r="CU124" i="4"/>
  <c r="DO123" i="4"/>
  <c r="DN123" i="4"/>
  <c r="DM123" i="4"/>
  <c r="DH123" i="4"/>
  <c r="DG123" i="4"/>
  <c r="DF123" i="4"/>
  <c r="DE123" i="4"/>
  <c r="CX123" i="4"/>
  <c r="CV123" i="4"/>
  <c r="CU123" i="4"/>
  <c r="DO122" i="4"/>
  <c r="DN122" i="4"/>
  <c r="DM122" i="4"/>
  <c r="CV122" i="4"/>
  <c r="CU122" i="4"/>
  <c r="DO121" i="4"/>
  <c r="DN121" i="4"/>
  <c r="DM121" i="4"/>
  <c r="DH121" i="4"/>
  <c r="DG121" i="4"/>
  <c r="DF121" i="4"/>
  <c r="DE121" i="4"/>
  <c r="CX121" i="4"/>
  <c r="CV121" i="4"/>
  <c r="CU121" i="4"/>
  <c r="DO120" i="4"/>
  <c r="DN120" i="4"/>
  <c r="DM120" i="4"/>
  <c r="DH120" i="4"/>
  <c r="DG120" i="4"/>
  <c r="DF120" i="4"/>
  <c r="DE120" i="4"/>
  <c r="CX120" i="4"/>
  <c r="CV120" i="4"/>
  <c r="CU120" i="4"/>
  <c r="DO119" i="4"/>
  <c r="DN119" i="4"/>
  <c r="DM119" i="4"/>
  <c r="CV119" i="4"/>
  <c r="CU119" i="4"/>
  <c r="DO118" i="4"/>
  <c r="DN118" i="4"/>
  <c r="DM118" i="4"/>
  <c r="DH118" i="4"/>
  <c r="DG118" i="4"/>
  <c r="DF118" i="4"/>
  <c r="DE118" i="4"/>
  <c r="CX118" i="4"/>
  <c r="CV118" i="4"/>
  <c r="CU118" i="4"/>
  <c r="DO117" i="4"/>
  <c r="DN117" i="4"/>
  <c r="DM117" i="4"/>
  <c r="DH117" i="4"/>
  <c r="DG117" i="4"/>
  <c r="DF117" i="4"/>
  <c r="DE117" i="4"/>
  <c r="CX117" i="4"/>
  <c r="CV117" i="4"/>
  <c r="CU117" i="4"/>
  <c r="DO116" i="4"/>
  <c r="DN116" i="4"/>
  <c r="DM116" i="4"/>
  <c r="DH116" i="4"/>
  <c r="DG116" i="4"/>
  <c r="DF116" i="4"/>
  <c r="DE116" i="4"/>
  <c r="CX116" i="4"/>
  <c r="CV116" i="4"/>
  <c r="CU116" i="4"/>
  <c r="DO115" i="4"/>
  <c r="DN115" i="4"/>
  <c r="DM115" i="4"/>
  <c r="DH115" i="4"/>
  <c r="DG115" i="4"/>
  <c r="DF115" i="4"/>
  <c r="DE115" i="4"/>
  <c r="CX115" i="4"/>
  <c r="CV115" i="4"/>
  <c r="CU115" i="4"/>
  <c r="DO114" i="4"/>
  <c r="DN114" i="4"/>
  <c r="DM114" i="4"/>
  <c r="CV114" i="4"/>
  <c r="CU114" i="4"/>
  <c r="DO113" i="4"/>
  <c r="DN113" i="4"/>
  <c r="DM113" i="4"/>
  <c r="CV113" i="4"/>
  <c r="CU113" i="4"/>
  <c r="DO112" i="4"/>
  <c r="DN112" i="4"/>
  <c r="DM112" i="4"/>
  <c r="CV112" i="4"/>
  <c r="CU112" i="4"/>
  <c r="DO111" i="4"/>
  <c r="DN111" i="4"/>
  <c r="DM111" i="4"/>
  <c r="DH111" i="4"/>
  <c r="DG111" i="4"/>
  <c r="DF111" i="4"/>
  <c r="DE111" i="4"/>
  <c r="CX111" i="4"/>
  <c r="CV111" i="4"/>
  <c r="CU111" i="4"/>
  <c r="DO110" i="4"/>
  <c r="DN110" i="4"/>
  <c r="DM110" i="4"/>
  <c r="DH110" i="4"/>
  <c r="DG110" i="4"/>
  <c r="DF110" i="4"/>
  <c r="DE110" i="4"/>
  <c r="CX110" i="4"/>
  <c r="CV110" i="4"/>
  <c r="CU110" i="4"/>
  <c r="DO109" i="4"/>
  <c r="DN109" i="4"/>
  <c r="DM109" i="4"/>
  <c r="DH109" i="4"/>
  <c r="DG109" i="4"/>
  <c r="DF109" i="4"/>
  <c r="DE109" i="4"/>
  <c r="CX109" i="4"/>
  <c r="CV109" i="4"/>
  <c r="CU109" i="4"/>
  <c r="DO108" i="4"/>
  <c r="DN108" i="4"/>
  <c r="DM108" i="4"/>
  <c r="CV108" i="4"/>
  <c r="CU108" i="4"/>
  <c r="DO107" i="4"/>
  <c r="DN107" i="4"/>
  <c r="DM107" i="4"/>
  <c r="DH107" i="4"/>
  <c r="CV107" i="4"/>
  <c r="CU107" i="4"/>
  <c r="DO106" i="4"/>
  <c r="DN106" i="4"/>
  <c r="DM106" i="4"/>
  <c r="CV106" i="4"/>
  <c r="CU106" i="4"/>
  <c r="DO105" i="4"/>
  <c r="DN105" i="4"/>
  <c r="DM105" i="4"/>
  <c r="DH105" i="4"/>
  <c r="CV105" i="4"/>
  <c r="CU105" i="4"/>
  <c r="DO104" i="4"/>
  <c r="DN104" i="4"/>
  <c r="DM104" i="4"/>
  <c r="CV104" i="4"/>
  <c r="CU104" i="4"/>
  <c r="DO103" i="4"/>
  <c r="DN103" i="4"/>
  <c r="DM103" i="4"/>
  <c r="DH103" i="4"/>
  <c r="DG103" i="4"/>
  <c r="DF103" i="4"/>
  <c r="DE103" i="4"/>
  <c r="CX103" i="4"/>
  <c r="CV103" i="4"/>
  <c r="CU103" i="4"/>
  <c r="DO102" i="4"/>
  <c r="DN102" i="4"/>
  <c r="DM102" i="4"/>
  <c r="CV102" i="4"/>
  <c r="CU102" i="4"/>
  <c r="DO101" i="4"/>
  <c r="DN101" i="4"/>
  <c r="DM101" i="4"/>
  <c r="DH101" i="4"/>
  <c r="DG101" i="4"/>
  <c r="DF101" i="4"/>
  <c r="DE101" i="4"/>
  <c r="CX101" i="4"/>
  <c r="CV101" i="4"/>
  <c r="CU101" i="4"/>
  <c r="DO100" i="4"/>
  <c r="DN100" i="4"/>
  <c r="DM100" i="4"/>
  <c r="DH100" i="4"/>
  <c r="DG100" i="4"/>
  <c r="DF100" i="4"/>
  <c r="DE100" i="4"/>
  <c r="CX100" i="4"/>
  <c r="CV100" i="4"/>
  <c r="CU100" i="4"/>
  <c r="DO99" i="4"/>
  <c r="DN99" i="4"/>
  <c r="DM99" i="4"/>
  <c r="CV99" i="4"/>
  <c r="CU99" i="4"/>
  <c r="DO98" i="4"/>
  <c r="DN98" i="4"/>
  <c r="DM98" i="4"/>
  <c r="DH98" i="4"/>
  <c r="DG98" i="4"/>
  <c r="DF98" i="4"/>
  <c r="DE98" i="4"/>
  <c r="CX98" i="4"/>
  <c r="CV98" i="4"/>
  <c r="CU98" i="4"/>
  <c r="DO97" i="4"/>
  <c r="DN97" i="4"/>
  <c r="DM97" i="4"/>
  <c r="CV97" i="4"/>
  <c r="CU97" i="4"/>
  <c r="DO96" i="4"/>
  <c r="DN96" i="4"/>
  <c r="DM96" i="4"/>
  <c r="DH96" i="4"/>
  <c r="DG96" i="4"/>
  <c r="DF96" i="4"/>
  <c r="DE96" i="4"/>
  <c r="CX96" i="4"/>
  <c r="CV96" i="4"/>
  <c r="CU96" i="4"/>
  <c r="DO95" i="4"/>
  <c r="DN95" i="4"/>
  <c r="DM95" i="4"/>
  <c r="DH95" i="4"/>
  <c r="DG95" i="4"/>
  <c r="DF95" i="4"/>
  <c r="DE95" i="4"/>
  <c r="CX95" i="4"/>
  <c r="CV95" i="4"/>
  <c r="CU95" i="4"/>
  <c r="DO94" i="4"/>
  <c r="DN94" i="4"/>
  <c r="DM94" i="4"/>
  <c r="CV94" i="4"/>
  <c r="CU94" i="4"/>
  <c r="DO93" i="4"/>
  <c r="DN93" i="4"/>
  <c r="DM93" i="4"/>
  <c r="DH93" i="4"/>
  <c r="DG93" i="4"/>
  <c r="DF93" i="4"/>
  <c r="DE93" i="4"/>
  <c r="CX93" i="4"/>
  <c r="CV93" i="4"/>
  <c r="CU93" i="4"/>
  <c r="DO92" i="4"/>
  <c r="DN92" i="4"/>
  <c r="DM92" i="4"/>
  <c r="DH92" i="4"/>
  <c r="DG92" i="4"/>
  <c r="DF92" i="4"/>
  <c r="DE92" i="4"/>
  <c r="CX92" i="4"/>
  <c r="CV92" i="4"/>
  <c r="CU92" i="4"/>
  <c r="DO91" i="4"/>
  <c r="DN91" i="4"/>
  <c r="DM91" i="4"/>
  <c r="DH91" i="4"/>
  <c r="DG91" i="4"/>
  <c r="DF91" i="4"/>
  <c r="DE91" i="4"/>
  <c r="CX91" i="4"/>
  <c r="CV91" i="4"/>
  <c r="CU91" i="4"/>
  <c r="DO90" i="4"/>
  <c r="DN90" i="4"/>
  <c r="DM90" i="4"/>
  <c r="DH90" i="4"/>
  <c r="DG90" i="4"/>
  <c r="DF90" i="4"/>
  <c r="DE90" i="4"/>
  <c r="CX90" i="4"/>
  <c r="CV90" i="4"/>
  <c r="CU90" i="4"/>
  <c r="DO89" i="4"/>
  <c r="DN89" i="4"/>
  <c r="DM89" i="4"/>
  <c r="CV89" i="4"/>
  <c r="CU89" i="4"/>
  <c r="DO88" i="4"/>
  <c r="DN88" i="4"/>
  <c r="DM88" i="4"/>
  <c r="CV88" i="4"/>
  <c r="CU88" i="4"/>
  <c r="DO87" i="4"/>
  <c r="DN87" i="4"/>
  <c r="DM87" i="4"/>
  <c r="CV87" i="4"/>
  <c r="CU87" i="4"/>
  <c r="DO86" i="4"/>
  <c r="DN86" i="4"/>
  <c r="DM86" i="4"/>
  <c r="DH86" i="4"/>
  <c r="DG86" i="4"/>
  <c r="DF86" i="4"/>
  <c r="DE86" i="4"/>
  <c r="CX86" i="4"/>
  <c r="CV86" i="4"/>
  <c r="CU86" i="4"/>
  <c r="DO85" i="4"/>
  <c r="DN85" i="4"/>
  <c r="DM85" i="4"/>
  <c r="DH85" i="4"/>
  <c r="DG85" i="4"/>
  <c r="DF85" i="4"/>
  <c r="DE85" i="4"/>
  <c r="CX85" i="4"/>
  <c r="CV85" i="4"/>
  <c r="CU85" i="4"/>
  <c r="DO84" i="4"/>
  <c r="DN84" i="4"/>
  <c r="DM84" i="4"/>
  <c r="DH84" i="4"/>
  <c r="DG84" i="4"/>
  <c r="DF84" i="4"/>
  <c r="DE84" i="4"/>
  <c r="CX84" i="4"/>
  <c r="CV84" i="4"/>
  <c r="CU84" i="4"/>
  <c r="DO83" i="4"/>
  <c r="DN83" i="4"/>
  <c r="DM83" i="4"/>
  <c r="DH83" i="4"/>
  <c r="CV83" i="4"/>
  <c r="CU83" i="4"/>
  <c r="DO82" i="4"/>
  <c r="DN82" i="4"/>
  <c r="DM82" i="4"/>
  <c r="CV82" i="4"/>
  <c r="CU82" i="4"/>
  <c r="DO81" i="4"/>
  <c r="DN81" i="4"/>
  <c r="DM81" i="4"/>
  <c r="CV81" i="4"/>
  <c r="CU81" i="4"/>
  <c r="DO80" i="4"/>
  <c r="DN80" i="4"/>
  <c r="DM80" i="4"/>
  <c r="CV80" i="4"/>
  <c r="CU80" i="4"/>
  <c r="DO79" i="4"/>
  <c r="DN79" i="4"/>
  <c r="DM79" i="4"/>
  <c r="CV79" i="4"/>
  <c r="CU79" i="4"/>
  <c r="DO78" i="4"/>
  <c r="DN78" i="4"/>
  <c r="DM78" i="4"/>
  <c r="DH78" i="4"/>
  <c r="DG78" i="4"/>
  <c r="DF78" i="4"/>
  <c r="DE78" i="4"/>
  <c r="CX78" i="4"/>
  <c r="CV78" i="4"/>
  <c r="CU78" i="4"/>
  <c r="DO77" i="4"/>
  <c r="DN77" i="4"/>
  <c r="DM77" i="4"/>
  <c r="CV77" i="4"/>
  <c r="CU77" i="4"/>
  <c r="DO76" i="4"/>
  <c r="DN76" i="4"/>
  <c r="DM76" i="4"/>
  <c r="DH76" i="4"/>
  <c r="DG76" i="4"/>
  <c r="DF76" i="4"/>
  <c r="DE76" i="4"/>
  <c r="CX76" i="4"/>
  <c r="CV76" i="4"/>
  <c r="CU76" i="4"/>
  <c r="DO75" i="4"/>
  <c r="DN75" i="4"/>
  <c r="DM75" i="4"/>
  <c r="DH75" i="4"/>
  <c r="DG75" i="4"/>
  <c r="DF75" i="4"/>
  <c r="DE75" i="4"/>
  <c r="CX75" i="4"/>
  <c r="CV75" i="4"/>
  <c r="CU75" i="4"/>
  <c r="DO74" i="4"/>
  <c r="DN74" i="4"/>
  <c r="DM74" i="4"/>
  <c r="CV74" i="4"/>
  <c r="CU74" i="4"/>
  <c r="DO73" i="4"/>
  <c r="DN73" i="4"/>
  <c r="DM73" i="4"/>
  <c r="CV73" i="4"/>
  <c r="CU73" i="4"/>
  <c r="DO72" i="4"/>
  <c r="DN72" i="4"/>
  <c r="DM72" i="4"/>
  <c r="CV72" i="4"/>
  <c r="CU72" i="4"/>
  <c r="DO71" i="4"/>
  <c r="DN71" i="4"/>
  <c r="DM71" i="4"/>
  <c r="DH71" i="4"/>
  <c r="DG71" i="4"/>
  <c r="DF71" i="4"/>
  <c r="DE71" i="4"/>
  <c r="CX71" i="4"/>
  <c r="CV71" i="4"/>
  <c r="CU71" i="4"/>
  <c r="DO70" i="4"/>
  <c r="DN70" i="4"/>
  <c r="DM70" i="4"/>
  <c r="DH70" i="4"/>
  <c r="DG70" i="4"/>
  <c r="DF70" i="4"/>
  <c r="DE70" i="4"/>
  <c r="CX70" i="4"/>
  <c r="CV70" i="4"/>
  <c r="CU70" i="4"/>
  <c r="DO69" i="4"/>
  <c r="DN69" i="4"/>
  <c r="DM69" i="4"/>
  <c r="CV69" i="4"/>
  <c r="CU69" i="4"/>
  <c r="DO68" i="4"/>
  <c r="DN68" i="4"/>
  <c r="DM68" i="4"/>
  <c r="DH68" i="4"/>
  <c r="DG68" i="4"/>
  <c r="DF68" i="4"/>
  <c r="DE68" i="4"/>
  <c r="CX68" i="4"/>
  <c r="CV68" i="4"/>
  <c r="CU68" i="4"/>
  <c r="DO67" i="4"/>
  <c r="DN67" i="4"/>
  <c r="DM67" i="4"/>
  <c r="DH67" i="4"/>
  <c r="DG67" i="4"/>
  <c r="DF67" i="4"/>
  <c r="DE67" i="4"/>
  <c r="CX67" i="4"/>
  <c r="CV67" i="4"/>
  <c r="CU67" i="4"/>
  <c r="DO66" i="4"/>
  <c r="DN66" i="4"/>
  <c r="DM66" i="4"/>
  <c r="DH66" i="4"/>
  <c r="DG66" i="4"/>
  <c r="DF66" i="4"/>
  <c r="DE66" i="4"/>
  <c r="CX66" i="4"/>
  <c r="CV66" i="4"/>
  <c r="CU66" i="4"/>
  <c r="DO65" i="4"/>
  <c r="DN65" i="4"/>
  <c r="DM65" i="4"/>
  <c r="DH65" i="4"/>
  <c r="DG65" i="4"/>
  <c r="DF65" i="4"/>
  <c r="DE65" i="4"/>
  <c r="CX65" i="4"/>
  <c r="CV65" i="4"/>
  <c r="CU65" i="4"/>
  <c r="DO64" i="4"/>
  <c r="DN64" i="4"/>
  <c r="DM64" i="4"/>
  <c r="CV64" i="4"/>
  <c r="CU64" i="4"/>
  <c r="DO63" i="4"/>
  <c r="DN63" i="4"/>
  <c r="DM63" i="4"/>
  <c r="CV63" i="4"/>
  <c r="CU63" i="4"/>
  <c r="DO62" i="4"/>
  <c r="DN62" i="4"/>
  <c r="DM62" i="4"/>
  <c r="CV62" i="4"/>
  <c r="CU62" i="4"/>
  <c r="DO61" i="4"/>
  <c r="DN61" i="4"/>
  <c r="DM61" i="4"/>
  <c r="DH61" i="4"/>
  <c r="DG61" i="4"/>
  <c r="DF61" i="4"/>
  <c r="DE61" i="4"/>
  <c r="CX61" i="4"/>
  <c r="CV61" i="4"/>
  <c r="CU61" i="4"/>
  <c r="DO60" i="4"/>
  <c r="DN60" i="4"/>
  <c r="DM60" i="4"/>
  <c r="DH60" i="4"/>
  <c r="DG60" i="4"/>
  <c r="DF60" i="4"/>
  <c r="DE60" i="4"/>
  <c r="CX60" i="4"/>
  <c r="CV60" i="4"/>
  <c r="CU60" i="4"/>
  <c r="DO59" i="4"/>
  <c r="DN59" i="4"/>
  <c r="DM59" i="4"/>
  <c r="DH59" i="4"/>
  <c r="DG59" i="4"/>
  <c r="DF59" i="4"/>
  <c r="DE59" i="4"/>
  <c r="CX59" i="4"/>
  <c r="CV59" i="4"/>
  <c r="CU59" i="4"/>
  <c r="DO58" i="4"/>
  <c r="DN58" i="4"/>
  <c r="DM58" i="4"/>
  <c r="DH58" i="4"/>
  <c r="DG58" i="4"/>
  <c r="DF58" i="4"/>
  <c r="DE58" i="4"/>
  <c r="CX58" i="4"/>
  <c r="CV58" i="4"/>
  <c r="CU58" i="4"/>
  <c r="DO57" i="4"/>
  <c r="DN57" i="4"/>
  <c r="DM57" i="4"/>
  <c r="DH57" i="4"/>
  <c r="DG57" i="4"/>
  <c r="DF57" i="4"/>
  <c r="DE57" i="4"/>
  <c r="CX57" i="4"/>
  <c r="CV57" i="4"/>
  <c r="CU57" i="4"/>
  <c r="DO56" i="4"/>
  <c r="DN56" i="4"/>
  <c r="DM56" i="4"/>
  <c r="DH56" i="4"/>
  <c r="DG56" i="4"/>
  <c r="DF56" i="4"/>
  <c r="DE56" i="4"/>
  <c r="CX56" i="4"/>
  <c r="CV56" i="4"/>
  <c r="CU56" i="4"/>
  <c r="DO55" i="4"/>
  <c r="DN55" i="4"/>
  <c r="DM55" i="4"/>
  <c r="DH55" i="4"/>
  <c r="DG55" i="4"/>
  <c r="DF55" i="4"/>
  <c r="DE55" i="4"/>
  <c r="CX55" i="4"/>
  <c r="CV55" i="4"/>
  <c r="CU55" i="4"/>
  <c r="DO54" i="4"/>
  <c r="DN54" i="4"/>
  <c r="DM54" i="4"/>
  <c r="DH54" i="4"/>
  <c r="DG54" i="4"/>
  <c r="DF54" i="4"/>
  <c r="DE54" i="4"/>
  <c r="CX54" i="4"/>
  <c r="CV54" i="4"/>
  <c r="CU54" i="4"/>
  <c r="DO53" i="4"/>
  <c r="DN53" i="4"/>
  <c r="DM53" i="4"/>
  <c r="DH53" i="4"/>
  <c r="DG53" i="4"/>
  <c r="DF53" i="4"/>
  <c r="DE53" i="4"/>
  <c r="CX53" i="4"/>
  <c r="CV53" i="4"/>
  <c r="CU53" i="4"/>
  <c r="DO52" i="4"/>
  <c r="DN52" i="4"/>
  <c r="DM52" i="4"/>
  <c r="DH52" i="4"/>
  <c r="DG52" i="4"/>
  <c r="DF52" i="4"/>
  <c r="DE52" i="4"/>
  <c r="CX52" i="4"/>
  <c r="CV52" i="4"/>
  <c r="CU52" i="4"/>
  <c r="DO51" i="4"/>
  <c r="DN51" i="4"/>
  <c r="DM51" i="4"/>
  <c r="CV51" i="4"/>
  <c r="CU51" i="4"/>
  <c r="DO50" i="4"/>
  <c r="DN50" i="4"/>
  <c r="DM50" i="4"/>
  <c r="CV50" i="4"/>
  <c r="CU50" i="4"/>
  <c r="DO49" i="4"/>
  <c r="DN49" i="4"/>
  <c r="DM49" i="4"/>
  <c r="CV49" i="4"/>
  <c r="CU49" i="4"/>
  <c r="DO48" i="4"/>
  <c r="DN48" i="4"/>
  <c r="DM48" i="4"/>
  <c r="CV48" i="4"/>
  <c r="CU48" i="4"/>
  <c r="DO47" i="4"/>
  <c r="DN47" i="4"/>
  <c r="DM47" i="4"/>
  <c r="DH47" i="4"/>
  <c r="DG47" i="4"/>
  <c r="DF47" i="4"/>
  <c r="DE47" i="4"/>
  <c r="CX47" i="4"/>
  <c r="CV47" i="4"/>
  <c r="CU47" i="4"/>
  <c r="DO46" i="4"/>
  <c r="DN46" i="4"/>
  <c r="DM46" i="4"/>
  <c r="DG46" i="4"/>
  <c r="CV46" i="4"/>
  <c r="CU46" i="4"/>
  <c r="DO45" i="4"/>
  <c r="DN45" i="4"/>
  <c r="DM45" i="4"/>
  <c r="DH45" i="4"/>
  <c r="DG45" i="4"/>
  <c r="DF45" i="4"/>
  <c r="DE45" i="4"/>
  <c r="CX45" i="4"/>
  <c r="CV45" i="4"/>
  <c r="CU45" i="4"/>
  <c r="DO44" i="4"/>
  <c r="DN44" i="4"/>
  <c r="DM44" i="4"/>
  <c r="CV44" i="4"/>
  <c r="CU44" i="4"/>
  <c r="DO43" i="4"/>
  <c r="DN43" i="4"/>
  <c r="DM43" i="4"/>
  <c r="CV43" i="4"/>
  <c r="CU43" i="4"/>
  <c r="DO42" i="4"/>
  <c r="DN42" i="4"/>
  <c r="DM42" i="4"/>
  <c r="CV42" i="4"/>
  <c r="CU42" i="4"/>
  <c r="DO41" i="4"/>
  <c r="DN41" i="4"/>
  <c r="DM41" i="4"/>
  <c r="DH41" i="4"/>
  <c r="DG41" i="4"/>
  <c r="DF41" i="4"/>
  <c r="DE41" i="4"/>
  <c r="CX41" i="4"/>
  <c r="CV41" i="4"/>
  <c r="CU41" i="4"/>
  <c r="DO40" i="4"/>
  <c r="DN40" i="4"/>
  <c r="DM40" i="4"/>
  <c r="DH40" i="4"/>
  <c r="DG40" i="4"/>
  <c r="DF40" i="4"/>
  <c r="DE40" i="4"/>
  <c r="CX40" i="4"/>
  <c r="CV40" i="4"/>
  <c r="CU40" i="4"/>
  <c r="DO39" i="4"/>
  <c r="DN39" i="4"/>
  <c r="DM39" i="4"/>
  <c r="CV39" i="4"/>
  <c r="CU39" i="4"/>
  <c r="DO38" i="4"/>
  <c r="DN38" i="4"/>
  <c r="DM38" i="4"/>
  <c r="DH38" i="4"/>
  <c r="DG38" i="4"/>
  <c r="DF38" i="4"/>
  <c r="DE38" i="4"/>
  <c r="CX38" i="4"/>
  <c r="CV38" i="4"/>
  <c r="CU38" i="4"/>
  <c r="DO37" i="4"/>
  <c r="DN37" i="4"/>
  <c r="DM37" i="4"/>
  <c r="CV37" i="4"/>
  <c r="CU37" i="4"/>
  <c r="DO36" i="4"/>
  <c r="DN36" i="4"/>
  <c r="DM36" i="4"/>
  <c r="DH36" i="4"/>
  <c r="DG36" i="4"/>
  <c r="DF36" i="4"/>
  <c r="DE36" i="4"/>
  <c r="CX36" i="4"/>
  <c r="CV36" i="4"/>
  <c r="CU36" i="4"/>
  <c r="DO35" i="4"/>
  <c r="DN35" i="4"/>
  <c r="DM35" i="4"/>
  <c r="DH35" i="4"/>
  <c r="DG35" i="4"/>
  <c r="DF35" i="4"/>
  <c r="DE35" i="4"/>
  <c r="CX35" i="4"/>
  <c r="CV35" i="4"/>
  <c r="CU35" i="4"/>
  <c r="DO34" i="4"/>
  <c r="DN34" i="4"/>
  <c r="DM34" i="4"/>
  <c r="DH34" i="4"/>
  <c r="DG34" i="4"/>
  <c r="DF34" i="4"/>
  <c r="DE34" i="4"/>
  <c r="CX34" i="4"/>
  <c r="CV34" i="4"/>
  <c r="CU34" i="4"/>
  <c r="DO33" i="4"/>
  <c r="DN33" i="4"/>
  <c r="DM33" i="4"/>
  <c r="DH33" i="4"/>
  <c r="DG33" i="4"/>
  <c r="DF33" i="4"/>
  <c r="DE33" i="4"/>
  <c r="CX33" i="4"/>
  <c r="CV33" i="4"/>
  <c r="CU33" i="4"/>
  <c r="DO32" i="4"/>
  <c r="DN32" i="4"/>
  <c r="DM32" i="4"/>
  <c r="CV32" i="4"/>
  <c r="CU32" i="4"/>
  <c r="DO31" i="4"/>
  <c r="DN31" i="4"/>
  <c r="DM31" i="4"/>
  <c r="DH31" i="4"/>
  <c r="DG31" i="4"/>
  <c r="DF31" i="4"/>
  <c r="DE31" i="4"/>
  <c r="CX31" i="4"/>
  <c r="CV31" i="4"/>
  <c r="CU31" i="4"/>
  <c r="DO30" i="4"/>
  <c r="DN30" i="4"/>
  <c r="DM30" i="4"/>
  <c r="DH30" i="4"/>
  <c r="DG30" i="4"/>
  <c r="DF30" i="4"/>
  <c r="DE30" i="4"/>
  <c r="CX30" i="4"/>
  <c r="CV30" i="4"/>
  <c r="CU30" i="4"/>
  <c r="DO29" i="4"/>
  <c r="DN29" i="4"/>
  <c r="DM29" i="4"/>
  <c r="CV29" i="4"/>
  <c r="CU29" i="4"/>
  <c r="DO28" i="4"/>
  <c r="DN28" i="4"/>
  <c r="DM28" i="4"/>
  <c r="DH28" i="4"/>
  <c r="DG28" i="4"/>
  <c r="DF28" i="4"/>
  <c r="DE28" i="4"/>
  <c r="CX28" i="4"/>
  <c r="CV28" i="4"/>
  <c r="CU28" i="4"/>
  <c r="DO27" i="4"/>
  <c r="DN27" i="4"/>
  <c r="DM27" i="4"/>
  <c r="DH27" i="4"/>
  <c r="DG27" i="4"/>
  <c r="DF27" i="4"/>
  <c r="DE27" i="4"/>
  <c r="CX27" i="4"/>
  <c r="CV27" i="4"/>
  <c r="CU27" i="4"/>
  <c r="DO26" i="4"/>
  <c r="DN26" i="4"/>
  <c r="DM26" i="4"/>
  <c r="DH26" i="4"/>
  <c r="DG26" i="4"/>
  <c r="DF26" i="4"/>
  <c r="DE26" i="4"/>
  <c r="CX26" i="4"/>
  <c r="CV26" i="4"/>
  <c r="CU26" i="4"/>
  <c r="DO25" i="4"/>
  <c r="DN25" i="4"/>
  <c r="DM25" i="4"/>
  <c r="DH25" i="4"/>
  <c r="DG25" i="4"/>
  <c r="DF25" i="4"/>
  <c r="DE25" i="4"/>
  <c r="CX25" i="4"/>
  <c r="CV25" i="4"/>
  <c r="CU25" i="4"/>
  <c r="DO24" i="4"/>
  <c r="DN24" i="4"/>
  <c r="DM24" i="4"/>
  <c r="CV24" i="4"/>
  <c r="CU24" i="4"/>
  <c r="DO23" i="4"/>
  <c r="DN23" i="4"/>
  <c r="DM23" i="4"/>
  <c r="CV23" i="4"/>
  <c r="CU23" i="4"/>
  <c r="DO22" i="4"/>
  <c r="DN22" i="4"/>
  <c r="DM22" i="4"/>
  <c r="CV22" i="4"/>
  <c r="CU22" i="4"/>
  <c r="DO21" i="4"/>
  <c r="DN21" i="4"/>
  <c r="DM21" i="4"/>
  <c r="DH21" i="4"/>
  <c r="DG21" i="4"/>
  <c r="DF21" i="4"/>
  <c r="DE21" i="4"/>
  <c r="CX21" i="4"/>
  <c r="CV21" i="4"/>
  <c r="CU21" i="4"/>
  <c r="DO20" i="4"/>
  <c r="DN20" i="4"/>
  <c r="DM20" i="4"/>
  <c r="DH20" i="4"/>
  <c r="DG20" i="4"/>
  <c r="DF20" i="4"/>
  <c r="DE20" i="4"/>
  <c r="CX20" i="4"/>
  <c r="CV20" i="4"/>
  <c r="CU20" i="4"/>
  <c r="DO19" i="4"/>
  <c r="DN19" i="4"/>
  <c r="DM19" i="4"/>
  <c r="DH19" i="4"/>
  <c r="DG19" i="4"/>
  <c r="DF19" i="4"/>
  <c r="DE19" i="4"/>
  <c r="CX19" i="4"/>
  <c r="CV19" i="4"/>
  <c r="CU19" i="4"/>
  <c r="DO18" i="4"/>
  <c r="DN18" i="4"/>
  <c r="DM18" i="4"/>
  <c r="DH18" i="4"/>
  <c r="DG18" i="4"/>
  <c r="DF18" i="4"/>
  <c r="DE18" i="4"/>
  <c r="CX18" i="4"/>
  <c r="CV18" i="4"/>
  <c r="CU18" i="4"/>
  <c r="DO17" i="4"/>
  <c r="DN17" i="4"/>
  <c r="DM17" i="4"/>
  <c r="DH17" i="4"/>
  <c r="DG17" i="4"/>
  <c r="DF17" i="4"/>
  <c r="DE17" i="4"/>
  <c r="CX17" i="4"/>
  <c r="CV17" i="4"/>
  <c r="CU17" i="4"/>
  <c r="DO16" i="4"/>
  <c r="DN16" i="4"/>
  <c r="DM16" i="4"/>
  <c r="DH16" i="4"/>
  <c r="DG16" i="4"/>
  <c r="DF16" i="4"/>
  <c r="DE16" i="4"/>
  <c r="CX16" i="4"/>
  <c r="CV16" i="4"/>
  <c r="CU16" i="4"/>
  <c r="DO15" i="4"/>
  <c r="DN15" i="4"/>
  <c r="DM15" i="4"/>
  <c r="CX15" i="4"/>
  <c r="CV15" i="4"/>
  <c r="DO14" i="4"/>
  <c r="DN14" i="4"/>
  <c r="DM14" i="4"/>
  <c r="DH14" i="4"/>
  <c r="DG14" i="4"/>
  <c r="DF14" i="4"/>
  <c r="DE14" i="4"/>
  <c r="CX14" i="4"/>
  <c r="CV14" i="4"/>
  <c r="CU14" i="4"/>
  <c r="DO13" i="4"/>
  <c r="DN13" i="4"/>
  <c r="DM13" i="4"/>
  <c r="CX13" i="4"/>
  <c r="CV13" i="4"/>
  <c r="DO12" i="4"/>
  <c r="DN12" i="4"/>
  <c r="DM12" i="4"/>
  <c r="DH12" i="4"/>
  <c r="DG12" i="4"/>
  <c r="DF12" i="4"/>
  <c r="DE12" i="4"/>
  <c r="CX12" i="4"/>
  <c r="CV12" i="4"/>
  <c r="CU12" i="4"/>
  <c r="DO11" i="4"/>
  <c r="DN11" i="4"/>
  <c r="DM11" i="4"/>
  <c r="CX11" i="4"/>
  <c r="CV11" i="4"/>
  <c r="DO10" i="4"/>
  <c r="DN10" i="4"/>
  <c r="DM10" i="4"/>
  <c r="CX10" i="4"/>
  <c r="CV10" i="4"/>
  <c r="DO9" i="4"/>
  <c r="DN9" i="4"/>
  <c r="DM9" i="4"/>
  <c r="CX9" i="4"/>
  <c r="CV9" i="4"/>
  <c r="DO8" i="4"/>
  <c r="DN8" i="4"/>
  <c r="DM8" i="4"/>
  <c r="DH8" i="4"/>
  <c r="DG8" i="4"/>
  <c r="DF8" i="4"/>
  <c r="DE8" i="4"/>
  <c r="CX8" i="4"/>
  <c r="CV8" i="4"/>
  <c r="CU8" i="4"/>
  <c r="AG2" i="4"/>
  <c r="Q2" i="4"/>
  <c r="R2" i="4" s="1"/>
  <c r="Z1" i="4"/>
  <c r="Y1" i="4"/>
  <c r="P1" i="4"/>
  <c r="DZ202" i="3"/>
  <c r="DY202" i="3"/>
  <c r="DX202" i="3"/>
  <c r="DZ201" i="3"/>
  <c r="DY201" i="3"/>
  <c r="DX201" i="3"/>
  <c r="DV201" i="3"/>
  <c r="DS201" i="3"/>
  <c r="DR201" i="3"/>
  <c r="DQ201" i="3"/>
  <c r="DM201" i="3"/>
  <c r="DL201" i="3"/>
  <c r="DK201" i="3"/>
  <c r="DJ201" i="3"/>
  <c r="DH201" i="3"/>
  <c r="DG201" i="3"/>
  <c r="DF201" i="3"/>
  <c r="DE201" i="3"/>
  <c r="CX201" i="3"/>
  <c r="CV201" i="3"/>
  <c r="CU201" i="3"/>
  <c r="DZ200" i="3"/>
  <c r="DY200" i="3"/>
  <c r="DX200" i="3"/>
  <c r="DV200" i="3"/>
  <c r="DS200" i="3"/>
  <c r="DR200" i="3"/>
  <c r="DQ200" i="3"/>
  <c r="DM200" i="3"/>
  <c r="DL200" i="3"/>
  <c r="DK200" i="3"/>
  <c r="DJ200" i="3"/>
  <c r="CX200" i="3"/>
  <c r="DZ199" i="3"/>
  <c r="DY199" i="3"/>
  <c r="DX199" i="3"/>
  <c r="DV199" i="3"/>
  <c r="DS199" i="3"/>
  <c r="DR199" i="3"/>
  <c r="DQ199" i="3"/>
  <c r="DM199" i="3"/>
  <c r="DL199" i="3"/>
  <c r="DK199" i="3"/>
  <c r="DJ199" i="3"/>
  <c r="CX199" i="3"/>
  <c r="CV199" i="3"/>
  <c r="CU199" i="3"/>
  <c r="DZ198" i="3"/>
  <c r="DY198" i="3"/>
  <c r="DX198" i="3"/>
  <c r="DV198" i="3"/>
  <c r="DS198" i="3"/>
  <c r="DR198" i="3"/>
  <c r="DP198" i="3"/>
  <c r="DQ198" i="3" s="1"/>
  <c r="DM198" i="3"/>
  <c r="DL198" i="3"/>
  <c r="DK198" i="3"/>
  <c r="DJ198" i="3"/>
  <c r="DH198" i="3"/>
  <c r="DG198" i="3"/>
  <c r="DF198" i="3"/>
  <c r="DE198" i="3"/>
  <c r="CX198" i="3"/>
  <c r="CV198" i="3"/>
  <c r="CU198" i="3"/>
  <c r="DZ197" i="3"/>
  <c r="DY197" i="3"/>
  <c r="DX197" i="3"/>
  <c r="DV197" i="3"/>
  <c r="DS197" i="3"/>
  <c r="DR197" i="3"/>
  <c r="DQ197" i="3"/>
  <c r="DM197" i="3"/>
  <c r="DL197" i="3"/>
  <c r="DK197" i="3"/>
  <c r="DJ197" i="3"/>
  <c r="CX197" i="3"/>
  <c r="CV197" i="3"/>
  <c r="CU197" i="3"/>
  <c r="DZ196" i="3"/>
  <c r="DY196" i="3"/>
  <c r="DX196" i="3"/>
  <c r="DV196" i="3"/>
  <c r="DS196" i="3"/>
  <c r="DR196" i="3"/>
  <c r="DQ196" i="3"/>
  <c r="DM196" i="3"/>
  <c r="DL196" i="3"/>
  <c r="DK196" i="3"/>
  <c r="DJ196" i="3"/>
  <c r="CX196" i="3"/>
  <c r="CV196" i="3"/>
  <c r="CU196" i="3"/>
  <c r="DZ195" i="3"/>
  <c r="DY195" i="3"/>
  <c r="DX195" i="3"/>
  <c r="DV195" i="3"/>
  <c r="DS195" i="3"/>
  <c r="DR195" i="3"/>
  <c r="DQ195" i="3"/>
  <c r="DM195" i="3"/>
  <c r="DL195" i="3"/>
  <c r="DK195" i="3"/>
  <c r="DJ195" i="3"/>
  <c r="DH195" i="3"/>
  <c r="DG195" i="3"/>
  <c r="DF195" i="3"/>
  <c r="DE195" i="3"/>
  <c r="CX195" i="3"/>
  <c r="CV195" i="3"/>
  <c r="CU195" i="3"/>
  <c r="DZ194" i="3"/>
  <c r="DY194" i="3"/>
  <c r="DX194" i="3"/>
  <c r="DV194" i="3"/>
  <c r="DS194" i="3"/>
  <c r="DR194" i="3"/>
  <c r="DQ194" i="3"/>
  <c r="DM194" i="3"/>
  <c r="DL194" i="3"/>
  <c r="DK194" i="3"/>
  <c r="DJ194" i="3"/>
  <c r="DH194" i="3"/>
  <c r="DG194" i="3"/>
  <c r="DF194" i="3"/>
  <c r="CX194" i="3"/>
  <c r="CV194" i="3"/>
  <c r="CU194" i="3"/>
  <c r="DZ193" i="3"/>
  <c r="DY193" i="3"/>
  <c r="DX193" i="3"/>
  <c r="DV193" i="3"/>
  <c r="DS193" i="3"/>
  <c r="DR193" i="3"/>
  <c r="DQ193" i="3"/>
  <c r="DM193" i="3"/>
  <c r="DL193" i="3"/>
  <c r="DK193" i="3"/>
  <c r="DJ193" i="3"/>
  <c r="CX193" i="3"/>
  <c r="CV193" i="3"/>
  <c r="CU193" i="3"/>
  <c r="DZ192" i="3"/>
  <c r="DY192" i="3"/>
  <c r="DX192" i="3"/>
  <c r="DV192" i="3"/>
  <c r="DS192" i="3"/>
  <c r="DR192" i="3"/>
  <c r="DQ192" i="3"/>
  <c r="DM192" i="3"/>
  <c r="DL192" i="3"/>
  <c r="DK192" i="3"/>
  <c r="DJ192" i="3"/>
  <c r="DH192" i="3"/>
  <c r="DG192" i="3"/>
  <c r="DF192" i="3"/>
  <c r="CX192" i="3"/>
  <c r="CV192" i="3"/>
  <c r="CU192" i="3"/>
  <c r="DZ191" i="3"/>
  <c r="DY191" i="3"/>
  <c r="DX191" i="3"/>
  <c r="DV191" i="3"/>
  <c r="DS191" i="3"/>
  <c r="DR191" i="3"/>
  <c r="DQ191" i="3"/>
  <c r="DM191" i="3"/>
  <c r="DL191" i="3"/>
  <c r="DK191" i="3"/>
  <c r="DJ191" i="3"/>
  <c r="DH191" i="3"/>
  <c r="DG191" i="3"/>
  <c r="DF191" i="3"/>
  <c r="DE191" i="3"/>
  <c r="CX191" i="3"/>
  <c r="CV191" i="3"/>
  <c r="CU191" i="3"/>
  <c r="DZ190" i="3"/>
  <c r="DY190" i="3"/>
  <c r="DX190" i="3"/>
  <c r="DV190" i="3"/>
  <c r="DS190" i="3"/>
  <c r="DR190" i="3"/>
  <c r="DQ190" i="3"/>
  <c r="DM190" i="3"/>
  <c r="DL190" i="3"/>
  <c r="DK190" i="3"/>
  <c r="DJ190" i="3"/>
  <c r="CX190" i="3"/>
  <c r="CV190" i="3"/>
  <c r="CU190" i="3"/>
  <c r="DZ189" i="3"/>
  <c r="DY189" i="3"/>
  <c r="DX189" i="3"/>
  <c r="DV189" i="3"/>
  <c r="DS189" i="3"/>
  <c r="DR189" i="3"/>
  <c r="DQ189" i="3"/>
  <c r="DM189" i="3"/>
  <c r="DL189" i="3"/>
  <c r="DK189" i="3"/>
  <c r="DJ189" i="3"/>
  <c r="DH189" i="3"/>
  <c r="DG189" i="3"/>
  <c r="DF189" i="3"/>
  <c r="DE189" i="3"/>
  <c r="CX189" i="3"/>
  <c r="CV189" i="3"/>
  <c r="CU189" i="3"/>
  <c r="DZ188" i="3"/>
  <c r="DY188" i="3"/>
  <c r="DX188" i="3"/>
  <c r="DV188" i="3"/>
  <c r="DS188" i="3"/>
  <c r="DR188" i="3"/>
  <c r="DQ188" i="3"/>
  <c r="DM188" i="3"/>
  <c r="DL188" i="3"/>
  <c r="DK188" i="3"/>
  <c r="DJ188" i="3"/>
  <c r="CX188" i="3"/>
  <c r="CV188" i="3"/>
  <c r="CU188" i="3"/>
  <c r="DZ187" i="3"/>
  <c r="DY187" i="3"/>
  <c r="DX187" i="3"/>
  <c r="DV187" i="3"/>
  <c r="DS187" i="3"/>
  <c r="DR187" i="3"/>
  <c r="DQ187" i="3"/>
  <c r="DM187" i="3"/>
  <c r="DL187" i="3"/>
  <c r="DK187" i="3"/>
  <c r="DJ187" i="3"/>
  <c r="CX187" i="3"/>
  <c r="CV187" i="3"/>
  <c r="CU187" i="3"/>
  <c r="DZ186" i="3"/>
  <c r="DY186" i="3"/>
  <c r="DX186" i="3"/>
  <c r="DV186" i="3"/>
  <c r="DS186" i="3"/>
  <c r="DR186" i="3"/>
  <c r="DQ186" i="3"/>
  <c r="DP186" i="3"/>
  <c r="DM186" i="3"/>
  <c r="DL186" i="3"/>
  <c r="DK186" i="3"/>
  <c r="DJ186" i="3"/>
  <c r="CX186" i="3"/>
  <c r="CV186" i="3"/>
  <c r="CU186" i="3"/>
  <c r="DZ185" i="3"/>
  <c r="DY185" i="3"/>
  <c r="DX185" i="3"/>
  <c r="DV185" i="3"/>
  <c r="DS185" i="3"/>
  <c r="DR185" i="3"/>
  <c r="DP185" i="3"/>
  <c r="DP184" i="3" s="1"/>
  <c r="DQ184" i="3" s="1"/>
  <c r="DM185" i="3"/>
  <c r="DL185" i="3"/>
  <c r="DK185" i="3"/>
  <c r="DJ185" i="3"/>
  <c r="DH185" i="3"/>
  <c r="DG185" i="3"/>
  <c r="DF185" i="3"/>
  <c r="DE185" i="3"/>
  <c r="CX185" i="3"/>
  <c r="CV185" i="3"/>
  <c r="CU185" i="3"/>
  <c r="DZ184" i="3"/>
  <c r="DY184" i="3"/>
  <c r="DX184" i="3"/>
  <c r="DV184" i="3"/>
  <c r="DS184" i="3"/>
  <c r="DR184" i="3"/>
  <c r="DM184" i="3"/>
  <c r="DL184" i="3"/>
  <c r="DK184" i="3"/>
  <c r="DJ184" i="3"/>
  <c r="DH184" i="3"/>
  <c r="DG184" i="3"/>
  <c r="DF184" i="3"/>
  <c r="DE184" i="3"/>
  <c r="CX184" i="3"/>
  <c r="CV184" i="3"/>
  <c r="CU184" i="3"/>
  <c r="DZ183" i="3"/>
  <c r="DY183" i="3"/>
  <c r="DX183" i="3"/>
  <c r="DV183" i="3"/>
  <c r="DS183" i="3"/>
  <c r="DR183" i="3"/>
  <c r="DQ183" i="3"/>
  <c r="DM183" i="3"/>
  <c r="DL183" i="3"/>
  <c r="DK183" i="3"/>
  <c r="DJ183" i="3"/>
  <c r="CX183" i="3"/>
  <c r="CV183" i="3"/>
  <c r="CU183" i="3"/>
  <c r="DZ182" i="3"/>
  <c r="DY182" i="3"/>
  <c r="DX182" i="3"/>
  <c r="DV182" i="3"/>
  <c r="DS182" i="3"/>
  <c r="DR182" i="3"/>
  <c r="DQ182" i="3"/>
  <c r="DM182" i="3"/>
  <c r="DL182" i="3"/>
  <c r="DK182" i="3"/>
  <c r="DJ182" i="3"/>
  <c r="CX182" i="3"/>
  <c r="DZ181" i="3"/>
  <c r="DY181" i="3"/>
  <c r="DX181" i="3"/>
  <c r="DV181" i="3"/>
  <c r="DS181" i="3"/>
  <c r="DR181" i="3"/>
  <c r="DQ181" i="3"/>
  <c r="DM181" i="3"/>
  <c r="DL181" i="3"/>
  <c r="DK181" i="3"/>
  <c r="DJ181" i="3"/>
  <c r="DH181" i="3"/>
  <c r="DG181" i="3"/>
  <c r="DF181" i="3"/>
  <c r="DE181" i="3"/>
  <c r="CX181" i="3"/>
  <c r="CV181" i="3"/>
  <c r="CU181" i="3"/>
  <c r="DZ180" i="3"/>
  <c r="DY180" i="3"/>
  <c r="DX180" i="3"/>
  <c r="DV180" i="3"/>
  <c r="DS180" i="3"/>
  <c r="DR180" i="3"/>
  <c r="DP180" i="3"/>
  <c r="DQ180" i="3" s="1"/>
  <c r="DM180" i="3"/>
  <c r="DL180" i="3"/>
  <c r="DK180" i="3"/>
  <c r="DJ180" i="3"/>
  <c r="DH180" i="3"/>
  <c r="DG180" i="3"/>
  <c r="DF180" i="3"/>
  <c r="DE180" i="3"/>
  <c r="CX180" i="3"/>
  <c r="CV180" i="3"/>
  <c r="CU180" i="3"/>
  <c r="DZ179" i="3"/>
  <c r="DY179" i="3"/>
  <c r="DX179" i="3"/>
  <c r="DV179" i="3"/>
  <c r="DS179" i="3"/>
  <c r="DR179" i="3"/>
  <c r="DQ179" i="3"/>
  <c r="DP179" i="3"/>
  <c r="DM179" i="3"/>
  <c r="DL179" i="3"/>
  <c r="DK179" i="3"/>
  <c r="DJ179" i="3"/>
  <c r="DH179" i="3"/>
  <c r="DG179" i="3"/>
  <c r="DF179" i="3"/>
  <c r="DE179" i="3"/>
  <c r="CX179" i="3"/>
  <c r="CV179" i="3"/>
  <c r="CU179" i="3"/>
  <c r="DZ178" i="3"/>
  <c r="DY178" i="3"/>
  <c r="DX178" i="3"/>
  <c r="DV178" i="3"/>
  <c r="DS178" i="3"/>
  <c r="DR178" i="3"/>
  <c r="DQ178" i="3"/>
  <c r="DM178" i="3"/>
  <c r="DL178" i="3"/>
  <c r="DK178" i="3"/>
  <c r="DJ178" i="3"/>
  <c r="DH178" i="3"/>
  <c r="DG178" i="3"/>
  <c r="DF178" i="3"/>
  <c r="DE178" i="3"/>
  <c r="CX178" i="3"/>
  <c r="CV178" i="3"/>
  <c r="CU178" i="3"/>
  <c r="DZ177" i="3"/>
  <c r="DY177" i="3"/>
  <c r="DX177" i="3"/>
  <c r="DV177" i="3"/>
  <c r="DS177" i="3"/>
  <c r="DR177" i="3"/>
  <c r="DQ177" i="3"/>
  <c r="DM177" i="3"/>
  <c r="DL177" i="3"/>
  <c r="DK177" i="3"/>
  <c r="DJ177" i="3"/>
  <c r="CX177" i="3"/>
  <c r="CV177" i="3"/>
  <c r="CU177" i="3"/>
  <c r="DZ176" i="3"/>
  <c r="DY176" i="3"/>
  <c r="DX176" i="3"/>
  <c r="DV176" i="3"/>
  <c r="DS176" i="3"/>
  <c r="DR176" i="3"/>
  <c r="DP176" i="3"/>
  <c r="DQ176" i="3" s="1"/>
  <c r="DM176" i="3"/>
  <c r="DL176" i="3"/>
  <c r="DK176" i="3"/>
  <c r="DJ176" i="3"/>
  <c r="DH176" i="3"/>
  <c r="DG176" i="3"/>
  <c r="DF176" i="3"/>
  <c r="DE176" i="3"/>
  <c r="CX176" i="3"/>
  <c r="CV176" i="3"/>
  <c r="CU176" i="3"/>
  <c r="DZ175" i="3"/>
  <c r="DY175" i="3"/>
  <c r="DX175" i="3"/>
  <c r="DV175" i="3"/>
  <c r="DS175" i="3"/>
  <c r="DR175" i="3"/>
  <c r="DQ175" i="3"/>
  <c r="DP175" i="3"/>
  <c r="DM175" i="3"/>
  <c r="DL175" i="3"/>
  <c r="DK175" i="3"/>
  <c r="DJ175" i="3"/>
  <c r="DH175" i="3"/>
  <c r="DG175" i="3"/>
  <c r="DF175" i="3"/>
  <c r="DE175" i="3"/>
  <c r="CX175" i="3"/>
  <c r="CV175" i="3"/>
  <c r="CU175" i="3"/>
  <c r="DZ174" i="3"/>
  <c r="DY174" i="3"/>
  <c r="DX174" i="3"/>
  <c r="DV174" i="3"/>
  <c r="DS174" i="3"/>
  <c r="DR174" i="3"/>
  <c r="DQ174" i="3"/>
  <c r="DM174" i="3"/>
  <c r="DL174" i="3"/>
  <c r="DK174" i="3"/>
  <c r="DJ174" i="3"/>
  <c r="DH174" i="3"/>
  <c r="DG174" i="3"/>
  <c r="DF174" i="3"/>
  <c r="DE174" i="3"/>
  <c r="CX174" i="3"/>
  <c r="CV174" i="3"/>
  <c r="CU174" i="3"/>
  <c r="DZ173" i="3"/>
  <c r="DY173" i="3"/>
  <c r="DX173" i="3"/>
  <c r="DV173" i="3"/>
  <c r="DS173" i="3"/>
  <c r="DR173" i="3"/>
  <c r="DP173" i="3"/>
  <c r="DQ173" i="3" s="1"/>
  <c r="DM173" i="3"/>
  <c r="DL173" i="3"/>
  <c r="DK173" i="3"/>
  <c r="DJ173" i="3"/>
  <c r="DH173" i="3"/>
  <c r="DG173" i="3"/>
  <c r="DF173" i="3"/>
  <c r="DE173" i="3"/>
  <c r="CX173" i="3"/>
  <c r="CV173" i="3"/>
  <c r="CU173" i="3"/>
  <c r="DZ172" i="3"/>
  <c r="DY172" i="3"/>
  <c r="DX172" i="3"/>
  <c r="DV172" i="3"/>
  <c r="DS172" i="3"/>
  <c r="DR172" i="3"/>
  <c r="DQ172" i="3"/>
  <c r="DM172" i="3"/>
  <c r="DL172" i="3"/>
  <c r="DK172" i="3"/>
  <c r="DJ172" i="3"/>
  <c r="CX172" i="3"/>
  <c r="CV172" i="3"/>
  <c r="CU172" i="3"/>
  <c r="DZ171" i="3"/>
  <c r="DY171" i="3"/>
  <c r="DX171" i="3"/>
  <c r="DV171" i="3"/>
  <c r="DS171" i="3"/>
  <c r="DR171" i="3"/>
  <c r="DM171" i="3"/>
  <c r="DL171" i="3"/>
  <c r="DK171" i="3"/>
  <c r="DJ171" i="3"/>
  <c r="CX171" i="3"/>
  <c r="CV171" i="3"/>
  <c r="CU171" i="3"/>
  <c r="DZ170" i="3"/>
  <c r="DY170" i="3"/>
  <c r="DX170" i="3"/>
  <c r="DV170" i="3"/>
  <c r="DS170" i="3"/>
  <c r="DR170" i="3"/>
  <c r="DM170" i="3"/>
  <c r="DL170" i="3"/>
  <c r="DK170" i="3"/>
  <c r="DJ170" i="3"/>
  <c r="DH170" i="3"/>
  <c r="DG170" i="3"/>
  <c r="DF170" i="3"/>
  <c r="DE170" i="3"/>
  <c r="CX170" i="3"/>
  <c r="CV170" i="3"/>
  <c r="CU170" i="3"/>
  <c r="DZ169" i="3"/>
  <c r="DY169" i="3"/>
  <c r="DX169" i="3"/>
  <c r="DV169" i="3"/>
  <c r="DS169" i="3"/>
  <c r="DR169" i="3"/>
  <c r="DM169" i="3"/>
  <c r="DL169" i="3"/>
  <c r="DK169" i="3"/>
  <c r="DJ169" i="3"/>
  <c r="DH169" i="3"/>
  <c r="DG169" i="3"/>
  <c r="DF169" i="3"/>
  <c r="DE169" i="3"/>
  <c r="CX169" i="3"/>
  <c r="CV169" i="3"/>
  <c r="CU169" i="3"/>
  <c r="DZ168" i="3"/>
  <c r="DY168" i="3"/>
  <c r="DX168" i="3"/>
  <c r="DV168" i="3"/>
  <c r="DS168" i="3"/>
  <c r="DR168" i="3"/>
  <c r="DP168" i="3"/>
  <c r="DP167" i="3" s="1"/>
  <c r="DQ167" i="3" s="1"/>
  <c r="DM168" i="3"/>
  <c r="DL168" i="3"/>
  <c r="DK168" i="3"/>
  <c r="DJ168" i="3"/>
  <c r="DH168" i="3"/>
  <c r="DG168" i="3"/>
  <c r="DF168" i="3"/>
  <c r="DE168" i="3"/>
  <c r="CX168" i="3"/>
  <c r="CV168" i="3"/>
  <c r="CU168" i="3"/>
  <c r="DZ167" i="3"/>
  <c r="DY167" i="3"/>
  <c r="DX167" i="3"/>
  <c r="DV167" i="3"/>
  <c r="DS167" i="3"/>
  <c r="DR167" i="3"/>
  <c r="DM167" i="3"/>
  <c r="DL167" i="3"/>
  <c r="DK167" i="3"/>
  <c r="DJ167" i="3"/>
  <c r="DH167" i="3"/>
  <c r="DG167" i="3"/>
  <c r="DF167" i="3"/>
  <c r="DE167" i="3"/>
  <c r="CX167" i="3"/>
  <c r="CV167" i="3"/>
  <c r="CU167" i="3"/>
  <c r="DZ166" i="3"/>
  <c r="DY166" i="3"/>
  <c r="DX166" i="3"/>
  <c r="DV166" i="3"/>
  <c r="DS166" i="3"/>
  <c r="DR166" i="3"/>
  <c r="DQ166" i="3"/>
  <c r="DM166" i="3"/>
  <c r="DL166" i="3"/>
  <c r="DK166" i="3"/>
  <c r="DJ166" i="3"/>
  <c r="CX166" i="3"/>
  <c r="CV166" i="3"/>
  <c r="CU166" i="3"/>
  <c r="DZ165" i="3"/>
  <c r="DY165" i="3"/>
  <c r="DX165" i="3"/>
  <c r="DV165" i="3"/>
  <c r="DS165" i="3"/>
  <c r="DR165" i="3"/>
  <c r="DQ165" i="3"/>
  <c r="DM165" i="3"/>
  <c r="DL165" i="3"/>
  <c r="DK165" i="3"/>
  <c r="DJ165" i="3"/>
  <c r="CX165" i="3"/>
  <c r="DZ164" i="3"/>
  <c r="DY164" i="3"/>
  <c r="DX164" i="3"/>
  <c r="DV164" i="3"/>
  <c r="DS164" i="3"/>
  <c r="DR164" i="3"/>
  <c r="DQ164" i="3"/>
  <c r="DM164" i="3"/>
  <c r="DL164" i="3"/>
  <c r="DK164" i="3"/>
  <c r="DJ164" i="3"/>
  <c r="CX164" i="3"/>
  <c r="CV164" i="3"/>
  <c r="CU164" i="3"/>
  <c r="DZ163" i="3"/>
  <c r="DY163" i="3"/>
  <c r="DX163" i="3"/>
  <c r="DV163" i="3"/>
  <c r="DS163" i="3"/>
  <c r="DR163" i="3"/>
  <c r="DQ163" i="3"/>
  <c r="DM163" i="3"/>
  <c r="DL163" i="3"/>
  <c r="DK163" i="3"/>
  <c r="DJ163" i="3"/>
  <c r="DH163" i="3"/>
  <c r="DG163" i="3"/>
  <c r="DF163" i="3"/>
  <c r="DE163" i="3"/>
  <c r="CX163" i="3"/>
  <c r="CV163" i="3"/>
  <c r="CU163" i="3"/>
  <c r="DZ162" i="3"/>
  <c r="DY162" i="3"/>
  <c r="DX162" i="3"/>
  <c r="DV162" i="3"/>
  <c r="DS162" i="3"/>
  <c r="DR162" i="3"/>
  <c r="DQ162" i="3"/>
  <c r="DM162" i="3"/>
  <c r="DL162" i="3"/>
  <c r="DK162" i="3"/>
  <c r="DJ162" i="3"/>
  <c r="DH162" i="3"/>
  <c r="DG162" i="3"/>
  <c r="DF162" i="3"/>
  <c r="DE162" i="3"/>
  <c r="CX162" i="3"/>
  <c r="CV162" i="3"/>
  <c r="CU162" i="3"/>
  <c r="DZ161" i="3"/>
  <c r="DY161" i="3"/>
  <c r="DX161" i="3"/>
  <c r="DV161" i="3"/>
  <c r="DS161" i="3"/>
  <c r="DR161" i="3"/>
  <c r="DP161" i="3"/>
  <c r="DQ161" i="3" s="1"/>
  <c r="DM161" i="3"/>
  <c r="DL161" i="3"/>
  <c r="DK161" i="3"/>
  <c r="DJ161" i="3"/>
  <c r="DH161" i="3"/>
  <c r="DG161" i="3"/>
  <c r="DF161" i="3"/>
  <c r="DE161" i="3"/>
  <c r="CX161" i="3"/>
  <c r="CV161" i="3"/>
  <c r="CU161" i="3"/>
  <c r="DZ160" i="3"/>
  <c r="DY160" i="3"/>
  <c r="DX160" i="3"/>
  <c r="DV160" i="3"/>
  <c r="DS160" i="3"/>
  <c r="DR160" i="3"/>
  <c r="DQ160" i="3"/>
  <c r="DM160" i="3"/>
  <c r="DL160" i="3"/>
  <c r="DK160" i="3"/>
  <c r="DJ160" i="3"/>
  <c r="DH160" i="3"/>
  <c r="DG160" i="3"/>
  <c r="DF160" i="3"/>
  <c r="DE160" i="3"/>
  <c r="CX160" i="3"/>
  <c r="CV160" i="3"/>
  <c r="CU160" i="3"/>
  <c r="DZ159" i="3"/>
  <c r="DY159" i="3"/>
  <c r="DX159" i="3"/>
  <c r="DV159" i="3"/>
  <c r="DS159" i="3"/>
  <c r="DR159" i="3"/>
  <c r="DQ159" i="3"/>
  <c r="DM159" i="3"/>
  <c r="DL159" i="3"/>
  <c r="DK159" i="3"/>
  <c r="DJ159" i="3"/>
  <c r="DH159" i="3"/>
  <c r="DG159" i="3"/>
  <c r="DF159" i="3"/>
  <c r="DE159" i="3"/>
  <c r="CX159" i="3"/>
  <c r="CV159" i="3"/>
  <c r="CU159" i="3"/>
  <c r="DZ158" i="3"/>
  <c r="DY158" i="3"/>
  <c r="DX158" i="3"/>
  <c r="DV158" i="3"/>
  <c r="DS158" i="3"/>
  <c r="DR158" i="3"/>
  <c r="DQ158" i="3"/>
  <c r="DP158" i="3"/>
  <c r="DM158" i="3"/>
  <c r="DL158" i="3"/>
  <c r="DK158" i="3"/>
  <c r="DJ158" i="3"/>
  <c r="DH158" i="3"/>
  <c r="DG158" i="3"/>
  <c r="DF158" i="3"/>
  <c r="DE158" i="3"/>
  <c r="CX158" i="3"/>
  <c r="CV158" i="3"/>
  <c r="CU158" i="3"/>
  <c r="DZ157" i="3"/>
  <c r="DY157" i="3"/>
  <c r="DX157" i="3"/>
  <c r="DV157" i="3"/>
  <c r="DS157" i="3"/>
  <c r="DR157" i="3"/>
  <c r="DQ157" i="3"/>
  <c r="DM157" i="3"/>
  <c r="DL157" i="3"/>
  <c r="DK157" i="3"/>
  <c r="DJ157" i="3"/>
  <c r="CX157" i="3"/>
  <c r="CV157" i="3"/>
  <c r="CU157" i="3"/>
  <c r="DZ156" i="3"/>
  <c r="DY156" i="3"/>
  <c r="DX156" i="3"/>
  <c r="DV156" i="3"/>
  <c r="DS156" i="3"/>
  <c r="DR156" i="3"/>
  <c r="DQ156" i="3"/>
  <c r="DM156" i="3"/>
  <c r="DL156" i="3"/>
  <c r="DK156" i="3"/>
  <c r="DJ156" i="3"/>
  <c r="CX156" i="3"/>
  <c r="CV156" i="3"/>
  <c r="CU156" i="3"/>
  <c r="DZ155" i="3"/>
  <c r="DY155" i="3"/>
  <c r="DX155" i="3"/>
  <c r="DV155" i="3"/>
  <c r="DS155" i="3"/>
  <c r="DR155" i="3"/>
  <c r="DQ155" i="3"/>
  <c r="DM155" i="3"/>
  <c r="DL155" i="3"/>
  <c r="DK155" i="3"/>
  <c r="DJ155" i="3"/>
  <c r="CX155" i="3"/>
  <c r="CV155" i="3"/>
  <c r="CU155" i="3"/>
  <c r="DZ154" i="3"/>
  <c r="DY154" i="3"/>
  <c r="DX154" i="3"/>
  <c r="DV154" i="3"/>
  <c r="DS154" i="3"/>
  <c r="DR154" i="3"/>
  <c r="DQ154" i="3"/>
  <c r="DM154" i="3"/>
  <c r="DL154" i="3"/>
  <c r="DK154" i="3"/>
  <c r="DJ154" i="3"/>
  <c r="CX154" i="3"/>
  <c r="CV154" i="3"/>
  <c r="CU154" i="3"/>
  <c r="DZ153" i="3"/>
  <c r="DY153" i="3"/>
  <c r="DX153" i="3"/>
  <c r="DV153" i="3"/>
  <c r="DS153" i="3"/>
  <c r="DR153" i="3"/>
  <c r="DQ153" i="3"/>
  <c r="DM153" i="3"/>
  <c r="DL153" i="3"/>
  <c r="DK153" i="3"/>
  <c r="DJ153" i="3"/>
  <c r="CX153" i="3"/>
  <c r="CV153" i="3"/>
  <c r="CU153" i="3"/>
  <c r="DZ152" i="3"/>
  <c r="DY152" i="3"/>
  <c r="DX152" i="3"/>
  <c r="DV152" i="3"/>
  <c r="DS152" i="3"/>
  <c r="DR152" i="3"/>
  <c r="DQ152" i="3"/>
  <c r="DM152" i="3"/>
  <c r="DL152" i="3"/>
  <c r="DK152" i="3"/>
  <c r="DJ152" i="3"/>
  <c r="DH152" i="3"/>
  <c r="DG152" i="3"/>
  <c r="DF152" i="3"/>
  <c r="DE152" i="3"/>
  <c r="CX152" i="3"/>
  <c r="CV152" i="3"/>
  <c r="CU152" i="3"/>
  <c r="DZ151" i="3"/>
  <c r="DY151" i="3"/>
  <c r="DX151" i="3"/>
  <c r="DV151" i="3"/>
  <c r="DS151" i="3"/>
  <c r="DR151" i="3"/>
  <c r="DP151" i="3"/>
  <c r="DQ151" i="3" s="1"/>
  <c r="DM151" i="3"/>
  <c r="DL151" i="3"/>
  <c r="DK151" i="3"/>
  <c r="DJ151" i="3"/>
  <c r="DH151" i="3"/>
  <c r="DG151" i="3"/>
  <c r="DF151" i="3"/>
  <c r="DE151" i="3"/>
  <c r="CX151" i="3"/>
  <c r="CV151" i="3"/>
  <c r="CU151" i="3"/>
  <c r="DZ150" i="3"/>
  <c r="DY150" i="3"/>
  <c r="DX150" i="3"/>
  <c r="DV150" i="3"/>
  <c r="DS150" i="3"/>
  <c r="DR150" i="3"/>
  <c r="DQ150" i="3"/>
  <c r="DM150" i="3"/>
  <c r="DL150" i="3"/>
  <c r="DK150" i="3"/>
  <c r="DJ150" i="3"/>
  <c r="CX150" i="3"/>
  <c r="CV150" i="3"/>
  <c r="CU150" i="3"/>
  <c r="DZ149" i="3"/>
  <c r="DY149" i="3"/>
  <c r="DX149" i="3"/>
  <c r="DV149" i="3"/>
  <c r="DS149" i="3"/>
  <c r="DR149" i="3"/>
  <c r="DQ149" i="3"/>
  <c r="DP149" i="3"/>
  <c r="DM149" i="3"/>
  <c r="DL149" i="3"/>
  <c r="DK149" i="3"/>
  <c r="DJ149" i="3"/>
  <c r="DH149" i="3"/>
  <c r="DG149" i="3"/>
  <c r="DF149" i="3"/>
  <c r="DE149" i="3"/>
  <c r="CX149" i="3"/>
  <c r="CV149" i="3"/>
  <c r="CU149" i="3"/>
  <c r="DZ148" i="3"/>
  <c r="DY148" i="3"/>
  <c r="DX148" i="3"/>
  <c r="DV148" i="3"/>
  <c r="DS148" i="3"/>
  <c r="DR148" i="3"/>
  <c r="DQ148" i="3"/>
  <c r="DM148" i="3"/>
  <c r="DL148" i="3"/>
  <c r="DK148" i="3"/>
  <c r="DJ148" i="3"/>
  <c r="DH148" i="3"/>
  <c r="DG148" i="3"/>
  <c r="DF148" i="3"/>
  <c r="DE148" i="3"/>
  <c r="CX148" i="3"/>
  <c r="CV148" i="3"/>
  <c r="CU148" i="3"/>
  <c r="DZ147" i="3"/>
  <c r="DY147" i="3"/>
  <c r="DX147" i="3"/>
  <c r="DV147" i="3"/>
  <c r="DS147" i="3"/>
  <c r="DR147" i="3"/>
  <c r="DQ147" i="3"/>
  <c r="DM147" i="3"/>
  <c r="DL147" i="3"/>
  <c r="DK147" i="3"/>
  <c r="DJ147" i="3"/>
  <c r="DH147" i="3"/>
  <c r="DG147" i="3"/>
  <c r="DF147" i="3"/>
  <c r="DE147" i="3"/>
  <c r="CX147" i="3"/>
  <c r="CV147" i="3"/>
  <c r="CU147" i="3"/>
  <c r="DZ146" i="3"/>
  <c r="DY146" i="3"/>
  <c r="DX146" i="3"/>
  <c r="DV146" i="3"/>
  <c r="DS146" i="3"/>
  <c r="DR146" i="3"/>
  <c r="DQ146" i="3"/>
  <c r="DM146" i="3"/>
  <c r="DL146" i="3"/>
  <c r="DK146" i="3"/>
  <c r="DJ146" i="3"/>
  <c r="DH146" i="3"/>
  <c r="DG146" i="3"/>
  <c r="DF146" i="3"/>
  <c r="DE146" i="3"/>
  <c r="CX146" i="3"/>
  <c r="CV146" i="3"/>
  <c r="CU146" i="3"/>
  <c r="DZ145" i="3"/>
  <c r="DY145" i="3"/>
  <c r="DX145" i="3"/>
  <c r="DV145" i="3"/>
  <c r="DS145" i="3"/>
  <c r="DR145" i="3"/>
  <c r="DQ145" i="3"/>
  <c r="DM145" i="3"/>
  <c r="DL145" i="3"/>
  <c r="DK145" i="3"/>
  <c r="DJ145" i="3"/>
  <c r="CX145" i="3"/>
  <c r="CV145" i="3"/>
  <c r="CU145" i="3"/>
  <c r="DZ144" i="3"/>
  <c r="DY144" i="3"/>
  <c r="DX144" i="3"/>
  <c r="DV144" i="3"/>
  <c r="DS144" i="3"/>
  <c r="DR144" i="3"/>
  <c r="DQ144" i="3"/>
  <c r="DM144" i="3"/>
  <c r="DL144" i="3"/>
  <c r="DK144" i="3"/>
  <c r="DJ144" i="3"/>
  <c r="DH144" i="3"/>
  <c r="DG144" i="3"/>
  <c r="DF144" i="3"/>
  <c r="DE144" i="3"/>
  <c r="CX144" i="3"/>
  <c r="CV144" i="3"/>
  <c r="CU144" i="3"/>
  <c r="DZ143" i="3"/>
  <c r="DY143" i="3"/>
  <c r="DX143" i="3"/>
  <c r="DV143" i="3"/>
  <c r="DS143" i="3"/>
  <c r="DR143" i="3"/>
  <c r="DQ143" i="3"/>
  <c r="DM143" i="3"/>
  <c r="DL143" i="3"/>
  <c r="DK143" i="3"/>
  <c r="DJ143" i="3"/>
  <c r="DH143" i="3"/>
  <c r="DG143" i="3"/>
  <c r="DF143" i="3"/>
  <c r="CX143" i="3"/>
  <c r="CV143" i="3"/>
  <c r="CU143" i="3"/>
  <c r="DZ142" i="3"/>
  <c r="DY142" i="3"/>
  <c r="DX142" i="3"/>
  <c r="DV142" i="3"/>
  <c r="DS142" i="3"/>
  <c r="DR142" i="3"/>
  <c r="DQ142" i="3"/>
  <c r="DM142" i="3"/>
  <c r="DL142" i="3"/>
  <c r="DK142" i="3"/>
  <c r="DJ142" i="3"/>
  <c r="CX142" i="3"/>
  <c r="CV142" i="3"/>
  <c r="CU142" i="3"/>
  <c r="DZ141" i="3"/>
  <c r="DY141" i="3"/>
  <c r="DX141" i="3"/>
  <c r="DV141" i="3"/>
  <c r="DS141" i="3"/>
  <c r="DR141" i="3"/>
  <c r="DQ141" i="3"/>
  <c r="DM141" i="3"/>
  <c r="DL141" i="3"/>
  <c r="DK141" i="3"/>
  <c r="DJ141" i="3"/>
  <c r="DH141" i="3"/>
  <c r="DG141" i="3"/>
  <c r="DF141" i="3"/>
  <c r="DE141" i="3"/>
  <c r="CX141" i="3"/>
  <c r="CV141" i="3"/>
  <c r="CU141" i="3"/>
  <c r="DZ140" i="3"/>
  <c r="DY140" i="3"/>
  <c r="DX140" i="3"/>
  <c r="DV140" i="3"/>
  <c r="DS140" i="3"/>
  <c r="DR140" i="3"/>
  <c r="DQ140" i="3"/>
  <c r="DP140" i="3"/>
  <c r="DM140" i="3"/>
  <c r="DL140" i="3"/>
  <c r="DK140" i="3"/>
  <c r="DJ140" i="3"/>
  <c r="DH140" i="3"/>
  <c r="DG140" i="3"/>
  <c r="DF140" i="3"/>
  <c r="DE140" i="3"/>
  <c r="CX140" i="3"/>
  <c r="CV140" i="3"/>
  <c r="CU140" i="3"/>
  <c r="DZ139" i="3"/>
  <c r="DY139" i="3"/>
  <c r="DX139" i="3"/>
  <c r="DV139" i="3"/>
  <c r="DS139" i="3"/>
  <c r="DR139" i="3"/>
  <c r="DQ139" i="3"/>
  <c r="DM139" i="3"/>
  <c r="DL139" i="3"/>
  <c r="DK139" i="3"/>
  <c r="DJ139" i="3"/>
  <c r="DH139" i="3"/>
  <c r="DG139" i="3"/>
  <c r="DF139" i="3"/>
  <c r="DE139" i="3"/>
  <c r="CX139" i="3"/>
  <c r="CV139" i="3"/>
  <c r="CU139" i="3"/>
  <c r="DZ138" i="3"/>
  <c r="DY138" i="3"/>
  <c r="DX138" i="3"/>
  <c r="DV138" i="3"/>
  <c r="DS138" i="3"/>
  <c r="DR138" i="3"/>
  <c r="DQ138" i="3"/>
  <c r="DM138" i="3"/>
  <c r="DL138" i="3"/>
  <c r="DK138" i="3"/>
  <c r="DJ138" i="3"/>
  <c r="DH138" i="3"/>
  <c r="DG138" i="3"/>
  <c r="DF138" i="3"/>
  <c r="DE138" i="3"/>
  <c r="CX138" i="3"/>
  <c r="CV138" i="3"/>
  <c r="CU138" i="3"/>
  <c r="DZ137" i="3"/>
  <c r="DY137" i="3"/>
  <c r="DX137" i="3"/>
  <c r="DV137" i="3"/>
  <c r="DS137" i="3"/>
  <c r="DR137" i="3"/>
  <c r="DP137" i="3"/>
  <c r="DQ137" i="3" s="1"/>
  <c r="DM137" i="3"/>
  <c r="DL137" i="3"/>
  <c r="DK137" i="3"/>
  <c r="DJ137" i="3"/>
  <c r="DH137" i="3"/>
  <c r="DG137" i="3"/>
  <c r="DF137" i="3"/>
  <c r="DE137" i="3"/>
  <c r="CX137" i="3"/>
  <c r="CV137" i="3"/>
  <c r="CU137" i="3"/>
  <c r="DZ136" i="3"/>
  <c r="DY136" i="3"/>
  <c r="DX136" i="3"/>
  <c r="DV136" i="3"/>
  <c r="DS136" i="3"/>
  <c r="DR136" i="3"/>
  <c r="DQ136" i="3"/>
  <c r="DM136" i="3"/>
  <c r="DL136" i="3"/>
  <c r="DK136" i="3"/>
  <c r="DJ136" i="3"/>
  <c r="DH136" i="3"/>
  <c r="DG136" i="3"/>
  <c r="DF136" i="3"/>
  <c r="CX136" i="3"/>
  <c r="CV136" i="3"/>
  <c r="CU136" i="3"/>
  <c r="DZ135" i="3"/>
  <c r="DY135" i="3"/>
  <c r="DX135" i="3"/>
  <c r="DV135" i="3"/>
  <c r="DS135" i="3"/>
  <c r="DR135" i="3"/>
  <c r="DQ135" i="3"/>
  <c r="DM135" i="3"/>
  <c r="DL135" i="3"/>
  <c r="DK135" i="3"/>
  <c r="DJ135" i="3"/>
  <c r="DH135" i="3"/>
  <c r="DG135" i="3"/>
  <c r="DF135" i="3"/>
  <c r="DE135" i="3"/>
  <c r="CX135" i="3"/>
  <c r="CV135" i="3"/>
  <c r="CU135" i="3"/>
  <c r="DZ134" i="3"/>
  <c r="DY134" i="3"/>
  <c r="DX134" i="3"/>
  <c r="DV134" i="3"/>
  <c r="DS134" i="3"/>
  <c r="DR134" i="3"/>
  <c r="DQ134" i="3"/>
  <c r="DM134" i="3"/>
  <c r="DL134" i="3"/>
  <c r="DK134" i="3"/>
  <c r="DJ134" i="3"/>
  <c r="DH134" i="3"/>
  <c r="DG134" i="3"/>
  <c r="DF134" i="3"/>
  <c r="CX134" i="3"/>
  <c r="CV134" i="3"/>
  <c r="CU134" i="3"/>
  <c r="DZ133" i="3"/>
  <c r="DY133" i="3"/>
  <c r="DX133" i="3"/>
  <c r="DV133" i="3"/>
  <c r="DS133" i="3"/>
  <c r="DR133" i="3"/>
  <c r="DQ133" i="3"/>
  <c r="DM133" i="3"/>
  <c r="DL133" i="3"/>
  <c r="DK133" i="3"/>
  <c r="DJ133" i="3"/>
  <c r="DH133" i="3"/>
  <c r="DG133" i="3"/>
  <c r="DF133" i="3"/>
  <c r="DE133" i="3"/>
  <c r="CX133" i="3"/>
  <c r="CV133" i="3"/>
  <c r="CU133" i="3"/>
  <c r="DZ132" i="3"/>
  <c r="DY132" i="3"/>
  <c r="DX132" i="3"/>
  <c r="DV132" i="3"/>
  <c r="DS132" i="3"/>
  <c r="DR132" i="3"/>
  <c r="DQ132" i="3"/>
  <c r="DM132" i="3"/>
  <c r="DL132" i="3"/>
  <c r="DK132" i="3"/>
  <c r="DJ132" i="3"/>
  <c r="DH132" i="3"/>
  <c r="DG132" i="3"/>
  <c r="DF132" i="3"/>
  <c r="DE132" i="3"/>
  <c r="CX132" i="3"/>
  <c r="CV132" i="3"/>
  <c r="CU132" i="3"/>
  <c r="DZ131" i="3"/>
  <c r="DY131" i="3"/>
  <c r="DX131" i="3"/>
  <c r="DV131" i="3"/>
  <c r="DS131" i="3"/>
  <c r="DR131" i="3"/>
  <c r="DQ131" i="3"/>
  <c r="DM131" i="3"/>
  <c r="DL131" i="3"/>
  <c r="DK131" i="3"/>
  <c r="DJ131" i="3"/>
  <c r="CX131" i="3"/>
  <c r="CV131" i="3"/>
  <c r="CU131" i="3"/>
  <c r="DZ130" i="3"/>
  <c r="DY130" i="3"/>
  <c r="DX130" i="3"/>
  <c r="DV130" i="3"/>
  <c r="DS130" i="3"/>
  <c r="DR130" i="3"/>
  <c r="DQ130" i="3"/>
  <c r="DM130" i="3"/>
  <c r="DL130" i="3"/>
  <c r="DK130" i="3"/>
  <c r="DJ130" i="3"/>
  <c r="DH130" i="3"/>
  <c r="DG130" i="3"/>
  <c r="DF130" i="3"/>
  <c r="DE130" i="3"/>
  <c r="CX130" i="3"/>
  <c r="CV130" i="3"/>
  <c r="CU130" i="3"/>
  <c r="DZ129" i="3"/>
  <c r="DY129" i="3"/>
  <c r="DX129" i="3"/>
  <c r="DV129" i="3"/>
  <c r="DS129" i="3"/>
  <c r="DR129" i="3"/>
  <c r="DQ129" i="3"/>
  <c r="DM129" i="3"/>
  <c r="DL129" i="3"/>
  <c r="DK129" i="3"/>
  <c r="DJ129" i="3"/>
  <c r="CX129" i="3"/>
  <c r="CV129" i="3"/>
  <c r="CU129" i="3"/>
  <c r="DZ128" i="3"/>
  <c r="DY128" i="3"/>
  <c r="DX128" i="3"/>
  <c r="DV128" i="3"/>
  <c r="DS128" i="3"/>
  <c r="DR128" i="3"/>
  <c r="DQ128" i="3"/>
  <c r="DM128" i="3"/>
  <c r="DL128" i="3"/>
  <c r="DK128" i="3"/>
  <c r="DJ128" i="3"/>
  <c r="DH128" i="3"/>
  <c r="DG128" i="3"/>
  <c r="DF128" i="3"/>
  <c r="DE128" i="3"/>
  <c r="CX128" i="3"/>
  <c r="CV128" i="3"/>
  <c r="CU128" i="3"/>
  <c r="DZ127" i="3"/>
  <c r="DY127" i="3"/>
  <c r="DX127" i="3"/>
  <c r="DV127" i="3"/>
  <c r="DS127" i="3"/>
  <c r="DR127" i="3"/>
  <c r="DQ127" i="3"/>
  <c r="DM127" i="3"/>
  <c r="DL127" i="3"/>
  <c r="DK127" i="3"/>
  <c r="DJ127" i="3"/>
  <c r="CX127" i="3"/>
  <c r="CV127" i="3"/>
  <c r="CU127" i="3"/>
  <c r="DZ126" i="3"/>
  <c r="DY126" i="3"/>
  <c r="DX126" i="3"/>
  <c r="DV126" i="3"/>
  <c r="DS126" i="3"/>
  <c r="DR126" i="3"/>
  <c r="DQ126" i="3"/>
  <c r="DM126" i="3"/>
  <c r="DL126" i="3"/>
  <c r="DK126" i="3"/>
  <c r="DJ126" i="3"/>
  <c r="CX126" i="3"/>
  <c r="CV126" i="3"/>
  <c r="CU126" i="3"/>
  <c r="DZ125" i="3"/>
  <c r="DY125" i="3"/>
  <c r="DX125" i="3"/>
  <c r="DV125" i="3"/>
  <c r="DS125" i="3"/>
  <c r="DR125" i="3"/>
  <c r="DQ125" i="3"/>
  <c r="DM125" i="3"/>
  <c r="DL125" i="3"/>
  <c r="DK125" i="3"/>
  <c r="DJ125" i="3"/>
  <c r="DH125" i="3"/>
  <c r="DG125" i="3"/>
  <c r="DF125" i="3"/>
  <c r="DE125" i="3"/>
  <c r="CX125" i="3"/>
  <c r="CV125" i="3"/>
  <c r="CU125" i="3"/>
  <c r="DZ124" i="3"/>
  <c r="DY124" i="3"/>
  <c r="DX124" i="3"/>
  <c r="DV124" i="3"/>
  <c r="DS124" i="3"/>
  <c r="DR124" i="3"/>
  <c r="DQ124" i="3"/>
  <c r="DM124" i="3"/>
  <c r="DL124" i="3"/>
  <c r="DK124" i="3"/>
  <c r="DJ124" i="3"/>
  <c r="DH124" i="3"/>
  <c r="DG124" i="3"/>
  <c r="DF124" i="3"/>
  <c r="DE124" i="3"/>
  <c r="CX124" i="3"/>
  <c r="CV124" i="3"/>
  <c r="CU124" i="3"/>
  <c r="DZ123" i="3"/>
  <c r="DY123" i="3"/>
  <c r="DX123" i="3"/>
  <c r="DV123" i="3"/>
  <c r="DS123" i="3"/>
  <c r="DR123" i="3"/>
  <c r="DQ123" i="3"/>
  <c r="DM123" i="3"/>
  <c r="DL123" i="3"/>
  <c r="DK123" i="3"/>
  <c r="DJ123" i="3"/>
  <c r="CX123" i="3"/>
  <c r="CV123" i="3"/>
  <c r="CU123" i="3"/>
  <c r="DZ122" i="3"/>
  <c r="DY122" i="3"/>
  <c r="DX122" i="3"/>
  <c r="DV122" i="3"/>
  <c r="DS122" i="3"/>
  <c r="DR122" i="3"/>
  <c r="DQ122" i="3"/>
  <c r="DM122" i="3"/>
  <c r="DL122" i="3"/>
  <c r="DK122" i="3"/>
  <c r="DJ122" i="3"/>
  <c r="DH122" i="3"/>
  <c r="DG122" i="3"/>
  <c r="DF122" i="3"/>
  <c r="DE122" i="3"/>
  <c r="CX122" i="3"/>
  <c r="CV122" i="3"/>
  <c r="CU122" i="3"/>
  <c r="DZ121" i="3"/>
  <c r="DY121" i="3"/>
  <c r="DX121" i="3"/>
  <c r="DV121" i="3"/>
  <c r="DS121" i="3"/>
  <c r="DR121" i="3"/>
  <c r="DQ121" i="3"/>
  <c r="DM121" i="3"/>
  <c r="DL121" i="3"/>
  <c r="DK121" i="3"/>
  <c r="DJ121" i="3"/>
  <c r="DH121" i="3"/>
  <c r="DG121" i="3"/>
  <c r="DF121" i="3"/>
  <c r="DE121" i="3"/>
  <c r="CX121" i="3"/>
  <c r="CV121" i="3"/>
  <c r="CU121" i="3"/>
  <c r="DZ120" i="3"/>
  <c r="DY120" i="3"/>
  <c r="DX120" i="3"/>
  <c r="DV120" i="3"/>
  <c r="DS120" i="3"/>
  <c r="DR120" i="3"/>
  <c r="DQ120" i="3"/>
  <c r="DM120" i="3"/>
  <c r="DL120" i="3"/>
  <c r="DK120" i="3"/>
  <c r="DJ120" i="3"/>
  <c r="DH120" i="3"/>
  <c r="DG120" i="3"/>
  <c r="DF120" i="3"/>
  <c r="DE120" i="3"/>
  <c r="CX120" i="3"/>
  <c r="CV120" i="3"/>
  <c r="CU120" i="3"/>
  <c r="DZ119" i="3"/>
  <c r="DY119" i="3"/>
  <c r="DX119" i="3"/>
  <c r="DV119" i="3"/>
  <c r="DS119" i="3"/>
  <c r="DR119" i="3"/>
  <c r="DQ119" i="3"/>
  <c r="DM119" i="3"/>
  <c r="DL119" i="3"/>
  <c r="DK119" i="3"/>
  <c r="DJ119" i="3"/>
  <c r="DH119" i="3"/>
  <c r="DG119" i="3"/>
  <c r="DF119" i="3"/>
  <c r="DE119" i="3"/>
  <c r="CX119" i="3"/>
  <c r="CV119" i="3"/>
  <c r="CU119" i="3"/>
  <c r="DZ118" i="3"/>
  <c r="DY118" i="3"/>
  <c r="DX118" i="3"/>
  <c r="DV118" i="3"/>
  <c r="DS118" i="3"/>
  <c r="DR118" i="3"/>
  <c r="DQ118" i="3"/>
  <c r="DM118" i="3"/>
  <c r="DL118" i="3"/>
  <c r="DK118" i="3"/>
  <c r="DJ118" i="3"/>
  <c r="DH118" i="3"/>
  <c r="DG118" i="3"/>
  <c r="DF118" i="3"/>
  <c r="DE118" i="3"/>
  <c r="CX118" i="3"/>
  <c r="CV118" i="3"/>
  <c r="CU118" i="3"/>
  <c r="DZ117" i="3"/>
  <c r="DY117" i="3"/>
  <c r="DX117" i="3"/>
  <c r="DV117" i="3"/>
  <c r="DS117" i="3"/>
  <c r="DR117" i="3"/>
  <c r="DQ117" i="3"/>
  <c r="DM117" i="3"/>
  <c r="DL117" i="3"/>
  <c r="DK117" i="3"/>
  <c r="DJ117" i="3"/>
  <c r="CX117" i="3"/>
  <c r="CV117" i="3"/>
  <c r="CU117" i="3"/>
  <c r="DZ116" i="3"/>
  <c r="DY116" i="3"/>
  <c r="DX116" i="3"/>
  <c r="DV116" i="3"/>
  <c r="DS116" i="3"/>
  <c r="DR116" i="3"/>
  <c r="DQ116" i="3"/>
  <c r="DM116" i="3"/>
  <c r="DL116" i="3"/>
  <c r="DK116" i="3"/>
  <c r="DJ116" i="3"/>
  <c r="CX116" i="3"/>
  <c r="CV116" i="3"/>
  <c r="CU116" i="3"/>
  <c r="DZ115" i="3"/>
  <c r="DY115" i="3"/>
  <c r="DX115" i="3"/>
  <c r="DV115" i="3"/>
  <c r="DS115" i="3"/>
  <c r="DR115" i="3"/>
  <c r="DQ115" i="3"/>
  <c r="DM115" i="3"/>
  <c r="DL115" i="3"/>
  <c r="DK115" i="3"/>
  <c r="DJ115" i="3"/>
  <c r="DH115" i="3"/>
  <c r="DG115" i="3"/>
  <c r="DF115" i="3"/>
  <c r="CX115" i="3"/>
  <c r="CV115" i="3"/>
  <c r="CU115" i="3"/>
  <c r="DZ114" i="3"/>
  <c r="DY114" i="3"/>
  <c r="DX114" i="3"/>
  <c r="DV114" i="3"/>
  <c r="DS114" i="3"/>
  <c r="DR114" i="3"/>
  <c r="DP114" i="3"/>
  <c r="DP113" i="3" s="1"/>
  <c r="DQ113" i="3" s="1"/>
  <c r="DM114" i="3"/>
  <c r="DL114" i="3"/>
  <c r="DK114" i="3"/>
  <c r="DJ114" i="3"/>
  <c r="DH114" i="3"/>
  <c r="DG114" i="3"/>
  <c r="DF114" i="3"/>
  <c r="DE114" i="3"/>
  <c r="CX114" i="3"/>
  <c r="CV114" i="3"/>
  <c r="CU114" i="3"/>
  <c r="DZ113" i="3"/>
  <c r="DY113" i="3"/>
  <c r="DX113" i="3"/>
  <c r="DV113" i="3"/>
  <c r="DS113" i="3"/>
  <c r="DR113" i="3"/>
  <c r="DM113" i="3"/>
  <c r="DL113" i="3"/>
  <c r="DJ113" i="3"/>
  <c r="DH113" i="3"/>
  <c r="DG113" i="3"/>
  <c r="DF113" i="3"/>
  <c r="DE113" i="3"/>
  <c r="CX113" i="3"/>
  <c r="CV113" i="3"/>
  <c r="CU113" i="3"/>
  <c r="DZ112" i="3"/>
  <c r="DY112" i="3"/>
  <c r="DX112" i="3"/>
  <c r="DV112" i="3"/>
  <c r="DS112" i="3"/>
  <c r="DR112" i="3"/>
  <c r="DQ112" i="3"/>
  <c r="DM112" i="3"/>
  <c r="DL112" i="3"/>
  <c r="DK112" i="3"/>
  <c r="DJ112" i="3"/>
  <c r="CX112" i="3"/>
  <c r="CV112" i="3"/>
  <c r="CU112" i="3"/>
  <c r="DZ111" i="3"/>
  <c r="DY111" i="3"/>
  <c r="DX111" i="3"/>
  <c r="DV111" i="3"/>
  <c r="DS111" i="3"/>
  <c r="DR111" i="3"/>
  <c r="DQ111" i="3"/>
  <c r="DM111" i="3"/>
  <c r="DL111" i="3"/>
  <c r="DK111" i="3"/>
  <c r="DJ111" i="3"/>
  <c r="CX111" i="3"/>
  <c r="CV111" i="3"/>
  <c r="CU111" i="3"/>
  <c r="DZ110" i="3"/>
  <c r="DY110" i="3"/>
  <c r="DX110" i="3"/>
  <c r="DV110" i="3"/>
  <c r="DS110" i="3"/>
  <c r="DR110" i="3"/>
  <c r="DQ110" i="3"/>
  <c r="DM110" i="3"/>
  <c r="DL110" i="3"/>
  <c r="DK110" i="3"/>
  <c r="DJ110" i="3"/>
  <c r="DH110" i="3"/>
  <c r="DG110" i="3"/>
  <c r="DF110" i="3"/>
  <c r="DE110" i="3"/>
  <c r="CX110" i="3"/>
  <c r="CV110" i="3"/>
  <c r="CU110" i="3"/>
  <c r="DZ109" i="3"/>
  <c r="DY109" i="3"/>
  <c r="DX109" i="3"/>
  <c r="DV109" i="3"/>
  <c r="DS109" i="3"/>
  <c r="DR109" i="3"/>
  <c r="DQ109" i="3"/>
  <c r="DM109" i="3"/>
  <c r="DL109" i="3"/>
  <c r="DK109" i="3"/>
  <c r="DJ109" i="3"/>
  <c r="DH109" i="3"/>
  <c r="DG109" i="3"/>
  <c r="DF109" i="3"/>
  <c r="DE109" i="3"/>
  <c r="CX109" i="3"/>
  <c r="CV109" i="3"/>
  <c r="CU109" i="3"/>
  <c r="DZ108" i="3"/>
  <c r="DY108" i="3"/>
  <c r="DX108" i="3"/>
  <c r="DV108" i="3"/>
  <c r="DS108" i="3"/>
  <c r="DR108" i="3"/>
  <c r="DQ108" i="3"/>
  <c r="DM108" i="3"/>
  <c r="DL108" i="3"/>
  <c r="DK108" i="3"/>
  <c r="DJ108" i="3"/>
  <c r="DH108" i="3"/>
  <c r="DG108" i="3"/>
  <c r="DF108" i="3"/>
  <c r="DE108" i="3"/>
  <c r="CX108" i="3"/>
  <c r="CV108" i="3"/>
  <c r="CU108" i="3"/>
  <c r="DZ107" i="3"/>
  <c r="DY107" i="3"/>
  <c r="DX107" i="3"/>
  <c r="DV107" i="3"/>
  <c r="DS107" i="3"/>
  <c r="DR107" i="3"/>
  <c r="DQ107" i="3"/>
  <c r="DM107" i="3"/>
  <c r="DL107" i="3"/>
  <c r="DK107" i="3"/>
  <c r="DJ107" i="3"/>
  <c r="DH107" i="3"/>
  <c r="DG107" i="3"/>
  <c r="DF107" i="3"/>
  <c r="DE107" i="3"/>
  <c r="CX107" i="3"/>
  <c r="CV107" i="3"/>
  <c r="CU107" i="3"/>
  <c r="DZ106" i="3"/>
  <c r="DY106" i="3"/>
  <c r="DX106" i="3"/>
  <c r="DV106" i="3"/>
  <c r="DS106" i="3"/>
  <c r="DR106" i="3"/>
  <c r="DQ106" i="3"/>
  <c r="DP106" i="3"/>
  <c r="DM106" i="3"/>
  <c r="DL106" i="3"/>
  <c r="DK106" i="3"/>
  <c r="DJ106" i="3"/>
  <c r="DH106" i="3"/>
  <c r="DG106" i="3"/>
  <c r="DF106" i="3"/>
  <c r="DE106" i="3"/>
  <c r="CX106" i="3"/>
  <c r="CV106" i="3"/>
  <c r="CU106" i="3"/>
  <c r="DZ105" i="3"/>
  <c r="DY105" i="3"/>
  <c r="DX105" i="3"/>
  <c r="DV105" i="3"/>
  <c r="DS105" i="3"/>
  <c r="DR105" i="3"/>
  <c r="DQ105" i="3"/>
  <c r="DM105" i="3"/>
  <c r="DL105" i="3"/>
  <c r="DK105" i="3"/>
  <c r="DJ105" i="3"/>
  <c r="CX105" i="3"/>
  <c r="CV105" i="3"/>
  <c r="CU105" i="3"/>
  <c r="DZ104" i="3"/>
  <c r="DY104" i="3"/>
  <c r="DX104" i="3"/>
  <c r="DV104" i="3"/>
  <c r="DS104" i="3"/>
  <c r="DR104" i="3"/>
  <c r="DQ104" i="3"/>
  <c r="DM104" i="3"/>
  <c r="DL104" i="3"/>
  <c r="DK104" i="3"/>
  <c r="DJ104" i="3"/>
  <c r="DH104" i="3"/>
  <c r="DG104" i="3"/>
  <c r="DF104" i="3"/>
  <c r="DE104" i="3"/>
  <c r="CX104" i="3"/>
  <c r="CV104" i="3"/>
  <c r="CU104" i="3"/>
  <c r="DZ103" i="3"/>
  <c r="DY103" i="3"/>
  <c r="DX103" i="3"/>
  <c r="DV103" i="3"/>
  <c r="DS103" i="3"/>
  <c r="DR103" i="3"/>
  <c r="DQ103" i="3"/>
  <c r="DM103" i="3"/>
  <c r="DL103" i="3"/>
  <c r="DK103" i="3"/>
  <c r="DJ103" i="3"/>
  <c r="DH103" i="3"/>
  <c r="DG103" i="3"/>
  <c r="DF103" i="3"/>
  <c r="DE103" i="3"/>
  <c r="CX103" i="3"/>
  <c r="CV103" i="3"/>
  <c r="CU103" i="3"/>
  <c r="DZ102" i="3"/>
  <c r="DY102" i="3"/>
  <c r="DX102" i="3"/>
  <c r="DV102" i="3"/>
  <c r="DS102" i="3"/>
  <c r="DR102" i="3"/>
  <c r="DQ102" i="3"/>
  <c r="DM102" i="3"/>
  <c r="DL102" i="3"/>
  <c r="DK102" i="3"/>
  <c r="DJ102" i="3"/>
  <c r="DH102" i="3"/>
  <c r="DG102" i="3"/>
  <c r="DF102" i="3"/>
  <c r="CX102" i="3"/>
  <c r="CV102" i="3"/>
  <c r="CU102" i="3"/>
  <c r="DZ101" i="3"/>
  <c r="DY101" i="3"/>
  <c r="DX101" i="3"/>
  <c r="DV101" i="3"/>
  <c r="DS101" i="3"/>
  <c r="DR101" i="3"/>
  <c r="DQ101" i="3"/>
  <c r="DM101" i="3"/>
  <c r="DL101" i="3"/>
  <c r="DK101" i="3"/>
  <c r="DJ101" i="3"/>
  <c r="CX101" i="3"/>
  <c r="CV101" i="3"/>
  <c r="CU101" i="3"/>
  <c r="DZ100" i="3"/>
  <c r="DY100" i="3"/>
  <c r="DX100" i="3"/>
  <c r="DV100" i="3"/>
  <c r="DS100" i="3"/>
  <c r="DR100" i="3"/>
  <c r="DQ100" i="3"/>
  <c r="DP100" i="3"/>
  <c r="DM100" i="3"/>
  <c r="DL100" i="3"/>
  <c r="DK100" i="3"/>
  <c r="DJ100" i="3"/>
  <c r="DH100" i="3"/>
  <c r="DG100" i="3"/>
  <c r="DF100" i="3"/>
  <c r="DE100" i="3"/>
  <c r="CX100" i="3"/>
  <c r="CV100" i="3"/>
  <c r="CU100" i="3"/>
  <c r="DZ99" i="3"/>
  <c r="DY99" i="3"/>
  <c r="DX99" i="3"/>
  <c r="DV99" i="3"/>
  <c r="DS99" i="3"/>
  <c r="DR99" i="3"/>
  <c r="DQ99" i="3"/>
  <c r="DM99" i="3"/>
  <c r="DL99" i="3"/>
  <c r="DK99" i="3"/>
  <c r="DJ99" i="3"/>
  <c r="DG99" i="3"/>
  <c r="DF99" i="3"/>
  <c r="CX99" i="3"/>
  <c r="CV99" i="3"/>
  <c r="CU99" i="3"/>
  <c r="DZ98" i="3"/>
  <c r="DY98" i="3"/>
  <c r="DX98" i="3"/>
  <c r="DV98" i="3"/>
  <c r="DS98" i="3"/>
  <c r="DR98" i="3"/>
  <c r="DQ98" i="3"/>
  <c r="DM98" i="3"/>
  <c r="DL98" i="3"/>
  <c r="DK98" i="3"/>
  <c r="DJ98" i="3"/>
  <c r="DH98" i="3"/>
  <c r="DG98" i="3"/>
  <c r="DF98" i="3"/>
  <c r="DE98" i="3"/>
  <c r="CX98" i="3"/>
  <c r="CV98" i="3"/>
  <c r="CU98" i="3"/>
  <c r="DZ97" i="3"/>
  <c r="DY97" i="3"/>
  <c r="DX97" i="3"/>
  <c r="DV97" i="3"/>
  <c r="DS97" i="3"/>
  <c r="DR97" i="3"/>
  <c r="DP97" i="3"/>
  <c r="DQ97" i="3" s="1"/>
  <c r="DM97" i="3"/>
  <c r="DL97" i="3"/>
  <c r="DK97" i="3"/>
  <c r="DJ97" i="3"/>
  <c r="DH97" i="3"/>
  <c r="DG97" i="3"/>
  <c r="DF97" i="3"/>
  <c r="DE97" i="3"/>
  <c r="CX97" i="3"/>
  <c r="CV97" i="3"/>
  <c r="CU97" i="3"/>
  <c r="DZ96" i="3"/>
  <c r="DY96" i="3"/>
  <c r="DX96" i="3"/>
  <c r="DV96" i="3"/>
  <c r="DS96" i="3"/>
  <c r="DR96" i="3"/>
  <c r="DQ96" i="3"/>
  <c r="DM96" i="3"/>
  <c r="DL96" i="3"/>
  <c r="DK96" i="3"/>
  <c r="DJ96" i="3"/>
  <c r="CX96" i="3"/>
  <c r="CV96" i="3"/>
  <c r="CU96" i="3"/>
  <c r="DZ95" i="3"/>
  <c r="DY95" i="3"/>
  <c r="DX95" i="3"/>
  <c r="DV95" i="3"/>
  <c r="DS95" i="3"/>
  <c r="DR95" i="3"/>
  <c r="DQ95" i="3"/>
  <c r="DM95" i="3"/>
  <c r="DL95" i="3"/>
  <c r="DK95" i="3"/>
  <c r="DJ95" i="3"/>
  <c r="CX95" i="3"/>
  <c r="CV95" i="3"/>
  <c r="CU95" i="3"/>
  <c r="DZ94" i="3"/>
  <c r="DY94" i="3"/>
  <c r="DX94" i="3"/>
  <c r="DV94" i="3"/>
  <c r="DS94" i="3"/>
  <c r="DR94" i="3"/>
  <c r="DQ94" i="3"/>
  <c r="DM94" i="3"/>
  <c r="DL94" i="3"/>
  <c r="DK94" i="3"/>
  <c r="DJ94" i="3"/>
  <c r="DH94" i="3"/>
  <c r="DG94" i="3"/>
  <c r="CX94" i="3"/>
  <c r="CV94" i="3"/>
  <c r="CU94" i="3"/>
  <c r="DZ93" i="3"/>
  <c r="DY93" i="3"/>
  <c r="DX93" i="3"/>
  <c r="DV93" i="3"/>
  <c r="DS93" i="3"/>
  <c r="DR93" i="3"/>
  <c r="DQ93" i="3"/>
  <c r="DM93" i="3"/>
  <c r="DL93" i="3"/>
  <c r="DK93" i="3"/>
  <c r="DJ93" i="3"/>
  <c r="CX93" i="3"/>
  <c r="CV93" i="3"/>
  <c r="CU93" i="3"/>
  <c r="DZ92" i="3"/>
  <c r="DY92" i="3"/>
  <c r="DX92" i="3"/>
  <c r="DV92" i="3"/>
  <c r="DS92" i="3"/>
  <c r="DR92" i="3"/>
  <c r="DQ92" i="3"/>
  <c r="DM92" i="3"/>
  <c r="DL92" i="3"/>
  <c r="DK92" i="3"/>
  <c r="DJ92" i="3"/>
  <c r="CX92" i="3"/>
  <c r="CV92" i="3"/>
  <c r="CU92" i="3"/>
  <c r="DZ91" i="3"/>
  <c r="DY91" i="3"/>
  <c r="DX91" i="3"/>
  <c r="DV91" i="3"/>
  <c r="DS91" i="3"/>
  <c r="DR91" i="3"/>
  <c r="DQ91" i="3"/>
  <c r="DM91" i="3"/>
  <c r="DL91" i="3"/>
  <c r="DK91" i="3"/>
  <c r="DJ91" i="3"/>
  <c r="DH91" i="3"/>
  <c r="DG91" i="3"/>
  <c r="DF91" i="3"/>
  <c r="DE91" i="3"/>
  <c r="CX91" i="3"/>
  <c r="CV91" i="3"/>
  <c r="CU91" i="3"/>
  <c r="DZ90" i="3"/>
  <c r="DY90" i="3"/>
  <c r="DX90" i="3"/>
  <c r="DV90" i="3"/>
  <c r="DS90" i="3"/>
  <c r="DR90" i="3"/>
  <c r="DQ90" i="3"/>
  <c r="DM90" i="3"/>
  <c r="DL90" i="3"/>
  <c r="DK90" i="3"/>
  <c r="DJ90" i="3"/>
  <c r="DH90" i="3"/>
  <c r="DG90" i="3"/>
  <c r="DF90" i="3"/>
  <c r="DE90" i="3"/>
  <c r="CX90" i="3"/>
  <c r="CV90" i="3"/>
  <c r="CU90" i="3"/>
  <c r="DZ89" i="3"/>
  <c r="DY89" i="3"/>
  <c r="DX89" i="3"/>
  <c r="DV89" i="3"/>
  <c r="DS89" i="3"/>
  <c r="DR89" i="3"/>
  <c r="DQ89" i="3"/>
  <c r="DM89" i="3"/>
  <c r="DL89" i="3"/>
  <c r="DK89" i="3"/>
  <c r="DJ89" i="3"/>
  <c r="CX89" i="3"/>
  <c r="CV89" i="3"/>
  <c r="CU89" i="3"/>
  <c r="DZ88" i="3"/>
  <c r="DY88" i="3"/>
  <c r="DX88" i="3"/>
  <c r="DV88" i="3"/>
  <c r="DS88" i="3"/>
  <c r="DR88" i="3"/>
  <c r="DQ88" i="3"/>
  <c r="DM88" i="3"/>
  <c r="DL88" i="3"/>
  <c r="DK88" i="3"/>
  <c r="DJ88" i="3"/>
  <c r="CX88" i="3"/>
  <c r="CV88" i="3"/>
  <c r="CU88" i="3"/>
  <c r="DZ87" i="3"/>
  <c r="DY87" i="3"/>
  <c r="DX87" i="3"/>
  <c r="DV87" i="3"/>
  <c r="DS87" i="3"/>
  <c r="DR87" i="3"/>
  <c r="DQ87" i="3"/>
  <c r="DM87" i="3"/>
  <c r="DL87" i="3"/>
  <c r="DK87" i="3"/>
  <c r="DJ87" i="3"/>
  <c r="DH87" i="3"/>
  <c r="DG87" i="3"/>
  <c r="DF87" i="3"/>
  <c r="DE87" i="3"/>
  <c r="CX87" i="3"/>
  <c r="CV87" i="3"/>
  <c r="CU87" i="3"/>
  <c r="DZ86" i="3"/>
  <c r="DY86" i="3"/>
  <c r="DX86" i="3"/>
  <c r="DV86" i="3"/>
  <c r="DS86" i="3"/>
  <c r="DR86" i="3"/>
  <c r="DQ86" i="3"/>
  <c r="DM86" i="3"/>
  <c r="DL86" i="3"/>
  <c r="DK86" i="3"/>
  <c r="DJ86" i="3"/>
  <c r="DH86" i="3"/>
  <c r="DG86" i="3"/>
  <c r="DF86" i="3"/>
  <c r="DE86" i="3"/>
  <c r="CX86" i="3"/>
  <c r="CV86" i="3"/>
  <c r="CU86" i="3"/>
  <c r="DZ85" i="3"/>
  <c r="DY85" i="3"/>
  <c r="DX85" i="3"/>
  <c r="DV85" i="3"/>
  <c r="DS85" i="3"/>
  <c r="DR85" i="3"/>
  <c r="DQ85" i="3"/>
  <c r="DM85" i="3"/>
  <c r="DL85" i="3"/>
  <c r="DK85" i="3"/>
  <c r="DJ85" i="3"/>
  <c r="DH85" i="3"/>
  <c r="DG85" i="3"/>
  <c r="DF85" i="3"/>
  <c r="DE85" i="3"/>
  <c r="CX85" i="3"/>
  <c r="CV85" i="3"/>
  <c r="CU85" i="3"/>
  <c r="DZ84" i="3"/>
  <c r="DY84" i="3"/>
  <c r="DX84" i="3"/>
  <c r="DV84" i="3"/>
  <c r="DS84" i="3"/>
  <c r="DR84" i="3"/>
  <c r="DQ84" i="3"/>
  <c r="DM84" i="3"/>
  <c r="DL84" i="3"/>
  <c r="DK84" i="3"/>
  <c r="DJ84" i="3"/>
  <c r="DH84" i="3"/>
  <c r="DG84" i="3"/>
  <c r="DF84" i="3"/>
  <c r="DE84" i="3"/>
  <c r="CX84" i="3"/>
  <c r="CV84" i="3"/>
  <c r="CU84" i="3"/>
  <c r="DZ83" i="3"/>
  <c r="DY83" i="3"/>
  <c r="DX83" i="3"/>
  <c r="DV83" i="3"/>
  <c r="DS83" i="3"/>
  <c r="DR83" i="3"/>
  <c r="DQ83" i="3"/>
  <c r="DM83" i="3"/>
  <c r="DL83" i="3"/>
  <c r="DK83" i="3"/>
  <c r="DJ83" i="3"/>
  <c r="DH83" i="3"/>
  <c r="DG83" i="3"/>
  <c r="DF83" i="3"/>
  <c r="DE83" i="3"/>
  <c r="CX83" i="3"/>
  <c r="CV83" i="3"/>
  <c r="CU83" i="3"/>
  <c r="DZ82" i="3"/>
  <c r="DY82" i="3"/>
  <c r="DX82" i="3"/>
  <c r="DV82" i="3"/>
  <c r="DS82" i="3"/>
  <c r="DR82" i="3"/>
  <c r="DQ82" i="3"/>
  <c r="DM82" i="3"/>
  <c r="DL82" i="3"/>
  <c r="DK82" i="3"/>
  <c r="DJ82" i="3"/>
  <c r="DH82" i="3"/>
  <c r="DG82" i="3"/>
  <c r="DF82" i="3"/>
  <c r="DE82" i="3"/>
  <c r="CX82" i="3"/>
  <c r="CV82" i="3"/>
  <c r="CU82" i="3"/>
  <c r="DZ81" i="3"/>
  <c r="DY81" i="3"/>
  <c r="DX81" i="3"/>
  <c r="DV81" i="3"/>
  <c r="DS81" i="3"/>
  <c r="DR81" i="3"/>
  <c r="DQ81" i="3"/>
  <c r="DM81" i="3"/>
  <c r="DL81" i="3"/>
  <c r="DK81" i="3"/>
  <c r="DJ81" i="3"/>
  <c r="DH81" i="3"/>
  <c r="DG81" i="3"/>
  <c r="CX81" i="3"/>
  <c r="CV81" i="3"/>
  <c r="CU81" i="3"/>
  <c r="DZ80" i="3"/>
  <c r="DY80" i="3"/>
  <c r="DX80" i="3"/>
  <c r="DV80" i="3"/>
  <c r="DS80" i="3"/>
  <c r="DR80" i="3"/>
  <c r="DQ80" i="3"/>
  <c r="DM80" i="3"/>
  <c r="DL80" i="3"/>
  <c r="DK80" i="3"/>
  <c r="DJ80" i="3"/>
  <c r="DH80" i="3"/>
  <c r="DG80" i="3"/>
  <c r="CX80" i="3"/>
  <c r="CV80" i="3"/>
  <c r="CU80" i="3"/>
  <c r="DZ79" i="3"/>
  <c r="DY79" i="3"/>
  <c r="DX79" i="3"/>
  <c r="DV79" i="3"/>
  <c r="DS79" i="3"/>
  <c r="DR79" i="3"/>
  <c r="DQ79" i="3"/>
  <c r="DP79" i="3"/>
  <c r="DM79" i="3"/>
  <c r="DL79" i="3"/>
  <c r="DK79" i="3"/>
  <c r="DJ79" i="3"/>
  <c r="DH79" i="3"/>
  <c r="DG79" i="3"/>
  <c r="DF79" i="3"/>
  <c r="DE79" i="3"/>
  <c r="CX79" i="3"/>
  <c r="CV79" i="3"/>
  <c r="CU79" i="3"/>
  <c r="DZ78" i="3"/>
  <c r="DY78" i="3"/>
  <c r="DX78" i="3"/>
  <c r="DV78" i="3"/>
  <c r="DS78" i="3"/>
  <c r="DR78" i="3"/>
  <c r="DQ78" i="3"/>
  <c r="DM78" i="3"/>
  <c r="DL78" i="3"/>
  <c r="DK78" i="3"/>
  <c r="DJ78" i="3"/>
  <c r="DH78" i="3"/>
  <c r="DG78" i="3"/>
  <c r="DF78" i="3"/>
  <c r="DE78" i="3"/>
  <c r="CX78" i="3"/>
  <c r="CV78" i="3"/>
  <c r="CU78" i="3"/>
  <c r="DZ77" i="3"/>
  <c r="DY77" i="3"/>
  <c r="DX77" i="3"/>
  <c r="DV77" i="3"/>
  <c r="DS77" i="3"/>
  <c r="DR77" i="3"/>
  <c r="DQ77" i="3"/>
  <c r="DM77" i="3"/>
  <c r="DL77" i="3"/>
  <c r="DK77" i="3"/>
  <c r="DJ77" i="3"/>
  <c r="DH77" i="3"/>
  <c r="DG77" i="3"/>
  <c r="DF77" i="3"/>
  <c r="DE77" i="3"/>
  <c r="CX77" i="3"/>
  <c r="CV77" i="3"/>
  <c r="CU77" i="3"/>
  <c r="DZ76" i="3"/>
  <c r="DY76" i="3"/>
  <c r="DX76" i="3"/>
  <c r="DV76" i="3"/>
  <c r="DS76" i="3"/>
  <c r="DR76" i="3"/>
  <c r="DQ76" i="3"/>
  <c r="DM76" i="3"/>
  <c r="DL76" i="3"/>
  <c r="DK76" i="3"/>
  <c r="DJ76" i="3"/>
  <c r="DH76" i="3"/>
  <c r="DG76" i="3"/>
  <c r="DF76" i="3"/>
  <c r="DE76" i="3"/>
  <c r="CX76" i="3"/>
  <c r="CV76" i="3"/>
  <c r="CU76" i="3"/>
  <c r="DZ75" i="3"/>
  <c r="DY75" i="3"/>
  <c r="DX75" i="3"/>
  <c r="DV75" i="3"/>
  <c r="DS75" i="3"/>
  <c r="DR75" i="3"/>
  <c r="DQ75" i="3"/>
  <c r="DM75" i="3"/>
  <c r="DL75" i="3"/>
  <c r="DK75" i="3"/>
  <c r="DJ75" i="3"/>
  <c r="DH75" i="3"/>
  <c r="DG75" i="3"/>
  <c r="DF75" i="3"/>
  <c r="DE75" i="3"/>
  <c r="CX75" i="3"/>
  <c r="CV75" i="3"/>
  <c r="CU75" i="3"/>
  <c r="DZ74" i="3"/>
  <c r="DY74" i="3"/>
  <c r="DX74" i="3"/>
  <c r="DV74" i="3"/>
  <c r="DS74" i="3"/>
  <c r="DR74" i="3"/>
  <c r="DQ74" i="3"/>
  <c r="DM74" i="3"/>
  <c r="DL74" i="3"/>
  <c r="DK74" i="3"/>
  <c r="DJ74" i="3"/>
  <c r="DH74" i="3"/>
  <c r="DG74" i="3"/>
  <c r="DF74" i="3"/>
  <c r="DE74" i="3"/>
  <c r="CX74" i="3"/>
  <c r="CV74" i="3"/>
  <c r="CU74" i="3"/>
  <c r="DZ73" i="3"/>
  <c r="DY73" i="3"/>
  <c r="DX73" i="3"/>
  <c r="DV73" i="3"/>
  <c r="DS73" i="3"/>
  <c r="DR73" i="3"/>
  <c r="DQ73" i="3"/>
  <c r="DM73" i="3"/>
  <c r="DL73" i="3"/>
  <c r="DK73" i="3"/>
  <c r="DJ73" i="3"/>
  <c r="DH73" i="3"/>
  <c r="DG73" i="3"/>
  <c r="DF73" i="3"/>
  <c r="DE73" i="3"/>
  <c r="CX73" i="3"/>
  <c r="CV73" i="3"/>
  <c r="CU73" i="3"/>
  <c r="DZ72" i="3"/>
  <c r="DY72" i="3"/>
  <c r="DX72" i="3"/>
  <c r="DV72" i="3"/>
  <c r="DS72" i="3"/>
  <c r="DR72" i="3"/>
  <c r="DQ72" i="3"/>
  <c r="DM72" i="3"/>
  <c r="DL72" i="3"/>
  <c r="DK72" i="3"/>
  <c r="DJ72" i="3"/>
  <c r="DH72" i="3"/>
  <c r="DG72" i="3"/>
  <c r="DF72" i="3"/>
  <c r="DE72" i="3"/>
  <c r="CX72" i="3"/>
  <c r="CV72" i="3"/>
  <c r="CU72" i="3"/>
  <c r="DZ71" i="3"/>
  <c r="DY71" i="3"/>
  <c r="DX71" i="3"/>
  <c r="DV71" i="3"/>
  <c r="DS71" i="3"/>
  <c r="DR71" i="3"/>
  <c r="DQ71" i="3"/>
  <c r="DM71" i="3"/>
  <c r="DL71" i="3"/>
  <c r="DK71" i="3"/>
  <c r="DJ71" i="3"/>
  <c r="CX71" i="3"/>
  <c r="CV71" i="3"/>
  <c r="CU71" i="3"/>
  <c r="DZ70" i="3"/>
  <c r="DY70" i="3"/>
  <c r="DX70" i="3"/>
  <c r="DV70" i="3"/>
  <c r="DS70" i="3"/>
  <c r="DR70" i="3"/>
  <c r="DQ70" i="3"/>
  <c r="DM70" i="3"/>
  <c r="DL70" i="3"/>
  <c r="DK70" i="3"/>
  <c r="DJ70" i="3"/>
  <c r="DH70" i="3"/>
  <c r="DG70" i="3"/>
  <c r="DF70" i="3"/>
  <c r="DE70" i="3"/>
  <c r="CX70" i="3"/>
  <c r="CV70" i="3"/>
  <c r="CU70" i="3"/>
  <c r="DZ69" i="3"/>
  <c r="DY69" i="3"/>
  <c r="DX69" i="3"/>
  <c r="DV69" i="3"/>
  <c r="DS69" i="3"/>
  <c r="DR69" i="3"/>
  <c r="DQ69" i="3"/>
  <c r="DM69" i="3"/>
  <c r="DL69" i="3"/>
  <c r="DK69" i="3"/>
  <c r="DJ69" i="3"/>
  <c r="CX69" i="3"/>
  <c r="CV69" i="3"/>
  <c r="CU69" i="3"/>
  <c r="DZ68" i="3"/>
  <c r="DY68" i="3"/>
  <c r="DX68" i="3"/>
  <c r="DV68" i="3"/>
  <c r="DS68" i="3"/>
  <c r="DR68" i="3"/>
  <c r="DQ68" i="3"/>
  <c r="DM68" i="3"/>
  <c r="DL68" i="3"/>
  <c r="DK68" i="3"/>
  <c r="DJ68" i="3"/>
  <c r="DH68" i="3"/>
  <c r="DG68" i="3"/>
  <c r="DF68" i="3"/>
  <c r="DE68" i="3"/>
  <c r="CX68" i="3"/>
  <c r="CV68" i="3"/>
  <c r="CU68" i="3"/>
  <c r="DZ67" i="3"/>
  <c r="DY67" i="3"/>
  <c r="DX67" i="3"/>
  <c r="DV67" i="3"/>
  <c r="DS67" i="3"/>
  <c r="DR67" i="3"/>
  <c r="DQ67" i="3"/>
  <c r="DM67" i="3"/>
  <c r="DL67" i="3"/>
  <c r="DK67" i="3"/>
  <c r="DJ67" i="3"/>
  <c r="DH67" i="3"/>
  <c r="DG67" i="3"/>
  <c r="DF67" i="3"/>
  <c r="DE67" i="3"/>
  <c r="CX67" i="3"/>
  <c r="CV67" i="3"/>
  <c r="CU67" i="3"/>
  <c r="DZ66" i="3"/>
  <c r="DY66" i="3"/>
  <c r="DX66" i="3"/>
  <c r="DV66" i="3"/>
  <c r="DS66" i="3"/>
  <c r="DR66" i="3"/>
  <c r="DQ66" i="3"/>
  <c r="DM66" i="3"/>
  <c r="DL66" i="3"/>
  <c r="DK66" i="3"/>
  <c r="DJ66" i="3"/>
  <c r="DH66" i="3"/>
  <c r="DG66" i="3"/>
  <c r="DF66" i="3"/>
  <c r="DE66" i="3"/>
  <c r="CX66" i="3"/>
  <c r="CV66" i="3"/>
  <c r="CU66" i="3"/>
  <c r="DZ65" i="3"/>
  <c r="DY65" i="3"/>
  <c r="DX65" i="3"/>
  <c r="DV65" i="3"/>
  <c r="DS65" i="3"/>
  <c r="DR65" i="3"/>
  <c r="DQ65" i="3"/>
  <c r="DM65" i="3"/>
  <c r="DL65" i="3"/>
  <c r="DK65" i="3"/>
  <c r="DJ65" i="3"/>
  <c r="DH65" i="3"/>
  <c r="DG65" i="3"/>
  <c r="DF65" i="3"/>
  <c r="DE65" i="3"/>
  <c r="CX65" i="3"/>
  <c r="CV65" i="3"/>
  <c r="CU65" i="3"/>
  <c r="DZ64" i="3"/>
  <c r="DY64" i="3"/>
  <c r="DX64" i="3"/>
  <c r="DV64" i="3"/>
  <c r="DS64" i="3"/>
  <c r="DR64" i="3"/>
  <c r="DQ64" i="3"/>
  <c r="DM64" i="3"/>
  <c r="DL64" i="3"/>
  <c r="DK64" i="3"/>
  <c r="DJ64" i="3"/>
  <c r="DH64" i="3"/>
  <c r="DG64" i="3"/>
  <c r="DF64" i="3"/>
  <c r="DE64" i="3"/>
  <c r="CX64" i="3"/>
  <c r="CV64" i="3"/>
  <c r="CU64" i="3"/>
  <c r="DZ63" i="3"/>
  <c r="DY63" i="3"/>
  <c r="DX63" i="3"/>
  <c r="DV63" i="3"/>
  <c r="DS63" i="3"/>
  <c r="DR63" i="3"/>
  <c r="DQ63" i="3"/>
  <c r="DM63" i="3"/>
  <c r="DL63" i="3"/>
  <c r="DK63" i="3"/>
  <c r="DJ63" i="3"/>
  <c r="CX63" i="3"/>
  <c r="CV63" i="3"/>
  <c r="CU63" i="3"/>
  <c r="DZ62" i="3"/>
  <c r="DY62" i="3"/>
  <c r="DX62" i="3"/>
  <c r="DV62" i="3"/>
  <c r="DS62" i="3"/>
  <c r="DR62" i="3"/>
  <c r="DQ62" i="3"/>
  <c r="DM62" i="3"/>
  <c r="DL62" i="3"/>
  <c r="DK62" i="3"/>
  <c r="DJ62" i="3"/>
  <c r="DH62" i="3"/>
  <c r="DG62" i="3"/>
  <c r="DF62" i="3"/>
  <c r="DE62" i="3"/>
  <c r="CX62" i="3"/>
  <c r="CV62" i="3"/>
  <c r="CU62" i="3"/>
  <c r="DZ61" i="3"/>
  <c r="DY61" i="3"/>
  <c r="DX61" i="3"/>
  <c r="DV61" i="3"/>
  <c r="DS61" i="3"/>
  <c r="DR61" i="3"/>
  <c r="DQ61" i="3"/>
  <c r="DM61" i="3"/>
  <c r="DL61" i="3"/>
  <c r="DK61" i="3"/>
  <c r="DJ61" i="3"/>
  <c r="CX61" i="3"/>
  <c r="CV61" i="3"/>
  <c r="CU61" i="3"/>
  <c r="DZ60" i="3"/>
  <c r="DY60" i="3"/>
  <c r="DX60" i="3"/>
  <c r="DV60" i="3"/>
  <c r="DS60" i="3"/>
  <c r="DR60" i="3"/>
  <c r="DQ60" i="3"/>
  <c r="DM60" i="3"/>
  <c r="DL60" i="3"/>
  <c r="DK60" i="3"/>
  <c r="DJ60" i="3"/>
  <c r="CX60" i="3"/>
  <c r="CV60" i="3"/>
  <c r="CU60" i="3"/>
  <c r="DZ59" i="3"/>
  <c r="DY59" i="3"/>
  <c r="DX59" i="3"/>
  <c r="DV59" i="3"/>
  <c r="DS59" i="3"/>
  <c r="DR59" i="3"/>
  <c r="DQ59" i="3"/>
  <c r="DM59" i="3"/>
  <c r="DL59" i="3"/>
  <c r="DK59" i="3"/>
  <c r="DJ59" i="3"/>
  <c r="DH59" i="3"/>
  <c r="DG59" i="3"/>
  <c r="DF59" i="3"/>
  <c r="DE59" i="3"/>
  <c r="CX59" i="3"/>
  <c r="CV59" i="3"/>
  <c r="CU59" i="3"/>
  <c r="DZ58" i="3"/>
  <c r="DY58" i="3"/>
  <c r="DX58" i="3"/>
  <c r="DV58" i="3"/>
  <c r="DS58" i="3"/>
  <c r="DR58" i="3"/>
  <c r="DP58" i="3"/>
  <c r="DP57" i="3" s="1"/>
  <c r="DQ57" i="3" s="1"/>
  <c r="DM58" i="3"/>
  <c r="DL58" i="3"/>
  <c r="DK58" i="3"/>
  <c r="DJ58" i="3"/>
  <c r="DH58" i="3"/>
  <c r="DG58" i="3"/>
  <c r="DF58" i="3"/>
  <c r="DE58" i="3"/>
  <c r="CX58" i="3"/>
  <c r="CV58" i="3"/>
  <c r="CU58" i="3"/>
  <c r="DZ57" i="3"/>
  <c r="DY57" i="3"/>
  <c r="DX57" i="3"/>
  <c r="DV57" i="3"/>
  <c r="DS57" i="3"/>
  <c r="DR57" i="3"/>
  <c r="DM57" i="3"/>
  <c r="DL57" i="3"/>
  <c r="DJ57" i="3"/>
  <c r="DH57" i="3"/>
  <c r="DG57" i="3"/>
  <c r="DF57" i="3"/>
  <c r="DE57" i="3"/>
  <c r="CX57" i="3"/>
  <c r="CV57" i="3"/>
  <c r="CU57" i="3"/>
  <c r="DZ56" i="3"/>
  <c r="DY56" i="3"/>
  <c r="DX56" i="3"/>
  <c r="DV56" i="3"/>
  <c r="DS56" i="3"/>
  <c r="DR56" i="3"/>
  <c r="DQ56" i="3"/>
  <c r="DM56" i="3"/>
  <c r="DL56" i="3"/>
  <c r="DK56" i="3"/>
  <c r="DJ56" i="3"/>
  <c r="CX56" i="3"/>
  <c r="DZ55" i="3"/>
  <c r="DY55" i="3"/>
  <c r="DX55" i="3"/>
  <c r="DV55" i="3"/>
  <c r="DS55" i="3"/>
  <c r="DR55" i="3"/>
  <c r="DQ55" i="3"/>
  <c r="DM55" i="3"/>
  <c r="DL55" i="3"/>
  <c r="DK55" i="3"/>
  <c r="DJ55" i="3"/>
  <c r="CX55" i="3"/>
  <c r="CV55" i="3"/>
  <c r="CU55" i="3"/>
  <c r="DZ54" i="3"/>
  <c r="DY54" i="3"/>
  <c r="DX54" i="3"/>
  <c r="DV54" i="3"/>
  <c r="DS54" i="3"/>
  <c r="DR54" i="3"/>
  <c r="DQ54" i="3"/>
  <c r="DM54" i="3"/>
  <c r="DL54" i="3"/>
  <c r="DK54" i="3"/>
  <c r="DJ54" i="3"/>
  <c r="CX54" i="3"/>
  <c r="CV54" i="3"/>
  <c r="CU54" i="3"/>
  <c r="DZ53" i="3"/>
  <c r="DY53" i="3"/>
  <c r="DX53" i="3"/>
  <c r="DV53" i="3"/>
  <c r="DS53" i="3"/>
  <c r="DR53" i="3"/>
  <c r="DQ53" i="3"/>
  <c r="DM53" i="3"/>
  <c r="DL53" i="3"/>
  <c r="DK53" i="3"/>
  <c r="DJ53" i="3"/>
  <c r="CX53" i="3"/>
  <c r="CV53" i="3"/>
  <c r="CU53" i="3"/>
  <c r="DZ52" i="3"/>
  <c r="DY52" i="3"/>
  <c r="DX52" i="3"/>
  <c r="DV52" i="3"/>
  <c r="DS52" i="3"/>
  <c r="DR52" i="3"/>
  <c r="DP52" i="3"/>
  <c r="DQ52" i="3" s="1"/>
  <c r="DM52" i="3"/>
  <c r="DL52" i="3"/>
  <c r="DK52" i="3"/>
  <c r="DJ52" i="3"/>
  <c r="CX52" i="3"/>
  <c r="CV52" i="3"/>
  <c r="CU52" i="3"/>
  <c r="DZ51" i="3"/>
  <c r="DY51" i="3"/>
  <c r="DX51" i="3"/>
  <c r="DV51" i="3"/>
  <c r="DS51" i="3"/>
  <c r="DR51" i="3"/>
  <c r="DQ51" i="3"/>
  <c r="DM51" i="3"/>
  <c r="DL51" i="3"/>
  <c r="DK51" i="3"/>
  <c r="DJ51" i="3"/>
  <c r="CX51" i="3"/>
  <c r="CV51" i="3"/>
  <c r="CU51" i="3"/>
  <c r="DZ50" i="3"/>
  <c r="DY50" i="3"/>
  <c r="DX50" i="3"/>
  <c r="DV50" i="3"/>
  <c r="DS50" i="3"/>
  <c r="DR50" i="3"/>
  <c r="DP50" i="3"/>
  <c r="DQ50" i="3" s="1"/>
  <c r="DM50" i="3"/>
  <c r="DL50" i="3"/>
  <c r="DK50" i="3"/>
  <c r="DJ50" i="3"/>
  <c r="CX50" i="3"/>
  <c r="CV50" i="3"/>
  <c r="CU50" i="3"/>
  <c r="DZ49" i="3"/>
  <c r="DY49" i="3"/>
  <c r="DX49" i="3"/>
  <c r="DV49" i="3"/>
  <c r="DS49" i="3"/>
  <c r="DR49" i="3"/>
  <c r="DQ49" i="3"/>
  <c r="DM49" i="3"/>
  <c r="DL49" i="3"/>
  <c r="DK49" i="3"/>
  <c r="DJ49" i="3"/>
  <c r="CX49" i="3"/>
  <c r="CV49" i="3"/>
  <c r="CU49" i="3"/>
  <c r="DZ48" i="3"/>
  <c r="DY48" i="3"/>
  <c r="DX48" i="3"/>
  <c r="DV48" i="3"/>
  <c r="DS48" i="3"/>
  <c r="DR48" i="3"/>
  <c r="DQ48" i="3"/>
  <c r="DM48" i="3"/>
  <c r="DL48" i="3"/>
  <c r="DK48" i="3"/>
  <c r="DJ48" i="3"/>
  <c r="CX48" i="3"/>
  <c r="CV48" i="3"/>
  <c r="CU48" i="3"/>
  <c r="DZ47" i="3"/>
  <c r="DY47" i="3"/>
  <c r="DX47" i="3"/>
  <c r="DV47" i="3"/>
  <c r="DS47" i="3"/>
  <c r="DR47" i="3"/>
  <c r="DQ47" i="3"/>
  <c r="DM47" i="3"/>
  <c r="DL47" i="3"/>
  <c r="DK47" i="3"/>
  <c r="DJ47" i="3"/>
  <c r="CX47" i="3"/>
  <c r="CV47" i="3"/>
  <c r="CU47" i="3"/>
  <c r="DZ46" i="3"/>
  <c r="DY46" i="3"/>
  <c r="DX46" i="3"/>
  <c r="DV46" i="3"/>
  <c r="DS46" i="3"/>
  <c r="DR46" i="3"/>
  <c r="DQ46" i="3"/>
  <c r="DM46" i="3"/>
  <c r="DL46" i="3"/>
  <c r="DK46" i="3"/>
  <c r="DJ46" i="3"/>
  <c r="CX46" i="3"/>
  <c r="CV46" i="3"/>
  <c r="CU46" i="3"/>
  <c r="DZ45" i="3"/>
  <c r="DY45" i="3"/>
  <c r="DX45" i="3"/>
  <c r="DV45" i="3"/>
  <c r="DS45" i="3"/>
  <c r="DR45" i="3"/>
  <c r="DQ45" i="3"/>
  <c r="DP45" i="3"/>
  <c r="DM45" i="3"/>
  <c r="DL45" i="3"/>
  <c r="DK45" i="3"/>
  <c r="DJ45" i="3"/>
  <c r="CX45" i="3"/>
  <c r="CV45" i="3"/>
  <c r="CU45" i="3"/>
  <c r="DZ44" i="3"/>
  <c r="DY44" i="3"/>
  <c r="DX44" i="3"/>
  <c r="DV44" i="3"/>
  <c r="DS44" i="3"/>
  <c r="DR44" i="3"/>
  <c r="DQ44" i="3"/>
  <c r="DM44" i="3"/>
  <c r="DL44" i="3"/>
  <c r="DK44" i="3"/>
  <c r="DJ44" i="3"/>
  <c r="CX44" i="3"/>
  <c r="CV44" i="3"/>
  <c r="CU44" i="3"/>
  <c r="DZ43" i="3"/>
  <c r="DY43" i="3"/>
  <c r="DX43" i="3"/>
  <c r="DV43" i="3"/>
  <c r="DS43" i="3"/>
  <c r="DR43" i="3"/>
  <c r="DQ43" i="3"/>
  <c r="DM43" i="3"/>
  <c r="DL43" i="3"/>
  <c r="DK43" i="3"/>
  <c r="DJ43" i="3"/>
  <c r="CX43" i="3"/>
  <c r="CV43" i="3"/>
  <c r="CU43" i="3"/>
  <c r="DZ42" i="3"/>
  <c r="DY42" i="3"/>
  <c r="DX42" i="3"/>
  <c r="DV42" i="3"/>
  <c r="DS42" i="3"/>
  <c r="DR42" i="3"/>
  <c r="DQ42" i="3"/>
  <c r="DM42" i="3"/>
  <c r="DL42" i="3"/>
  <c r="DK42" i="3"/>
  <c r="DJ42" i="3"/>
  <c r="CX42" i="3"/>
  <c r="CV42" i="3"/>
  <c r="CU42" i="3"/>
  <c r="DZ41" i="3"/>
  <c r="DY41" i="3"/>
  <c r="DX41" i="3"/>
  <c r="DV41" i="3"/>
  <c r="DS41" i="3"/>
  <c r="DR41" i="3"/>
  <c r="DQ41" i="3"/>
  <c r="DM41" i="3"/>
  <c r="DL41" i="3"/>
  <c r="DK41" i="3"/>
  <c r="DJ41" i="3"/>
  <c r="CX41" i="3"/>
  <c r="CV41" i="3"/>
  <c r="CU41" i="3"/>
  <c r="DZ40" i="3"/>
  <c r="DY40" i="3"/>
  <c r="DX40" i="3"/>
  <c r="DV40" i="3"/>
  <c r="DS40" i="3"/>
  <c r="DR40" i="3"/>
  <c r="DP40" i="3"/>
  <c r="DQ40" i="3" s="1"/>
  <c r="DM40" i="3"/>
  <c r="DL40" i="3"/>
  <c r="DK40" i="3"/>
  <c r="DJ40" i="3"/>
  <c r="DH40" i="3"/>
  <c r="DG40" i="3"/>
  <c r="DF40" i="3"/>
  <c r="DE40" i="3"/>
  <c r="CX40" i="3"/>
  <c r="CV40" i="3"/>
  <c r="CU40" i="3"/>
  <c r="DZ39" i="3"/>
  <c r="DY39" i="3"/>
  <c r="DX39" i="3"/>
  <c r="DV39" i="3"/>
  <c r="DS39" i="3"/>
  <c r="DR39" i="3"/>
  <c r="DQ39" i="3"/>
  <c r="DM39" i="3"/>
  <c r="DL39" i="3"/>
  <c r="DK39" i="3"/>
  <c r="DJ39" i="3"/>
  <c r="CX39" i="3"/>
  <c r="DZ38" i="3"/>
  <c r="DY38" i="3"/>
  <c r="DX38" i="3"/>
  <c r="DV38" i="3"/>
  <c r="DS38" i="3"/>
  <c r="DR38" i="3"/>
  <c r="DQ38" i="3"/>
  <c r="DM38" i="3"/>
  <c r="DL38" i="3"/>
  <c r="DK38" i="3"/>
  <c r="DJ38" i="3"/>
  <c r="CX38" i="3"/>
  <c r="CV38" i="3"/>
  <c r="CU38" i="3"/>
  <c r="DZ37" i="3"/>
  <c r="DY37" i="3"/>
  <c r="DX37" i="3"/>
  <c r="DV37" i="3"/>
  <c r="DS37" i="3"/>
  <c r="DR37" i="3"/>
  <c r="DP37" i="3"/>
  <c r="DQ37" i="3" s="1"/>
  <c r="DM37" i="3"/>
  <c r="DL37" i="3"/>
  <c r="DK37" i="3"/>
  <c r="DJ37" i="3"/>
  <c r="DH37" i="3"/>
  <c r="DG37" i="3"/>
  <c r="DF37" i="3"/>
  <c r="DE37" i="3"/>
  <c r="CX37" i="3"/>
  <c r="CV37" i="3"/>
  <c r="CU37" i="3"/>
  <c r="DZ36" i="3"/>
  <c r="DY36" i="3"/>
  <c r="DX36" i="3"/>
  <c r="DV36" i="3"/>
  <c r="DS36" i="3"/>
  <c r="DR36" i="3"/>
  <c r="DQ36" i="3"/>
  <c r="DM36" i="3"/>
  <c r="DL36" i="3"/>
  <c r="DK36" i="3"/>
  <c r="DJ36" i="3"/>
  <c r="CX36" i="3"/>
  <c r="CV36" i="3"/>
  <c r="CU36" i="3"/>
  <c r="DZ35" i="3"/>
  <c r="DY35" i="3"/>
  <c r="DX35" i="3"/>
  <c r="DV35" i="3"/>
  <c r="DS35" i="3"/>
  <c r="DR35" i="3"/>
  <c r="DQ35" i="3"/>
  <c r="DM35" i="3"/>
  <c r="DL35" i="3"/>
  <c r="DK35" i="3"/>
  <c r="DJ35" i="3"/>
  <c r="CX35" i="3"/>
  <c r="CV35" i="3"/>
  <c r="CU35" i="3"/>
  <c r="DZ34" i="3"/>
  <c r="DY34" i="3"/>
  <c r="DX34" i="3"/>
  <c r="DV34" i="3"/>
  <c r="DS34" i="3"/>
  <c r="DR34" i="3"/>
  <c r="DQ34" i="3"/>
  <c r="DM34" i="3"/>
  <c r="DL34" i="3"/>
  <c r="DK34" i="3"/>
  <c r="DJ34" i="3"/>
  <c r="CX34" i="3"/>
  <c r="CV34" i="3"/>
  <c r="CU34" i="3"/>
  <c r="DZ33" i="3"/>
  <c r="DY33" i="3"/>
  <c r="DX33" i="3"/>
  <c r="DV33" i="3"/>
  <c r="DS33" i="3"/>
  <c r="DR33" i="3"/>
  <c r="DQ33" i="3"/>
  <c r="DM33" i="3"/>
  <c r="DL33" i="3"/>
  <c r="DK33" i="3"/>
  <c r="DJ33" i="3"/>
  <c r="CX33" i="3"/>
  <c r="CV33" i="3"/>
  <c r="CU33" i="3"/>
  <c r="DZ32" i="3"/>
  <c r="DY32" i="3"/>
  <c r="DX32" i="3"/>
  <c r="DV32" i="3"/>
  <c r="DS32" i="3"/>
  <c r="DR32" i="3"/>
  <c r="DQ32" i="3"/>
  <c r="DM32" i="3"/>
  <c r="DL32" i="3"/>
  <c r="DK32" i="3"/>
  <c r="DJ32" i="3"/>
  <c r="CX32" i="3"/>
  <c r="CV32" i="3"/>
  <c r="CU32" i="3"/>
  <c r="DZ31" i="3"/>
  <c r="DY31" i="3"/>
  <c r="DX31" i="3"/>
  <c r="DV31" i="3"/>
  <c r="DS31" i="3"/>
  <c r="DR31" i="3"/>
  <c r="DQ31" i="3"/>
  <c r="DM31" i="3"/>
  <c r="DL31" i="3"/>
  <c r="DK31" i="3"/>
  <c r="DJ31" i="3"/>
  <c r="CX31" i="3"/>
  <c r="CV31" i="3"/>
  <c r="CU31" i="3"/>
  <c r="DZ30" i="3"/>
  <c r="DY30" i="3"/>
  <c r="DX30" i="3"/>
  <c r="DV30" i="3"/>
  <c r="DS30" i="3"/>
  <c r="DR30" i="3"/>
  <c r="DQ30" i="3"/>
  <c r="DM30" i="3"/>
  <c r="DL30" i="3"/>
  <c r="DK30" i="3"/>
  <c r="DJ30" i="3"/>
  <c r="CX30" i="3"/>
  <c r="CV30" i="3"/>
  <c r="CU30" i="3"/>
  <c r="DZ29" i="3"/>
  <c r="DY29" i="3"/>
  <c r="DX29" i="3"/>
  <c r="DV29" i="3"/>
  <c r="DS29" i="3"/>
  <c r="DR29" i="3"/>
  <c r="DQ29" i="3"/>
  <c r="DM29" i="3"/>
  <c r="DL29" i="3"/>
  <c r="DK29" i="3"/>
  <c r="DJ29" i="3"/>
  <c r="CX29" i="3"/>
  <c r="CV29" i="3"/>
  <c r="CU29" i="3"/>
  <c r="DZ28" i="3"/>
  <c r="DY28" i="3"/>
  <c r="DX28" i="3"/>
  <c r="DV28" i="3"/>
  <c r="DS28" i="3"/>
  <c r="DR28" i="3"/>
  <c r="DQ28" i="3"/>
  <c r="DM28" i="3"/>
  <c r="DL28" i="3"/>
  <c r="DK28" i="3"/>
  <c r="DJ28" i="3"/>
  <c r="CX28" i="3"/>
  <c r="CV28" i="3"/>
  <c r="CU28" i="3"/>
  <c r="DZ27" i="3"/>
  <c r="DY27" i="3"/>
  <c r="DX27" i="3"/>
  <c r="DV27" i="3"/>
  <c r="DS27" i="3"/>
  <c r="DR27" i="3"/>
  <c r="DQ27" i="3"/>
  <c r="DM27" i="3"/>
  <c r="DL27" i="3"/>
  <c r="DK27" i="3"/>
  <c r="DJ27" i="3"/>
  <c r="CX27" i="3"/>
  <c r="CV27" i="3"/>
  <c r="CU27" i="3"/>
  <c r="DZ26" i="3"/>
  <c r="DY26" i="3"/>
  <c r="DX26" i="3"/>
  <c r="DV26" i="3"/>
  <c r="DS26" i="3"/>
  <c r="DR26" i="3"/>
  <c r="DQ26" i="3"/>
  <c r="DM26" i="3"/>
  <c r="DL26" i="3"/>
  <c r="DK26" i="3"/>
  <c r="DJ26" i="3"/>
  <c r="CX26" i="3"/>
  <c r="CV26" i="3"/>
  <c r="CU26" i="3"/>
  <c r="DZ25" i="3"/>
  <c r="DY25" i="3"/>
  <c r="DX25" i="3"/>
  <c r="DV25" i="3"/>
  <c r="DS25" i="3"/>
  <c r="DR25" i="3"/>
  <c r="DQ25" i="3"/>
  <c r="DM25" i="3"/>
  <c r="DL25" i="3"/>
  <c r="DK25" i="3"/>
  <c r="DJ25" i="3"/>
  <c r="CX25" i="3"/>
  <c r="CV25" i="3"/>
  <c r="CU25" i="3"/>
  <c r="DZ24" i="3"/>
  <c r="DY24" i="3"/>
  <c r="DX24" i="3"/>
  <c r="DV24" i="3"/>
  <c r="DS24" i="3"/>
  <c r="DR24" i="3"/>
  <c r="DQ24" i="3"/>
  <c r="DM24" i="3"/>
  <c r="DL24" i="3"/>
  <c r="DK24" i="3"/>
  <c r="DJ24" i="3"/>
  <c r="CX24" i="3"/>
  <c r="CV24" i="3"/>
  <c r="CU24" i="3"/>
  <c r="DZ23" i="3"/>
  <c r="DY23" i="3"/>
  <c r="DX23" i="3"/>
  <c r="DV23" i="3"/>
  <c r="DS23" i="3"/>
  <c r="DR23" i="3"/>
  <c r="DP23" i="3"/>
  <c r="DQ23" i="3" s="1"/>
  <c r="DM23" i="3"/>
  <c r="DL23" i="3"/>
  <c r="DK23" i="3"/>
  <c r="DJ23" i="3"/>
  <c r="DH23" i="3"/>
  <c r="DG23" i="3"/>
  <c r="DF23" i="3"/>
  <c r="DE23" i="3"/>
  <c r="CX23" i="3"/>
  <c r="CV23" i="3"/>
  <c r="CU23" i="3"/>
  <c r="DZ22" i="3"/>
  <c r="DY22" i="3"/>
  <c r="DX22" i="3"/>
  <c r="DV22" i="3"/>
  <c r="DS22" i="3"/>
  <c r="DR22" i="3"/>
  <c r="DQ22" i="3"/>
  <c r="DM22" i="3"/>
  <c r="DL22" i="3"/>
  <c r="DK22" i="3"/>
  <c r="DJ22" i="3"/>
  <c r="CX22" i="3"/>
  <c r="CV22" i="3"/>
  <c r="CU22" i="3"/>
  <c r="DZ21" i="3"/>
  <c r="DY21" i="3"/>
  <c r="DX21" i="3"/>
  <c r="DV21" i="3"/>
  <c r="DS21" i="3"/>
  <c r="DR21" i="3"/>
  <c r="DQ21" i="3"/>
  <c r="DM21" i="3"/>
  <c r="DL21" i="3"/>
  <c r="DK21" i="3"/>
  <c r="DJ21" i="3"/>
  <c r="CX21" i="3"/>
  <c r="CV21" i="3"/>
  <c r="CU21" i="3"/>
  <c r="DZ20" i="3"/>
  <c r="DY20" i="3"/>
  <c r="DX20" i="3"/>
  <c r="DV20" i="3"/>
  <c r="DS20" i="3"/>
  <c r="DR20" i="3"/>
  <c r="DQ20" i="3"/>
  <c r="DM20" i="3"/>
  <c r="DL20" i="3"/>
  <c r="DK20" i="3"/>
  <c r="DJ20" i="3"/>
  <c r="CX20" i="3"/>
  <c r="CV20" i="3"/>
  <c r="CU20" i="3"/>
  <c r="DZ19" i="3"/>
  <c r="DY19" i="3"/>
  <c r="DX19" i="3"/>
  <c r="DV19" i="3"/>
  <c r="DS19" i="3"/>
  <c r="DR19" i="3"/>
  <c r="DQ19" i="3"/>
  <c r="DM19" i="3"/>
  <c r="DL19" i="3"/>
  <c r="DK19" i="3"/>
  <c r="DJ19" i="3"/>
  <c r="CX19" i="3"/>
  <c r="CV19" i="3"/>
  <c r="CU19" i="3"/>
  <c r="DZ18" i="3"/>
  <c r="DY18" i="3"/>
  <c r="DX18" i="3"/>
  <c r="DV18" i="3"/>
  <c r="DS18" i="3"/>
  <c r="DR18" i="3"/>
  <c r="DQ18" i="3"/>
  <c r="DM18" i="3"/>
  <c r="DL18" i="3"/>
  <c r="DK18" i="3"/>
  <c r="DJ18" i="3"/>
  <c r="CX18" i="3"/>
  <c r="CV18" i="3"/>
  <c r="CU18" i="3"/>
  <c r="DZ17" i="3"/>
  <c r="DY17" i="3"/>
  <c r="DX17" i="3"/>
  <c r="DV17" i="3"/>
  <c r="DS17" i="3"/>
  <c r="DR17" i="3"/>
  <c r="DQ17" i="3"/>
  <c r="DM17" i="3"/>
  <c r="DL17" i="3"/>
  <c r="DK17" i="3"/>
  <c r="DJ17" i="3"/>
  <c r="CX17" i="3"/>
  <c r="CV17" i="3"/>
  <c r="CU17" i="3"/>
  <c r="DZ16" i="3"/>
  <c r="DY16" i="3"/>
  <c r="DX16" i="3"/>
  <c r="DV16" i="3"/>
  <c r="DS16" i="3"/>
  <c r="DR16" i="3"/>
  <c r="DP16" i="3"/>
  <c r="DQ16" i="3" s="1"/>
  <c r="DM16" i="3"/>
  <c r="DL16" i="3"/>
  <c r="DK16" i="3"/>
  <c r="DJ16" i="3"/>
  <c r="DH16" i="3"/>
  <c r="DG16" i="3"/>
  <c r="DF16" i="3"/>
  <c r="DE16" i="3"/>
  <c r="CX16" i="3"/>
  <c r="CV16" i="3"/>
  <c r="CU16" i="3"/>
  <c r="DZ15" i="3"/>
  <c r="DY15" i="3"/>
  <c r="DX15" i="3"/>
  <c r="DV15" i="3"/>
  <c r="DS15" i="3"/>
  <c r="DR15" i="3"/>
  <c r="DQ15" i="3"/>
  <c r="DM15" i="3"/>
  <c r="DL15" i="3"/>
  <c r="DK15" i="3"/>
  <c r="DJ15" i="3"/>
  <c r="DH15" i="3"/>
  <c r="DG15" i="3"/>
  <c r="CX15" i="3"/>
  <c r="DZ14" i="3"/>
  <c r="DY14" i="3"/>
  <c r="DX14" i="3"/>
  <c r="DV14" i="3"/>
  <c r="DS14" i="3"/>
  <c r="DR14" i="3"/>
  <c r="DP14" i="3"/>
  <c r="DQ14" i="3" s="1"/>
  <c r="DM14" i="3"/>
  <c r="DL14" i="3"/>
  <c r="DK14" i="3"/>
  <c r="DJ14" i="3"/>
  <c r="DH14" i="3"/>
  <c r="DG14" i="3"/>
  <c r="DF14" i="3"/>
  <c r="DE14" i="3"/>
  <c r="CX14" i="3"/>
  <c r="CV14" i="3"/>
  <c r="CU14" i="3"/>
  <c r="DZ13" i="3"/>
  <c r="DY13" i="3"/>
  <c r="DX13" i="3"/>
  <c r="DV13" i="3"/>
  <c r="DS13" i="3"/>
  <c r="DR13" i="3"/>
  <c r="DQ13" i="3"/>
  <c r="DP13" i="3"/>
  <c r="DM13" i="3"/>
  <c r="DL13" i="3"/>
  <c r="DK13" i="3"/>
  <c r="DJ13" i="3"/>
  <c r="DH13" i="3"/>
  <c r="DG13" i="3"/>
  <c r="DF13" i="3"/>
  <c r="DE13" i="3"/>
  <c r="CX13" i="3"/>
  <c r="CV13" i="3"/>
  <c r="CU13" i="3"/>
  <c r="DZ12" i="3"/>
  <c r="DY12" i="3"/>
  <c r="DX12" i="3"/>
  <c r="DV12" i="3"/>
  <c r="DS12" i="3"/>
  <c r="DR12" i="3"/>
  <c r="DQ12" i="3"/>
  <c r="DP12" i="3"/>
  <c r="DM12" i="3"/>
  <c r="DL12" i="3"/>
  <c r="DK12" i="3"/>
  <c r="DJ12" i="3"/>
  <c r="DH12" i="3"/>
  <c r="DG12" i="3"/>
  <c r="DF12" i="3"/>
  <c r="DE12" i="3"/>
  <c r="CX12" i="3"/>
  <c r="CV12" i="3"/>
  <c r="CU12" i="3"/>
  <c r="DZ11" i="3"/>
  <c r="DY11" i="3"/>
  <c r="DX11" i="3"/>
  <c r="DV11" i="3"/>
  <c r="DS11" i="3"/>
  <c r="DR11" i="3"/>
  <c r="DP11" i="3"/>
  <c r="DQ11" i="3" s="1"/>
  <c r="DT11" i="3" s="1"/>
  <c r="DM11" i="3"/>
  <c r="DL11" i="3"/>
  <c r="DK11" i="3"/>
  <c r="DJ11" i="3"/>
  <c r="DH11" i="3"/>
  <c r="DG11" i="3"/>
  <c r="DF11" i="3"/>
  <c r="DE11" i="3"/>
  <c r="CX11" i="3"/>
  <c r="CV11" i="3"/>
  <c r="CU11" i="3"/>
  <c r="DZ10" i="3"/>
  <c r="DY10" i="3"/>
  <c r="DX10" i="3"/>
  <c r="DV10" i="3"/>
  <c r="DS10" i="3"/>
  <c r="DR10" i="3"/>
  <c r="DQ10" i="3"/>
  <c r="DM10" i="3"/>
  <c r="DL10" i="3"/>
  <c r="DK10" i="3"/>
  <c r="DJ10" i="3"/>
  <c r="CX10" i="3"/>
  <c r="CV10" i="3"/>
  <c r="CU10" i="3"/>
  <c r="DZ9" i="3"/>
  <c r="DY9" i="3"/>
  <c r="DX9" i="3"/>
  <c r="DV9" i="3"/>
  <c r="DS9" i="3"/>
  <c r="DR9" i="3"/>
  <c r="DM9" i="3"/>
  <c r="DL9" i="3"/>
  <c r="DK9" i="3"/>
  <c r="DJ9" i="3"/>
  <c r="DH9" i="3"/>
  <c r="DG9" i="3"/>
  <c r="DF9" i="3"/>
  <c r="DE9" i="3"/>
  <c r="CX9" i="3"/>
  <c r="CV9" i="3"/>
  <c r="CU9" i="3"/>
  <c r="DZ8" i="3"/>
  <c r="DY8" i="3"/>
  <c r="DX8" i="3"/>
  <c r="DV8" i="3"/>
  <c r="DS8" i="3"/>
  <c r="DR8" i="3"/>
  <c r="DQ8" i="3"/>
  <c r="DM8" i="3"/>
  <c r="DL8" i="3"/>
  <c r="DK8" i="3"/>
  <c r="DJ8" i="3"/>
  <c r="CX8" i="3"/>
  <c r="DV7" i="3"/>
  <c r="DS7" i="3"/>
  <c r="DR7" i="3"/>
  <c r="DM7" i="3"/>
  <c r="DL7" i="3"/>
  <c r="DK7" i="3"/>
  <c r="DJ7" i="3"/>
  <c r="DH7" i="3"/>
  <c r="DG7" i="3"/>
  <c r="DF7" i="3"/>
  <c r="DE7" i="3"/>
  <c r="CX7" i="3"/>
  <c r="CV7" i="3"/>
  <c r="CU7" i="3"/>
  <c r="DM6" i="3"/>
  <c r="DL6" i="3"/>
  <c r="DK6" i="3"/>
  <c r="DJ6" i="3"/>
  <c r="CT2" i="3"/>
  <c r="CR2" i="3"/>
  <c r="CR1" i="3"/>
  <c r="Z1" i="3"/>
  <c r="Y1" i="3"/>
  <c r="DD75" i="2"/>
  <c r="DC75" i="2"/>
  <c r="DB75" i="2"/>
  <c r="DA75" i="2"/>
  <c r="CZ75" i="2"/>
  <c r="CY75" i="2"/>
  <c r="CW75" i="2"/>
  <c r="CV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B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I75" i="2"/>
  <c r="H75" i="2"/>
  <c r="G75" i="2"/>
  <c r="F75" i="2"/>
  <c r="E75" i="2"/>
  <c r="D75" i="2"/>
  <c r="DG74" i="2"/>
  <c r="DD74" i="2"/>
  <c r="DC74" i="2"/>
  <c r="DB74" i="2"/>
  <c r="DA74" i="2"/>
  <c r="CZ74" i="2"/>
  <c r="CY74" i="2"/>
  <c r="CW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B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I74" i="2"/>
  <c r="H74" i="2"/>
  <c r="G74" i="2"/>
  <c r="F74" i="2"/>
  <c r="E74" i="2"/>
  <c r="D74" i="2"/>
  <c r="DF73" i="2"/>
  <c r="DD73" i="2"/>
  <c r="DC73" i="2"/>
  <c r="DB73" i="2"/>
  <c r="DA73" i="2"/>
  <c r="CZ73" i="2"/>
  <c r="CY73" i="2"/>
  <c r="CX73" i="2"/>
  <c r="CW73" i="2"/>
  <c r="CV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B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I73" i="2"/>
  <c r="H73" i="2"/>
  <c r="G73" i="2"/>
  <c r="F73" i="2"/>
  <c r="E73" i="2"/>
  <c r="D73" i="2"/>
  <c r="DD72" i="2"/>
  <c r="DC72" i="2"/>
  <c r="DB72" i="2"/>
  <c r="DA72" i="2"/>
  <c r="CZ72" i="2"/>
  <c r="CY72" i="2"/>
  <c r="CW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B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I72" i="2"/>
  <c r="H72" i="2"/>
  <c r="G72" i="2"/>
  <c r="F72" i="2"/>
  <c r="E72" i="2"/>
  <c r="D72" i="2"/>
  <c r="CW68" i="2"/>
  <c r="CS68" i="2"/>
  <c r="CN68" i="2"/>
  <c r="CM68" i="2"/>
  <c r="CG68" i="2"/>
  <c r="CB68" i="2"/>
  <c r="BK68" i="2"/>
  <c r="AM68" i="2"/>
  <c r="W68" i="2"/>
  <c r="S68" i="2"/>
  <c r="D68" i="2"/>
  <c r="CW67" i="2"/>
  <c r="CT67" i="2"/>
  <c r="CT68" i="2" s="1"/>
  <c r="CS67" i="2"/>
  <c r="CR67" i="2"/>
  <c r="CO67" i="2"/>
  <c r="CL67" i="2"/>
  <c r="CL68" i="2" s="1"/>
  <c r="CK67" i="2"/>
  <c r="CJ67" i="2"/>
  <c r="CJ68" i="2" s="1"/>
  <c r="CG67" i="2"/>
  <c r="CC67" i="2"/>
  <c r="CB67" i="2"/>
  <c r="BY67" i="2"/>
  <c r="BU67" i="2"/>
  <c r="BT67" i="2"/>
  <c r="BT68" i="2" s="1"/>
  <c r="BQ67" i="2"/>
  <c r="BL67" i="2"/>
  <c r="BL68" i="2" s="1"/>
  <c r="BK67" i="2"/>
  <c r="AR67" i="2"/>
  <c r="AM67" i="2"/>
  <c r="AL67" i="2"/>
  <c r="AI67" i="2"/>
  <c r="AE67" i="2"/>
  <c r="AE68" i="2" s="1"/>
  <c r="AD67" i="2"/>
  <c r="AA67" i="2"/>
  <c r="AA68" i="2" s="1"/>
  <c r="W67" i="2"/>
  <c r="V67" i="2"/>
  <c r="S67" i="2"/>
  <c r="Q67" i="2"/>
  <c r="P67" i="2"/>
  <c r="M67" i="2"/>
  <c r="M68" i="2" s="1"/>
  <c r="G67" i="2"/>
  <c r="E67" i="2"/>
  <c r="E68" i="2" s="1"/>
  <c r="D67" i="2"/>
  <c r="CW66" i="2"/>
  <c r="CT66" i="2"/>
  <c r="CS66" i="2"/>
  <c r="CR66" i="2"/>
  <c r="CR68" i="2" s="1"/>
  <c r="CO66" i="2"/>
  <c r="CO68" i="2" s="1"/>
  <c r="CL66" i="2"/>
  <c r="CK66" i="2"/>
  <c r="CK68" i="2" s="1"/>
  <c r="CJ66" i="2"/>
  <c r="CG66" i="2"/>
  <c r="CC66" i="2"/>
  <c r="CC68" i="2" s="1"/>
  <c r="CB66" i="2"/>
  <c r="BY66" i="2"/>
  <c r="BY68" i="2" s="1"/>
  <c r="BU66" i="2"/>
  <c r="BU68" i="2" s="1"/>
  <c r="BT66" i="2"/>
  <c r="BQ66" i="2"/>
  <c r="BQ68" i="2" s="1"/>
  <c r="BL66" i="2"/>
  <c r="BK66" i="2"/>
  <c r="AR66" i="2"/>
  <c r="AR68" i="2" s="1"/>
  <c r="AM66" i="2"/>
  <c r="AL66" i="2"/>
  <c r="AL68" i="2" s="1"/>
  <c r="AI66" i="2"/>
  <c r="AI68" i="2" s="1"/>
  <c r="AE66" i="2"/>
  <c r="AD66" i="2"/>
  <c r="AD68" i="2" s="1"/>
  <c r="AA66" i="2"/>
  <c r="W66" i="2"/>
  <c r="V66" i="2"/>
  <c r="V68" i="2" s="1"/>
  <c r="S66" i="2"/>
  <c r="Q66" i="2"/>
  <c r="Q68" i="2" s="1"/>
  <c r="P66" i="2"/>
  <c r="P68" i="2" s="1"/>
  <c r="M66" i="2"/>
  <c r="G66" i="2"/>
  <c r="G68" i="2" s="1"/>
  <c r="E66" i="2"/>
  <c r="D66" i="2"/>
  <c r="CV65" i="2"/>
  <c r="CU65" i="2"/>
  <c r="CN65" i="2"/>
  <c r="CM65" i="2"/>
  <c r="CJ65" i="2"/>
  <c r="CC65" i="2"/>
  <c r="BL65" i="2"/>
  <c r="AR65" i="2"/>
  <c r="AA65" i="2"/>
  <c r="V65" i="2"/>
  <c r="E65" i="2"/>
  <c r="CW64" i="2"/>
  <c r="CT64" i="2"/>
  <c r="CS64" i="2"/>
  <c r="CR64" i="2"/>
  <c r="CO64" i="2"/>
  <c r="CL64" i="2"/>
  <c r="CK64" i="2"/>
  <c r="CK65" i="2" s="1"/>
  <c r="CJ64" i="2"/>
  <c r="CG64" i="2"/>
  <c r="CC64" i="2"/>
  <c r="CB64" i="2"/>
  <c r="BY64" i="2"/>
  <c r="BU64" i="2"/>
  <c r="BT64" i="2"/>
  <c r="BQ64" i="2"/>
  <c r="BQ65" i="2" s="1"/>
  <c r="BL64" i="2"/>
  <c r="BK64" i="2"/>
  <c r="AR64" i="2"/>
  <c r="AM64" i="2"/>
  <c r="AL64" i="2"/>
  <c r="AI64" i="2"/>
  <c r="AE64" i="2"/>
  <c r="AD64" i="2"/>
  <c r="AD65" i="2" s="1"/>
  <c r="AA64" i="2"/>
  <c r="W64" i="2"/>
  <c r="V64" i="2"/>
  <c r="S64" i="2"/>
  <c r="Q64" i="2"/>
  <c r="P64" i="2"/>
  <c r="M64" i="2"/>
  <c r="G64" i="2"/>
  <c r="G65" i="2" s="1"/>
  <c r="E64" i="2"/>
  <c r="D64" i="2"/>
  <c r="CV63" i="2"/>
  <c r="CU63" i="2"/>
  <c r="CL63" i="2"/>
  <c r="CJ63" i="2"/>
  <c r="BT63" i="2"/>
  <c r="BL63" i="2"/>
  <c r="AE63" i="2"/>
  <c r="AA63" i="2"/>
  <c r="M63" i="2"/>
  <c r="E63" i="2"/>
  <c r="CW62" i="2"/>
  <c r="CT62" i="2"/>
  <c r="CS62" i="2"/>
  <c r="CS63" i="2" s="1"/>
  <c r="CR62" i="2"/>
  <c r="CO62" i="2"/>
  <c r="CO63" i="2" s="1"/>
  <c r="CL62" i="2"/>
  <c r="CK62" i="2"/>
  <c r="CJ62" i="2"/>
  <c r="CG62" i="2"/>
  <c r="CC62" i="2"/>
  <c r="CB62" i="2"/>
  <c r="CB63" i="2" s="1"/>
  <c r="BY62" i="2"/>
  <c r="BU62" i="2"/>
  <c r="BU63" i="2" s="1"/>
  <c r="BT62" i="2"/>
  <c r="BQ62" i="2"/>
  <c r="BL62" i="2"/>
  <c r="BK62" i="2"/>
  <c r="AR62" i="2"/>
  <c r="AM62" i="2"/>
  <c r="AM63" i="2" s="1"/>
  <c r="AL62" i="2"/>
  <c r="AI62" i="2"/>
  <c r="AI63" i="2" s="1"/>
  <c r="AE62" i="2"/>
  <c r="AD62" i="2"/>
  <c r="AA62" i="2"/>
  <c r="W62" i="2"/>
  <c r="V62" i="2"/>
  <c r="S62" i="2"/>
  <c r="S63" i="2" s="1"/>
  <c r="Q62" i="2"/>
  <c r="P62" i="2"/>
  <c r="P63" i="2" s="1"/>
  <c r="M62" i="2"/>
  <c r="G62" i="2"/>
  <c r="E62" i="2"/>
  <c r="D62" i="2"/>
  <c r="CW61" i="2"/>
  <c r="CW63" i="2" s="1"/>
  <c r="CT61" i="2"/>
  <c r="CT65" i="2" s="1"/>
  <c r="CS61" i="2"/>
  <c r="CS65" i="2" s="1"/>
  <c r="CR61" i="2"/>
  <c r="CR65" i="2" s="1"/>
  <c r="CO61" i="2"/>
  <c r="CO65" i="2" s="1"/>
  <c r="CL61" i="2"/>
  <c r="CL65" i="2" s="1"/>
  <c r="CK61" i="2"/>
  <c r="CK63" i="2" s="1"/>
  <c r="CJ61" i="2"/>
  <c r="CG61" i="2"/>
  <c r="CG65" i="2" s="1"/>
  <c r="CC61" i="2"/>
  <c r="CC63" i="2" s="1"/>
  <c r="CB61" i="2"/>
  <c r="CB65" i="2" s="1"/>
  <c r="BY61" i="2"/>
  <c r="BY63" i="2" s="1"/>
  <c r="BU61" i="2"/>
  <c r="BU65" i="2" s="1"/>
  <c r="BT61" i="2"/>
  <c r="BT65" i="2" s="1"/>
  <c r="BQ61" i="2"/>
  <c r="BQ63" i="2" s="1"/>
  <c r="BL61" i="2"/>
  <c r="BK61" i="2"/>
  <c r="BK65" i="2" s="1"/>
  <c r="AR61" i="2"/>
  <c r="AR63" i="2" s="1"/>
  <c r="AM61" i="2"/>
  <c r="AM65" i="2" s="1"/>
  <c r="AL61" i="2"/>
  <c r="AL63" i="2" s="1"/>
  <c r="AI61" i="2"/>
  <c r="AI65" i="2" s="1"/>
  <c r="AE61" i="2"/>
  <c r="AE65" i="2" s="1"/>
  <c r="AD61" i="2"/>
  <c r="AD63" i="2" s="1"/>
  <c r="AA61" i="2"/>
  <c r="W61" i="2"/>
  <c r="W65" i="2" s="1"/>
  <c r="V61" i="2"/>
  <c r="V63" i="2" s="1"/>
  <c r="S61" i="2"/>
  <c r="S65" i="2" s="1"/>
  <c r="Q61" i="2"/>
  <c r="Q65" i="2" s="1"/>
  <c r="P61" i="2"/>
  <c r="P65" i="2" s="1"/>
  <c r="M61" i="2"/>
  <c r="M65" i="2" s="1"/>
  <c r="G61" i="2"/>
  <c r="G63" i="2" s="1"/>
  <c r="E61" i="2"/>
  <c r="D61" i="2"/>
  <c r="D65" i="2" s="1"/>
  <c r="CR58" i="2"/>
  <c r="DH56" i="2"/>
  <c r="DG56" i="2"/>
  <c r="DF56" i="2"/>
  <c r="DE56" i="2"/>
  <c r="CX56" i="2"/>
  <c r="CV56" i="2"/>
  <c r="CU56" i="2"/>
  <c r="CX55" i="2"/>
  <c r="DH54" i="2"/>
  <c r="DG54" i="2"/>
  <c r="DF54" i="2"/>
  <c r="DE54" i="2"/>
  <c r="CX54" i="2"/>
  <c r="CV54" i="2"/>
  <c r="CU54" i="2"/>
  <c r="CX53" i="2"/>
  <c r="DH52" i="2"/>
  <c r="DG52" i="2"/>
  <c r="DF52" i="2"/>
  <c r="DE52" i="2"/>
  <c r="CX52" i="2"/>
  <c r="CV52" i="2"/>
  <c r="CU52" i="2"/>
  <c r="DG51" i="2"/>
  <c r="DF51" i="2"/>
  <c r="DH51" i="2" s="1"/>
  <c r="DE51" i="2"/>
  <c r="CX51" i="2"/>
  <c r="CV51" i="2"/>
  <c r="CU51" i="2"/>
  <c r="DH50" i="2"/>
  <c r="DG50" i="2"/>
  <c r="DF50" i="2"/>
  <c r="DE50" i="2"/>
  <c r="CX50" i="2"/>
  <c r="CV50" i="2"/>
  <c r="CU50" i="2"/>
  <c r="CX49" i="2"/>
  <c r="CV49" i="2"/>
  <c r="CU49" i="2"/>
  <c r="DG48" i="2"/>
  <c r="DF48" i="2"/>
  <c r="CX48" i="2"/>
  <c r="CV48" i="2"/>
  <c r="CU48" i="2"/>
  <c r="DH47" i="2"/>
  <c r="DG47" i="2"/>
  <c r="DF47" i="2"/>
  <c r="DE47" i="2"/>
  <c r="CX47" i="2"/>
  <c r="CV47" i="2"/>
  <c r="CU47" i="2"/>
  <c r="CX46" i="2"/>
  <c r="CV46" i="2"/>
  <c r="CU46" i="2"/>
  <c r="DE45" i="2"/>
  <c r="CX45" i="2"/>
  <c r="CV45" i="2"/>
  <c r="CU45" i="2"/>
  <c r="DE44" i="2"/>
  <c r="CX44" i="2"/>
  <c r="CV44" i="2"/>
  <c r="CU44" i="2"/>
  <c r="DE43" i="2"/>
  <c r="CX43" i="2"/>
  <c r="CV43" i="2"/>
  <c r="CU43" i="2"/>
  <c r="DH42" i="2"/>
  <c r="DG42" i="2"/>
  <c r="DF42" i="2"/>
  <c r="DE42" i="2"/>
  <c r="CX42" i="2"/>
  <c r="CV42" i="2"/>
  <c r="CU42" i="2"/>
  <c r="DH41" i="2"/>
  <c r="DG41" i="2"/>
  <c r="DF41" i="2"/>
  <c r="DE41" i="2"/>
  <c r="CX41" i="2"/>
  <c r="CV41" i="2"/>
  <c r="CU41" i="2"/>
  <c r="CX40" i="2"/>
  <c r="CV40" i="2"/>
  <c r="CU40" i="2"/>
  <c r="CX39" i="2"/>
  <c r="CV39" i="2"/>
  <c r="CU39" i="2"/>
  <c r="CX38" i="2"/>
  <c r="CV38" i="2"/>
  <c r="CU38" i="2"/>
  <c r="CX37" i="2"/>
  <c r="CV37" i="2"/>
  <c r="CU37" i="2"/>
  <c r="DH36" i="2"/>
  <c r="DG36" i="2"/>
  <c r="DF36" i="2"/>
  <c r="DE36" i="2"/>
  <c r="CX36" i="2"/>
  <c r="CV36" i="2"/>
  <c r="CU36" i="2"/>
  <c r="CX35" i="2"/>
  <c r="CV35" i="2"/>
  <c r="CU35" i="2"/>
  <c r="DH34" i="2"/>
  <c r="DG34" i="2"/>
  <c r="DF34" i="2"/>
  <c r="DE34" i="2"/>
  <c r="CX34" i="2"/>
  <c r="CV34" i="2"/>
  <c r="CU34" i="2"/>
  <c r="DE33" i="2"/>
  <c r="CX33" i="2"/>
  <c r="CV33" i="2"/>
  <c r="CU33" i="2"/>
  <c r="DH32" i="2"/>
  <c r="DG32" i="2"/>
  <c r="DF32" i="2"/>
  <c r="DE32" i="2"/>
  <c r="CX32" i="2"/>
  <c r="CV32" i="2"/>
  <c r="CU32" i="2"/>
  <c r="DH31" i="2"/>
  <c r="DG31" i="2"/>
  <c r="DF31" i="2"/>
  <c r="DE31" i="2"/>
  <c r="CX31" i="2"/>
  <c r="CV31" i="2"/>
  <c r="CU31" i="2"/>
  <c r="CX30" i="2"/>
  <c r="DH29" i="2"/>
  <c r="DF29" i="2"/>
  <c r="DE29" i="2"/>
  <c r="CX29" i="2"/>
  <c r="CV29" i="2"/>
  <c r="CU29" i="2"/>
  <c r="DH28" i="2"/>
  <c r="DG28" i="2"/>
  <c r="DF28" i="2"/>
  <c r="DE28" i="2"/>
  <c r="CX28" i="2"/>
  <c r="CV28" i="2"/>
  <c r="CU28" i="2"/>
  <c r="DE27" i="2"/>
  <c r="CX27" i="2"/>
  <c r="CV27" i="2"/>
  <c r="CU27" i="2"/>
  <c r="DE26" i="2"/>
  <c r="CX26" i="2"/>
  <c r="CV26" i="2"/>
  <c r="CU26" i="2"/>
  <c r="DH25" i="2"/>
  <c r="DH75" i="2" s="1"/>
  <c r="DG25" i="2"/>
  <c r="DG75" i="2" s="1"/>
  <c r="DF25" i="2"/>
  <c r="DF75" i="2" s="1"/>
  <c r="DE25" i="2"/>
  <c r="DE75" i="2" s="1"/>
  <c r="CX25" i="2"/>
  <c r="CX75" i="2" s="1"/>
  <c r="CV25" i="2"/>
  <c r="CU25" i="2"/>
  <c r="CU75" i="2" s="1"/>
  <c r="CX24" i="2"/>
  <c r="CV24" i="2"/>
  <c r="CU24" i="2"/>
  <c r="DH23" i="2"/>
  <c r="DG23" i="2"/>
  <c r="DF23" i="2"/>
  <c r="DE23" i="2"/>
  <c r="CX23" i="2"/>
  <c r="CV23" i="2"/>
  <c r="CU23" i="2"/>
  <c r="DE22" i="2"/>
  <c r="CX22" i="2"/>
  <c r="CV22" i="2"/>
  <c r="CU22" i="2"/>
  <c r="DH21" i="2"/>
  <c r="DG21" i="2"/>
  <c r="DF21" i="2"/>
  <c r="DE21" i="2"/>
  <c r="CX21" i="2"/>
  <c r="CV21" i="2"/>
  <c r="CU21" i="2"/>
  <c r="DH20" i="2"/>
  <c r="DH74" i="2" s="1"/>
  <c r="DG20" i="2"/>
  <c r="DF20" i="2"/>
  <c r="DF74" i="2" s="1"/>
  <c r="DE20" i="2"/>
  <c r="DE74" i="2" s="1"/>
  <c r="CX20" i="2"/>
  <c r="CX74" i="2" s="1"/>
  <c r="CV20" i="2"/>
  <c r="CV74" i="2" s="1"/>
  <c r="CU20" i="2"/>
  <c r="CU74" i="2" s="1"/>
  <c r="CX19" i="2"/>
  <c r="CV19" i="2"/>
  <c r="CU19" i="2"/>
  <c r="DH18" i="2"/>
  <c r="DG18" i="2"/>
  <c r="DF18" i="2"/>
  <c r="DE18" i="2"/>
  <c r="CX18" i="2"/>
  <c r="CV18" i="2"/>
  <c r="CU18" i="2"/>
  <c r="DH17" i="2"/>
  <c r="DG17" i="2"/>
  <c r="DF17" i="2"/>
  <c r="DE17" i="2"/>
  <c r="CX17" i="2"/>
  <c r="CV17" i="2"/>
  <c r="CU17" i="2"/>
  <c r="DE16" i="2"/>
  <c r="CX16" i="2"/>
  <c r="CV16" i="2"/>
  <c r="CU16" i="2"/>
  <c r="DH15" i="2"/>
  <c r="DH73" i="2" s="1"/>
  <c r="DG15" i="2"/>
  <c r="DG73" i="2" s="1"/>
  <c r="DF15" i="2"/>
  <c r="DE15" i="2"/>
  <c r="DE73" i="2" s="1"/>
  <c r="CX15" i="2"/>
  <c r="CV15" i="2"/>
  <c r="CU15" i="2"/>
  <c r="CU73" i="2" s="1"/>
  <c r="DE14" i="2"/>
  <c r="CX14" i="2"/>
  <c r="CV14" i="2"/>
  <c r="CU14" i="2"/>
  <c r="DE13" i="2"/>
  <c r="CX13" i="2"/>
  <c r="CV13" i="2"/>
  <c r="CU13" i="2"/>
  <c r="DE12" i="2"/>
  <c r="CX12" i="2"/>
  <c r="CV12" i="2"/>
  <c r="CU12" i="2"/>
  <c r="CX11" i="2"/>
  <c r="CV11" i="2"/>
  <c r="CU11" i="2"/>
  <c r="DH10" i="2"/>
  <c r="DG10" i="2"/>
  <c r="DF10" i="2"/>
  <c r="DE10" i="2"/>
  <c r="CX10" i="2"/>
  <c r="CV10" i="2"/>
  <c r="CU10" i="2"/>
  <c r="DH9" i="2"/>
  <c r="DG9" i="2"/>
  <c r="DE9" i="2"/>
  <c r="CX9" i="2"/>
  <c r="CV9" i="2"/>
  <c r="CU9" i="2"/>
  <c r="CX8" i="2"/>
  <c r="CV8" i="2"/>
  <c r="CU8" i="2"/>
  <c r="DH7" i="2"/>
  <c r="DH72" i="2" s="1"/>
  <c r="DG7" i="2"/>
  <c r="DG72" i="2" s="1"/>
  <c r="DF7" i="2"/>
  <c r="DF72" i="2" s="1"/>
  <c r="DE7" i="2"/>
  <c r="DE72" i="2" s="1"/>
  <c r="CX7" i="2"/>
  <c r="CX72" i="2" s="1"/>
  <c r="CV7" i="2"/>
  <c r="CV72" i="2" s="1"/>
  <c r="CU7" i="2"/>
  <c r="CT1" i="2"/>
  <c r="CR1" i="2"/>
  <c r="CJ1" i="2"/>
  <c r="CB1" i="2"/>
  <c r="BW1" i="2"/>
  <c r="BK1" i="2"/>
  <c r="AU1" i="2"/>
  <c r="AL1" i="2"/>
  <c r="AD1" i="2"/>
  <c r="V1" i="2"/>
  <c r="DO10" i="11" l="1"/>
  <c r="E86" i="14"/>
  <c r="Q63" i="2"/>
  <c r="CR63" i="2"/>
  <c r="CT63" i="2"/>
  <c r="CU76" i="6"/>
  <c r="CX83" i="6"/>
  <c r="CU85" i="6"/>
  <c r="DK85" i="6"/>
  <c r="CU86" i="6"/>
  <c r="DK86" i="6"/>
  <c r="CU87" i="6"/>
  <c r="DK87" i="6"/>
  <c r="CU88" i="6"/>
  <c r="DK88" i="6"/>
  <c r="CU89" i="6"/>
  <c r="DK90" i="6"/>
  <c r="D63" i="2"/>
  <c r="W63" i="2"/>
  <c r="BK63" i="2"/>
  <c r="CG63" i="2"/>
  <c r="CW65" i="2"/>
  <c r="DQ168" i="3"/>
  <c r="DQ185" i="3"/>
  <c r="CV76" i="6"/>
  <c r="DJ78" i="6"/>
  <c r="DJ79" i="6"/>
  <c r="DJ80" i="6"/>
  <c r="DJ81" i="6"/>
  <c r="DJ83" i="6"/>
  <c r="DM84" i="6"/>
  <c r="CV86" i="6"/>
  <c r="CV87" i="6"/>
  <c r="CV88" i="6"/>
  <c r="AL65" i="2"/>
  <c r="BY65" i="2"/>
  <c r="CX76" i="6"/>
  <c r="CU78" i="6"/>
  <c r="DK78" i="6"/>
  <c r="CU79" i="6"/>
  <c r="DK79" i="6"/>
  <c r="CU80" i="6"/>
  <c r="DK80" i="6"/>
  <c r="DM85" i="6"/>
  <c r="CX86" i="6"/>
  <c r="CX87" i="6"/>
  <c r="CX88" i="6"/>
  <c r="E78" i="14"/>
  <c r="DP9" i="3"/>
  <c r="DQ58" i="3"/>
  <c r="DQ114" i="3"/>
  <c r="DJ72" i="6"/>
  <c r="DJ73" i="6"/>
  <c r="DJ74" i="6"/>
  <c r="DM77" i="6"/>
  <c r="CV84" i="6"/>
  <c r="DK89" i="6"/>
  <c r="CU90" i="6"/>
  <c r="DO17" i="11"/>
  <c r="DO29" i="11"/>
  <c r="DY77" i="6"/>
  <c r="CV90" i="6"/>
  <c r="E84" i="14"/>
  <c r="CU83" i="6"/>
  <c r="CX90" i="6"/>
  <c r="DN23" i="11"/>
  <c r="DO23" i="11" s="1"/>
  <c r="DN7" i="11" l="1"/>
  <c r="DO7" i="11" s="1"/>
  <c r="DP7" i="3"/>
  <c r="DQ7" i="3" s="1"/>
  <c r="DQ9" i="3"/>
  <c r="E81" i="14"/>
  <c r="E7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7" authorId="0" shapeId="0" xr:uid="{00000000-0006-0000-01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Loyers bandes passantes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G9" authorId="0" shapeId="0" xr:uid="{00000000-0006-0000-0200-00002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Regul assurance vie compatbiisée de trop pour 45 Millions
Augmentation des charges d'assurance du personnel de 8 millions
Augmentation des charges sociales payées sur congés +10 millions
</t>
        </r>
      </text>
    </comment>
    <comment ref="D50" authorId="0" shapeId="0" xr:uid="{00000000-0006-0000-02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J50" authorId="0" shapeId="0" xr:uid="{00000000-0006-0000-0200-000004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P50" authorId="0" shapeId="0" xr:uid="{00000000-0006-0000-0200-000007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V50" authorId="0" shapeId="0" xr:uid="{00000000-0006-0000-0200-00000B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D50" authorId="0" shapeId="0" xr:uid="{00000000-0006-0000-0200-00000F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L50" authorId="0" shapeId="0" xr:uid="{00000000-0006-0000-0200-000013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AU50" authorId="0" shapeId="0" xr:uid="{00000000-0006-0000-0200-000016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C50" authorId="0" shapeId="0" xr:uid="{00000000-0006-0000-0200-000019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K50" authorId="0" shapeId="0" xr:uid="{00000000-0006-0000-0200-00001C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BT50" authorId="0" shapeId="0" xr:uid="{00000000-0006-0000-0200-00001F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B50" authorId="0" shapeId="0" xr:uid="{00000000-0006-0000-0200-000022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CJ50" authorId="0" shapeId="0" xr:uid="{00000000-0006-0000-0200-000026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P50" authorId="0" shapeId="0" xr:uid="{00000000-0006-0000-0200-00002A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Bonus bienvenue MM à intégrer 
</t>
        </r>
      </text>
    </comment>
    <comment ref="DX78" authorId="0" shapeId="0" xr:uid="{00000000-0006-0000-0200-00002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200-00002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200-00003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  <comment ref="V106" authorId="0" shapeId="0" xr:uid="{00000000-0006-0000-0200-00000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Dépassement de 36 M sur FA cybersock
</t>
        </r>
      </text>
    </comment>
    <comment ref="AD110" authorId="0" shapeId="0" xr:uid="{00000000-0006-0000-0200-000010000000}">
      <text>
        <r>
          <rPr>
            <sz val="10"/>
            <rFont val="Arial"/>
            <family val="2"/>
            <charset val="1"/>
          </rPr>
          <t xml:space="preserve">Abdel Mouiz BACHABI
FA BYLOSIS de 11 millions non provisionnée
</t>
        </r>
      </text>
    </comment>
    <comment ref="R114" authorId="0" shapeId="0" xr:uid="{00000000-0006-0000-0200-00000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50 M d'honoraires payés à Maitre DJIKUI non provisionné</t>
        </r>
      </text>
    </comment>
    <comment ref="CJ158" authorId="0" shapeId="0" xr:uid="{00000000-0006-0000-0200-00002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44 Millions de reclassement interets débiteur 
8M de commission reglement LCI</t>
        </r>
      </text>
    </comment>
    <comment ref="DP169" authorId="0" shapeId="0" xr:uid="{00000000-0006-0000-0200-00002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D176" authorId="0" shapeId="0" xr:uid="{00000000-0006-0000-0200-000002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J176" authorId="0" shapeId="0" xr:uid="{00000000-0006-0000-0200-000005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P176" authorId="0" shapeId="0" xr:uid="{00000000-0006-0000-0200-000008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V176" authorId="0" shapeId="0" xr:uid="{00000000-0006-0000-0200-00000D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D176" authorId="0" shapeId="0" xr:uid="{00000000-0006-0000-0200-00001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L176" authorId="0" shapeId="0" xr:uid="{00000000-0006-0000-0200-000014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AU176" authorId="0" shapeId="0" xr:uid="{00000000-0006-0000-0200-000017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C176" authorId="0" shapeId="0" xr:uid="{00000000-0006-0000-0200-00001A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K176" authorId="0" shapeId="0" xr:uid="{00000000-0006-0000-0200-00001D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BT176" authorId="0" shapeId="0" xr:uid="{00000000-0006-0000-0200-000020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CB176" authorId="0" shapeId="0" xr:uid="{00000000-0006-0000-0200-000023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CJ176" authorId="0" shapeId="0" xr:uid="{00000000-0006-0000-0200-000028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DP176" authorId="0" shapeId="0" xr:uid="{00000000-0006-0000-0200-00002C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retraitement 5% MM</t>
        </r>
      </text>
    </comment>
    <comment ref="D181" authorId="0" shapeId="0" xr:uid="{00000000-0006-0000-02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J181" authorId="0" shapeId="0" xr:uid="{00000000-0006-0000-0200-00000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P181" authorId="0" shapeId="0" xr:uid="{00000000-0006-0000-0200-00000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V181" authorId="0" shapeId="0" xr:uid="{00000000-0006-0000-0200-00000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D181" authorId="0" shapeId="0" xr:uid="{00000000-0006-0000-0200-00001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L181" authorId="0" shapeId="0" xr:uid="{00000000-0006-0000-0200-000015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AU181" authorId="0" shapeId="0" xr:uid="{00000000-0006-0000-0200-00001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C181" authorId="0" shapeId="0" xr:uid="{00000000-0006-0000-0200-00001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K181" authorId="0" shapeId="0" xr:uid="{00000000-0006-0000-0200-00001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BT181" authorId="0" shapeId="0" xr:uid="{00000000-0006-0000-0200-00002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CB181" authorId="0" shapeId="0" xr:uid="{00000000-0006-0000-0200-000024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CJ181" authorId="0" shapeId="0" xr:uid="{00000000-0006-0000-0200-00002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  <comment ref="DP181" authorId="0" shapeId="0" xr:uid="{00000000-0006-0000-0200-00002D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Alignement à la BG.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9" authorId="0" shapeId="0" xr:uid="{00000000-0006-0000-0300-00000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V19" authorId="0" shapeId="0" xr:uid="{00000000-0006-0000-0300-00000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AD19" authorId="0" shapeId="0" xr:uid="{00000000-0006-0000-0300-00001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Régularisation de 51 M jan-nov-aou</t>
        </r>
      </text>
    </comment>
    <comment ref="V20" authorId="0" shapeId="0" xr:uid="{00000000-0006-0000-0300-00000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réalisation et estimation de -133 millions</t>
        </r>
      </text>
    </comment>
    <comment ref="AD20" authorId="0" shapeId="0" xr:uid="{00000000-0006-0000-0300-00001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réalisation et estimation de -133 millions</t>
        </r>
      </text>
    </comment>
    <comment ref="V21" authorId="0" shapeId="0" xr:uid="{00000000-0006-0000-0300-00000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-106 millions</t>
        </r>
      </text>
    </comment>
    <comment ref="AD21" authorId="0" shapeId="0" xr:uid="{00000000-0006-0000-0300-00001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-106 millions</t>
        </r>
      </text>
    </comment>
    <comment ref="V25" authorId="0" shapeId="0" xr:uid="{00000000-0006-0000-0300-00001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+4,7 millions</t>
        </r>
      </text>
    </comment>
    <comment ref="AD25" authorId="0" shapeId="0" xr:uid="{00000000-0006-0000-0300-00002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+4,7 millions</t>
        </r>
      </text>
    </comment>
    <comment ref="V26" authorId="0" shapeId="0" xr:uid="{00000000-0006-0000-0300-00001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+14 millions</t>
        </r>
      </text>
    </comment>
    <comment ref="AD26" authorId="0" shapeId="0" xr:uid="{00000000-0006-0000-0300-00002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+14 millions</t>
        </r>
      </text>
    </comment>
    <comment ref="V27" authorId="0" shapeId="0" xr:uid="{00000000-0006-0000-0300-00001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Ecarte entre réalisé et estimé de -3,9 millions</t>
        </r>
      </text>
    </comment>
    <comment ref="AD27" authorId="0" shapeId="0" xr:uid="{00000000-0006-0000-0300-00002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Ecarte entre réalisé et estimé de -3,9 millions</t>
        </r>
      </text>
    </comment>
    <comment ref="V30" authorId="0" shapeId="0" xr:uid="{00000000-0006-0000-0300-00001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D30" authorId="0" shapeId="0" xr:uid="{00000000-0006-0000-0300-00002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L30" authorId="0" shapeId="0" xr:uid="{00000000-0006-0000-0300-00002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AU30" authorId="0" shapeId="0" xr:uid="{00000000-0006-0000-0300-00003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BC30" authorId="0" shapeId="0" xr:uid="{00000000-0006-0000-0300-00003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BK30" authorId="0" shapeId="0" xr:uid="{00000000-0006-0000-0300-00004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+5 millions</t>
        </r>
      </text>
    </comment>
    <comment ref="V38" authorId="0" shapeId="0" xr:uid="{00000000-0006-0000-0300-00001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D38" authorId="0" shapeId="0" xr:uid="{00000000-0006-0000-0300-00002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L38" authorId="0" shapeId="0" xr:uid="{00000000-0006-0000-0300-00002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AU38" authorId="0" shapeId="0" xr:uid="{00000000-0006-0000-0300-000036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BC38" authorId="0" shapeId="0" xr:uid="{00000000-0006-0000-0300-00003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BK38" authorId="0" shapeId="0" xr:uid="{00000000-0006-0000-0300-00004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réalisé et estimé de +94 millions</t>
        </r>
      </text>
    </comment>
    <comment ref="V45" authorId="0" shapeId="0" xr:uid="{00000000-0006-0000-0300-00001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D45" authorId="0" shapeId="0" xr:uid="{00000000-0006-0000-0300-00002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L45" authorId="0" shapeId="0" xr:uid="{00000000-0006-0000-0300-00002F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AU45" authorId="0" shapeId="0" xr:uid="{00000000-0006-0000-0300-00003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+ 29 millions</t>
        </r>
      </text>
    </comment>
    <comment ref="D78" authorId="0" shapeId="0" xr:uid="{00000000-0006-0000-03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J78" authorId="0" shapeId="0" xr:uid="{00000000-0006-0000-0300-00000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P78" authorId="0" shapeId="0" xr:uid="{00000000-0006-0000-0300-00000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78" authorId="0" shapeId="0" xr:uid="{00000000-0006-0000-0300-00001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D78" authorId="0" shapeId="0" xr:uid="{00000000-0006-0000-0300-00002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L78" authorId="0" shapeId="0" xr:uid="{00000000-0006-0000-0300-00003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AU78" authorId="0" shapeId="0" xr:uid="{00000000-0006-0000-0300-00003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C78" authorId="0" shapeId="0" xr:uid="{00000000-0006-0000-0300-00003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K78" authorId="0" shapeId="0" xr:uid="{00000000-0006-0000-0300-00004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BT78" authorId="0" shapeId="0" xr:uid="{00000000-0006-0000-0300-00004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B78" authorId="0" shapeId="0" xr:uid="{00000000-0006-0000-0300-00004E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CJ78" authorId="0" shapeId="0" xr:uid="{00000000-0006-0000-0300-00005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M78" authorId="0" shapeId="0" xr:uid="{00000000-0006-0000-0300-000054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V92" authorId="0" shapeId="0" xr:uid="{00000000-0006-0000-0300-00001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D92" authorId="0" shapeId="0" xr:uid="{00000000-0006-0000-0300-00002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L92" authorId="0" shapeId="0" xr:uid="{00000000-0006-0000-0300-000031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AU92" authorId="0" shapeId="0" xr:uid="{00000000-0006-0000-0300-00003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BC92" authorId="0" shapeId="0" xr:uid="{00000000-0006-0000-0300-000040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1 million</t>
        </r>
      </text>
    </comment>
    <comment ref="D95" authorId="0" shapeId="0" xr:uid="{00000000-0006-0000-03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SMPP de GIZ ( ponctuel : 12 M)</t>
        </r>
      </text>
    </comment>
    <comment ref="J95" authorId="0" shapeId="0" xr:uid="{00000000-0006-0000-0300-000007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P95" authorId="0" shapeId="0" xr:uid="{00000000-0006-0000-0300-00000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V95" authorId="0" shapeId="0" xr:uid="{00000000-0006-0000-0300-00001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D95" authorId="0" shapeId="0" xr:uid="{00000000-0006-0000-0300-00002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L95" authorId="0" shapeId="0" xr:uid="{00000000-0006-0000-0300-00003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AU95" authorId="0" shapeId="0" xr:uid="{00000000-0006-0000-0300-00003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C95" authorId="0" shapeId="0" xr:uid="{00000000-0006-0000-0300-00004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K95" authorId="0" shapeId="0" xr:uid="{00000000-0006-0000-0300-000047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BT95" authorId="0" shapeId="0" xr:uid="{00000000-0006-0000-0300-00004B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CB95" authorId="0" shapeId="0" xr:uid="{00000000-0006-0000-0300-00004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CJ95" authorId="0" shapeId="0" xr:uid="{00000000-0006-0000-0300-00005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
ECART prov vs FA GIZ</t>
        </r>
      </text>
    </comment>
    <comment ref="DM95" authorId="0" shapeId="0" xr:uid="{00000000-0006-0000-0300-000055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103" authorId="0" shapeId="0" xr:uid="{00000000-0006-0000-0300-00000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J103" authorId="0" shapeId="0" xr:uid="{00000000-0006-0000-0300-000008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P103" authorId="0" shapeId="0" xr:uid="{00000000-0006-0000-0300-00000C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V103" authorId="0" shapeId="0" xr:uid="{00000000-0006-0000-0300-000019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D103" authorId="0" shapeId="0" xr:uid="{00000000-0006-0000-0300-000029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L103" authorId="0" shapeId="0" xr:uid="{00000000-0006-0000-0300-00003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AU103" authorId="0" shapeId="0" xr:uid="{00000000-0006-0000-0300-00003B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C103" authorId="0" shapeId="0" xr:uid="{00000000-0006-0000-0300-000042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K103" authorId="0" shapeId="0" xr:uid="{00000000-0006-0000-0300-000048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BT103" authorId="0" shapeId="0" xr:uid="{00000000-0006-0000-0300-00004C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B103" authorId="0" shapeId="0" xr:uid="{00000000-0006-0000-0300-000050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CJ103" authorId="0" shapeId="0" xr:uid="{00000000-0006-0000-0300-000053000000}">
      <text>
        <r>
          <rPr>
            <sz val="10"/>
            <rFont val="Arial"/>
            <family val="2"/>
            <charset val="1"/>
          </rPr>
          <t xml:space="preserve">Compte 706154  
</t>
        </r>
      </text>
    </comment>
    <comment ref="DM103" authorId="0" shapeId="0" xr:uid="{00000000-0006-0000-0300-000056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  <comment ref="V110" authorId="0" shapeId="0" xr:uid="{00000000-0006-0000-0300-00001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D110" authorId="0" shapeId="0" xr:uid="{00000000-0006-0000-0300-00002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L110" authorId="0" shapeId="0" xr:uid="{00000000-0006-0000-0300-00003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AU110" authorId="0" shapeId="0" xr:uid="{00000000-0006-0000-0300-00003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C110" authorId="0" shapeId="0" xr:uid="{00000000-0006-0000-0300-00004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K110" authorId="0" shapeId="0" xr:uid="{00000000-0006-0000-0300-00004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BT110" authorId="0" shapeId="0" xr:uid="{00000000-0006-0000-0300-00004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entre le réalisé et l'estimé de -50 millions</t>
        </r>
      </text>
    </comment>
    <comment ref="V128" authorId="0" shapeId="0" xr:uid="{00000000-0006-0000-0300-00001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AD128" authorId="0" shapeId="0" xr:uid="{00000000-0006-0000-0300-00002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Ecart entre le réalisé et l'estimé de +8,7 milions
</t>
        </r>
      </text>
    </comment>
    <comment ref="V143" authorId="0" shapeId="0" xr:uid="{00000000-0006-0000-0300-00001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 estimation et realisation sur la taxe 5%</t>
        </r>
      </text>
    </comment>
    <comment ref="AD143" authorId="0" shapeId="0" xr:uid="{00000000-0006-0000-0300-00002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en estimation et realisation sur la taxe 5%</t>
        </r>
      </text>
    </comment>
    <comment ref="D144" authorId="0" shapeId="0" xr:uid="{00000000-0006-0000-0300-00000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Reprise de facture d'avoir, 32 milions</t>
        </r>
      </text>
    </comment>
    <comment ref="D171" authorId="0" shapeId="0" xr:uid="{00000000-0006-0000-0300-000005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Refacturation coloc sbin Août à Nov : +30 M d'impact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8" authorId="0" shapeId="0" xr:uid="{00000000-0006-0000-04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Revenue sharing costs-vendors</t>
        </r>
      </text>
    </comment>
    <comment ref="P38" authorId="0" shapeId="0" xr:uid="{00000000-0006-0000-0400-000005000000}">
      <text>
        <r>
          <rPr>
            <sz val="10"/>
            <rFont val="Arial"/>
            <family val="2"/>
            <charset val="1"/>
          </rPr>
          <t xml:space="preserve">Abdel Mouiz BACHABI:
</t>
        </r>
      </text>
    </comment>
    <comment ref="B39" authorId="0" shapeId="0" xr:uid="{00000000-0006-0000-04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Revenue sharing costs-vendors</t>
        </r>
      </text>
    </comment>
    <comment ref="P42" authorId="0" shapeId="0" xr:uid="{00000000-0006-0000-0400-000006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Ecart de 10M entre la provision de Belgacom et les factures réelles</t>
        </r>
      </text>
    </comment>
    <comment ref="CG43" authorId="0" shapeId="0" xr:uid="{00000000-0006-0000-0400-00000B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Les charges de roaming Nov 23 avaient fait l'objet d'une reprise de provision devenu sans objet pour 43M</t>
        </r>
      </text>
    </comment>
    <comment ref="CO43" authorId="0" shapeId="0" xr:uid="{00000000-0006-0000-0400-00000E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Les charges de roaming Nov 23 avaient fait l'objet d'une reprise de provision devenu sans objet pour 43M</t>
        </r>
      </text>
    </comment>
    <comment ref="CB45" authorId="0" shapeId="0" xr:uid="{00000000-0006-0000-0400-000009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 coût de vente des terminaux nov 24 est supérieru de 44M à celui de Nov 23 en lien avec la hausse du CA des terminaux Nov24 vs Nov 23</t>
        </r>
      </text>
    </comment>
    <comment ref="CJ45" authorId="0" shapeId="0" xr:uid="{00000000-0006-0000-0400-00000C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Le coût de vente des terminaux nov 24 est supérieru de 44M à celui de Nov 23 en lien avec la hausse du CA des terminaux Nov24 vs Nov 23</t>
        </r>
      </text>
    </comment>
    <comment ref="D54" authorId="0" shapeId="0" xr:uid="{00000000-0006-0000-0400-00000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Commission d'accompagnement</t>
        </r>
      </text>
    </comment>
    <comment ref="BT54" authorId="0" shapeId="0" xr:uid="{00000000-0006-0000-0400-00000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18M d'acompte
</t>
        </r>
      </text>
    </comment>
    <comment ref="D56" authorId="0" shapeId="0" xr:uid="{00000000-0006-0000-0400-000004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13 M d'AIB supportés sur M cce </t>
        </r>
      </text>
    </comment>
    <comment ref="BT56" authorId="0" shapeId="0" xr:uid="{00000000-0006-0000-0400-000008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Commissions points marchants et agents de 55M. Regul de 37M
</t>
        </r>
      </text>
    </comment>
    <comment ref="CB56" authorId="0" shapeId="0" xr:uid="{00000000-0006-0000-0400-00000A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Commissions points marchants et agents de 64M dont Régul de 37M</t>
        </r>
      </text>
    </comment>
    <comment ref="CJ56" authorId="0" shapeId="0" xr:uid="{00000000-0006-0000-0400-00000D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Commissions points marchants et agents de 64M dont Régul de 37M</t>
        </r>
      </text>
    </comment>
    <comment ref="DX78" authorId="0" shapeId="0" xr:uid="{00000000-0006-0000-0400-00000F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400-000010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400-00001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5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5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5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7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7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7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8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8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8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U78" authorId="0" shapeId="0" xr:uid="{00000000-0006-0000-09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U95" authorId="0" shapeId="0" xr:uid="{00000000-0006-0000-09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U103" authorId="0" shapeId="0" xr:uid="{00000000-0006-0000-09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T18" authorId="0" shapeId="0" xr:uid="{00000000-0006-0000-0A00-000002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B18" authorId="0" shapeId="0" xr:uid="{00000000-0006-0000-0A00-000004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CJ18" authorId="0" shapeId="0" xr:uid="{00000000-0006-0000-0A00-000006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 xml:space="preserve">Reclassement de 659M en provenance de "matériel informatique
</t>
        </r>
      </text>
    </comment>
    <comment ref="B26" authorId="0" shapeId="0" xr:uid="{00000000-0006-0000-0A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SIM achat CPTE 601230 + 603130</t>
        </r>
      </text>
    </comment>
    <comment ref="BT31" authorId="0" shapeId="0" xr:uid="{00000000-0006-0000-0A00-000003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CB31" authorId="0" shapeId="0" xr:uid="{00000000-0006-0000-0A00-000005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CJ31" authorId="0" shapeId="0" xr:uid="{00000000-0006-0000-0A00-000007000000}">
      <text>
        <r>
          <rPr>
            <sz val="10"/>
            <rFont val="Arial"/>
            <family val="2"/>
            <charset val="1"/>
          </rPr>
          <t xml:space="preserve">Abdel Mouiz BACHABI:
</t>
        </r>
        <r>
          <rPr>
            <sz val="9"/>
            <color rgb="FF000000"/>
            <rFont val="Tahoma"/>
            <family val="2"/>
            <charset val="1"/>
          </rPr>
          <t>Reclassement de 659M vers "système d'information</t>
        </r>
      </text>
    </comment>
    <comment ref="DX78" authorId="0" shapeId="0" xr:uid="{00000000-0006-0000-0A00-000008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A00-000009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A00-00000A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X78" authorId="0" shapeId="0" xr:uid="{00000000-0006-0000-0C00-000001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
</t>
        </r>
      </text>
    </comment>
    <comment ref="DX95" authorId="0" shapeId="0" xr:uid="{00000000-0006-0000-0C00-000002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>Comptes 706118 (sms psp) &amp; 706152 (SMPP)</t>
        </r>
      </text>
    </comment>
    <comment ref="DX103" authorId="0" shapeId="0" xr:uid="{00000000-0006-0000-0C00-000003000000}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Compte 706154  
FA non provisionnée de Data canal plus de 6M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D00-000001000000}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>y compris top up moov money</t>
        </r>
      </text>
    </comment>
  </commentList>
</comments>
</file>

<file path=xl/sharedStrings.xml><?xml version="1.0" encoding="utf-8"?>
<sst xmlns="http://schemas.openxmlformats.org/spreadsheetml/2006/main" count="2804" uniqueCount="1343">
  <si>
    <t>MOOV AFRICA BENIN TBG</t>
  </si>
  <si>
    <t xml:space="preserve"> </t>
  </si>
  <si>
    <t>P&amp;L consolidé</t>
  </si>
  <si>
    <t>CUMUL</t>
  </si>
  <si>
    <t>ANNUEL</t>
  </si>
  <si>
    <t>(En Millions ML)</t>
  </si>
  <si>
    <t>2024
 Réel</t>
  </si>
  <si>
    <t>2024 
Budget</t>
  </si>
  <si>
    <t>Ecart /
Budget</t>
  </si>
  <si>
    <t>2023 
Réel</t>
  </si>
  <si>
    <t>Evol 
%</t>
  </si>
  <si>
    <t>2024 
Actu1</t>
  </si>
  <si>
    <t>Ecart /
Actu1</t>
  </si>
  <si>
    <t>2024 
Actu2</t>
  </si>
  <si>
    <t>Ecart /
Actu2</t>
  </si>
  <si>
    <t>2024 
Actu3</t>
  </si>
  <si>
    <t>Ecart /
Actu3</t>
  </si>
  <si>
    <t>Bud / 
2023 (%)</t>
  </si>
  <si>
    <t>Actu 1 / 
2023 (%)</t>
  </si>
  <si>
    <t>Actu 2 / 
2023 (%)</t>
  </si>
  <si>
    <t>Actu3 / 
2023 (%)</t>
  </si>
  <si>
    <t>Chiffre d'affaires</t>
  </si>
  <si>
    <t>PL1</t>
  </si>
  <si>
    <t>Fixe &amp; Internet</t>
  </si>
  <si>
    <t>PL2</t>
  </si>
  <si>
    <t>Mobile</t>
  </si>
  <si>
    <t>PL3</t>
  </si>
  <si>
    <t>Intercompagnie Mobile</t>
  </si>
  <si>
    <t>PL4</t>
  </si>
  <si>
    <t>PL5</t>
  </si>
  <si>
    <t>Intercompagnie</t>
  </si>
  <si>
    <t>PL6</t>
  </si>
  <si>
    <t>dont Intercompagnie hors trafic</t>
  </si>
  <si>
    <t>PL7</t>
  </si>
  <si>
    <t>PL8</t>
  </si>
  <si>
    <t>Coût des ventes</t>
  </si>
  <si>
    <t>PL9</t>
  </si>
  <si>
    <t>PL10</t>
  </si>
  <si>
    <t>PL11</t>
  </si>
  <si>
    <t>PL12</t>
  </si>
  <si>
    <t>PL13</t>
  </si>
  <si>
    <t>Marge Brute</t>
  </si>
  <si>
    <t>PL14</t>
  </si>
  <si>
    <t>% CA</t>
  </si>
  <si>
    <t>PL15</t>
  </si>
  <si>
    <t>PL16</t>
  </si>
  <si>
    <t>PL17</t>
  </si>
  <si>
    <t>PL18</t>
  </si>
  <si>
    <t>Coûts opérationnels</t>
  </si>
  <si>
    <t>PL19</t>
  </si>
  <si>
    <t>PL20</t>
  </si>
  <si>
    <t>Intercompagnie Fixe &amp; Internet</t>
  </si>
  <si>
    <t>PL21</t>
  </si>
  <si>
    <t>PL22</t>
  </si>
  <si>
    <t>PL23</t>
  </si>
  <si>
    <t>PL24</t>
  </si>
  <si>
    <t>EBITDA</t>
  </si>
  <si>
    <t>PL25</t>
  </si>
  <si>
    <t>PL26</t>
  </si>
  <si>
    <t>PL27</t>
  </si>
  <si>
    <t>PL28</t>
  </si>
  <si>
    <t>PL29</t>
  </si>
  <si>
    <t>Amortissements et déprec. Courant</t>
  </si>
  <si>
    <t>PL30</t>
  </si>
  <si>
    <t>Dotations (Amo. et Pv NC)</t>
  </si>
  <si>
    <t>PL31</t>
  </si>
  <si>
    <t>Autres non courant</t>
  </si>
  <si>
    <t>PL32</t>
  </si>
  <si>
    <t xml:space="preserve"> +/- value de cession d'immob.</t>
  </si>
  <si>
    <t>PL33</t>
  </si>
  <si>
    <t>PL34</t>
  </si>
  <si>
    <t>EBITA</t>
  </si>
  <si>
    <t>PL35</t>
  </si>
  <si>
    <t>PL36</t>
  </si>
  <si>
    <t>PL37</t>
  </si>
  <si>
    <t>PL38</t>
  </si>
  <si>
    <t>PL39</t>
  </si>
  <si>
    <t>PL40</t>
  </si>
  <si>
    <t>Résultat financier</t>
  </si>
  <si>
    <t>PL41</t>
  </si>
  <si>
    <t>dont intérêt sur SHL</t>
  </si>
  <si>
    <t>PL42</t>
  </si>
  <si>
    <t>PL43</t>
  </si>
  <si>
    <t>RESULTAT avant IS</t>
  </si>
  <si>
    <t>PL44</t>
  </si>
  <si>
    <t>IS</t>
  </si>
  <si>
    <t>PL45</t>
  </si>
  <si>
    <t>ID</t>
  </si>
  <si>
    <t>PL46</t>
  </si>
  <si>
    <t>PL47</t>
  </si>
  <si>
    <t>RESULTAT NET</t>
  </si>
  <si>
    <t>PL48</t>
  </si>
  <si>
    <t>PL49</t>
  </si>
  <si>
    <t>PL50</t>
  </si>
  <si>
    <t>CA PNL</t>
  </si>
  <si>
    <t>CA</t>
  </si>
  <si>
    <t>CHECK</t>
  </si>
  <si>
    <t>CA MARGES</t>
  </si>
  <si>
    <t>OPEX PNL</t>
  </si>
  <si>
    <t>OPEX</t>
  </si>
  <si>
    <t xml:space="preserve">Opex Consolidés </t>
  </si>
  <si>
    <t>2024
Réel</t>
  </si>
  <si>
    <t>Actu</t>
  </si>
  <si>
    <t>Total Opex</t>
  </si>
  <si>
    <t>Opex1</t>
  </si>
  <si>
    <t>Opex2</t>
  </si>
  <si>
    <t>Personnel</t>
  </si>
  <si>
    <t>Opex3</t>
  </si>
  <si>
    <t>TAXES SUR APPOINTEMENTS ET SAL</t>
  </si>
  <si>
    <t>Opex4</t>
  </si>
  <si>
    <t>APPOINTEMENTS, SALAIRES PERSON</t>
  </si>
  <si>
    <t>Opex5</t>
  </si>
  <si>
    <t>CONGES PAYES PERSONNEL NATIONA</t>
  </si>
  <si>
    <t>Opex6</t>
  </si>
  <si>
    <t>CHARGES SOCIALES S/ REMUNERATI</t>
  </si>
  <si>
    <t>Opex7</t>
  </si>
  <si>
    <t>AUTRES CHARGES SOCIALES</t>
  </si>
  <si>
    <t>Opex8</t>
  </si>
  <si>
    <t>PERSONNEL INTERIMAIRE &amp; STAGIA</t>
  </si>
  <si>
    <t>Opex9</t>
  </si>
  <si>
    <t>PRIMES ET GRATIFICATIONS PERSO</t>
  </si>
  <si>
    <t>Opex10</t>
  </si>
  <si>
    <t>INDEMNITES DE LICENCIEMENT PER</t>
  </si>
  <si>
    <t>Opex11</t>
  </si>
  <si>
    <t>EAU RESIDENCES</t>
  </si>
  <si>
    <t>Opex12</t>
  </si>
  <si>
    <t>ELECTRICITE RESIDENCES</t>
  </si>
  <si>
    <t>Opex13</t>
  </si>
  <si>
    <t>LOYERS RESIDENCES</t>
  </si>
  <si>
    <t>Opex14</t>
  </si>
  <si>
    <t>ENTRETIEN ET REPARATIONS RESID</t>
  </si>
  <si>
    <t>Opex15</t>
  </si>
  <si>
    <t>FRAIS MEDICAUX PERSONNEL NATIO</t>
  </si>
  <si>
    <t>Opex16</t>
  </si>
  <si>
    <t>AVANTAGES EN NATURE PERSONNEL</t>
  </si>
  <si>
    <t>Opex17</t>
  </si>
  <si>
    <t>TRANSFERT DE CHARGES D'EXPLOITATION</t>
  </si>
  <si>
    <t>Opex18</t>
  </si>
  <si>
    <t>Opex19</t>
  </si>
  <si>
    <t>Opex20</t>
  </si>
  <si>
    <t>Opex21</t>
  </si>
  <si>
    <t>Opex22</t>
  </si>
  <si>
    <t>FRAIS DE TELEPHONE RESIDENCES</t>
  </si>
  <si>
    <t>Opex23</t>
  </si>
  <si>
    <t>Opex24</t>
  </si>
  <si>
    <t>Opex25</t>
  </si>
  <si>
    <t>Opex26</t>
  </si>
  <si>
    <t>AUTRES INDEMNITES ET AVANTAGES</t>
  </si>
  <si>
    <t>Opex27</t>
  </si>
  <si>
    <t>FRAIS DE FORMATION DU PERSONNE</t>
  </si>
  <si>
    <t>Opex28</t>
  </si>
  <si>
    <t>TRANSPORT PERSONNEL</t>
  </si>
  <si>
    <t>Opex29</t>
  </si>
  <si>
    <t>RECEPTIONS PERSONNEL</t>
  </si>
  <si>
    <t>Opex30</t>
  </si>
  <si>
    <t>ASSURANCE DU PERSONNEL</t>
  </si>
  <si>
    <t>Opex31</t>
  </si>
  <si>
    <t>Réduction budget</t>
  </si>
  <si>
    <t>Opex32</t>
  </si>
  <si>
    <t>Opex33</t>
  </si>
  <si>
    <t>Communication</t>
  </si>
  <si>
    <t>Opex34</t>
  </si>
  <si>
    <t>VARIATION DE STOCKS AUTRES APPRO</t>
  </si>
  <si>
    <t>Opex35</t>
  </si>
  <si>
    <t>ANNONCES, INSERTIONS TELE</t>
  </si>
  <si>
    <t>Opex36</t>
  </si>
  <si>
    <t>ANNONCES, INSERTIONS RADIO</t>
  </si>
  <si>
    <t>Opex37</t>
  </si>
  <si>
    <t>ANNONCES, INSERTIONS PRESSE</t>
  </si>
  <si>
    <t>Opex38</t>
  </si>
  <si>
    <t>FRAIS D'AGENCES PUBLICITAIRES</t>
  </si>
  <si>
    <t>Opex39</t>
  </si>
  <si>
    <t>CONCEPTIONS, PRODUCTION PUBLIC</t>
  </si>
  <si>
    <t>Opex40</t>
  </si>
  <si>
    <t>CATALOGUES, IMPRIMES PUBLICITA</t>
  </si>
  <si>
    <t>Opex41</t>
  </si>
  <si>
    <t>ENSEIGNES PUBLICITAIRES - AFFI</t>
  </si>
  <si>
    <t>Opex42</t>
  </si>
  <si>
    <t>FOIRES ET EXPOSITIONS</t>
  </si>
  <si>
    <t>Opex43</t>
  </si>
  <si>
    <t>CADEAUX A LA CLIENTELE</t>
  </si>
  <si>
    <t>Opex44</t>
  </si>
  <si>
    <t>FRAIS DE COLLOQUES, SEMINAIRES</t>
  </si>
  <si>
    <t>Opex45</t>
  </si>
  <si>
    <t>RELATIONS PUBLIQUES</t>
  </si>
  <si>
    <t>Opex46</t>
  </si>
  <si>
    <t>DEVELOPPEMENT DE LA MARQUE</t>
  </si>
  <si>
    <t>Opex47</t>
  </si>
  <si>
    <t>AUTRES IMPOTS ET TAXES DIRECTS</t>
  </si>
  <si>
    <t>Opex48</t>
  </si>
  <si>
    <t>ENQUETES ET ETUDES DE MARCHES</t>
  </si>
  <si>
    <t>Opex49</t>
  </si>
  <si>
    <t>Opex50</t>
  </si>
  <si>
    <t>Exploitation &amp; maintenance</t>
  </si>
  <si>
    <t>Opex51</t>
  </si>
  <si>
    <t>Achat d'énergie - Bâtiment - Gardiennage</t>
  </si>
  <si>
    <t>Opex52</t>
  </si>
  <si>
    <t>LOYERS ENTREPOTS</t>
  </si>
  <si>
    <t>Opex53</t>
  </si>
  <si>
    <t>ELECTRICITE CT AKASSATO</t>
  </si>
  <si>
    <t>Opex54</t>
  </si>
  <si>
    <t>EAU CT</t>
  </si>
  <si>
    <t>Opex55</t>
  </si>
  <si>
    <t>ELECTRICITE SITES TECHNIQUES</t>
  </si>
  <si>
    <t>Opex56</t>
  </si>
  <si>
    <t>ELECTRICITE SITES TECHNIQUES C</t>
  </si>
  <si>
    <t>Opex57</t>
  </si>
  <si>
    <t>VARIATION DE STOCKS, CARBURANT</t>
  </si>
  <si>
    <t>Opex58</t>
  </si>
  <si>
    <t>FRAIS DE CARBURANT ET LUBRIFIA</t>
  </si>
  <si>
    <t>Opex59</t>
  </si>
  <si>
    <t>LOYERS SITES TECHNIQUES</t>
  </si>
  <si>
    <t>Opex60</t>
  </si>
  <si>
    <t>FRAIS DE GARDIENNAGE</t>
  </si>
  <si>
    <t>Opex61</t>
  </si>
  <si>
    <t>LOYERS SIEGE ET AGENCES</t>
  </si>
  <si>
    <t>Opex62</t>
  </si>
  <si>
    <t>FOURNITURES D'ENTRETIEN NON ST</t>
  </si>
  <si>
    <t>Opex63</t>
  </si>
  <si>
    <t>ENTRETIEN ET REPARATIONS BATS</t>
  </si>
  <si>
    <t>Opex64</t>
  </si>
  <si>
    <t>Opex65</t>
  </si>
  <si>
    <t>EAU BUREAUX, ADMINISTRATION, C</t>
  </si>
  <si>
    <t>Opex66</t>
  </si>
  <si>
    <t>ELECTRICITE BUREAUX, ADMINISTR</t>
  </si>
  <si>
    <t>Opex67</t>
  </si>
  <si>
    <t>FRAIS DE TELEPHONE BUREAUX</t>
  </si>
  <si>
    <t>Opex68</t>
  </si>
  <si>
    <t>FRAIS DE TELECOPIE</t>
  </si>
  <si>
    <t>Opex69</t>
  </si>
  <si>
    <t>AUTRES FRAIS DE COMMUNICATIONS</t>
  </si>
  <si>
    <t>Opex70</t>
  </si>
  <si>
    <t>FRAIS CONNEXION INTERNET</t>
  </si>
  <si>
    <t>Opex71</t>
  </si>
  <si>
    <t>Contrainte :SBEE</t>
  </si>
  <si>
    <t>Opex72</t>
  </si>
  <si>
    <t>Lignes et réseaux (entretien &amp; achats)</t>
  </si>
  <si>
    <t>Opex73</t>
  </si>
  <si>
    <t>ACHATS PETIT MATERIEL ET OUTIL</t>
  </si>
  <si>
    <t>Opex74</t>
  </si>
  <si>
    <t>Opex75</t>
  </si>
  <si>
    <t>ENTRETIEN ET REPARATIONS SITES</t>
  </si>
  <si>
    <t>Opex76</t>
  </si>
  <si>
    <t>VARIATION DE STOCKS AUTRES APPRO DT</t>
  </si>
  <si>
    <t>Opex77</t>
  </si>
  <si>
    <t>ENTRETIEN ET REPARATIONS EQUIP</t>
  </si>
  <si>
    <t>Opex78</t>
  </si>
  <si>
    <t>MAINTENANCE EQUIPEMENTS TECHNI</t>
  </si>
  <si>
    <t>Opex79</t>
  </si>
  <si>
    <t>LOYERS D'ESPACES EN CO-LOCATIO</t>
  </si>
  <si>
    <t>Opex80</t>
  </si>
  <si>
    <t>LOYERS LIAISONS SIGNALISATIONS</t>
  </si>
  <si>
    <t>Opex81</t>
  </si>
  <si>
    <t>LOYERS LIAISONS SEGMENT SPACIA</t>
  </si>
  <si>
    <t>Opex82</t>
  </si>
  <si>
    <t>LOYERS LIAISONS MIC</t>
  </si>
  <si>
    <t>Opex83</t>
  </si>
  <si>
    <t>LOYERS LIAISONS FIBRES OPTIQUE</t>
  </si>
  <si>
    <t>Opex84</t>
  </si>
  <si>
    <t>LOYERS AUTRES LIAISONS</t>
  </si>
  <si>
    <t>Opex85</t>
  </si>
  <si>
    <t>LOCATION D'INFRASTRUCTURES TEL</t>
  </si>
  <si>
    <t>Opex86</t>
  </si>
  <si>
    <t>LOCATION D'EQUIPEMENTS  TELECO</t>
  </si>
  <si>
    <t>Opex87</t>
  </si>
  <si>
    <t>AUTRES LOCATIONS ET CHARGES LO</t>
  </si>
  <si>
    <t>Opex88</t>
  </si>
  <si>
    <t>REMUNERATIONS TRANSITAIRES</t>
  </si>
  <si>
    <t>Opex89</t>
  </si>
  <si>
    <t>FRAIS DE DEBOURS ENLEVEMENT</t>
  </si>
  <si>
    <t>Opex90</t>
  </si>
  <si>
    <t>Fees du contrat GMNS</t>
  </si>
  <si>
    <t>Opex91</t>
  </si>
  <si>
    <t>HONORAIRES CONSULTANTS (ERICSSON-GNMS)</t>
  </si>
  <si>
    <t>Opex92</t>
  </si>
  <si>
    <t>Fees du contrat IHS (spécifique à CDI)</t>
  </si>
  <si>
    <t>Opex93</t>
  </si>
  <si>
    <t>Matériel de transport (Entretien et locat°)</t>
  </si>
  <si>
    <t>Opex94</t>
  </si>
  <si>
    <t>ENTRETIEN ET REPARATIONS VEH. TECHNIQUES</t>
  </si>
  <si>
    <t>Opex95</t>
  </si>
  <si>
    <t>ENTRETIEN ET REPARATIONS VEH. ADMINISTRATIFS</t>
  </si>
  <si>
    <t>Opex96</t>
  </si>
  <si>
    <t>ASSURANCE MATERIEL DE TRANSPOR</t>
  </si>
  <si>
    <t>Opex97</t>
  </si>
  <si>
    <t>ACHATS CARBURANT VEH. ADMIN.</t>
  </si>
  <si>
    <t>Opex98</t>
  </si>
  <si>
    <t>ACHATS CARBURANT VEH. TECH.</t>
  </si>
  <si>
    <t>Opex99</t>
  </si>
  <si>
    <t>Maintenance  informatique</t>
  </si>
  <si>
    <t>Opex100</t>
  </si>
  <si>
    <t>FOURNITURES INFORMATIQUES STOCK</t>
  </si>
  <si>
    <t>Opex101</t>
  </si>
  <si>
    <t>VARIATION DE STOCKS AUTRES APPRO  DSI</t>
  </si>
  <si>
    <t>Opex102</t>
  </si>
  <si>
    <t>ENTRETIEN MATERIEL INFORMATIQUE</t>
  </si>
  <si>
    <t>Opex103</t>
  </si>
  <si>
    <t>MAINTENANCE INFORMATIQUE</t>
  </si>
  <si>
    <t>Opex104</t>
  </si>
  <si>
    <t>Opex105</t>
  </si>
  <si>
    <t>Opex106</t>
  </si>
  <si>
    <t>Frais généraux</t>
  </si>
  <si>
    <t>Opex107</t>
  </si>
  <si>
    <t>Frais d'achats d'études, honoraires</t>
  </si>
  <si>
    <t>Opex108</t>
  </si>
  <si>
    <t>FRAIS DE RECRUTEMENT DU PERSON &amp; FORMATION</t>
  </si>
  <si>
    <t>Opex109</t>
  </si>
  <si>
    <t>Opex110</t>
  </si>
  <si>
    <t>Opex111</t>
  </si>
  <si>
    <t>HONORAIRES AVOCATS, HUISSIERS</t>
  </si>
  <si>
    <t>Opex112</t>
  </si>
  <si>
    <t>HONORAIRES CONSULTANTS</t>
  </si>
  <si>
    <t>Opex113</t>
  </si>
  <si>
    <t>HONORAIRES CAC</t>
  </si>
  <si>
    <t>Opex114</t>
  </si>
  <si>
    <t>HONORAIRES AUDITEURS</t>
  </si>
  <si>
    <t>Opex115</t>
  </si>
  <si>
    <t>HONORAIRES DIVERS</t>
  </si>
  <si>
    <t>Opex116</t>
  </si>
  <si>
    <t>FRAIS D'ACTES ET DE CONTENTIEU</t>
  </si>
  <si>
    <t>Opex117</t>
  </si>
  <si>
    <t>TRAVAUX, ACHATS MATERIELS ET EQUIPEMENTS</t>
  </si>
  <si>
    <t>Opex118</t>
  </si>
  <si>
    <t>FRAIS DE GESTION ROAMING CHAMB</t>
  </si>
  <si>
    <t>Opex119</t>
  </si>
  <si>
    <t>AUTRES FRAIS DE TRANSPORTS</t>
  </si>
  <si>
    <t>Opex120</t>
  </si>
  <si>
    <t>ETUDES ET RECHERCHES</t>
  </si>
  <si>
    <t>Opex121</t>
  </si>
  <si>
    <t>DOCUMENTATION GENERALE</t>
  </si>
  <si>
    <t>Opex122</t>
  </si>
  <si>
    <t>DOCUMENTATION TECHNIQUE</t>
  </si>
  <si>
    <t>Opex123</t>
  </si>
  <si>
    <t>DIVERS FRAIS</t>
  </si>
  <si>
    <t>Opex124</t>
  </si>
  <si>
    <t>REDEVANCES POUR LOGICIELS</t>
  </si>
  <si>
    <t>Opex125</t>
  </si>
  <si>
    <t>COTISATIONS</t>
  </si>
  <si>
    <t>Opex126</t>
  </si>
  <si>
    <t>CONCOURS DIVERS</t>
  </si>
  <si>
    <t>Opex127</t>
  </si>
  <si>
    <t>FRAIS DE DEMENAGEMENT</t>
  </si>
  <si>
    <t>Opex128</t>
  </si>
  <si>
    <t>DONS</t>
  </si>
  <si>
    <t>Opex129</t>
  </si>
  <si>
    <t>AUTRES  LOCATIONS ET CHARGES LO</t>
  </si>
  <si>
    <t>Opex130</t>
  </si>
  <si>
    <t>Management fees</t>
  </si>
  <si>
    <t>Opex131</t>
  </si>
  <si>
    <t>MANAGEMENT FEES - FRAIS DE GES</t>
  </si>
  <si>
    <t>Opex132</t>
  </si>
  <si>
    <t>REDEVANCES POUR MARQUE</t>
  </si>
  <si>
    <t>Opex133</t>
  </si>
  <si>
    <t xml:space="preserve">Transport, déplacement, mission </t>
  </si>
  <si>
    <t>Opex134</t>
  </si>
  <si>
    <t>VOYAGES ET DEPLACEMENTS (Missions)</t>
  </si>
  <si>
    <t>Opex135</t>
  </si>
  <si>
    <t>VOYAGES ET DEPLACEMENTS (Formations)</t>
  </si>
  <si>
    <t>Opex136</t>
  </si>
  <si>
    <t>RECEPTIONS PERSONNEL (Autres)</t>
  </si>
  <si>
    <t>Opex137</t>
  </si>
  <si>
    <t>MISSIONS &amp; FRAIS D'HOTELS PERSONNEL (Missions)</t>
  </si>
  <si>
    <t>Opex138</t>
  </si>
  <si>
    <t>MISSIONS &amp; FRAIS D'HOTELS PERSONNEL (Formations)</t>
  </si>
  <si>
    <t>Opex139</t>
  </si>
  <si>
    <t>TRANSPORT VISITEURS</t>
  </si>
  <si>
    <t>Opex140</t>
  </si>
  <si>
    <t>RECEPTIONS VISITEURS &amp; PERSONNEL , DIVERS T</t>
  </si>
  <si>
    <t>Opex141</t>
  </si>
  <si>
    <t>MISSIONS &amp; FRAIS D'HOTELS VISI</t>
  </si>
  <si>
    <t>Opex142</t>
  </si>
  <si>
    <t>TRANSPORTS DE PLIS</t>
  </si>
  <si>
    <t>Opex143</t>
  </si>
  <si>
    <t>FRAIS D'AFFRANCHISSEMENT</t>
  </si>
  <si>
    <t>Opex144</t>
  </si>
  <si>
    <t>Frais postaux, bancaires et assurances</t>
  </si>
  <si>
    <t>Opex145</t>
  </si>
  <si>
    <t>ASSURANCE MULTIRISQUES</t>
  </si>
  <si>
    <t>Opex146</t>
  </si>
  <si>
    <t>ASSURANCE RISQUES D'EXPLOITATI</t>
  </si>
  <si>
    <t>Opex147</t>
  </si>
  <si>
    <t>ASSURANCE TRANSPORT SUR ACHATS</t>
  </si>
  <si>
    <t>Opex148</t>
  </si>
  <si>
    <t>AUTRES PRIMES D'ASSURANCE</t>
  </si>
  <si>
    <t>Opex149</t>
  </si>
  <si>
    <t>FRAIS SUR EFFETS</t>
  </si>
  <si>
    <t>Opex150</t>
  </si>
  <si>
    <t>FRAIS D'EMISSION D'EMPRUNTS</t>
  </si>
  <si>
    <t>Opex151</t>
  </si>
  <si>
    <t>AUTRES FRAIS BANCAIRES</t>
  </si>
  <si>
    <t>Opex152</t>
  </si>
  <si>
    <t>FRAIS DE VIREMENT</t>
  </si>
  <si>
    <t>Opex153</t>
  </si>
  <si>
    <t>FRAIS D'ARRETES DE COMPTES</t>
  </si>
  <si>
    <t>Opex154</t>
  </si>
  <si>
    <t>Achats de mat. et fournitures consom.</t>
  </si>
  <si>
    <t>Opex155</t>
  </si>
  <si>
    <t>FOURNITURES DE BUREAU NON STOC</t>
  </si>
  <si>
    <t>Opex156</t>
  </si>
  <si>
    <t>ACHATS  PETIT MATERIEL ET OUTIL</t>
  </si>
  <si>
    <t>Opex157</t>
  </si>
  <si>
    <t>Contrainte : Identification</t>
  </si>
  <si>
    <t>Opex158</t>
  </si>
  <si>
    <t>Opex159</t>
  </si>
  <si>
    <t>Opex160</t>
  </si>
  <si>
    <t>Impôts, taxes et redevances</t>
  </si>
  <si>
    <t>Opex161</t>
  </si>
  <si>
    <t>Redevances régulateur</t>
  </si>
  <si>
    <t>Opex162</t>
  </si>
  <si>
    <t>REDEVANCES AUTORITE DE REGULATION (Redevance licence &amp; Contribution)</t>
  </si>
  <si>
    <t>Opex163</t>
  </si>
  <si>
    <t>REDEVANCES AUTORITE DE REGULAT (Redevance Trafic &amp; autres)</t>
  </si>
  <si>
    <t>Opex164</t>
  </si>
  <si>
    <t>Droits sur le trafic International Entrant</t>
  </si>
  <si>
    <t>Opex165</t>
  </si>
  <si>
    <t>Opex166</t>
  </si>
  <si>
    <t>Autres impôts et taxes</t>
  </si>
  <si>
    <t>Opex167</t>
  </si>
  <si>
    <t>IMPOTS FONCIERS ET TAXES ANNEX</t>
  </si>
  <si>
    <t>Opex168</t>
  </si>
  <si>
    <t>PATENTES, LICENCES ET TAXES AN</t>
  </si>
  <si>
    <t>Opex169</t>
  </si>
  <si>
    <t>AUTRES  IMPOTS ET TAXES DIRECTS</t>
  </si>
  <si>
    <t>Opex170</t>
  </si>
  <si>
    <t>IMPOTS ET TAXES INDIRECTS</t>
  </si>
  <si>
    <t>Opex171</t>
  </si>
  <si>
    <t>TAXES SUR LES VEHICULES DE SOC</t>
  </si>
  <si>
    <t>Opex172</t>
  </si>
  <si>
    <t>AUTRES DROITS D'ENREGISTREMENT</t>
  </si>
  <si>
    <t>Opex173</t>
  </si>
  <si>
    <t>AUTRES IMPOTS &amp; TAXES</t>
  </si>
  <si>
    <t>Opex174</t>
  </si>
  <si>
    <t>PENALITES &amp; AMENDES FISCALES</t>
  </si>
  <si>
    <t>Opex175</t>
  </si>
  <si>
    <t>Opex176</t>
  </si>
  <si>
    <t>Opex177</t>
  </si>
  <si>
    <t>Provision clients, R&amp;C &amp; NC</t>
  </si>
  <si>
    <t>Opex178</t>
  </si>
  <si>
    <t>Prov. Créances clients</t>
  </si>
  <si>
    <t>Opex179</t>
  </si>
  <si>
    <t>Prov. R&amp;C</t>
  </si>
  <si>
    <t>Opex180</t>
  </si>
  <si>
    <t>PERTES / CREANCES CLIENTS</t>
  </si>
  <si>
    <t>Opex181</t>
  </si>
  <si>
    <t>PERTES / AUTRES DEBITEURS</t>
  </si>
  <si>
    <t>Opex182</t>
  </si>
  <si>
    <t>CHARGES PROVISIONNEES / RISQUE</t>
  </si>
  <si>
    <t>Opex183</t>
  </si>
  <si>
    <t>CHARGES PROVISIONNEES S/ STOCK</t>
  </si>
  <si>
    <t>Opex184</t>
  </si>
  <si>
    <t>CHARGES PROVISIONNEES S/ CREAN</t>
  </si>
  <si>
    <t>Opex185</t>
  </si>
  <si>
    <t>AUTRES CHARGES PROVISIONNEES</t>
  </si>
  <si>
    <t>Opex186</t>
  </si>
  <si>
    <t>REPRISES PROVISIONS S/ RISQUES</t>
  </si>
  <si>
    <t>Opex187</t>
  </si>
  <si>
    <t>REPRISES PROV. POUR RISQUES &amp;</t>
  </si>
  <si>
    <t>Opex188</t>
  </si>
  <si>
    <t>REPRISES PROVISIONS POUR DEPRE</t>
  </si>
  <si>
    <t>Opex189</t>
  </si>
  <si>
    <t>REPRISES AUTRES CHARGES PROVIS</t>
  </si>
  <si>
    <t>Opex190</t>
  </si>
  <si>
    <t>REPRISES PROV. POUR GROSSES RE</t>
  </si>
  <si>
    <t>Opex191</t>
  </si>
  <si>
    <t>PIDR</t>
  </si>
  <si>
    <t>Opex192</t>
  </si>
  <si>
    <t>Autres provisions</t>
  </si>
  <si>
    <t>Opex193</t>
  </si>
  <si>
    <t>Opex194</t>
  </si>
  <si>
    <t>Ecart de change sur exploitation</t>
  </si>
  <si>
    <t>Opex195</t>
  </si>
  <si>
    <t>CA Mobile</t>
  </si>
  <si>
    <t>CA Global</t>
  </si>
  <si>
    <t>CA1</t>
  </si>
  <si>
    <t>CA2</t>
  </si>
  <si>
    <t>dont CA Etat</t>
  </si>
  <si>
    <t>CA3</t>
  </si>
  <si>
    <t>CA4</t>
  </si>
  <si>
    <t>CA services Mobile</t>
  </si>
  <si>
    <t>CA5</t>
  </si>
  <si>
    <t>CA6</t>
  </si>
  <si>
    <t>CA récurrent</t>
  </si>
  <si>
    <t>CA7</t>
  </si>
  <si>
    <t>CA8</t>
  </si>
  <si>
    <t>CA sortant</t>
  </si>
  <si>
    <t>CA9</t>
  </si>
  <si>
    <r>
      <rPr>
        <b/>
        <sz val="10"/>
        <rFont val="Arial"/>
        <family val="2"/>
        <charset val="1"/>
      </rPr>
      <t xml:space="preserve">Prépayé </t>
    </r>
    <r>
      <rPr>
        <b/>
        <sz val="9"/>
        <rFont val="Arial"/>
        <family val="2"/>
        <charset val="1"/>
      </rPr>
      <t>(yc commissions)</t>
    </r>
  </si>
  <si>
    <t>CA10</t>
  </si>
  <si>
    <t>Consumer Prepaid</t>
  </si>
  <si>
    <t>CA11</t>
  </si>
  <si>
    <t xml:space="preserve">   Frais d'activation &amp; Sim swap</t>
  </si>
  <si>
    <t>CA12</t>
  </si>
  <si>
    <t xml:space="preserve">    Sortant voix on net</t>
  </si>
  <si>
    <t>CA13</t>
  </si>
  <si>
    <t xml:space="preserve">    Sortant voix MTN</t>
  </si>
  <si>
    <t>CA14</t>
  </si>
  <si>
    <t xml:space="preserve">    Sortant voix GLO</t>
  </si>
  <si>
    <t>CA15</t>
  </si>
  <si>
    <t xml:space="preserve">    Sortant voix BBCOM</t>
  </si>
  <si>
    <t>CA16</t>
  </si>
  <si>
    <t xml:space="preserve">    Sortant voix LIBERCOM</t>
  </si>
  <si>
    <t>CA17</t>
  </si>
  <si>
    <t xml:space="preserve">    Sortant voix BTSA</t>
  </si>
  <si>
    <t>CA18</t>
  </si>
  <si>
    <t xml:space="preserve">    Sortant voix INTERNATIONAL</t>
  </si>
  <si>
    <t>CA19</t>
  </si>
  <si>
    <t xml:space="preserve">    Sortant voix roaming</t>
  </si>
  <si>
    <t>CA20</t>
  </si>
  <si>
    <t>Total VOIX Sortant</t>
  </si>
  <si>
    <t>CA21</t>
  </si>
  <si>
    <t>CA22</t>
  </si>
  <si>
    <t xml:space="preserve">    Sortant sms on net</t>
  </si>
  <si>
    <t>CA23</t>
  </si>
  <si>
    <t xml:space="preserve">    Sortant sms MTN</t>
  </si>
  <si>
    <t>CA24</t>
  </si>
  <si>
    <t xml:space="preserve">    Sortant sms GLO</t>
  </si>
  <si>
    <t>CA25</t>
  </si>
  <si>
    <t xml:space="preserve">    Sortant sms BBCOM</t>
  </si>
  <si>
    <t>CA26</t>
  </si>
  <si>
    <t xml:space="preserve">    Sortant sms LIBERCOM</t>
  </si>
  <si>
    <t>CA27</t>
  </si>
  <si>
    <t xml:space="preserve">    Sortant sms INTERNATIONAL</t>
  </si>
  <si>
    <t>CA28</t>
  </si>
  <si>
    <t>Total SMS Sortant</t>
  </si>
  <si>
    <t>CA29</t>
  </si>
  <si>
    <t>CA30</t>
  </si>
  <si>
    <t xml:space="preserve">    Revenu Internet 3G</t>
  </si>
  <si>
    <t>CA31</t>
  </si>
  <si>
    <t>CA32</t>
  </si>
  <si>
    <t xml:space="preserve">    CRBT</t>
  </si>
  <si>
    <t>CA33</t>
  </si>
  <si>
    <t xml:space="preserve">    Crédit secours</t>
  </si>
  <si>
    <t>CA34</t>
  </si>
  <si>
    <t xml:space="preserve">    Story Box</t>
  </si>
  <si>
    <t>CA35</t>
  </si>
  <si>
    <t xml:space="preserve">    Phonebook STK</t>
  </si>
  <si>
    <t>CA36</t>
  </si>
  <si>
    <t xml:space="preserve">    Gaming</t>
  </si>
  <si>
    <t>CA37</t>
  </si>
  <si>
    <t xml:space="preserve">    Autres dont BAC17  (VOICEALERT,MOOVKDO...) &amp; SAV agences</t>
  </si>
  <si>
    <t>CA38</t>
  </si>
  <si>
    <t xml:space="preserve">    Videos</t>
  </si>
  <si>
    <t>CA39</t>
  </si>
  <si>
    <t>Total Data</t>
  </si>
  <si>
    <t>CA40</t>
  </si>
  <si>
    <t>CA41</t>
  </si>
  <si>
    <t>dont CA voix</t>
  </si>
  <si>
    <t>CA42</t>
  </si>
  <si>
    <t>dont CA SMS</t>
  </si>
  <si>
    <t>CA43</t>
  </si>
  <si>
    <t>dont SVA (Sce à Val. Ajoutée)</t>
  </si>
  <si>
    <t>CA44</t>
  </si>
  <si>
    <t>dont CA Internet 3G</t>
  </si>
  <si>
    <t>CA45</t>
  </si>
  <si>
    <t xml:space="preserve">Postpayé </t>
  </si>
  <si>
    <t>CA46</t>
  </si>
  <si>
    <t>Redevance d'abonnement</t>
  </si>
  <si>
    <t>CA47</t>
  </si>
  <si>
    <t>Consumer Postpaid</t>
  </si>
  <si>
    <t>CA48</t>
  </si>
  <si>
    <t>Business Postpaid</t>
  </si>
  <si>
    <t>CA49</t>
  </si>
  <si>
    <t>Business Prepaid</t>
  </si>
  <si>
    <t>CA50</t>
  </si>
  <si>
    <t>Trafic sortant</t>
  </si>
  <si>
    <t>CA51</t>
  </si>
  <si>
    <t>CA52</t>
  </si>
  <si>
    <t>CA53</t>
  </si>
  <si>
    <t>CA54</t>
  </si>
  <si>
    <t>CA55</t>
  </si>
  <si>
    <t>CA56</t>
  </si>
  <si>
    <t>CA57</t>
  </si>
  <si>
    <t>CA58</t>
  </si>
  <si>
    <t>CA59</t>
  </si>
  <si>
    <t>CA60</t>
  </si>
  <si>
    <t>CA61</t>
  </si>
  <si>
    <t>CA62</t>
  </si>
  <si>
    <t>CA63</t>
  </si>
  <si>
    <t>CA64</t>
  </si>
  <si>
    <t>CA65</t>
  </si>
  <si>
    <t>CA66</t>
  </si>
  <si>
    <t>CA67</t>
  </si>
  <si>
    <t>CA68</t>
  </si>
  <si>
    <t>CA69</t>
  </si>
  <si>
    <t>CA70</t>
  </si>
  <si>
    <t>CA71</t>
  </si>
  <si>
    <t xml:space="preserve">    Transport and Automotive (Traking)</t>
  </si>
  <si>
    <t>CA72</t>
  </si>
  <si>
    <t xml:space="preserve">    Banking</t>
  </si>
  <si>
    <t>CA73</t>
  </si>
  <si>
    <t xml:space="preserve">   TPE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</si>
  <si>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</si>
  <si>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</si>
  <si>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</si>
  <si>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</si>
  <si>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</si>
  <si>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</si>
  <si>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</si>
  <si>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</si>
  <si>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</si>
  <si>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CA83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</si>
  <si>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</si>
  <si>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</si>
  <si>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</si>
  <si>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</si>
  <si>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</si>
  <si>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</si>
  <si>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</si>
  <si>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</si>
  <si>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</si>
  <si>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</si>
  <si>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</si>
  <si>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</si>
  <si>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</si>
  <si>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</si>
  <si>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</si>
  <si>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</si>
  <si>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</si>
  <si>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</si>
  <si>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</si>
  <si>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</si>
  <si>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</si>
  <si>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</si>
  <si>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</si>
  <si>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</si>
  <si>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</si>
  <si>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</si>
  <si>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</si>
  <si>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</si>
  <si>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</si>
  <si>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</si>
  <si>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</si>
  <si>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</si>
  <si>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</si>
  <si>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</si>
  <si>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</si>
  <si>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</si>
  <si>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</si>
  <si>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</si>
  <si>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</si>
  <si>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</si>
  <si>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 xml:space="preserve">    Revenu SAV agences (Call Hystory, Sim swap, Sauvegarde répertoire)</t>
  </si>
  <si>
    <t>CA124</t>
  </si>
  <si>
    <t xml:space="preserve">   Autres vas: Service foot, M2u, Moov job, immatriculation, voice alert, parrainage epiq, migration, moov fun.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</si>
  <si>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</si>
  <si>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</si>
  <si>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</si>
  <si>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</si>
  <si>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</si>
  <si>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</si>
  <si>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</si>
  <si>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</si>
  <si>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</si>
  <si>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</si>
  <si>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</si>
  <si>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Mobile Money</t>
  </si>
  <si>
    <t>CA136</t>
  </si>
  <si>
    <t>Liaisons Spécialisées</t>
  </si>
  <si>
    <t>CA137</t>
  </si>
  <si>
    <t>Internet Mobile (PrP+PoP)</t>
  </si>
  <si>
    <t>CA138</t>
  </si>
  <si>
    <t>dont voix+data</t>
  </si>
  <si>
    <t>CA139</t>
  </si>
  <si>
    <t>dont data only</t>
  </si>
  <si>
    <t>CA140</t>
  </si>
  <si>
    <t>CA141</t>
  </si>
  <si>
    <t>CA entrant</t>
  </si>
  <si>
    <t>CA142</t>
  </si>
  <si>
    <t>Opérateur national MTN</t>
  </si>
  <si>
    <t>CA143</t>
  </si>
  <si>
    <t>CA144</t>
  </si>
  <si>
    <t>CA145</t>
  </si>
  <si>
    <t>CA146</t>
  </si>
  <si>
    <t>CA147</t>
  </si>
  <si>
    <t>Opérateur national GLO</t>
  </si>
  <si>
    <t>CA148</t>
  </si>
  <si>
    <t>CA149</t>
  </si>
  <si>
    <t>CA150</t>
  </si>
  <si>
    <t>CA151</t>
  </si>
  <si>
    <t>CA152</t>
  </si>
  <si>
    <t>BTSA, BBCOM &amp; LIBERCOM</t>
  </si>
  <si>
    <t>CA153</t>
  </si>
  <si>
    <t>CA154</t>
  </si>
  <si>
    <t>CA155</t>
  </si>
  <si>
    <t>CA156</t>
  </si>
  <si>
    <t>CA157</t>
  </si>
  <si>
    <t xml:space="preserve"> International</t>
  </si>
  <si>
    <t>CA158</t>
  </si>
  <si>
    <t>CA159</t>
  </si>
  <si>
    <t>CA160</t>
  </si>
  <si>
    <t>CA161</t>
  </si>
  <si>
    <t>CA162</t>
  </si>
  <si>
    <t>CA163</t>
  </si>
  <si>
    <t>Colocalisation</t>
  </si>
  <si>
    <t>CA164</t>
  </si>
  <si>
    <t>IHS</t>
  </si>
  <si>
    <t>CA165</t>
  </si>
  <si>
    <t>Autres</t>
  </si>
  <si>
    <t>CA166</t>
  </si>
  <si>
    <t>Opérateur national 3</t>
  </si>
  <si>
    <t>CA167</t>
  </si>
  <si>
    <t>CA168</t>
  </si>
  <si>
    <t>CA169</t>
  </si>
  <si>
    <t>Roaming in</t>
  </si>
  <si>
    <t>CA170</t>
  </si>
  <si>
    <t>Dont Roaming National</t>
  </si>
  <si>
    <t>CA171</t>
  </si>
  <si>
    <t>CA Non récurrent</t>
  </si>
  <si>
    <t>CA172</t>
  </si>
  <si>
    <t>Terminaux</t>
  </si>
  <si>
    <t>CA173</t>
  </si>
  <si>
    <t>Clé Internet Mobile</t>
  </si>
  <si>
    <t>CA174</t>
  </si>
  <si>
    <t>CA175</t>
  </si>
  <si>
    <t>CA176</t>
  </si>
  <si>
    <t>Marge brute Mobile</t>
  </si>
  <si>
    <t>Total Revenu</t>
  </si>
  <si>
    <t>MB1</t>
  </si>
  <si>
    <t>Trafic (mn)</t>
  </si>
  <si>
    <t>MB2</t>
  </si>
  <si>
    <t>Coût unitaire</t>
  </si>
  <si>
    <t>MB3</t>
  </si>
  <si>
    <t>International</t>
  </si>
  <si>
    <t>MB4</t>
  </si>
  <si>
    <t>MB5</t>
  </si>
  <si>
    <t>MB6</t>
  </si>
  <si>
    <t>Transit Sortant International depuis les concurents</t>
  </si>
  <si>
    <t>MB7</t>
  </si>
  <si>
    <t>MB8</t>
  </si>
  <si>
    <t>MB9</t>
  </si>
  <si>
    <t>MB10</t>
  </si>
  <si>
    <t>MB11</t>
  </si>
  <si>
    <t>MB12</t>
  </si>
  <si>
    <t>Opérateur national ORANGE</t>
  </si>
  <si>
    <t>MB13</t>
  </si>
  <si>
    <t>MB14</t>
  </si>
  <si>
    <t>MB15</t>
  </si>
  <si>
    <t>Opérateur national AUTRES MOBILES</t>
  </si>
  <si>
    <t>MB16</t>
  </si>
  <si>
    <t>MB17</t>
  </si>
  <si>
    <t>MB18</t>
  </si>
  <si>
    <t>Opérateur national 2 (glo)</t>
  </si>
  <si>
    <t>MB19</t>
  </si>
  <si>
    <t>MB20</t>
  </si>
  <si>
    <t>MB21</t>
  </si>
  <si>
    <t>Opérateur national 3 (bbcom, libercom &amp; btsa)</t>
  </si>
  <si>
    <t>MB22</t>
  </si>
  <si>
    <t>Trafic Local (mn)</t>
  </si>
  <si>
    <t>MB23</t>
  </si>
  <si>
    <t>MB24</t>
  </si>
  <si>
    <t>Trafic Interurbain (mn)</t>
  </si>
  <si>
    <t>MB25</t>
  </si>
  <si>
    <t>MB26</t>
  </si>
  <si>
    <t>MB27</t>
  </si>
  <si>
    <t>MB28</t>
  </si>
  <si>
    <t>MB29</t>
  </si>
  <si>
    <t>MB30</t>
  </si>
  <si>
    <t>Interconnexion Fixe</t>
  </si>
  <si>
    <t>MB31</t>
  </si>
  <si>
    <t>Reversements SVA</t>
  </si>
  <si>
    <t>MB32</t>
  </si>
  <si>
    <t>Achat de capacité</t>
  </si>
  <si>
    <t>MB55</t>
  </si>
  <si>
    <t>Nbre SMS</t>
  </si>
  <si>
    <t>MB33</t>
  </si>
  <si>
    <t>MB34</t>
  </si>
  <si>
    <t>Interconnexion SMS</t>
  </si>
  <si>
    <t>MB35</t>
  </si>
  <si>
    <t>Roaming out</t>
  </si>
  <si>
    <t>MB36</t>
  </si>
  <si>
    <t>MB37</t>
  </si>
  <si>
    <t>Coûts des terminaux et cartes</t>
  </si>
  <si>
    <t>MB38</t>
  </si>
  <si>
    <t>Dont coût des cartes de recharge vendues &amp; des Kits.</t>
  </si>
  <si>
    <t>MB39</t>
  </si>
  <si>
    <t>Dont coût des cartes SIM</t>
  </si>
  <si>
    <t>MB40</t>
  </si>
  <si>
    <t>Dont coût des cartes de recharge vendues</t>
  </si>
  <si>
    <t>MB41</t>
  </si>
  <si>
    <t>Dont coût des terminaux.</t>
  </si>
  <si>
    <t>MB42</t>
  </si>
  <si>
    <t>Dont Clé Internet Mobile</t>
  </si>
  <si>
    <t>MB43</t>
  </si>
  <si>
    <t>Dont provisions sur stocks</t>
  </si>
  <si>
    <t>MB44</t>
  </si>
  <si>
    <t>Commissions</t>
  </si>
  <si>
    <t>MB45</t>
  </si>
  <si>
    <t>Dont commissions up-front</t>
  </si>
  <si>
    <t>MB46</t>
  </si>
  <si>
    <t>Dont avoirs de performance</t>
  </si>
  <si>
    <t>MB47</t>
  </si>
  <si>
    <t>Dont Reversement MAB à MM</t>
  </si>
  <si>
    <t>MB48</t>
  </si>
  <si>
    <t>Dont Commissions Flooz</t>
  </si>
  <si>
    <t>MB49</t>
  </si>
  <si>
    <t>MB50</t>
  </si>
  <si>
    <t>Coûts des ventes</t>
  </si>
  <si>
    <t>MB51</t>
  </si>
  <si>
    <t>MB52</t>
  </si>
  <si>
    <t>MB53</t>
  </si>
  <si>
    <t>En % du CA</t>
  </si>
  <si>
    <t>MB54</t>
  </si>
  <si>
    <t>Marge Brute (hors transit)</t>
  </si>
  <si>
    <t>Charges d'interco</t>
  </si>
  <si>
    <t>Revenu net</t>
  </si>
  <si>
    <t>Taux hors flooz mois</t>
  </si>
  <si>
    <t>Taux hors flooz moyenne</t>
  </si>
  <si>
    <t xml:space="preserve">Détermination totale </t>
  </si>
  <si>
    <t xml:space="preserve">Détermination par abonnés </t>
  </si>
  <si>
    <t xml:space="preserve">Trafic Mobile </t>
  </si>
  <si>
    <t>(En millions minutes)</t>
  </si>
  <si>
    <t>Total  Trafic sortant</t>
  </si>
  <si>
    <t>TRAF1</t>
  </si>
  <si>
    <t>TRAF2</t>
  </si>
  <si>
    <t>Trafic sortant prépayé (Consumer)</t>
  </si>
  <si>
    <t>TRAF3</t>
  </si>
  <si>
    <t xml:space="preserve">     vers le fixe</t>
  </si>
  <si>
    <t>TRAF4</t>
  </si>
  <si>
    <t xml:space="preserve">     vers l'international</t>
  </si>
  <si>
    <t>TRAF5</t>
  </si>
  <si>
    <t xml:space="preserve">     vers Mobile (on net)</t>
  </si>
  <si>
    <t>TRAF6</t>
  </si>
  <si>
    <t xml:space="preserve">      vers MTN</t>
  </si>
  <si>
    <t>TRAF7</t>
  </si>
  <si>
    <t xml:space="preserve">      vers SBIN</t>
  </si>
  <si>
    <t>TRAF8</t>
  </si>
  <si>
    <t xml:space="preserve">      vers BBCOM, LIBERCOM</t>
  </si>
  <si>
    <t>TRAF9</t>
  </si>
  <si>
    <t xml:space="preserve">      Outbound roaming</t>
  </si>
  <si>
    <t>TRAF10</t>
  </si>
  <si>
    <t>TRAF11</t>
  </si>
  <si>
    <t>Trafic sortant postpayé</t>
  </si>
  <si>
    <t>TRAF12</t>
  </si>
  <si>
    <t>TRAF13</t>
  </si>
  <si>
    <t>TRAF14</t>
  </si>
  <si>
    <t>TRAF15</t>
  </si>
  <si>
    <t>TRAF16</t>
  </si>
  <si>
    <t>TRAF17</t>
  </si>
  <si>
    <t>TRAF18</t>
  </si>
  <si>
    <t>TRAF19</t>
  </si>
  <si>
    <t>TRAF20</t>
  </si>
  <si>
    <t>TRAF21</t>
  </si>
  <si>
    <t>TRAF22</t>
  </si>
  <si>
    <t>TRAF23</t>
  </si>
  <si>
    <t>TRAF24</t>
  </si>
  <si>
    <t>TRAF25</t>
  </si>
  <si>
    <t>TRAF26</t>
  </si>
  <si>
    <t>TRAF27</t>
  </si>
  <si>
    <t>TRAF28</t>
  </si>
  <si>
    <t>TRAF29</t>
  </si>
  <si>
    <t>TRAF30</t>
  </si>
  <si>
    <t>TRAF31</t>
  </si>
  <si>
    <t>TRAF32</t>
  </si>
  <si>
    <t>TRAF33</t>
  </si>
  <si>
    <t>TRAF34</t>
  </si>
  <si>
    <t>TRAF35</t>
  </si>
  <si>
    <t>TRAF36</t>
  </si>
  <si>
    <t>TRAF37</t>
  </si>
  <si>
    <t>TRAF38</t>
  </si>
  <si>
    <t>TRAF39</t>
  </si>
  <si>
    <t>TRAF40</t>
  </si>
  <si>
    <t>TRAF41</t>
  </si>
  <si>
    <t>TRAF42</t>
  </si>
  <si>
    <t>TRAF43</t>
  </si>
  <si>
    <t>TRAF44</t>
  </si>
  <si>
    <t>TRAF45</t>
  </si>
  <si>
    <t>TRAF46</t>
  </si>
  <si>
    <t>TRAF47</t>
  </si>
  <si>
    <t>TRAF48</t>
  </si>
  <si>
    <t>Total  Trafic entrant</t>
  </si>
  <si>
    <t>TRAF49</t>
  </si>
  <si>
    <t>TRAF50</t>
  </si>
  <si>
    <t>Trafic entrant prépayé (Consumer)</t>
  </si>
  <si>
    <t>TRAF51</t>
  </si>
  <si>
    <t xml:space="preserve">    du fixe </t>
  </si>
  <si>
    <t>TRAF52</t>
  </si>
  <si>
    <t xml:space="preserve">    de l'international </t>
  </si>
  <si>
    <t>TRAF53</t>
  </si>
  <si>
    <t xml:space="preserve">    de MTN</t>
  </si>
  <si>
    <t>TRAF54</t>
  </si>
  <si>
    <t xml:space="preserve">    de SBIN</t>
  </si>
  <si>
    <t>TRAF55</t>
  </si>
  <si>
    <t xml:space="preserve">    de BBCOM, LIBERCOM</t>
  </si>
  <si>
    <t>TRAF56</t>
  </si>
  <si>
    <t>TRAF57</t>
  </si>
  <si>
    <t>Trafic entrant postpayé</t>
  </si>
  <si>
    <t>TRAF58</t>
  </si>
  <si>
    <t>TRAF59</t>
  </si>
  <si>
    <t>TRAF60</t>
  </si>
  <si>
    <t>TRAF61</t>
  </si>
  <si>
    <t>TRAF62</t>
  </si>
  <si>
    <t>TRAF63</t>
  </si>
  <si>
    <t>TRAF64</t>
  </si>
  <si>
    <t>TRAF65</t>
  </si>
  <si>
    <t>TRAF66</t>
  </si>
  <si>
    <t>TRAF67</t>
  </si>
  <si>
    <t>TRAF68</t>
  </si>
  <si>
    <t>TRAF69</t>
  </si>
  <si>
    <t>TRAF70</t>
  </si>
  <si>
    <t>TRAF71</t>
  </si>
  <si>
    <t>TRAF72</t>
  </si>
  <si>
    <t>TRAF73</t>
  </si>
  <si>
    <t>TRAF74</t>
  </si>
  <si>
    <t>TRAF75</t>
  </si>
  <si>
    <t>TRAF76</t>
  </si>
  <si>
    <t>TRAF77</t>
  </si>
  <si>
    <t>TRAF78</t>
  </si>
  <si>
    <t>TRAF79</t>
  </si>
  <si>
    <t>TRAF80</t>
  </si>
  <si>
    <t>TRAF81</t>
  </si>
  <si>
    <t>TRAF82</t>
  </si>
  <si>
    <t>TRAF83</t>
  </si>
  <si>
    <t>TRAF84</t>
  </si>
  <si>
    <t>Cumulé</t>
  </si>
  <si>
    <t>Annuel</t>
  </si>
  <si>
    <t>Réel &lt;Mois&gt;</t>
  </si>
  <si>
    <t>Budget</t>
  </si>
  <si>
    <t>Ecart vs.</t>
  </si>
  <si>
    <t>% Evol/</t>
  </si>
  <si>
    <t>Actu1</t>
  </si>
  <si>
    <t>Actu2</t>
  </si>
  <si>
    <t>Actu3</t>
  </si>
  <si>
    <t>% Bud /</t>
  </si>
  <si>
    <t>% Actu 1 /</t>
  </si>
  <si>
    <t>% Actu 2 /</t>
  </si>
  <si>
    <t>% Actu 3 /</t>
  </si>
  <si>
    <t>En monnaie locale</t>
  </si>
  <si>
    <t>Actu 1</t>
  </si>
  <si>
    <t>Actu 2</t>
  </si>
  <si>
    <t>Actu 3</t>
  </si>
  <si>
    <t>Parc clients Total</t>
  </si>
  <si>
    <t>Parc clients actif (90 jours)</t>
  </si>
  <si>
    <t>Nombre de points de ventes</t>
  </si>
  <si>
    <t>Nombre de points de Marchand</t>
  </si>
  <si>
    <t>Total Montant des transactions</t>
  </si>
  <si>
    <t>Dépôt d’argent</t>
  </si>
  <si>
    <t>Retrait d’argent</t>
  </si>
  <si>
    <t>Transfert d’argent national</t>
  </si>
  <si>
    <t>Transfert d’argent international</t>
  </si>
  <si>
    <t>Recharge Mobile</t>
  </si>
  <si>
    <t>Achat de forfaits</t>
  </si>
  <si>
    <t>Achat de biens et services</t>
  </si>
  <si>
    <t>Parie en ligne</t>
  </si>
  <si>
    <t xml:space="preserve">Paiement de factures </t>
  </si>
  <si>
    <t>Paiement de salaires</t>
  </si>
  <si>
    <t>Autres (Push &amp; Pull_paiements en ligne inclus)</t>
  </si>
  <si>
    <t>Recharge Mobile (Activation de forfaits inclue)</t>
  </si>
  <si>
    <t>Pari en ligne</t>
  </si>
  <si>
    <t>Pack Moov Money</t>
  </si>
  <si>
    <t>Reversement MAB A MM</t>
  </si>
  <si>
    <t>Autres (Push &amp; Pull)</t>
  </si>
  <si>
    <t>Total Commissions</t>
  </si>
  <si>
    <t>Dont commissions Revendeurs</t>
  </si>
  <si>
    <t>Autres (à préciser)</t>
  </si>
  <si>
    <t>Dont commissions ETB</t>
  </si>
  <si>
    <t>Dont commissions Banques</t>
  </si>
  <si>
    <t>Marge Brute (en monnaie locale)</t>
  </si>
  <si>
    <t>% Marge Brute/CA</t>
  </si>
  <si>
    <t>Réel</t>
  </si>
  <si>
    <t>Parc Data Mobile actif (90 jrs)</t>
  </si>
  <si>
    <t>2G</t>
  </si>
  <si>
    <t>3G</t>
  </si>
  <si>
    <t>4G</t>
  </si>
  <si>
    <t>Trafic data (en millions de Go)</t>
  </si>
  <si>
    <t>ARPU</t>
  </si>
  <si>
    <t>Usage (en Go/client)</t>
  </si>
  <si>
    <t xml:space="preserve">Prix / Go </t>
  </si>
  <si>
    <t>Parc Mobile</t>
  </si>
  <si>
    <t>Evol
%</t>
  </si>
  <si>
    <t>Parc Total Mobile Actif</t>
  </si>
  <si>
    <t>PARC1</t>
  </si>
  <si>
    <t>Parc Total Mobile Localisé</t>
  </si>
  <si>
    <t>PARC2</t>
  </si>
  <si>
    <t>dont parc internet mobile</t>
  </si>
  <si>
    <t>PARC3</t>
  </si>
  <si>
    <t>dont 2G</t>
  </si>
  <si>
    <t>PARC4</t>
  </si>
  <si>
    <t>dont 3G</t>
  </si>
  <si>
    <t>PARC5</t>
  </si>
  <si>
    <t>dont 4G</t>
  </si>
  <si>
    <t>PARC6</t>
  </si>
  <si>
    <t>Parc Mobile Money</t>
  </si>
  <si>
    <t>PARC7</t>
  </si>
  <si>
    <t>PARC8</t>
  </si>
  <si>
    <t>Parc début Période</t>
  </si>
  <si>
    <t>PARC9</t>
  </si>
  <si>
    <t>Activations totales</t>
  </si>
  <si>
    <t>PARC10</t>
  </si>
  <si>
    <t>Résiliations totales</t>
  </si>
  <si>
    <t>PARC11</t>
  </si>
  <si>
    <t>% résiliation</t>
  </si>
  <si>
    <t>PARC12</t>
  </si>
  <si>
    <t>Ventes nettes</t>
  </si>
  <si>
    <t>PARC13</t>
  </si>
  <si>
    <t>Acroissement net</t>
  </si>
  <si>
    <t>PARC14</t>
  </si>
  <si>
    <t>Flux d'inactivité(Prd) et résiliations(PoP)</t>
  </si>
  <si>
    <t>PARC15</t>
  </si>
  <si>
    <t>Taux de churn annualisé</t>
  </si>
  <si>
    <t>PARC16</t>
  </si>
  <si>
    <t>Parc Total (Prépayé &amp; Postpayé)</t>
  </si>
  <si>
    <t>PARC17</t>
  </si>
  <si>
    <t>Parc Moyen Total</t>
  </si>
  <si>
    <t>PARC18</t>
  </si>
  <si>
    <t>Parc Actif</t>
  </si>
  <si>
    <t>PARC19</t>
  </si>
  <si>
    <t>Parc Moyen Actif</t>
  </si>
  <si>
    <t>PARC20</t>
  </si>
  <si>
    <t>PARC21</t>
  </si>
  <si>
    <t>Parc Prépayé Actif</t>
  </si>
  <si>
    <t>PARC22</t>
  </si>
  <si>
    <t>Parc prépayé actif début Période</t>
  </si>
  <si>
    <t>PARC23</t>
  </si>
  <si>
    <t>PARC24</t>
  </si>
  <si>
    <t>PARC25</t>
  </si>
  <si>
    <t>PARC26</t>
  </si>
  <si>
    <t>Flux d'inactivité</t>
  </si>
  <si>
    <t>PARC27</t>
  </si>
  <si>
    <t>% churn annualisé</t>
  </si>
  <si>
    <t>PARC28</t>
  </si>
  <si>
    <t>PARC29</t>
  </si>
  <si>
    <t>Parc prépayé actif fin de période</t>
  </si>
  <si>
    <t>PARC30</t>
  </si>
  <si>
    <t>Parc Actif Moyen</t>
  </si>
  <si>
    <t>PARC31</t>
  </si>
  <si>
    <t>PARC32</t>
  </si>
  <si>
    <t>Parc Postpayé</t>
  </si>
  <si>
    <t>PARC33</t>
  </si>
  <si>
    <t>PARC34</t>
  </si>
  <si>
    <t>PARC35</t>
  </si>
  <si>
    <t>PARC36</t>
  </si>
  <si>
    <t>PARC37</t>
  </si>
  <si>
    <t>% résiliation annualisé</t>
  </si>
  <si>
    <t>PARC38</t>
  </si>
  <si>
    <t>PARC39</t>
  </si>
  <si>
    <t>PARC40</t>
  </si>
  <si>
    <t>Parc Moyen Postpayé</t>
  </si>
  <si>
    <t>PARC41</t>
  </si>
  <si>
    <t>Indicateurs Mobile</t>
  </si>
  <si>
    <t>ARPU Global</t>
  </si>
  <si>
    <t>IND1</t>
  </si>
  <si>
    <t>ARPU Sortant</t>
  </si>
  <si>
    <t>IND2</t>
  </si>
  <si>
    <t>ARPU Entrant</t>
  </si>
  <si>
    <t>IND3</t>
  </si>
  <si>
    <t>IND4</t>
  </si>
  <si>
    <t>ARPU Prépayé</t>
  </si>
  <si>
    <t>IND5</t>
  </si>
  <si>
    <t>IND6</t>
  </si>
  <si>
    <t>IND7</t>
  </si>
  <si>
    <t>IND8</t>
  </si>
  <si>
    <t>ARPU Postpayé</t>
  </si>
  <si>
    <t>IND9</t>
  </si>
  <si>
    <t>IND10</t>
  </si>
  <si>
    <t>IND11</t>
  </si>
  <si>
    <t>IND12</t>
  </si>
  <si>
    <t>Usage / client / mois</t>
  </si>
  <si>
    <t>IND13</t>
  </si>
  <si>
    <t>Usage Sortant</t>
  </si>
  <si>
    <t>IND14</t>
  </si>
  <si>
    <t>Prépayé</t>
  </si>
  <si>
    <t>IND15</t>
  </si>
  <si>
    <t>Postpayé</t>
  </si>
  <si>
    <t>IND16</t>
  </si>
  <si>
    <t>Usage Entrant</t>
  </si>
  <si>
    <t>IND17</t>
  </si>
  <si>
    <t>IND18</t>
  </si>
  <si>
    <t>IND19</t>
  </si>
  <si>
    <t>IND20</t>
  </si>
  <si>
    <t>Prix mn</t>
  </si>
  <si>
    <t>IND21</t>
  </si>
  <si>
    <t>Prix mn Sortant</t>
  </si>
  <si>
    <t>IND22</t>
  </si>
  <si>
    <t>IND23</t>
  </si>
  <si>
    <t>IND24</t>
  </si>
  <si>
    <t>Prix mn Entrant</t>
  </si>
  <si>
    <t>IND25</t>
  </si>
  <si>
    <t>IND26</t>
  </si>
  <si>
    <t>IND27</t>
  </si>
  <si>
    <t>Capex Consolidés</t>
  </si>
  <si>
    <t>Total capex</t>
  </si>
  <si>
    <t>CAP1</t>
  </si>
  <si>
    <t>CAP2</t>
  </si>
  <si>
    <t>CAP3</t>
  </si>
  <si>
    <t>Réseau</t>
  </si>
  <si>
    <t>CAP4</t>
  </si>
  <si>
    <t>Réseau d'accès</t>
  </si>
  <si>
    <t>CAP5</t>
  </si>
  <si>
    <t>Activation du personnel</t>
  </si>
  <si>
    <t>CAP6</t>
  </si>
  <si>
    <t>Commutation &amp; plates-formes</t>
  </si>
  <si>
    <t>CAP7</t>
  </si>
  <si>
    <t>Transmission</t>
  </si>
  <si>
    <t>CAP8</t>
  </si>
  <si>
    <t>Energie &amp; climatisation</t>
  </si>
  <si>
    <t>CAP9</t>
  </si>
  <si>
    <t>Réseau International et interconnexion</t>
  </si>
  <si>
    <t>CAP10</t>
  </si>
  <si>
    <t>Internet</t>
  </si>
  <si>
    <t>CAP11</t>
  </si>
  <si>
    <t>Système d'information</t>
  </si>
  <si>
    <t>CAP12</t>
  </si>
  <si>
    <t>Matériel industriel</t>
  </si>
  <si>
    <t>CAP13</t>
  </si>
  <si>
    <t>Installation et agencement</t>
  </si>
  <si>
    <t>CAP14</t>
  </si>
  <si>
    <t>Matériel informatique</t>
  </si>
  <si>
    <t>CAP15</t>
  </si>
  <si>
    <t>CAP16</t>
  </si>
  <si>
    <t>Commercial et Marketing</t>
  </si>
  <si>
    <t>CAP17</t>
  </si>
  <si>
    <t xml:space="preserve">Commercial </t>
  </si>
  <si>
    <t>CAP18</t>
  </si>
  <si>
    <t>Marketing</t>
  </si>
  <si>
    <t>CAP19</t>
  </si>
  <si>
    <t>Capexisation des kits</t>
  </si>
  <si>
    <t>CAP20</t>
  </si>
  <si>
    <t>CAP21</t>
  </si>
  <si>
    <t>Administratif et Financier</t>
  </si>
  <si>
    <t>CAP22</t>
  </si>
  <si>
    <t>Logistique</t>
  </si>
  <si>
    <t>CAP23</t>
  </si>
  <si>
    <t>Matériel et outillage industriels</t>
  </si>
  <si>
    <t>CAP24</t>
  </si>
  <si>
    <t>Materiel informatique</t>
  </si>
  <si>
    <t>CAP25</t>
  </si>
  <si>
    <t>Matériels et mobiliers</t>
  </si>
  <si>
    <t>CAP26</t>
  </si>
  <si>
    <t>Climatiseurs</t>
  </si>
  <si>
    <t>CAP27</t>
  </si>
  <si>
    <t>Autres matériels et mobiliers</t>
  </si>
  <si>
    <t>CAP28</t>
  </si>
  <si>
    <t>Autres agencements (eau electricité, autres)</t>
  </si>
  <si>
    <t>CAP29</t>
  </si>
  <si>
    <t>Autres installations</t>
  </si>
  <si>
    <t>CAP30</t>
  </si>
  <si>
    <t>Terrains et Batiments</t>
  </si>
  <si>
    <t>CAP31</t>
  </si>
  <si>
    <t>Transport</t>
  </si>
  <si>
    <t>CAP32</t>
  </si>
  <si>
    <t>Autres(mat. Bureau, bureautique,…)</t>
  </si>
  <si>
    <t>CAP33</t>
  </si>
  <si>
    <t>Materiel bureautique</t>
  </si>
  <si>
    <t>CAP34</t>
  </si>
  <si>
    <t>Mobilier de bureau</t>
  </si>
  <si>
    <t>CAP35</t>
  </si>
  <si>
    <t xml:space="preserve">Terrains </t>
  </si>
  <si>
    <t xml:space="preserve">Constructions </t>
  </si>
  <si>
    <t>Installations Techniques, Matériel et Outillage</t>
  </si>
  <si>
    <t xml:space="preserve">Matériel de Transport </t>
  </si>
  <si>
    <t xml:space="preserve">Mobiliers, Matériel de Bureau et Aménagements Divers </t>
  </si>
  <si>
    <t>Licence Mobile</t>
  </si>
  <si>
    <t>Logiciels</t>
  </si>
  <si>
    <t>Cartes SIM</t>
  </si>
  <si>
    <t>Filiales : Suivi des CAPEX</t>
  </si>
  <si>
    <t>MOIS</t>
  </si>
  <si>
    <t>Intitulé du projet</t>
  </si>
  <si>
    <t>N° Bon Commande/
Contrat</t>
  </si>
  <si>
    <t>Date Emission BC
/Contrat</t>
  </si>
  <si>
    <t>Fournissseurs</t>
  </si>
  <si>
    <t>Direction</t>
  </si>
  <si>
    <t>Réalisé Janvier 2024</t>
  </si>
  <si>
    <t>Réalisé Février 2024</t>
  </si>
  <si>
    <t>Réalisé Mars 2024</t>
  </si>
  <si>
    <t>Réalisé Avril 2024</t>
  </si>
  <si>
    <t>Réalisé Mai 2024</t>
  </si>
  <si>
    <t>Réalisé Juin 2024</t>
  </si>
  <si>
    <t>Réalisé Juillet 2024</t>
  </si>
  <si>
    <t>Réalisé Août 2024</t>
  </si>
  <si>
    <t>Réalisé Septembre 2024</t>
  </si>
  <si>
    <t>Réalisé Octobre 2024</t>
  </si>
  <si>
    <t>Réalisé Novembre 2024</t>
  </si>
  <si>
    <t>Réalisé Décembre 2024</t>
  </si>
  <si>
    <t xml:space="preserve">Total </t>
  </si>
  <si>
    <t>% de réalisation du budget</t>
  </si>
  <si>
    <t>Equipement</t>
  </si>
  <si>
    <t>Prestations</t>
  </si>
  <si>
    <t>Frais annexe(DD)</t>
  </si>
  <si>
    <t>Total</t>
  </si>
  <si>
    <t>Cumul 2024</t>
  </si>
  <si>
    <t>TOTAL</t>
  </si>
  <si>
    <t>Flux Financiers consolidés</t>
  </si>
  <si>
    <t xml:space="preserve">CUMUL </t>
  </si>
  <si>
    <t>FLUX1</t>
  </si>
  <si>
    <t>FLUX2</t>
  </si>
  <si>
    <t>Neutralisation de la var. de provisions incluses dans l'Ebitda (-)</t>
  </si>
  <si>
    <t>FLUX3</t>
  </si>
  <si>
    <t>FLUX4</t>
  </si>
  <si>
    <t>Variation de BFR opérationnel (+/-)</t>
  </si>
  <si>
    <t>FLUX5</t>
  </si>
  <si>
    <t>Dividendes reçus des participations non consolidées (+)</t>
  </si>
  <si>
    <t>FLUX7</t>
  </si>
  <si>
    <t>Investissements bruts (Flux d'augmentation des immos corporelles et incorporelles bruts de la période)   (-)</t>
  </si>
  <si>
    <t>FLUX9</t>
  </si>
  <si>
    <t>Produit de cession des immobilisations corporelles et incorporelles (+)</t>
  </si>
  <si>
    <t>FLUX11</t>
  </si>
  <si>
    <t>Cession d'immobilisations</t>
  </si>
  <si>
    <t>FLUX12</t>
  </si>
  <si>
    <t>Investissements nets (Capex brutes - cession d'immo.) (-)</t>
  </si>
  <si>
    <t>FLUX13</t>
  </si>
  <si>
    <t>Plan de restructuration</t>
  </si>
  <si>
    <t>FLUX14</t>
  </si>
  <si>
    <t>CFFO</t>
  </si>
  <si>
    <t>FLUX16</t>
  </si>
  <si>
    <t>Résultat financier hors dividendes des stés non consolidées (+/-)</t>
  </si>
  <si>
    <t>FLUX18</t>
  </si>
  <si>
    <t>Impôts payés (-)</t>
  </si>
  <si>
    <t>FLUX20</t>
  </si>
  <si>
    <t>Dividendes payés (-)</t>
  </si>
  <si>
    <t>FLUX22</t>
  </si>
  <si>
    <t>Cash flow used for financing and taxes</t>
  </si>
  <si>
    <t>FLUX24</t>
  </si>
  <si>
    <t>Cash flow used for investment (+/-)</t>
  </si>
  <si>
    <t>FLUX26</t>
  </si>
  <si>
    <t xml:space="preserve">Autres éléments non cash </t>
  </si>
  <si>
    <t>FLUX27</t>
  </si>
  <si>
    <t>Net cash flow</t>
  </si>
  <si>
    <t>FLUX29</t>
  </si>
  <si>
    <t>FLUX30</t>
  </si>
  <si>
    <t>Dettes brutes (-)</t>
  </si>
  <si>
    <t>FLUX31</t>
  </si>
  <si>
    <t>Trésorerie brute (+)</t>
  </si>
  <si>
    <t>FLUX32</t>
  </si>
  <si>
    <t>Trésorerie nette fin de période</t>
  </si>
  <si>
    <t>FLUX33</t>
  </si>
  <si>
    <t>ebitda</t>
  </si>
  <si>
    <t>provisions</t>
  </si>
  <si>
    <t>capex</t>
  </si>
  <si>
    <t>cffo</t>
  </si>
  <si>
    <t>interet</t>
  </si>
  <si>
    <t>dettes brutes</t>
  </si>
  <si>
    <t>DESIGNATIONS</t>
  </si>
  <si>
    <t>TOTAL 2023</t>
  </si>
  <si>
    <t>TOTAL 2024</t>
  </si>
  <si>
    <t>REALISATIONS 2024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</si>
  <si>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</si>
  <si>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</si>
  <si>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</si>
  <si>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</si>
  <si>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</si>
  <si>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</si>
  <si>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</si>
  <si>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</si>
  <si>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</si>
  <si>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</si>
  <si>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</si>
  <si>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</si>
  <si>
    <t>EXPLOITATION</t>
  </si>
  <si>
    <t>+</t>
  </si>
  <si>
    <t>RECETTES D'EXPLOITATION</t>
  </si>
  <si>
    <t>RECETTES INTERCO INTERNATIONALES</t>
  </si>
  <si>
    <t>RECETTES INTERCO NATIONALES</t>
  </si>
  <si>
    <t xml:space="preserve">RECETTES CONVENTIONS </t>
  </si>
  <si>
    <t xml:space="preserve">   (A) TOTAL ENCAISSEMENTS         </t>
  </si>
  <si>
    <t xml:space="preserve">        ENCAISSEMENTS CUMULES</t>
  </si>
  <si>
    <t>DECAISSEMENTS D'EXPLOITATION</t>
  </si>
  <si>
    <t>INTERCOS  NATIONALES</t>
  </si>
  <si>
    <t>INTERCOS  INTERNATIONALES</t>
  </si>
  <si>
    <t>AUTRES ACHATS</t>
  </si>
  <si>
    <t>IMPOTS &amp; TAXES</t>
  </si>
  <si>
    <t>T.V.A</t>
  </si>
  <si>
    <t>CHARGES DE PERSONNEL</t>
  </si>
  <si>
    <t>REGIES</t>
  </si>
  <si>
    <t>AUTRES CHARGES MOOVMONEY</t>
  </si>
  <si>
    <t>DEPENSES D'INVESTISSEMENTS</t>
  </si>
  <si>
    <t>LICENCES, FONDS DE COMMERCE &amp; BREVETS MARQUES DROITS ET VALEURS</t>
  </si>
  <si>
    <t>TERRAINS, AMENAGEMENTS ET CONSTRUCTIONS</t>
  </si>
  <si>
    <t>INSTAL. TECHN.,MATERIEL &amp; OUTILLAGE</t>
  </si>
  <si>
    <t>MATERIEL DE TRANSPORT</t>
  </si>
  <si>
    <t>MATERIEL ET MOBILIER DE BUREAU</t>
  </si>
  <si>
    <t>AUTRES IMMOBILISATIONS</t>
  </si>
  <si>
    <t>AVANCES ET ACOMPTES/IMMOB</t>
  </si>
  <si>
    <t xml:space="preserve">   (B) TOTAL DECAISSEMENTS         </t>
  </si>
  <si>
    <t xml:space="preserve">        DECAISSEMENTS CUMULES</t>
  </si>
  <si>
    <t>DECAISSEMENTS XBORDER</t>
  </si>
  <si>
    <t xml:space="preserve">   (C) FLUX MENSUEL GENERE PAR EXPLOITAT°=CFFO</t>
  </si>
  <si>
    <t>FLUX CUMULE</t>
  </si>
  <si>
    <t>HORS EXPLOIT</t>
  </si>
  <si>
    <t>AUTRES</t>
  </si>
  <si>
    <t>I.S</t>
  </si>
  <si>
    <t>DIVIDENDES</t>
  </si>
  <si>
    <t xml:space="preserve">   (D) FLUX MENSUEL GENERE PAR H. EXPLOITAT°         </t>
  </si>
  <si>
    <t>FINANCEMENT</t>
  </si>
  <si>
    <t>OPERATION DE FINANCEMENT</t>
  </si>
  <si>
    <t>CHARGES D'INTERETS</t>
  </si>
  <si>
    <t>REMBOURSEMENT D'EMPRUNTS</t>
  </si>
  <si>
    <t>REMBOURSEMENT CREDITS SPOT</t>
  </si>
  <si>
    <t>NOUVEAU EMPRUNTS A LMT</t>
  </si>
  <si>
    <t>NOUVEAU CREDITS SPOT</t>
  </si>
  <si>
    <t>AUTRES (AUG K, PARTICIPATION, PRETS…)</t>
  </si>
  <si>
    <t>PRODUITS FINANCIERS</t>
  </si>
  <si>
    <t xml:space="preserve">   (E) FLUX MENSUEL         </t>
  </si>
  <si>
    <t>NET CASH FLOW</t>
  </si>
  <si>
    <t>FLUX NET MENSUEL (C+D+E)</t>
  </si>
  <si>
    <t>FLUX NET CUMULE (C+D+E)</t>
  </si>
  <si>
    <t>DETTE NETTE</t>
  </si>
  <si>
    <t>PORTEFEUILLE EN VALEUR DE PLACEMENT</t>
  </si>
  <si>
    <t>COMPTES SEQUESTRES</t>
  </si>
  <si>
    <t>DISPONIBILITES EN TRESORERIE (BQ+REGIES+..)</t>
  </si>
  <si>
    <r>
      <rPr>
        <b/>
        <sz val="12"/>
        <color rgb="FF333399"/>
        <rFont val="Arial"/>
        <family val="2"/>
        <charset val="1"/>
      </rPr>
      <t>C</t>
    </r>
    <r>
      <rPr>
        <b/>
        <sz val="12"/>
        <color rgb="FF000000"/>
        <rFont val="Arial"/>
        <family val="2"/>
        <charset val="1"/>
      </rPr>
      <t xml:space="preserve">ASH &amp; CASH EQUIVALENT </t>
    </r>
  </si>
  <si>
    <t>EMPRUNTS BANCAIRES</t>
  </si>
  <si>
    <t>CREDIT FOURNISSEURS</t>
  </si>
  <si>
    <t>CREDIT SPOT</t>
  </si>
  <si>
    <t>AUTRES DETTES FINANCIERES</t>
  </si>
  <si>
    <t>INTERETS COURUS NON ECHUS</t>
  </si>
  <si>
    <t>DETTE BRUTE</t>
  </si>
  <si>
    <t>Convention de signe:</t>
  </si>
  <si>
    <t>Cash reçu + / Cash payé -</t>
  </si>
  <si>
    <t>Trésorerie positive (+), Dette brute (-)</t>
  </si>
  <si>
    <t>Contrôle dette brute</t>
  </si>
  <si>
    <t>Flux dette cumulé</t>
  </si>
  <si>
    <t>Contrôle net cash flow</t>
  </si>
  <si>
    <t xml:space="preserve">Kpts </t>
  </si>
  <si>
    <t xml:space="preserve">Intérerts  rembourses </t>
  </si>
  <si>
    <t xml:space="preserve">Inter^tes dus </t>
  </si>
  <si>
    <t xml:space="preserve"> Remb</t>
  </si>
  <si>
    <t>Solde</t>
  </si>
  <si>
    <t xml:space="preserve"> solde ECO</t>
  </si>
  <si>
    <t xml:space="preserve"> Nvt Emp</t>
  </si>
  <si>
    <t>Effectif et Sites BTS</t>
  </si>
  <si>
    <t>Effectif</t>
  </si>
  <si>
    <t>Sites BTS mis en service (cumulé)</t>
  </si>
  <si>
    <t>5G</t>
  </si>
  <si>
    <t>Impact JAN</t>
  </si>
  <si>
    <t>Impact FEV</t>
  </si>
  <si>
    <t>Impact MAR</t>
  </si>
  <si>
    <t>IMPACT AVR</t>
  </si>
  <si>
    <t>IMPACT MAI</t>
  </si>
  <si>
    <t>IMPACT JUIN</t>
  </si>
  <si>
    <t>IMPACT JUIL</t>
  </si>
  <si>
    <t>IMPACT AUG</t>
  </si>
  <si>
    <t>IMPACT SEP</t>
  </si>
  <si>
    <t>IMPACT OCT</t>
  </si>
  <si>
    <t>IMPACT NOV</t>
  </si>
  <si>
    <t>IMPACT DEC</t>
  </si>
  <si>
    <t>RC6142</t>
  </si>
  <si>
    <t>Loyers ( EBITDA)</t>
  </si>
  <si>
    <t>RC6151</t>
  </si>
  <si>
    <t>Dotations aux amortissements du droit d'utilisation</t>
  </si>
  <si>
    <t>RC6311</t>
  </si>
  <si>
    <t>Charges d'intérêts sur obligation locative</t>
  </si>
  <si>
    <t>PNC1605</t>
  </si>
  <si>
    <t>Obligation locative (+1 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</si>
</sst>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164" formatCode="#,##0,;;;&quot;$K&quot;"/>
    <numFmt numFmtId="165" formatCode="0000"/>
    <numFmt numFmtId="166" formatCode="000000"/>
    <numFmt numFmtId="167" formatCode="_-* #,##0_-;\-* #,##0_-;_-* \-_-;_-@_-"/>
    <numFmt numFmtId="168" formatCode="mmmm\-yyyy"/>
    <numFmt numFmtId="169" formatCode="_-* #,##0.00\ _F_-;\-* #,##0.00\ _F_-;_-* \-??\ _F_-;_-@_-"/>
    <numFmt numFmtId="170" formatCode="_-* #,##0\ _F_-;\-* #,##0\ _F_-;_-* \-??\ _F_-;_-@_-"/>
    <numFmt numFmtId="171" formatCode="#,##0.0%_);\(#,##0.0%\);\-_);@_)"/>
    <numFmt numFmtId="172" formatCode="_-* #,##0.000_-;\-* #,##0.000_-;_-* \-_-;_-@_-"/>
    <numFmt numFmtId="173" formatCode="mm/yy"/>
    <numFmt numFmtId="174" formatCode="#,##0,,"/>
    <numFmt numFmtId="175" formatCode="0.0%"/>
    <numFmt numFmtId="176" formatCode="#,##0.0&quot; pt&quot;;\-#,##0.0&quot; pt&quot;"/>
    <numFmt numFmtId="177" formatCode="#,##0&quot; pt&quot;;\-#,##0&quot; pt&quot;"/>
    <numFmt numFmtId="178" formatCode="_-* #,##0.0\ _F_-;\-* #,##0.0\ _F_-;_-* \-??\ _F_-;_-@_-"/>
    <numFmt numFmtId="179" formatCode="_-* #,##0.000\ _F_-;\-* #,##0.000\ _F_-;_-* \-??\ _F_-;_-@_-"/>
    <numFmt numFmtId="180" formatCode="_-* #,##0.00_-;\-* #,##0.00_-;_-* \-_-;_-@_-"/>
    <numFmt numFmtId="181" formatCode="_-* #,##0.0000000000\ _F_-;\-* #,##0.0000000000\ _F_-;_-* \-??\ _F_-;_-@_-"/>
    <numFmt numFmtId="182" formatCode="_-* #,##0.0_-;\-* #,##0.0_-;_-* \-_-;_-@_-"/>
    <numFmt numFmtId="183" formatCode="_-* #,##0.0\ _C_F_A_-;\-* #,##0.0\ _C_F_A_-;_-* \-?\ _C_F_A_-;_-@_-"/>
    <numFmt numFmtId="184" formatCode="_-* #,##0.00000_-;\-* #,##0.00000_-;_-* \-_-;_-@_-"/>
    <numFmt numFmtId="185" formatCode="d\ mmm\ yy"/>
    <numFmt numFmtId="186" formatCode="_-* #,##0.0000_-;\-* #,##0.0000_-;_-* \-_-;_-@_-"/>
    <numFmt numFmtId="187" formatCode="_-* #,##0.0000\ _F_-;\-* #,##0.0000\ _F_-;_-* \-??\ _F_-;_-@_-"/>
    <numFmt numFmtId="188" formatCode="#,##0.0,,"/>
    <numFmt numFmtId="189" formatCode="#,##0.00,,"/>
    <numFmt numFmtId="190" formatCode="#,##0.00&quot; pt&quot;;\-#,##0.00&quot; pt&quot;"/>
    <numFmt numFmtId="191" formatCode="0&quot;Pt&quot;"/>
    <numFmt numFmtId="192" formatCode="0.000"/>
    <numFmt numFmtId="193" formatCode="_-* #,##0\ _€_-;\-* #,##0\ _€_-;_-* \-??\ _€_-;_-@_-"/>
    <numFmt numFmtId="194" formatCode="_-* #,##0.00\ _C_F_A_-;\-* #,##0.00\ _C_F_A_-;_-* \-??\ _C_F_A_-;_-@_-"/>
    <numFmt numFmtId="195" formatCode="_-* #,##0.00000000000_-;\-* #,##0.00000000000_-;_-* \-_-;_-@_-"/>
    <numFmt numFmtId="196" formatCode="_-* #,##0.00\ _€_-;\-* #,##0.00\ _€_-;_-* \-??\ _€_-;_-@_-"/>
    <numFmt numFmtId="197" formatCode="\+#,##0.0&quot; pts&quot;;\-#,##0.0&quot; pts&quot;"/>
    <numFmt numFmtId="198" formatCode="#,##0.0000"/>
    <numFmt numFmtId="199" formatCode="[$-40C]mmm\-yy;@"/>
    <numFmt numFmtId="200" formatCode="#,##0.0"/>
    <numFmt numFmtId="201" formatCode="#,##0.000"/>
    <numFmt numFmtId="202" formatCode="_-* #,##0.00000\ _€_-;\-* #,##0.00000\ _€_-;_-* \-?????\ _€_-;_-@_-"/>
    <numFmt numFmtId="203" formatCode="_-* #,##0_-;\-* #,##0_-;_-* \-??_-;_-@_-"/>
    <numFmt numFmtId="204" formatCode="#,##0_ ;\-#,##0\ "/>
    <numFmt numFmtId="205" formatCode="_-* #,##0.000000\ _F_-;\-* #,##0.000000\ _F_-;_-* \-??\ _F_-;_-@_-"/>
    <numFmt numFmtId="206" formatCode="_(* #,##0_);_(* \(#,##0\);_(* \-??_);_(@_)"/>
    <numFmt numFmtId="207" formatCode="_-* #,##0\ _€_-;\-* #,##0\ _€_-;_-* &quot;- &quot;_€_-;_-@_-"/>
    <numFmt numFmtId="208" formatCode="_-* #,##0.00_-;\-* #,##0.00_-;_-* \-??_-;_-@_-"/>
  </numFmts>
  <fonts count="143">
    <font>
      <sz val="10"/>
      <name val="Arial"/>
      <family val="2"/>
      <charset val="1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8"/>
      <name val="Antique Olive"/>
      <family val="2"/>
      <charset val="1"/>
    </font>
    <font>
      <sz val="8"/>
      <name val="Geneva"/>
      <family val="2"/>
      <charset val="1"/>
    </font>
    <font>
      <sz val="11"/>
      <color rgb="FF000000"/>
      <name val="Calibri"/>
      <family val="2"/>
      <charset val="1"/>
    </font>
    <font>
      <b/>
      <sz val="36"/>
      <color rgb="FF008000"/>
      <name val="Arial"/>
      <family val="2"/>
      <charset val="1"/>
    </font>
    <font>
      <b/>
      <sz val="28"/>
      <color rgb="FFFF0000"/>
      <name val="Arial"/>
      <family val="2"/>
      <charset val="1"/>
    </font>
    <font>
      <sz val="14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FF0000"/>
      <name val="Calibri"/>
      <family val="2"/>
      <charset val="1"/>
    </font>
    <font>
      <b/>
      <sz val="26"/>
      <color rgb="FF000099"/>
      <name val="Arial"/>
      <family val="2"/>
      <charset val="1"/>
    </font>
    <font>
      <b/>
      <sz val="14"/>
      <color rgb="FFC00000"/>
      <name val="Arial"/>
      <family val="2"/>
      <charset val="1"/>
    </font>
    <font>
      <b/>
      <i/>
      <sz val="16"/>
      <color rgb="FF953735"/>
      <name val="Arial"/>
      <family val="2"/>
      <charset val="1"/>
    </font>
    <font>
      <b/>
      <sz val="26"/>
      <color rgb="FF008000"/>
      <name val="Arial"/>
      <family val="2"/>
      <charset val="1"/>
    </font>
    <font>
      <sz val="24"/>
      <color rgb="FFFFFFFF"/>
      <name val="Arial"/>
      <family val="2"/>
      <charset val="1"/>
    </font>
    <font>
      <sz val="24"/>
      <color rgb="FF339966"/>
      <name val="Arial"/>
      <family val="2"/>
      <charset val="1"/>
    </font>
    <font>
      <sz val="10"/>
      <color rgb="FF000080"/>
      <name val="Arial"/>
      <family val="2"/>
      <charset val="1"/>
    </font>
    <font>
      <b/>
      <sz val="8"/>
      <color rgb="FF00206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0000"/>
      <name val="Arial"/>
      <family val="2"/>
      <charset val="1"/>
    </font>
    <font>
      <sz val="16"/>
      <name val="Arial"/>
      <family val="2"/>
      <charset val="1"/>
    </font>
    <font>
      <sz val="16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6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70C0"/>
      <name val="Arial"/>
      <family val="2"/>
      <charset val="1"/>
    </font>
    <font>
      <sz val="10"/>
      <color rgb="FF0000FF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10"/>
      <name val="Arial"/>
      <family val="2"/>
      <charset val="1"/>
    </font>
    <font>
      <b/>
      <sz val="20"/>
      <color rgb="FFFF0000"/>
      <name val="Arial"/>
      <family val="2"/>
      <charset val="1"/>
    </font>
    <font>
      <sz val="10"/>
      <color rgb="FFD9D9D9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808080"/>
      <name val="Arial"/>
      <family val="2"/>
      <charset val="1"/>
    </font>
    <font>
      <sz val="9"/>
      <color rgb="FF000000"/>
      <name val="Tahoma"/>
      <family val="2"/>
      <charset val="1"/>
    </font>
    <font>
      <sz val="9"/>
      <color rgb="FFFF0000"/>
      <name val="Arial"/>
      <family val="2"/>
      <charset val="1"/>
    </font>
    <font>
      <sz val="9"/>
      <color rgb="FFFFFFFF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984807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003366"/>
      <name val="Arial"/>
      <family val="2"/>
      <charset val="1"/>
    </font>
    <font>
      <b/>
      <sz val="10"/>
      <color rgb="FF003366"/>
      <name val="Arial"/>
      <family val="2"/>
      <charset val="1"/>
    </font>
    <font>
      <b/>
      <sz val="9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BFBFBF"/>
      <name val="Arial"/>
      <family val="2"/>
      <charset val="1"/>
    </font>
    <font>
      <b/>
      <sz val="18"/>
      <color rgb="FFFF0000"/>
      <name val="Arial"/>
      <family val="2"/>
      <charset val="1"/>
    </font>
    <font>
      <b/>
      <sz val="10"/>
      <color rgb="FF993366"/>
      <name val="Arial"/>
      <family val="2"/>
      <charset val="1"/>
    </font>
    <font>
      <b/>
      <sz val="8"/>
      <color rgb="FF0000FF"/>
      <name val="Arial"/>
      <family val="2"/>
      <charset val="1"/>
    </font>
    <font>
      <b/>
      <sz val="9"/>
      <color rgb="FF0000FF"/>
      <name val="Arial"/>
      <family val="2"/>
      <charset val="1"/>
    </font>
    <font>
      <sz val="9"/>
      <color rgb="FF000000"/>
      <name val="Book Antiqua"/>
      <family val="1"/>
      <charset val="1"/>
    </font>
    <font>
      <sz val="9"/>
      <name val="Book Antiqua"/>
      <family val="1"/>
      <charset val="1"/>
    </font>
    <font>
      <sz val="9"/>
      <color rgb="FFFFFFFF"/>
      <name val="Book Antiqua"/>
      <family val="1"/>
      <charset val="1"/>
    </font>
    <font>
      <b/>
      <sz val="14"/>
      <color rgb="FFFF0000"/>
      <name val="Arial"/>
      <family val="2"/>
      <charset val="1"/>
    </font>
    <font>
      <b/>
      <i/>
      <u/>
      <sz val="10"/>
      <color rgb="FFFF0000"/>
      <name val="Arial"/>
      <family val="2"/>
      <charset val="1"/>
    </font>
    <font>
      <sz val="10"/>
      <color rgb="FF00B0F0"/>
      <name val="Arial"/>
      <family val="2"/>
      <charset val="1"/>
    </font>
    <font>
      <sz val="10"/>
      <color rgb="FFFFFF00"/>
      <name val="Arial"/>
      <family val="2"/>
      <charset val="1"/>
    </font>
    <font>
      <sz val="10"/>
      <color rgb="FF969696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0"/>
      <color rgb="FF96969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Times New Roman"/>
      <family val="1"/>
      <charset val="1"/>
    </font>
    <font>
      <b/>
      <sz val="10"/>
      <color rgb="FFD9D9D9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b/>
      <sz val="10"/>
      <color rgb="FFE26B0A"/>
      <name val="Times New Roman"/>
      <family val="1"/>
      <charset val="1"/>
    </font>
    <font>
      <b/>
      <sz val="10"/>
      <color rgb="FF0070C0"/>
      <name val="Times New Roman"/>
      <family val="1"/>
      <charset val="1"/>
    </font>
    <font>
      <i/>
      <sz val="11"/>
      <color rgb="FF1F497D"/>
      <name val="Arial"/>
      <family val="2"/>
      <charset val="1"/>
    </font>
    <font>
      <sz val="10"/>
      <color rgb="FF1F497D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1"/>
      <color rgb="FFFFFFFF"/>
      <name val="Calibri"/>
      <family val="2"/>
      <charset val="1"/>
    </font>
    <font>
      <sz val="12"/>
      <color rgb="FFFFFFFF"/>
      <name val="Times New Roman"/>
      <family val="1"/>
      <charset val="1"/>
    </font>
    <font>
      <sz val="11"/>
      <color rgb="FFFFFFFF"/>
      <name val="Arial"/>
      <family val="2"/>
      <charset val="1"/>
    </font>
    <font>
      <sz val="10"/>
      <color rgb="FFFF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1"/>
      <color rgb="FFFF0000"/>
      <name val="Arial"/>
      <family val="2"/>
      <charset val="1"/>
    </font>
    <font>
      <i/>
      <sz val="11"/>
      <name val="Times New Roman"/>
      <family val="1"/>
      <charset val="1"/>
    </font>
    <font>
      <sz val="11"/>
      <name val="Times New Roman"/>
      <family val="1"/>
      <charset val="1"/>
    </font>
    <font>
      <i/>
      <sz val="12"/>
      <name val="Times New Roman"/>
      <family val="1"/>
      <charset val="1"/>
    </font>
    <font>
      <b/>
      <sz val="11"/>
      <color rgb="FFE46C0A"/>
      <name val="Times New Roman"/>
      <family val="1"/>
      <charset val="1"/>
    </font>
    <font>
      <b/>
      <sz val="10"/>
      <color rgb="FF4F81BD"/>
      <name val="Times New Roman"/>
      <family val="1"/>
      <charset val="1"/>
    </font>
    <font>
      <sz val="9"/>
      <name val="Calibri"/>
      <family val="2"/>
      <charset val="1"/>
    </font>
    <font>
      <i/>
      <sz val="10"/>
      <color rgb="FF1F497D"/>
      <name val="Arial"/>
      <family val="2"/>
      <charset val="1"/>
    </font>
    <font>
      <sz val="11"/>
      <color rgb="FF1F497D"/>
      <name val="Arial"/>
      <family val="2"/>
      <charset val="1"/>
    </font>
    <font>
      <sz val="8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rgb="FF4F81BD"/>
      <name val="Arial"/>
      <family val="2"/>
      <charset val="1"/>
    </font>
    <font>
      <b/>
      <sz val="8"/>
      <color rgb="FFFF0000"/>
      <name val="Arial"/>
      <family val="2"/>
      <charset val="1"/>
    </font>
    <font>
      <b/>
      <sz val="8"/>
      <name val="Arial"/>
      <family val="2"/>
      <charset val="1"/>
    </font>
    <font>
      <sz val="8"/>
      <color rgb="FFFF0000"/>
      <name val="Arial"/>
      <family val="2"/>
      <charset val="1"/>
    </font>
    <font>
      <b/>
      <sz val="18"/>
      <color rgb="FF003366"/>
      <name val="Arial"/>
      <family val="2"/>
      <charset val="1"/>
    </font>
    <font>
      <sz val="10"/>
      <color rgb="FF632523"/>
      <name val="Arial"/>
      <family val="2"/>
      <charset val="1"/>
    </font>
    <font>
      <b/>
      <sz val="8"/>
      <color rgb="FF0070C0"/>
      <name val="Arial"/>
      <family val="2"/>
      <charset val="1"/>
    </font>
    <font>
      <b/>
      <sz val="10"/>
      <color rgb="FF0066CC"/>
      <name val="Arial"/>
      <family val="2"/>
      <charset val="1"/>
    </font>
    <font>
      <b/>
      <sz val="10"/>
      <color rgb="FFD9D9D9"/>
      <name val="Arial"/>
      <family val="2"/>
      <charset val="1"/>
    </font>
    <font>
      <b/>
      <sz val="11"/>
      <name val="Calibri"/>
      <family val="2"/>
      <charset val="1"/>
    </font>
    <font>
      <sz val="14"/>
      <name val="Calibri"/>
      <family val="2"/>
      <charset val="1"/>
    </font>
    <font>
      <sz val="12"/>
      <name val="Calibri"/>
      <family val="2"/>
      <charset val="1"/>
    </font>
    <font>
      <b/>
      <sz val="14"/>
      <name val="Arial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b/>
      <sz val="14"/>
      <name val="Calibri"/>
      <family val="2"/>
      <charset val="1"/>
    </font>
    <font>
      <b/>
      <sz val="18"/>
      <name val="Calibri"/>
      <family val="2"/>
      <charset val="1"/>
    </font>
    <font>
      <sz val="9"/>
      <color rgb="FFFF0000"/>
      <name val="Dax-Light"/>
      <charset val="1"/>
    </font>
    <font>
      <sz val="8"/>
      <color rgb="FFFF0000"/>
      <name val="Calibri"/>
      <family val="2"/>
      <charset val="1"/>
    </font>
    <font>
      <b/>
      <sz val="12"/>
      <name val="Calibri"/>
      <family val="2"/>
      <charset val="1"/>
    </font>
    <font>
      <b/>
      <sz val="8"/>
      <name val="Calibri"/>
      <family val="2"/>
      <charset val="1"/>
    </font>
    <font>
      <sz val="7"/>
      <name val="Arial"/>
      <family val="2"/>
      <charset val="1"/>
    </font>
    <font>
      <b/>
      <sz val="7"/>
      <color rgb="FF003366"/>
      <name val="Arial"/>
      <family val="2"/>
      <charset val="1"/>
    </font>
    <font>
      <b/>
      <sz val="7"/>
      <name val="Arial"/>
      <family val="2"/>
      <charset val="1"/>
    </font>
    <font>
      <b/>
      <sz val="7"/>
      <color rgb="FF0070C0"/>
      <name val="Arial"/>
      <family val="2"/>
      <charset val="1"/>
    </font>
    <font>
      <b/>
      <sz val="24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/>
      <u val="double"/>
      <sz val="16"/>
      <name val="Calibri"/>
      <family val="2"/>
      <charset val="1"/>
    </font>
    <font>
      <b/>
      <sz val="11"/>
      <color rgb="FF333399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333399"/>
      <name val="Arial"/>
      <family val="2"/>
      <charset val="1"/>
    </font>
    <font>
      <b/>
      <sz val="11"/>
      <color rgb="FF000000"/>
      <name val="Arial"/>
      <family val="2"/>
      <charset val="1"/>
    </font>
    <font>
      <sz val="12"/>
      <color rgb="FFFF0000"/>
      <name val="Calibri"/>
      <family val="2"/>
      <charset val="1"/>
    </font>
    <font>
      <sz val="12"/>
      <color rgb="FFFF0000"/>
      <name val="Arial"/>
      <family val="2"/>
      <charset val="1"/>
    </font>
    <font>
      <b/>
      <sz val="12"/>
      <name val="Arial"/>
      <family val="2"/>
      <charset val="1"/>
    </font>
    <font>
      <sz val="12"/>
      <color rgb="FF333399"/>
      <name val="Arial"/>
      <family val="2"/>
      <charset val="1"/>
    </font>
    <font>
      <sz val="12"/>
      <color rgb="FF000000"/>
      <name val="Arial"/>
      <family val="2"/>
      <charset val="1"/>
    </font>
    <font>
      <b/>
      <u/>
      <sz val="12"/>
      <color rgb="FF000000"/>
      <name val="Arial"/>
      <family val="2"/>
      <charset val="1"/>
    </font>
    <font>
      <b/>
      <sz val="12"/>
      <color rgb="FF333399"/>
      <name val="Arial"/>
      <family val="2"/>
      <charset val="1"/>
    </font>
    <font>
      <sz val="10"/>
      <color rgb="FFC00000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7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0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7253">
    <xf numFmtId="0" fontId="0" fillId="0" borderId="0"/>
    <xf numFmtId="169" fontId="142" fillId="0" borderId="0"/>
    <xf numFmtId="0" fontId="142" fillId="0" borderId="0"/>
    <xf numFmtId="0" fontId="142" fillId="0" borderId="0"/>
    <xf numFmtId="171" fontId="22" fillId="0" borderId="0">
      <alignment horizontal="right"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3" fillId="0" borderId="0">
      <alignment horizontal="right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4" fontId="142" fillId="0" borderId="0">
      <alignment horizontal="center" vertical="center"/>
    </xf>
    <xf numFmtId="0" fontId="4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65" fontId="5" fillId="0" borderId="0">
      <alignment horizontal="left"/>
    </xf>
    <xf numFmtId="166" fontId="6" fillId="0" borderId="0">
      <alignment horizontal="left"/>
    </xf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</cellStyleXfs>
  <cellXfs count="2377">
    <xf numFmtId="0" fontId="0" fillId="0" borderId="0" xfId="0"/>
    <xf numFmtId="170" fontId="29" fillId="0" borderId="0" xfId="1" applyNumberFormat="1" applyFont="1" applyAlignment="1">
      <alignment horizontal="center" vertical="center"/>
    </xf>
    <xf numFmtId="173" fontId="29" fillId="0" borderId="66" xfId="1541" applyNumberFormat="1" applyFont="1" applyBorder="1" applyAlignment="1">
      <alignment horizontal="center" vertical="center"/>
    </xf>
    <xf numFmtId="173" fontId="29" fillId="0" borderId="65" xfId="1541" applyNumberFormat="1" applyFont="1" applyBorder="1" applyAlignment="1">
      <alignment horizontal="center" vertical="center"/>
    </xf>
    <xf numFmtId="173" fontId="29" fillId="0" borderId="64" xfId="1541" applyNumberFormat="1" applyFont="1" applyBorder="1" applyAlignment="1">
      <alignment horizontal="center" vertical="center"/>
    </xf>
    <xf numFmtId="173" fontId="29" fillId="0" borderId="11" xfId="1541" applyNumberFormat="1" applyFont="1" applyBorder="1" applyAlignment="1">
      <alignment horizontal="center" vertical="center"/>
    </xf>
    <xf numFmtId="0" fontId="29" fillId="0" borderId="15" xfId="1541" applyFont="1" applyBorder="1" applyAlignment="1">
      <alignment horizontal="center"/>
    </xf>
    <xf numFmtId="0" fontId="29" fillId="0" borderId="14" xfId="1541" applyFont="1" applyBorder="1" applyAlignment="1">
      <alignment horizontal="center"/>
    </xf>
    <xf numFmtId="173" fontId="29" fillId="0" borderId="12" xfId="1541" applyNumberFormat="1" applyFont="1" applyBorder="1" applyAlignment="1">
      <alignment horizontal="center" vertical="center"/>
    </xf>
    <xf numFmtId="173" fontId="29" fillId="0" borderId="10" xfId="1541" applyNumberFormat="1" applyFont="1" applyBorder="1" applyAlignment="1">
      <alignment horizontal="center" vertical="center"/>
    </xf>
    <xf numFmtId="168" fontId="16" fillId="0" borderId="0" xfId="1541" applyNumberFormat="1" applyFont="1" applyAlignment="1">
      <alignment horizontal="center" vertical="center"/>
    </xf>
    <xf numFmtId="168" fontId="14" fillId="0" borderId="0" xfId="1541" applyNumberFormat="1" applyFont="1" applyAlignment="1">
      <alignment horizontal="center" vertical="center"/>
    </xf>
    <xf numFmtId="0" fontId="13" fillId="0" borderId="0" xfId="1541" applyFont="1" applyAlignment="1">
      <alignment horizontal="center"/>
    </xf>
    <xf numFmtId="0" fontId="9" fillId="0" borderId="0" xfId="1541" applyFont="1" applyAlignment="1">
      <alignment horizontal="center"/>
    </xf>
    <xf numFmtId="0" fontId="0" fillId="0" borderId="0" xfId="0"/>
    <xf numFmtId="0" fontId="0" fillId="10" borderId="0" xfId="1541" applyFont="1" applyFill="1"/>
    <xf numFmtId="0" fontId="0" fillId="11" borderId="0" xfId="1541" applyFont="1" applyFill="1"/>
    <xf numFmtId="0" fontId="0" fillId="10" borderId="1" xfId="1541" applyFont="1" applyFill="1" applyBorder="1"/>
    <xf numFmtId="0" fontId="0" fillId="10" borderId="2" xfId="1541" applyFont="1" applyFill="1" applyBorder="1"/>
    <xf numFmtId="0" fontId="0" fillId="10" borderId="3" xfId="1541" applyFont="1" applyFill="1" applyBorder="1"/>
    <xf numFmtId="0" fontId="8" fillId="0" borderId="4" xfId="1541" applyFont="1" applyBorder="1" applyAlignment="1">
      <alignment horizontal="center"/>
    </xf>
    <xf numFmtId="0" fontId="8" fillId="0" borderId="5" xfId="1541" applyFont="1" applyBorder="1" applyAlignment="1">
      <alignment horizontal="center"/>
    </xf>
    <xf numFmtId="0" fontId="8" fillId="0" borderId="0" xfId="1541" applyFont="1" applyAlignment="1">
      <alignment horizontal="center"/>
    </xf>
    <xf numFmtId="167" fontId="10" fillId="10" borderId="0" xfId="1541" applyNumberFormat="1" applyFont="1" applyFill="1"/>
    <xf numFmtId="0" fontId="11" fillId="0" borderId="4" xfId="1541" applyFont="1" applyBorder="1"/>
    <xf numFmtId="0" fontId="12" fillId="0" borderId="0" xfId="1541" applyFont="1"/>
    <xf numFmtId="0" fontId="11" fillId="0" borderId="5" xfId="1541" applyFont="1" applyBorder="1"/>
    <xf numFmtId="0" fontId="11" fillId="0" borderId="0" xfId="1541" applyFont="1"/>
    <xf numFmtId="168" fontId="15" fillId="0" borderId="0" xfId="1541" applyNumberFormat="1" applyFont="1" applyAlignment="1">
      <alignment vertical="center"/>
    </xf>
    <xf numFmtId="0" fontId="0" fillId="10" borderId="6" xfId="1541" applyFont="1" applyFill="1" applyBorder="1"/>
    <xf numFmtId="168" fontId="17" fillId="0" borderId="7" xfId="1541" applyNumberFormat="1" applyFont="1" applyBorder="1" applyAlignment="1">
      <alignment horizontal="center"/>
    </xf>
    <xf numFmtId="168" fontId="17" fillId="0" borderId="8" xfId="1541" applyNumberFormat="1" applyFont="1" applyBorder="1" applyAlignment="1">
      <alignment horizontal="center"/>
    </xf>
    <xf numFmtId="168" fontId="17" fillId="0" borderId="0" xfId="1541" applyNumberFormat="1" applyFont="1" applyAlignment="1">
      <alignment horizontal="center"/>
    </xf>
    <xf numFmtId="0" fontId="13" fillId="0" borderId="0" xfId="1541" applyFont="1"/>
    <xf numFmtId="168" fontId="18" fillId="0" borderId="0" xfId="1541" applyNumberFormat="1" applyFont="1" applyAlignment="1">
      <alignment horizontal="center"/>
    </xf>
    <xf numFmtId="168" fontId="19" fillId="10" borderId="0" xfId="1541" applyNumberFormat="1" applyFont="1" applyFill="1" applyAlignment="1">
      <alignment horizontal="center"/>
    </xf>
    <xf numFmtId="170" fontId="142" fillId="10" borderId="0" xfId="1" applyNumberFormat="1" applyFill="1"/>
    <xf numFmtId="0" fontId="20" fillId="10" borderId="0" xfId="1541" applyFont="1" applyFill="1"/>
    <xf numFmtId="0" fontId="21" fillId="0" borderId="0" xfId="1541" applyFont="1"/>
    <xf numFmtId="3" fontId="0" fillId="10" borderId="0" xfId="1541" applyNumberFormat="1" applyFont="1" applyFill="1"/>
    <xf numFmtId="9" fontId="0" fillId="10" borderId="0" xfId="4" applyNumberFormat="1" applyFont="1" applyFill="1" applyAlignment="1"/>
    <xf numFmtId="49" fontId="23" fillId="10" borderId="0" xfId="1541" applyNumberFormat="1" applyFont="1" applyFill="1"/>
    <xf numFmtId="4" fontId="23" fillId="10" borderId="0" xfId="1541" applyNumberFormat="1" applyFont="1" applyFill="1"/>
    <xf numFmtId="14" fontId="23" fillId="10" borderId="0" xfId="1541" applyNumberFormat="1" applyFont="1" applyFill="1"/>
    <xf numFmtId="167" fontId="0" fillId="0" borderId="0" xfId="1541" applyNumberFormat="1" applyFont="1"/>
    <xf numFmtId="0" fontId="0" fillId="0" borderId="0" xfId="1541" applyFont="1" applyAlignment="1">
      <alignment horizontal="center" vertical="center"/>
    </xf>
    <xf numFmtId="9" fontId="0" fillId="0" borderId="0" xfId="4" applyNumberFormat="1" applyFont="1" applyAlignment="1">
      <alignment horizontal="center"/>
    </xf>
    <xf numFmtId="9" fontId="0" fillId="0" borderId="0" xfId="4" applyNumberFormat="1" applyFont="1" applyAlignment="1"/>
    <xf numFmtId="0" fontId="0" fillId="0" borderId="0" xfId="1541" applyFont="1" applyAlignment="1">
      <alignment horizontal="center"/>
    </xf>
    <xf numFmtId="170" fontId="142" fillId="0" borderId="0" xfId="1" applyNumberFormat="1"/>
    <xf numFmtId="170" fontId="142" fillId="0" borderId="0" xfId="1" applyNumberFormat="1" applyAlignment="1">
      <alignment horizontal="center"/>
    </xf>
    <xf numFmtId="0" fontId="24" fillId="0" borderId="9" xfId="1541" applyFont="1" applyBorder="1"/>
    <xf numFmtId="0" fontId="25" fillId="0" borderId="0" xfId="1541" applyFont="1"/>
    <xf numFmtId="172" fontId="26" fillId="0" borderId="9" xfId="1541" applyNumberFormat="1" applyFont="1" applyBorder="1"/>
    <xf numFmtId="170" fontId="26" fillId="0" borderId="9" xfId="1" applyNumberFormat="1" applyFont="1" applyBorder="1"/>
    <xf numFmtId="167" fontId="26" fillId="0" borderId="9" xfId="1541" applyNumberFormat="1" applyFont="1" applyBorder="1"/>
    <xf numFmtId="170" fontId="26" fillId="0" borderId="9" xfId="1" applyNumberFormat="1" applyFont="1" applyBorder="1" applyAlignment="1">
      <alignment horizontal="center"/>
    </xf>
    <xf numFmtId="0" fontId="26" fillId="0" borderId="0" xfId="1541" applyFont="1"/>
    <xf numFmtId="170" fontId="27" fillId="0" borderId="9" xfId="1" applyNumberFormat="1" applyFont="1" applyBorder="1" applyAlignment="1">
      <alignment horizontal="center"/>
    </xf>
    <xf numFmtId="0" fontId="26" fillId="0" borderId="9" xfId="1541" applyFont="1" applyBorder="1" applyAlignment="1">
      <alignment horizontal="center"/>
    </xf>
    <xf numFmtId="0" fontId="28" fillId="0" borderId="0" xfId="1541" applyFont="1"/>
    <xf numFmtId="0" fontId="24" fillId="0" borderId="0" xfId="1541" applyFont="1"/>
    <xf numFmtId="172" fontId="1" fillId="0" borderId="0" xfId="1541" applyNumberFormat="1" applyFont="1"/>
    <xf numFmtId="167" fontId="25" fillId="0" borderId="0" xfId="1541" applyNumberFormat="1" applyFont="1"/>
    <xf numFmtId="0" fontId="25" fillId="0" borderId="0" xfId="1541" applyFont="1" applyAlignment="1">
      <alignment horizontal="center" vertical="center"/>
    </xf>
    <xf numFmtId="9" fontId="25" fillId="0" borderId="0" xfId="4" applyNumberFormat="1" applyFont="1" applyAlignment="1">
      <alignment horizontal="center"/>
    </xf>
    <xf numFmtId="173" fontId="25" fillId="0" borderId="0" xfId="1541" applyNumberFormat="1" applyFont="1"/>
    <xf numFmtId="170" fontId="25" fillId="0" borderId="0" xfId="1541" applyNumberFormat="1" applyFont="1"/>
    <xf numFmtId="9" fontId="25" fillId="0" borderId="0" xfId="4" applyNumberFormat="1" applyFont="1" applyAlignment="1"/>
    <xf numFmtId="170" fontId="26" fillId="0" borderId="0" xfId="1541" applyNumberFormat="1" applyFont="1"/>
    <xf numFmtId="173" fontId="28" fillId="0" borderId="0" xfId="1541" applyNumberFormat="1" applyFont="1"/>
    <xf numFmtId="170" fontId="27" fillId="0" borderId="0" xfId="1" applyNumberFormat="1" applyFont="1" applyAlignment="1">
      <alignment horizontal="center"/>
    </xf>
    <xf numFmtId="170" fontId="26" fillId="0" borderId="0" xfId="1" applyNumberFormat="1" applyFont="1"/>
    <xf numFmtId="167" fontId="26" fillId="0" borderId="0" xfId="1541" applyNumberFormat="1" applyFont="1"/>
    <xf numFmtId="172" fontId="26" fillId="0" borderId="0" xfId="1541" applyNumberFormat="1" applyFont="1"/>
    <xf numFmtId="170" fontId="26" fillId="0" borderId="0" xfId="1" applyNumberFormat="1" applyFont="1" applyAlignment="1">
      <alignment horizontal="center"/>
    </xf>
    <xf numFmtId="0" fontId="26" fillId="0" borderId="0" xfId="1541" applyFont="1" applyAlignment="1">
      <alignment horizontal="center"/>
    </xf>
    <xf numFmtId="170" fontId="28" fillId="0" borderId="0" xfId="1" applyNumberFormat="1" applyFont="1" applyAlignment="1">
      <alignment horizontal="center"/>
    </xf>
    <xf numFmtId="170" fontId="24" fillId="0" borderId="0" xfId="1" applyNumberFormat="1" applyFont="1" applyAlignment="1">
      <alignment horizontal="center"/>
    </xf>
    <xf numFmtId="170" fontId="24" fillId="0" borderId="0" xfId="1541" applyNumberFormat="1" applyFont="1"/>
    <xf numFmtId="172" fontId="25" fillId="0" borderId="0" xfId="1541" applyNumberFormat="1" applyFont="1"/>
    <xf numFmtId="0" fontId="29" fillId="0" borderId="0" xfId="1541" applyFont="1" applyAlignment="1">
      <alignment horizontal="center"/>
    </xf>
    <xf numFmtId="0" fontId="29" fillId="0" borderId="11" xfId="1541" applyFont="1" applyBorder="1" applyAlignment="1">
      <alignment horizontal="center" vertical="center"/>
    </xf>
    <xf numFmtId="0" fontId="29" fillId="0" borderId="0" xfId="1541" applyFont="1" applyAlignment="1">
      <alignment horizontal="center" vertical="center"/>
    </xf>
    <xf numFmtId="0" fontId="29" fillId="0" borderId="12" xfId="1541" applyFont="1" applyBorder="1" applyAlignment="1">
      <alignment horizontal="center" vertical="center"/>
    </xf>
    <xf numFmtId="0" fontId="29" fillId="0" borderId="13" xfId="1541" applyFont="1" applyBorder="1" applyAlignment="1">
      <alignment horizontal="center" vertical="center"/>
    </xf>
    <xf numFmtId="0" fontId="29" fillId="0" borderId="0" xfId="1541" applyFont="1" applyAlignment="1">
      <alignment horizontal="center" vertical="center" wrapText="1"/>
    </xf>
    <xf numFmtId="170" fontId="29" fillId="0" borderId="16" xfId="1" applyNumberFormat="1" applyFont="1" applyBorder="1" applyAlignment="1">
      <alignment horizontal="center" vertical="center" wrapText="1"/>
    </xf>
    <xf numFmtId="170" fontId="29" fillId="0" borderId="17" xfId="1" applyNumberFormat="1" applyFont="1" applyBorder="1" applyAlignment="1">
      <alignment horizontal="center" vertical="center" wrapText="1"/>
    </xf>
    <xf numFmtId="9" fontId="29" fillId="0" borderId="17" xfId="4" applyNumberFormat="1" applyFont="1" applyBorder="1" applyAlignment="1">
      <alignment horizontal="center" vertical="center" wrapText="1"/>
    </xf>
    <xf numFmtId="9" fontId="29" fillId="0" borderId="18" xfId="4" applyNumberFormat="1" applyFont="1" applyBorder="1" applyAlignment="1">
      <alignment horizontal="center" vertical="center" wrapText="1"/>
    </xf>
    <xf numFmtId="167" fontId="29" fillId="0" borderId="18" xfId="1541" applyNumberFormat="1" applyFont="1" applyBorder="1" applyAlignment="1">
      <alignment horizontal="center" vertical="center" wrapText="1"/>
    </xf>
    <xf numFmtId="0" fontId="29" fillId="0" borderId="0" xfId="1541" applyFont="1" applyAlignment="1">
      <alignment vertical="center"/>
    </xf>
    <xf numFmtId="170" fontId="29" fillId="0" borderId="11" xfId="1" applyNumberFormat="1" applyFont="1" applyBorder="1" applyAlignment="1">
      <alignment horizontal="center" vertical="center" wrapText="1"/>
    </xf>
    <xf numFmtId="9" fontId="29" fillId="0" borderId="11" xfId="4" applyNumberFormat="1" applyFont="1" applyBorder="1" applyAlignment="1">
      <alignment horizontal="center" vertical="center" wrapText="1"/>
    </xf>
    <xf numFmtId="0" fontId="29" fillId="0" borderId="19" xfId="1541" applyFont="1" applyBorder="1" applyAlignment="1">
      <alignment horizontal="center" vertical="center" wrapText="1"/>
    </xf>
    <xf numFmtId="0" fontId="0" fillId="0" borderId="0" xfId="1541" applyFont="1" applyAlignment="1">
      <alignment horizontal="center" wrapText="1"/>
    </xf>
    <xf numFmtId="170" fontId="142" fillId="0" borderId="0" xfId="1" applyNumberFormat="1" applyAlignment="1">
      <alignment horizontal="center" wrapText="1"/>
    </xf>
    <xf numFmtId="167" fontId="0" fillId="0" borderId="0" xfId="1541" applyNumberFormat="1" applyFont="1" applyAlignment="1">
      <alignment horizontal="center" wrapText="1"/>
    </xf>
    <xf numFmtId="0" fontId="0" fillId="0" borderId="0" xfId="1541" applyFont="1" applyAlignment="1">
      <alignment horizontal="center" vertical="center" wrapText="1"/>
    </xf>
    <xf numFmtId="0" fontId="0" fillId="0" borderId="20" xfId="1541" applyFont="1" applyBorder="1" applyAlignment="1">
      <alignment horizontal="center" wrapText="1"/>
    </xf>
    <xf numFmtId="9" fontId="0" fillId="0" borderId="0" xfId="4" applyNumberFormat="1" applyFont="1" applyAlignment="1">
      <alignment horizontal="center" wrapText="1"/>
    </xf>
    <xf numFmtId="0" fontId="0" fillId="0" borderId="21" xfId="1541" applyFont="1" applyBorder="1" applyAlignment="1">
      <alignment horizontal="center" wrapText="1"/>
    </xf>
    <xf numFmtId="170" fontId="142" fillId="0" borderId="22" xfId="1" applyNumberFormat="1" applyBorder="1" applyAlignment="1">
      <alignment horizontal="center" wrapText="1"/>
    </xf>
    <xf numFmtId="0" fontId="0" fillId="0" borderId="20" xfId="1541" applyFont="1" applyBorder="1"/>
    <xf numFmtId="174" fontId="30" fillId="12" borderId="23" xfId="1541" applyNumberFormat="1" applyFont="1" applyFill="1" applyBorder="1" applyAlignment="1">
      <alignment horizontal="left" vertical="center"/>
    </xf>
    <xf numFmtId="0" fontId="30" fillId="0" borderId="0" xfId="1541" applyFont="1" applyAlignment="1">
      <alignment horizontal="center" vertical="center"/>
    </xf>
    <xf numFmtId="0" fontId="31" fillId="0" borderId="0" xfId="1541" applyFont="1" applyAlignment="1">
      <alignment horizontal="center" vertical="center"/>
    </xf>
    <xf numFmtId="170" fontId="30" fillId="12" borderId="17" xfId="1" applyNumberFormat="1" applyFont="1" applyFill="1" applyBorder="1" applyAlignment="1">
      <alignment horizontal="center" vertical="center"/>
    </xf>
    <xf numFmtId="171" fontId="30" fillId="12" borderId="24" xfId="4" applyFont="1" applyFill="1" applyBorder="1" applyAlignment="1">
      <alignment horizontal="center" vertical="center"/>
    </xf>
    <xf numFmtId="171" fontId="30" fillId="12" borderId="17" xfId="4" applyFont="1" applyFill="1" applyBorder="1" applyAlignment="1">
      <alignment horizontal="center" vertical="center"/>
    </xf>
    <xf numFmtId="171" fontId="30" fillId="12" borderId="18" xfId="4" applyFont="1" applyFill="1" applyBorder="1" applyAlignment="1">
      <alignment vertical="center"/>
    </xf>
    <xf numFmtId="171" fontId="30" fillId="12" borderId="18" xfId="4" applyFont="1" applyFill="1" applyBorder="1" applyAlignment="1">
      <alignment horizontal="center" vertical="center"/>
    </xf>
    <xf numFmtId="171" fontId="30" fillId="12" borderId="20" xfId="4" applyFont="1" applyFill="1" applyBorder="1" applyAlignment="1">
      <alignment horizontal="center" vertical="center"/>
    </xf>
    <xf numFmtId="175" fontId="30" fillId="12" borderId="17" xfId="4" applyNumberFormat="1" applyFont="1" applyFill="1" applyBorder="1" applyAlignment="1">
      <alignment horizontal="center" vertical="center"/>
    </xf>
    <xf numFmtId="175" fontId="30" fillId="12" borderId="18" xfId="4" applyNumberFormat="1" applyFont="1" applyFill="1" applyBorder="1" applyAlignment="1">
      <alignment horizontal="center" vertical="center"/>
    </xf>
    <xf numFmtId="171" fontId="30" fillId="12" borderId="25" xfId="4" applyFont="1" applyFill="1" applyBorder="1" applyAlignment="1">
      <alignment horizontal="center" vertical="center"/>
    </xf>
    <xf numFmtId="171" fontId="12" fillId="0" borderId="19" xfId="4" applyFont="1" applyBorder="1" applyAlignment="1"/>
    <xf numFmtId="170" fontId="29" fillId="13" borderId="0" xfId="1" applyNumberFormat="1" applyFont="1" applyFill="1" applyAlignment="1">
      <alignment horizontal="center" vertical="center"/>
    </xf>
    <xf numFmtId="170" fontId="12" fillId="0" borderId="0" xfId="1541" applyNumberFormat="1" applyFont="1"/>
    <xf numFmtId="0" fontId="30" fillId="0" borderId="26" xfId="1541" applyFont="1" applyBorder="1" applyAlignment="1">
      <alignment vertical="center"/>
    </xf>
    <xf numFmtId="170" fontId="30" fillId="0" borderId="27" xfId="1" applyNumberFormat="1" applyFont="1" applyBorder="1" applyAlignment="1">
      <alignment horizontal="center" vertical="center"/>
    </xf>
    <xf numFmtId="171" fontId="30" fillId="0" borderId="28" xfId="4" applyFont="1" applyBorder="1" applyAlignment="1">
      <alignment horizontal="center" vertical="center"/>
    </xf>
    <xf numFmtId="171" fontId="30" fillId="0" borderId="27" xfId="4" applyFont="1" applyBorder="1" applyAlignment="1">
      <alignment horizontal="center" vertical="center"/>
    </xf>
    <xf numFmtId="171" fontId="30" fillId="0" borderId="29" xfId="4" applyFont="1" applyBorder="1" applyAlignment="1">
      <alignment vertical="center"/>
    </xf>
    <xf numFmtId="171" fontId="30" fillId="0" borderId="29" xfId="4" applyFont="1" applyBorder="1" applyAlignment="1">
      <alignment horizontal="center" vertical="center"/>
    </xf>
    <xf numFmtId="171" fontId="30" fillId="0" borderId="20" xfId="4" applyFont="1" applyBorder="1" applyAlignment="1">
      <alignment horizontal="center" vertical="center"/>
    </xf>
    <xf numFmtId="174" fontId="30" fillId="0" borderId="20" xfId="1541" applyNumberFormat="1" applyFont="1" applyBorder="1" applyAlignment="1">
      <alignment horizontal="center" vertical="center"/>
    </xf>
    <xf numFmtId="171" fontId="30" fillId="0" borderId="0" xfId="4" applyFont="1" applyAlignment="1">
      <alignment horizontal="center" vertical="center"/>
    </xf>
    <xf numFmtId="0" fontId="30" fillId="0" borderId="0" xfId="1541" applyFont="1" applyAlignment="1">
      <alignment vertical="center"/>
    </xf>
    <xf numFmtId="0" fontId="30" fillId="0" borderId="30" xfId="1541" applyFont="1" applyBorder="1" applyAlignment="1">
      <alignment vertical="center"/>
    </xf>
    <xf numFmtId="170" fontId="30" fillId="0" borderId="0" xfId="1" applyNumberFormat="1" applyFont="1" applyAlignment="1">
      <alignment horizontal="center" vertical="center"/>
    </xf>
    <xf numFmtId="171" fontId="30" fillId="0" borderId="21" xfId="4" applyFont="1" applyBorder="1" applyAlignment="1">
      <alignment horizontal="center" vertical="center"/>
    </xf>
    <xf numFmtId="171" fontId="30" fillId="0" borderId="20" xfId="4" applyFont="1" applyBorder="1" applyAlignment="1">
      <alignment vertical="center"/>
    </xf>
    <xf numFmtId="0" fontId="32" fillId="0" borderId="30" xfId="1541" applyFont="1" applyBorder="1" applyAlignment="1">
      <alignment horizontal="left" vertical="center" indent="1"/>
    </xf>
    <xf numFmtId="0" fontId="32" fillId="0" borderId="0" xfId="1541" applyFont="1" applyAlignment="1">
      <alignment horizontal="center" vertical="center"/>
    </xf>
    <xf numFmtId="170" fontId="32" fillId="0" borderId="0" xfId="1" applyNumberFormat="1" applyFont="1" applyAlignment="1">
      <alignment horizontal="center" vertical="center"/>
    </xf>
    <xf numFmtId="171" fontId="32" fillId="0" borderId="21" xfId="4" applyFont="1" applyBorder="1" applyAlignment="1">
      <alignment horizontal="center" vertical="center"/>
    </xf>
    <xf numFmtId="171" fontId="32" fillId="0" borderId="0" xfId="4" applyFont="1" applyAlignment="1">
      <alignment horizontal="center" vertical="center"/>
    </xf>
    <xf numFmtId="171" fontId="32" fillId="0" borderId="20" xfId="4" applyFont="1" applyBorder="1" applyAlignment="1">
      <alignment vertical="center"/>
    </xf>
    <xf numFmtId="171" fontId="32" fillId="0" borderId="20" xfId="4" applyFont="1" applyBorder="1" applyAlignment="1">
      <alignment horizontal="center" vertical="center"/>
    </xf>
    <xf numFmtId="174" fontId="32" fillId="0" borderId="20" xfId="1541" applyNumberFormat="1" applyFont="1" applyBorder="1" applyAlignment="1">
      <alignment horizontal="center" vertical="center"/>
    </xf>
    <xf numFmtId="0" fontId="12" fillId="0" borderId="0" xfId="1541" applyFont="1" applyAlignment="1">
      <alignment vertical="center"/>
    </xf>
    <xf numFmtId="0" fontId="32" fillId="0" borderId="0" xfId="1541" applyFont="1" applyAlignment="1">
      <alignment vertical="center"/>
    </xf>
    <xf numFmtId="0" fontId="0" fillId="0" borderId="30" xfId="1541" applyFont="1" applyBorder="1" applyAlignment="1">
      <alignment vertical="center"/>
    </xf>
    <xf numFmtId="170" fontId="142" fillId="0" borderId="0" xfId="1" applyNumberFormat="1" applyAlignment="1">
      <alignment horizontal="center" vertical="center"/>
    </xf>
    <xf numFmtId="171" fontId="0" fillId="0" borderId="21" xfId="4" applyFont="1" applyBorder="1" applyAlignment="1">
      <alignment horizontal="center" vertical="center"/>
    </xf>
    <xf numFmtId="171" fontId="0" fillId="0" borderId="0" xfId="4" applyFont="1" applyAlignment="1">
      <alignment horizontal="center" vertical="center"/>
    </xf>
    <xf numFmtId="171" fontId="0" fillId="0" borderId="20" xfId="4" applyFont="1" applyBorder="1" applyAlignment="1">
      <alignment vertical="center"/>
    </xf>
    <xf numFmtId="171" fontId="0" fillId="0" borderId="20" xfId="4" applyFont="1" applyBorder="1" applyAlignment="1">
      <alignment horizontal="center" vertical="center"/>
    </xf>
    <xf numFmtId="174" fontId="0" fillId="0" borderId="20" xfId="1541" applyNumberFormat="1" applyFont="1" applyBorder="1" applyAlignment="1">
      <alignment horizontal="center" vertical="center"/>
    </xf>
    <xf numFmtId="0" fontId="0" fillId="0" borderId="0" xfId="1541" applyFont="1" applyAlignment="1">
      <alignment vertical="center"/>
    </xf>
    <xf numFmtId="0" fontId="0" fillId="0" borderId="31" xfId="1541" applyFont="1" applyBorder="1" applyAlignment="1">
      <alignment horizontal="left" vertical="center"/>
    </xf>
    <xf numFmtId="0" fontId="0" fillId="0" borderId="31" xfId="1541" applyFont="1" applyBorder="1"/>
    <xf numFmtId="0" fontId="30" fillId="0" borderId="31" xfId="1541" applyFont="1" applyBorder="1"/>
    <xf numFmtId="0" fontId="30" fillId="0" borderId="20" xfId="1541" applyFont="1" applyBorder="1" applyAlignment="1">
      <alignment horizontal="center" vertical="center"/>
    </xf>
    <xf numFmtId="0" fontId="29" fillId="0" borderId="0" xfId="1541" applyFont="1"/>
    <xf numFmtId="0" fontId="30" fillId="0" borderId="0" xfId="1541" applyFont="1"/>
    <xf numFmtId="0" fontId="0" fillId="0" borderId="31" xfId="1541" applyFont="1" applyBorder="1" applyAlignment="1">
      <alignment horizontal="left" indent="1"/>
    </xf>
    <xf numFmtId="175" fontId="0" fillId="0" borderId="0" xfId="4" applyNumberFormat="1" applyFont="1" applyAlignment="1">
      <alignment horizontal="center" vertical="center"/>
    </xf>
    <xf numFmtId="171" fontId="33" fillId="0" borderId="31" xfId="4" applyFont="1" applyBorder="1" applyAlignment="1">
      <alignment horizontal="left" indent="1"/>
    </xf>
    <xf numFmtId="171" fontId="30" fillId="0" borderId="21" xfId="4" applyFont="1" applyBorder="1" applyAlignment="1">
      <alignment horizontal="center"/>
    </xf>
    <xf numFmtId="171" fontId="30" fillId="0" borderId="0" xfId="4" applyFont="1" applyAlignment="1">
      <alignment horizontal="center"/>
    </xf>
    <xf numFmtId="171" fontId="30" fillId="0" borderId="20" xfId="4" applyFont="1" applyBorder="1" applyAlignment="1"/>
    <xf numFmtId="171" fontId="30" fillId="0" borderId="20" xfId="4" applyFont="1" applyBorder="1" applyAlignment="1">
      <alignment horizontal="center"/>
    </xf>
    <xf numFmtId="176" fontId="30" fillId="0" borderId="0" xfId="4" applyNumberFormat="1" applyFont="1" applyAlignment="1">
      <alignment horizontal="center"/>
    </xf>
    <xf numFmtId="175" fontId="30" fillId="0" borderId="0" xfId="4" applyNumberFormat="1" applyFont="1" applyAlignment="1">
      <alignment horizontal="center"/>
    </xf>
    <xf numFmtId="171" fontId="29" fillId="0" borderId="0" xfId="4" applyFont="1" applyAlignment="1"/>
    <xf numFmtId="171" fontId="30" fillId="0" borderId="0" xfId="4" applyFont="1" applyAlignment="1"/>
    <xf numFmtId="10" fontId="0" fillId="0" borderId="0" xfId="4" applyNumberFormat="1" applyFont="1" applyAlignment="1">
      <alignment horizontal="center" vertical="center"/>
    </xf>
    <xf numFmtId="171" fontId="30" fillId="0" borderId="31" xfId="4" applyFont="1" applyBorder="1" applyAlignment="1">
      <alignment horizontal="left" indent="1"/>
    </xf>
    <xf numFmtId="0" fontId="32" fillId="0" borderId="31" xfId="1541" applyFont="1" applyBorder="1" applyAlignment="1">
      <alignment horizontal="left" indent="1"/>
    </xf>
    <xf numFmtId="171" fontId="34" fillId="0" borderId="0" xfId="4" applyFont="1" applyAlignment="1">
      <alignment horizontal="center" vertical="center"/>
    </xf>
    <xf numFmtId="0" fontId="32" fillId="0" borderId="0" xfId="1541" applyFont="1"/>
    <xf numFmtId="170" fontId="142" fillId="10" borderId="0" xfId="1" applyNumberFormat="1" applyFill="1" applyAlignment="1">
      <alignment horizontal="center" vertical="center"/>
    </xf>
    <xf numFmtId="175" fontId="30" fillId="0" borderId="0" xfId="4" applyNumberFormat="1" applyFont="1" applyAlignment="1">
      <alignment horizontal="center" vertical="center"/>
    </xf>
    <xf numFmtId="177" fontId="30" fillId="0" borderId="21" xfId="4" applyNumberFormat="1" applyFont="1" applyBorder="1" applyAlignment="1">
      <alignment horizontal="center"/>
    </xf>
    <xf numFmtId="177" fontId="30" fillId="0" borderId="0" xfId="4" applyNumberFormat="1" applyFont="1" applyAlignment="1">
      <alignment horizontal="center"/>
    </xf>
    <xf numFmtId="177" fontId="30" fillId="0" borderId="20" xfId="4" applyNumberFormat="1" applyFont="1" applyBorder="1" applyAlignment="1"/>
    <xf numFmtId="177" fontId="30" fillId="0" borderId="20" xfId="4" applyNumberFormat="1" applyFont="1" applyBorder="1" applyAlignment="1">
      <alignment horizontal="center"/>
    </xf>
    <xf numFmtId="176" fontId="30" fillId="0" borderId="21" xfId="4" applyNumberFormat="1" applyFont="1" applyBorder="1" applyAlignment="1">
      <alignment horizontal="center"/>
    </xf>
    <xf numFmtId="171" fontId="12" fillId="0" borderId="0" xfId="4" applyFont="1" applyAlignment="1"/>
    <xf numFmtId="171" fontId="0" fillId="0" borderId="0" xfId="4" applyFont="1" applyAlignment="1"/>
    <xf numFmtId="171" fontId="0" fillId="0" borderId="31" xfId="4" applyFont="1" applyBorder="1" applyAlignment="1">
      <alignment horizontal="left" indent="1"/>
    </xf>
    <xf numFmtId="171" fontId="0" fillId="0" borderId="31" xfId="4" applyFont="1" applyBorder="1" applyAlignment="1">
      <alignment horizontal="left"/>
    </xf>
    <xf numFmtId="170" fontId="30" fillId="10" borderId="0" xfId="1" applyNumberFormat="1" applyFont="1" applyFill="1" applyAlignment="1">
      <alignment horizontal="center" vertical="center"/>
    </xf>
    <xf numFmtId="170" fontId="30" fillId="0" borderId="20" xfId="4" applyNumberFormat="1" applyFont="1" applyBorder="1" applyAlignment="1">
      <alignment horizontal="center" vertical="center"/>
    </xf>
    <xf numFmtId="0" fontId="35" fillId="0" borderId="31" xfId="1541" applyFont="1" applyBorder="1" applyAlignment="1">
      <alignment horizontal="right"/>
    </xf>
    <xf numFmtId="178" fontId="30" fillId="0" borderId="0" xfId="1" applyNumberFormat="1" applyFont="1" applyAlignment="1">
      <alignment horizontal="center" vertical="center"/>
    </xf>
    <xf numFmtId="0" fontId="0" fillId="0" borderId="32" xfId="1541" applyFont="1" applyBorder="1"/>
    <xf numFmtId="170" fontId="142" fillId="0" borderId="33" xfId="1" applyNumberFormat="1" applyBorder="1" applyAlignment="1">
      <alignment horizontal="center" vertical="center"/>
    </xf>
    <xf numFmtId="171" fontId="0" fillId="0" borderId="34" xfId="4" applyFont="1" applyBorder="1" applyAlignment="1">
      <alignment horizontal="center" vertical="center"/>
    </xf>
    <xf numFmtId="171" fontId="0" fillId="0" borderId="33" xfId="4" applyFont="1" applyBorder="1" applyAlignment="1">
      <alignment horizontal="center" vertical="center"/>
    </xf>
    <xf numFmtId="171" fontId="0" fillId="0" borderId="35" xfId="4" applyFont="1" applyBorder="1" applyAlignment="1">
      <alignment vertical="center"/>
    </xf>
    <xf numFmtId="171" fontId="0" fillId="0" borderId="35" xfId="4" applyFont="1" applyBorder="1" applyAlignment="1">
      <alignment horizontal="center" vertical="center"/>
    </xf>
    <xf numFmtId="174" fontId="30" fillId="12" borderId="36" xfId="1541" applyNumberFormat="1" applyFont="1" applyFill="1" applyBorder="1" applyAlignment="1">
      <alignment horizontal="left" vertical="center"/>
    </xf>
    <xf numFmtId="170" fontId="30" fillId="12" borderId="37" xfId="1" applyNumberFormat="1" applyFont="1" applyFill="1" applyBorder="1" applyAlignment="1">
      <alignment horizontal="center" vertical="center"/>
    </xf>
    <xf numFmtId="171" fontId="30" fillId="12" borderId="38" xfId="4" applyFont="1" applyFill="1" applyBorder="1" applyAlignment="1">
      <alignment horizontal="center" vertical="center"/>
    </xf>
    <xf numFmtId="171" fontId="30" fillId="12" borderId="39" xfId="4" applyFont="1" applyFill="1" applyBorder="1" applyAlignment="1">
      <alignment horizontal="center" vertical="center"/>
    </xf>
    <xf numFmtId="171" fontId="30" fillId="12" borderId="40" xfId="4" applyFont="1" applyFill="1" applyBorder="1" applyAlignment="1">
      <alignment vertical="center"/>
    </xf>
    <xf numFmtId="171" fontId="30" fillId="12" borderId="40" xfId="4" applyFont="1" applyFill="1" applyBorder="1" applyAlignment="1">
      <alignment horizontal="center" vertical="center"/>
    </xf>
    <xf numFmtId="171" fontId="30" fillId="12" borderId="41" xfId="4" applyFont="1" applyFill="1" applyBorder="1" applyAlignment="1">
      <alignment horizontal="center" vertical="center"/>
    </xf>
    <xf numFmtId="171" fontId="30" fillId="12" borderId="42" xfId="4" applyFont="1" applyFill="1" applyBorder="1" applyAlignment="1">
      <alignment horizontal="center" vertical="center"/>
    </xf>
    <xf numFmtId="178" fontId="30" fillId="12" borderId="37" xfId="1" applyNumberFormat="1" applyFont="1" applyFill="1" applyBorder="1" applyAlignment="1">
      <alignment horizontal="center" vertical="center"/>
    </xf>
    <xf numFmtId="167" fontId="30" fillId="12" borderId="37" xfId="1541" applyNumberFormat="1" applyFont="1" applyFill="1" applyBorder="1" applyAlignment="1">
      <alignment horizontal="center" vertical="center"/>
    </xf>
    <xf numFmtId="0" fontId="0" fillId="0" borderId="20" xfId="1541" applyFont="1" applyBorder="1" applyAlignment="1">
      <alignment horizontal="center" vertical="center"/>
    </xf>
    <xf numFmtId="171" fontId="30" fillId="12" borderId="43" xfId="4" applyFont="1" applyFill="1" applyBorder="1" applyAlignment="1">
      <alignment horizontal="center" vertical="center"/>
    </xf>
    <xf numFmtId="0" fontId="12" fillId="0" borderId="0" xfId="1541" applyFont="1" applyAlignment="1">
      <alignment horizontal="center"/>
    </xf>
    <xf numFmtId="177" fontId="30" fillId="0" borderId="44" xfId="4" applyNumberFormat="1" applyFont="1" applyBorder="1" applyAlignment="1"/>
    <xf numFmtId="176" fontId="30" fillId="0" borderId="20" xfId="4" applyNumberFormat="1" applyFont="1" applyBorder="1" applyAlignment="1">
      <alignment horizontal="center"/>
    </xf>
    <xf numFmtId="171" fontId="29" fillId="0" borderId="0" xfId="4" applyFont="1" applyAlignment="1">
      <alignment horizontal="center"/>
    </xf>
    <xf numFmtId="174" fontId="0" fillId="0" borderId="45" xfId="1541" applyNumberFormat="1" applyFont="1" applyBorder="1"/>
    <xf numFmtId="174" fontId="0" fillId="0" borderId="0" xfId="1541" applyNumberFormat="1" applyFont="1"/>
    <xf numFmtId="174" fontId="0" fillId="0" borderId="46" xfId="1541" applyNumberFormat="1" applyFont="1" applyBorder="1"/>
    <xf numFmtId="174" fontId="0" fillId="0" borderId="47" xfId="1541" applyNumberFormat="1" applyFont="1" applyBorder="1"/>
    <xf numFmtId="170" fontId="142" fillId="0" borderId="47" xfId="1" applyNumberFormat="1" applyBorder="1"/>
    <xf numFmtId="174" fontId="0" fillId="0" borderId="48" xfId="1541" applyNumberFormat="1" applyFont="1" applyBorder="1"/>
    <xf numFmtId="167" fontId="0" fillId="0" borderId="47" xfId="1541" applyNumberFormat="1" applyFont="1" applyBorder="1"/>
    <xf numFmtId="174" fontId="0" fillId="0" borderId="47" xfId="1541" applyNumberFormat="1" applyFont="1" applyBorder="1" applyAlignment="1">
      <alignment horizontal="center" vertical="center"/>
    </xf>
    <xf numFmtId="174" fontId="0" fillId="0" borderId="49" xfId="1541" applyNumberFormat="1" applyFont="1" applyBorder="1"/>
    <xf numFmtId="174" fontId="0" fillId="0" borderId="50" xfId="1541" applyNumberFormat="1" applyFont="1" applyBorder="1"/>
    <xf numFmtId="9" fontId="0" fillId="0" borderId="51" xfId="4" applyNumberFormat="1" applyFont="1" applyBorder="1" applyAlignment="1">
      <alignment horizontal="center"/>
    </xf>
    <xf numFmtId="174" fontId="0" fillId="0" borderId="15" xfId="1541" applyNumberFormat="1" applyFont="1" applyBorder="1"/>
    <xf numFmtId="174" fontId="0" fillId="0" borderId="47" xfId="1541" applyNumberFormat="1" applyFont="1" applyBorder="1" applyAlignment="1">
      <alignment horizontal="center"/>
    </xf>
    <xf numFmtId="174" fontId="0" fillId="0" borderId="52" xfId="1541" applyNumberFormat="1" applyFont="1" applyBorder="1"/>
    <xf numFmtId="174" fontId="0" fillId="0" borderId="44" xfId="1541" applyNumberFormat="1" applyFont="1" applyBorder="1"/>
    <xf numFmtId="174" fontId="0" fillId="0" borderId="50" xfId="1541" applyNumberFormat="1" applyFont="1" applyBorder="1" applyAlignment="1">
      <alignment horizontal="center"/>
    </xf>
    <xf numFmtId="170" fontId="142" fillId="0" borderId="50" xfId="1" applyNumberFormat="1" applyBorder="1"/>
    <xf numFmtId="167" fontId="0" fillId="0" borderId="50" xfId="1541" applyNumberFormat="1" applyFont="1" applyBorder="1"/>
    <xf numFmtId="9" fontId="0" fillId="0" borderId="50" xfId="4" applyNumberFormat="1" applyFont="1" applyBorder="1" applyAlignment="1"/>
    <xf numFmtId="174" fontId="0" fillId="0" borderId="51" xfId="1541" applyNumberFormat="1" applyFont="1" applyBorder="1"/>
    <xf numFmtId="174" fontId="0" fillId="0" borderId="53" xfId="1541" applyNumberFormat="1" applyFont="1" applyBorder="1"/>
    <xf numFmtId="170" fontId="142" fillId="0" borderId="47" xfId="1" applyNumberFormat="1" applyBorder="1" applyAlignment="1">
      <alignment horizontal="center"/>
    </xf>
    <xf numFmtId="9" fontId="0" fillId="0" borderId="47" xfId="4" applyNumberFormat="1" applyFont="1" applyBorder="1" applyAlignment="1">
      <alignment horizontal="center"/>
    </xf>
    <xf numFmtId="174" fontId="0" fillId="0" borderId="44" xfId="1541" applyNumberFormat="1" applyFont="1" applyBorder="1" applyAlignment="1">
      <alignment horizontal="center"/>
    </xf>
    <xf numFmtId="170" fontId="142" fillId="0" borderId="50" xfId="1" applyNumberFormat="1" applyBorder="1" applyAlignment="1">
      <alignment horizontal="center" vertical="center"/>
    </xf>
    <xf numFmtId="9" fontId="0" fillId="0" borderId="50" xfId="4" applyNumberFormat="1" applyFont="1" applyBorder="1" applyAlignment="1">
      <alignment horizontal="center" vertical="center"/>
    </xf>
    <xf numFmtId="174" fontId="12" fillId="0" borderId="19" xfId="1541" applyNumberFormat="1" applyFont="1" applyBorder="1" applyAlignment="1">
      <alignment horizontal="center"/>
    </xf>
    <xf numFmtId="174" fontId="12" fillId="0" borderId="0" xfId="1541" applyNumberFormat="1" applyFont="1" applyAlignment="1">
      <alignment horizontal="center"/>
    </xf>
    <xf numFmtId="174" fontId="0" fillId="0" borderId="0" xfId="1541" applyNumberFormat="1" applyFont="1" applyAlignment="1">
      <alignment horizontal="center"/>
    </xf>
    <xf numFmtId="174" fontId="0" fillId="0" borderId="0" xfId="1541" applyNumberFormat="1" applyFont="1" applyAlignment="1">
      <alignment horizontal="center" vertical="center"/>
    </xf>
    <xf numFmtId="174" fontId="36" fillId="0" borderId="0" xfId="1541" applyNumberFormat="1" applyFont="1" applyAlignment="1">
      <alignment horizontal="center"/>
    </xf>
    <xf numFmtId="174" fontId="36" fillId="0" borderId="0" xfId="1541" applyNumberFormat="1" applyFont="1"/>
    <xf numFmtId="170" fontId="29" fillId="0" borderId="0" xfId="1" applyNumberFormat="1" applyFont="1" applyAlignment="1">
      <alignment horizontal="center"/>
    </xf>
    <xf numFmtId="170" fontId="36" fillId="0" borderId="0" xfId="1" applyNumberFormat="1" applyFont="1" applyAlignment="1">
      <alignment horizontal="center"/>
    </xf>
    <xf numFmtId="9" fontId="0" fillId="0" borderId="0" xfId="4" applyNumberFormat="1" applyFont="1" applyAlignment="1">
      <alignment horizontal="center" vertical="center"/>
    </xf>
    <xf numFmtId="169" fontId="0" fillId="0" borderId="0" xfId="1541" applyNumberFormat="1" applyFont="1" applyAlignment="1">
      <alignment horizontal="center"/>
    </xf>
    <xf numFmtId="3" fontId="0" fillId="0" borderId="0" xfId="1541" applyNumberFormat="1" applyFont="1"/>
    <xf numFmtId="0" fontId="37" fillId="0" borderId="0" xfId="1541" applyFont="1"/>
    <xf numFmtId="167" fontId="37" fillId="0" borderId="0" xfId="1541" applyNumberFormat="1" applyFont="1"/>
    <xf numFmtId="0" fontId="37" fillId="0" borderId="0" xfId="1541" applyFont="1" applyAlignment="1">
      <alignment horizontal="center" vertical="center"/>
    </xf>
    <xf numFmtId="9" fontId="37" fillId="0" borderId="0" xfId="4" applyNumberFormat="1" applyFont="1" applyAlignment="1">
      <alignment horizontal="center"/>
    </xf>
    <xf numFmtId="9" fontId="37" fillId="0" borderId="0" xfId="4" applyNumberFormat="1" applyFont="1" applyAlignment="1"/>
    <xf numFmtId="167" fontId="37" fillId="0" borderId="0" xfId="1541" applyNumberFormat="1" applyFont="1" applyAlignment="1">
      <alignment horizontal="center"/>
    </xf>
    <xf numFmtId="0" fontId="38" fillId="0" borderId="0" xfId="1541" applyFont="1"/>
    <xf numFmtId="167" fontId="12" fillId="0" borderId="0" xfId="1541" applyNumberFormat="1" applyFont="1"/>
    <xf numFmtId="172" fontId="12" fillId="0" borderId="0" xfId="1541" applyNumberFormat="1" applyFont="1"/>
    <xf numFmtId="0" fontId="12" fillId="0" borderId="0" xfId="1541" applyFont="1" applyAlignment="1">
      <alignment horizontal="center" vertical="center"/>
    </xf>
    <xf numFmtId="9" fontId="12" fillId="0" borderId="0" xfId="4" applyNumberFormat="1" applyFont="1" applyAlignment="1">
      <alignment horizontal="center"/>
    </xf>
    <xf numFmtId="9" fontId="12" fillId="0" borderId="0" xfId="4" applyNumberFormat="1" applyFont="1" applyAlignment="1"/>
    <xf numFmtId="167" fontId="12" fillId="0" borderId="0" xfId="1541" applyNumberFormat="1" applyFont="1" applyAlignment="1">
      <alignment horizontal="center"/>
    </xf>
    <xf numFmtId="172" fontId="12" fillId="0" borderId="0" xfId="1541" applyNumberFormat="1" applyFont="1" applyAlignment="1">
      <alignment horizontal="center"/>
    </xf>
    <xf numFmtId="170" fontId="37" fillId="0" borderId="0" xfId="1541" applyNumberFormat="1" applyFont="1" applyAlignment="1">
      <alignment horizontal="center"/>
    </xf>
    <xf numFmtId="170" fontId="37" fillId="0" borderId="0" xfId="1541" applyNumberFormat="1" applyFont="1"/>
    <xf numFmtId="179" fontId="12" fillId="0" borderId="0" xfId="1541" applyNumberFormat="1" applyFont="1" applyAlignment="1">
      <alignment horizontal="center"/>
    </xf>
    <xf numFmtId="170" fontId="12" fillId="0" borderId="0" xfId="1541" applyNumberFormat="1" applyFont="1" applyAlignment="1">
      <alignment horizontal="center"/>
    </xf>
    <xf numFmtId="170" fontId="142" fillId="0" borderId="0" xfId="1" applyNumberFormat="1" applyAlignment="1">
      <alignment horizontal="left"/>
    </xf>
    <xf numFmtId="170" fontId="39" fillId="0" borderId="0" xfId="1" applyNumberFormat="1" applyFont="1" applyAlignment="1">
      <alignment horizontal="center"/>
    </xf>
    <xf numFmtId="170" fontId="12" fillId="0" borderId="0" xfId="1" applyNumberFormat="1" applyFont="1" applyAlignment="1">
      <alignment horizontal="center"/>
    </xf>
    <xf numFmtId="170" fontId="142" fillId="0" borderId="0" xfId="1" applyNumberFormat="1" applyAlignment="1">
      <alignment horizontal="right"/>
    </xf>
    <xf numFmtId="167" fontId="40" fillId="8" borderId="0" xfId="1541" applyNumberFormat="1" applyFont="1" applyFill="1"/>
    <xf numFmtId="167" fontId="40" fillId="8" borderId="0" xfId="1541" applyNumberFormat="1" applyFont="1" applyFill="1" applyAlignment="1">
      <alignment horizontal="center"/>
    </xf>
    <xf numFmtId="170" fontId="39" fillId="0" borderId="0" xfId="1" applyNumberFormat="1" applyFont="1"/>
    <xf numFmtId="174" fontId="0" fillId="0" borderId="0" xfId="1541" applyNumberFormat="1" applyFont="1" applyAlignment="1">
      <alignment horizontal="right"/>
    </xf>
    <xf numFmtId="174" fontId="39" fillId="0" borderId="0" xfId="1541" applyNumberFormat="1" applyFont="1"/>
    <xf numFmtId="9" fontId="40" fillId="8" borderId="0" xfId="1541" applyNumberFormat="1" applyFont="1" applyFill="1"/>
    <xf numFmtId="170" fontId="41" fillId="0" borderId="0" xfId="1" applyNumberFormat="1" applyFont="1" applyAlignment="1">
      <alignment horizontal="center"/>
    </xf>
    <xf numFmtId="167" fontId="0" fillId="0" borderId="0" xfId="1541" applyNumberFormat="1" applyFont="1" applyAlignment="1">
      <alignment horizontal="center" vertical="center"/>
    </xf>
    <xf numFmtId="174" fontId="12" fillId="0" borderId="0" xfId="1541" applyNumberFormat="1" applyFont="1" applyAlignment="1">
      <alignment horizontal="center" vertical="center"/>
    </xf>
    <xf numFmtId="174" fontId="12" fillId="0" borderId="0" xfId="1541" applyNumberFormat="1" applyFont="1"/>
    <xf numFmtId="170" fontId="0" fillId="0" borderId="0" xfId="1541" applyNumberFormat="1" applyFont="1"/>
    <xf numFmtId="0" fontId="1" fillId="0" borderId="0" xfId="1541" applyFont="1"/>
    <xf numFmtId="167" fontId="0" fillId="0" borderId="0" xfId="1541" applyNumberFormat="1" applyFont="1" applyAlignment="1">
      <alignment horizontal="center"/>
    </xf>
    <xf numFmtId="9" fontId="1" fillId="0" borderId="0" xfId="4" applyNumberFormat="1" applyFont="1" applyAlignment="1">
      <alignment horizontal="center"/>
    </xf>
    <xf numFmtId="0" fontId="43" fillId="0" borderId="0" xfId="1541" applyFont="1" applyAlignment="1">
      <alignment horizontal="center"/>
    </xf>
    <xf numFmtId="180" fontId="1" fillId="0" borderId="0" xfId="1541" applyNumberFormat="1" applyFont="1"/>
    <xf numFmtId="0" fontId="43" fillId="0" borderId="0" xfId="1541" applyFont="1"/>
    <xf numFmtId="174" fontId="1" fillId="0" borderId="0" xfId="1541" applyNumberFormat="1" applyFont="1"/>
    <xf numFmtId="174" fontId="27" fillId="0" borderId="0" xfId="1541" applyNumberFormat="1" applyFont="1"/>
    <xf numFmtId="9" fontId="27" fillId="0" borderId="0" xfId="4" applyNumberFormat="1" applyFont="1" applyAlignment="1"/>
    <xf numFmtId="9" fontId="27" fillId="0" borderId="0" xfId="4" applyNumberFormat="1" applyFont="1" applyAlignment="1">
      <alignment horizontal="center"/>
    </xf>
    <xf numFmtId="175" fontId="0" fillId="0" borderId="0" xfId="4" applyNumberFormat="1" applyFont="1" applyAlignment="1">
      <alignment horizontal="center"/>
    </xf>
    <xf numFmtId="167" fontId="27" fillId="0" borderId="0" xfId="1541" applyNumberFormat="1" applyFont="1"/>
    <xf numFmtId="174" fontId="0" fillId="0" borderId="54" xfId="1541" applyNumberFormat="1" applyFont="1" applyBorder="1" applyAlignment="1">
      <alignment horizontal="center"/>
    </xf>
    <xf numFmtId="178" fontId="142" fillId="0" borderId="0" xfId="1" applyNumberFormat="1" applyAlignment="1">
      <alignment horizontal="center"/>
    </xf>
    <xf numFmtId="174" fontId="1" fillId="0" borderId="0" xfId="1541" applyNumberFormat="1" applyFont="1" applyAlignment="1">
      <alignment horizontal="center"/>
    </xf>
    <xf numFmtId="174" fontId="43" fillId="0" borderId="0" xfId="1541" applyNumberFormat="1" applyFont="1" applyAlignment="1">
      <alignment horizontal="center"/>
    </xf>
    <xf numFmtId="9" fontId="44" fillId="0" borderId="0" xfId="4" applyNumberFormat="1" applyFont="1" applyAlignment="1">
      <alignment horizontal="center"/>
    </xf>
    <xf numFmtId="174" fontId="43" fillId="0" borderId="0" xfId="1541" applyNumberFormat="1" applyFont="1"/>
    <xf numFmtId="0" fontId="45" fillId="0" borderId="9" xfId="1541" applyFont="1" applyBorder="1"/>
    <xf numFmtId="0" fontId="3" fillId="0" borderId="9" xfId="1541" applyFont="1" applyBorder="1"/>
    <xf numFmtId="169" fontId="0" fillId="0" borderId="0" xfId="1541" applyNumberFormat="1" applyFont="1"/>
    <xf numFmtId="169" fontId="46" fillId="0" borderId="0" xfId="1" applyFont="1"/>
    <xf numFmtId="9" fontId="46" fillId="0" borderId="0" xfId="4" applyNumberFormat="1" applyFont="1" applyAlignment="1"/>
    <xf numFmtId="9" fontId="46" fillId="0" borderId="0" xfId="4" applyNumberFormat="1" applyFont="1" applyAlignment="1">
      <alignment horizontal="center"/>
    </xf>
    <xf numFmtId="170" fontId="46" fillId="0" borderId="0" xfId="4" applyNumberFormat="1" applyFont="1" applyAlignment="1"/>
    <xf numFmtId="9" fontId="46" fillId="0" borderId="0" xfId="4" applyNumberFormat="1" applyFont="1" applyAlignment="1">
      <alignment wrapText="1"/>
    </xf>
    <xf numFmtId="9" fontId="29" fillId="0" borderId="0" xfId="4" applyNumberFormat="1" applyFont="1" applyAlignment="1"/>
    <xf numFmtId="167" fontId="29" fillId="0" borderId="0" xfId="4" applyNumberFormat="1" applyFont="1" applyAlignment="1"/>
    <xf numFmtId="180" fontId="29" fillId="0" borderId="0" xfId="4" applyNumberFormat="1" applyFont="1" applyAlignment="1"/>
    <xf numFmtId="167" fontId="29" fillId="0" borderId="0" xfId="1541" applyNumberFormat="1" applyFont="1"/>
    <xf numFmtId="169" fontId="46" fillId="0" borderId="55" xfId="1" applyFont="1" applyBorder="1" applyAlignment="1">
      <alignment horizontal="center"/>
    </xf>
    <xf numFmtId="167" fontId="46" fillId="0" borderId="9" xfId="1541" applyNumberFormat="1" applyFont="1" applyBorder="1" applyAlignment="1">
      <alignment horizontal="center"/>
    </xf>
    <xf numFmtId="169" fontId="46" fillId="0" borderId="9" xfId="1" applyFont="1" applyBorder="1" applyAlignment="1">
      <alignment horizontal="center"/>
    </xf>
    <xf numFmtId="167" fontId="47" fillId="0" borderId="9" xfId="1541" applyNumberFormat="1" applyFont="1" applyBorder="1" applyAlignment="1">
      <alignment horizontal="center"/>
    </xf>
    <xf numFmtId="170" fontId="47" fillId="0" borderId="9" xfId="1" applyNumberFormat="1" applyFont="1" applyBorder="1" applyAlignment="1">
      <alignment horizontal="center"/>
    </xf>
    <xf numFmtId="170" fontId="46" fillId="0" borderId="9" xfId="1" applyNumberFormat="1" applyFont="1" applyBorder="1" applyAlignment="1">
      <alignment horizontal="center"/>
    </xf>
    <xf numFmtId="9" fontId="46" fillId="0" borderId="9" xfId="4" applyNumberFormat="1" applyFont="1" applyBorder="1" applyAlignment="1">
      <alignment horizontal="center"/>
    </xf>
    <xf numFmtId="170" fontId="46" fillId="0" borderId="0" xfId="1" applyNumberFormat="1" applyFont="1" applyAlignment="1">
      <alignment horizontal="center"/>
    </xf>
    <xf numFmtId="170" fontId="30" fillId="0" borderId="0" xfId="1" applyNumberFormat="1" applyFont="1" applyAlignment="1">
      <alignment horizontal="center"/>
    </xf>
    <xf numFmtId="178" fontId="46" fillId="0" borderId="0" xfId="1" applyNumberFormat="1" applyFont="1" applyAlignment="1">
      <alignment horizontal="center"/>
    </xf>
    <xf numFmtId="0" fontId="27" fillId="0" borderId="0" xfId="1541" applyFont="1" applyAlignment="1">
      <alignment horizontal="center"/>
    </xf>
    <xf numFmtId="0" fontId="44" fillId="0" borderId="0" xfId="1541" applyFont="1" applyAlignment="1">
      <alignment horizontal="center"/>
    </xf>
    <xf numFmtId="9" fontId="48" fillId="0" borderId="0" xfId="4" applyNumberFormat="1" applyFont="1" applyAlignment="1">
      <alignment horizontal="center"/>
    </xf>
    <xf numFmtId="0" fontId="0" fillId="0" borderId="56" xfId="1541" applyFont="1" applyBorder="1"/>
    <xf numFmtId="167" fontId="29" fillId="0" borderId="12" xfId="1541" applyNumberFormat="1" applyFont="1" applyBorder="1" applyAlignment="1">
      <alignment horizontal="center"/>
    </xf>
    <xf numFmtId="170" fontId="29" fillId="0" borderId="12" xfId="1" applyNumberFormat="1" applyFont="1" applyBorder="1" applyAlignment="1">
      <alignment horizontal="center"/>
    </xf>
    <xf numFmtId="0" fontId="0" fillId="0" borderId="57" xfId="1541" applyFont="1" applyBorder="1" applyAlignment="1">
      <alignment horizontal="center"/>
    </xf>
    <xf numFmtId="0" fontId="0" fillId="0" borderId="13" xfId="1541" applyFont="1" applyBorder="1" applyAlignment="1">
      <alignment horizontal="center"/>
    </xf>
    <xf numFmtId="0" fontId="0" fillId="0" borderId="58" xfId="1541" applyFont="1" applyBorder="1" applyAlignment="1">
      <alignment horizontal="center"/>
    </xf>
    <xf numFmtId="0" fontId="0" fillId="0" borderId="12" xfId="1541" applyFont="1" applyBorder="1" applyAlignment="1">
      <alignment horizontal="center"/>
    </xf>
    <xf numFmtId="9" fontId="0" fillId="0" borderId="59" xfId="4" applyNumberFormat="1" applyFont="1" applyBorder="1" applyAlignment="1">
      <alignment horizontal="center"/>
    </xf>
    <xf numFmtId="9" fontId="0" fillId="0" borderId="20" xfId="4" applyNumberFormat="1" applyFont="1" applyBorder="1" applyAlignment="1">
      <alignment horizontal="center"/>
    </xf>
    <xf numFmtId="9" fontId="0" fillId="0" borderId="58" xfId="4" applyNumberFormat="1" applyFont="1" applyBorder="1" applyAlignment="1">
      <alignment horizontal="center"/>
    </xf>
    <xf numFmtId="9" fontId="0" fillId="0" borderId="12" xfId="4" applyNumberFormat="1" applyFont="1" applyBorder="1" applyAlignment="1">
      <alignment horizontal="center"/>
    </xf>
    <xf numFmtId="9" fontId="0" fillId="0" borderId="13" xfId="4" applyNumberFormat="1" applyFont="1" applyBorder="1" applyAlignment="1">
      <alignment horizontal="center"/>
    </xf>
    <xf numFmtId="178" fontId="142" fillId="0" borderId="58" xfId="1" applyNumberFormat="1" applyBorder="1" applyAlignment="1">
      <alignment horizontal="center"/>
    </xf>
    <xf numFmtId="170" fontId="142" fillId="0" borderId="12" xfId="1" applyNumberFormat="1" applyBorder="1" applyAlignment="1">
      <alignment horizontal="center"/>
    </xf>
    <xf numFmtId="178" fontId="142" fillId="0" borderId="57" xfId="1" applyNumberFormat="1" applyBorder="1" applyAlignment="1">
      <alignment horizontal="center"/>
    </xf>
    <xf numFmtId="170" fontId="142" fillId="0" borderId="57" xfId="1" applyNumberFormat="1" applyBorder="1" applyAlignment="1">
      <alignment horizontal="center"/>
    </xf>
    <xf numFmtId="167" fontId="0" fillId="0" borderId="58" xfId="1541" applyNumberFormat="1" applyFont="1" applyBorder="1" applyAlignment="1">
      <alignment horizontal="center"/>
    </xf>
    <xf numFmtId="167" fontId="0" fillId="0" borderId="12" xfId="1541" applyNumberFormat="1" applyFont="1" applyBorder="1" applyAlignment="1">
      <alignment horizontal="center"/>
    </xf>
    <xf numFmtId="9" fontId="0" fillId="0" borderId="60" xfId="4" applyNumberFormat="1" applyFont="1" applyBorder="1" applyAlignment="1">
      <alignment horizontal="center"/>
    </xf>
    <xf numFmtId="167" fontId="0" fillId="0" borderId="61" xfId="1541" applyNumberFormat="1" applyFont="1" applyBorder="1" applyAlignment="1">
      <alignment horizontal="center"/>
    </xf>
    <xf numFmtId="9" fontId="0" fillId="0" borderId="62" xfId="4" applyNumberFormat="1" applyFont="1" applyBorder="1" applyAlignment="1">
      <alignment horizontal="center"/>
    </xf>
    <xf numFmtId="167" fontId="0" fillId="0" borderId="13" xfId="1541" applyNumberFormat="1" applyFont="1" applyBorder="1" applyAlignment="1">
      <alignment horizontal="center"/>
    </xf>
    <xf numFmtId="167" fontId="0" fillId="0" borderId="13" xfId="1541" applyNumberFormat="1" applyFont="1" applyBorder="1"/>
    <xf numFmtId="9" fontId="0" fillId="0" borderId="57" xfId="4" applyNumberFormat="1" applyFont="1" applyBorder="1" applyAlignment="1">
      <alignment horizontal="center"/>
    </xf>
    <xf numFmtId="0" fontId="0" fillId="0" borderId="20" xfId="1541" applyFont="1" applyBorder="1" applyAlignment="1">
      <alignment horizontal="center"/>
    </xf>
    <xf numFmtId="0" fontId="0" fillId="0" borderId="56" xfId="1541" applyFont="1" applyBorder="1" applyAlignment="1">
      <alignment horizontal="center"/>
    </xf>
    <xf numFmtId="170" fontId="29" fillId="0" borderId="63" xfId="1" applyNumberFormat="1" applyFont="1" applyBorder="1" applyAlignment="1">
      <alignment horizontal="center"/>
    </xf>
    <xf numFmtId="167" fontId="1" fillId="0" borderId="12" xfId="1541" applyNumberFormat="1" applyFont="1" applyBorder="1" applyAlignment="1">
      <alignment horizontal="center"/>
    </xf>
    <xf numFmtId="9" fontId="1" fillId="0" borderId="58" xfId="4" applyNumberFormat="1" applyFont="1" applyBorder="1" applyAlignment="1">
      <alignment horizontal="center"/>
    </xf>
    <xf numFmtId="0" fontId="49" fillId="0" borderId="0" xfId="1541" applyFont="1" applyAlignment="1">
      <alignment horizontal="center"/>
    </xf>
    <xf numFmtId="0" fontId="50" fillId="0" borderId="0" xfId="1541" applyFont="1" applyAlignment="1">
      <alignment horizontal="center"/>
    </xf>
    <xf numFmtId="0" fontId="50" fillId="0" borderId="20" xfId="1541" applyFont="1" applyBorder="1" applyAlignment="1">
      <alignment horizontal="center"/>
    </xf>
    <xf numFmtId="173" fontId="29" fillId="0" borderId="11" xfId="1541" applyNumberFormat="1" applyFont="1" applyBorder="1" applyAlignment="1">
      <alignment horizontal="center" vertical="center"/>
    </xf>
    <xf numFmtId="0" fontId="29" fillId="0" borderId="44" xfId="1541" applyFont="1" applyBorder="1" applyAlignment="1">
      <alignment horizontal="center" vertical="center"/>
    </xf>
    <xf numFmtId="173" fontId="29" fillId="0" borderId="64" xfId="1541" applyNumberFormat="1" applyFont="1" applyBorder="1" applyAlignment="1">
      <alignment horizontal="center" vertical="center"/>
    </xf>
    <xf numFmtId="9" fontId="29" fillId="0" borderId="20" xfId="4" applyNumberFormat="1" applyFont="1" applyBorder="1" applyAlignment="1">
      <alignment horizontal="center" vertical="center"/>
    </xf>
    <xf numFmtId="0" fontId="29" fillId="0" borderId="64" xfId="1541" applyFont="1" applyBorder="1" applyAlignment="1">
      <alignment horizontal="center" vertical="center"/>
    </xf>
    <xf numFmtId="167" fontId="29" fillId="0" borderId="67" xfId="1541" applyNumberFormat="1" applyFont="1" applyBorder="1" applyAlignment="1">
      <alignment horizontal="center" vertical="center"/>
    </xf>
    <xf numFmtId="9" fontId="29" fillId="0" borderId="64" xfId="4" applyNumberFormat="1" applyFont="1" applyBorder="1" applyAlignment="1">
      <alignment horizontal="center" vertical="center"/>
    </xf>
    <xf numFmtId="167" fontId="29" fillId="0" borderId="64" xfId="1541" applyNumberFormat="1" applyFont="1" applyBorder="1" applyAlignment="1">
      <alignment horizontal="center" vertical="center"/>
    </xf>
    <xf numFmtId="167" fontId="0" fillId="0" borderId="20" xfId="1541" applyNumberFormat="1" applyFont="1" applyBorder="1"/>
    <xf numFmtId="170" fontId="29" fillId="0" borderId="0" xfId="1" applyNumberFormat="1" applyFont="1" applyAlignment="1">
      <alignment horizontal="center" vertical="center"/>
    </xf>
    <xf numFmtId="0" fontId="29" fillId="0" borderId="22" xfId="1541" applyFont="1" applyBorder="1" applyAlignment="1">
      <alignment horizontal="center" vertical="center"/>
    </xf>
    <xf numFmtId="0" fontId="45" fillId="0" borderId="0" xfId="1541" applyFont="1" applyAlignment="1">
      <alignment horizontal="center"/>
    </xf>
    <xf numFmtId="180" fontId="49" fillId="0" borderId="0" xfId="1541" applyNumberFormat="1" applyFont="1" applyAlignment="1">
      <alignment horizontal="center"/>
    </xf>
    <xf numFmtId="0" fontId="1" fillId="0" borderId="0" xfId="1541" applyFont="1" applyAlignment="1">
      <alignment vertical="center"/>
    </xf>
    <xf numFmtId="0" fontId="0" fillId="0" borderId="20" xfId="1541" applyFont="1" applyBorder="1" applyAlignment="1">
      <alignment vertical="center"/>
    </xf>
    <xf numFmtId="9" fontId="29" fillId="0" borderId="20" xfId="4" applyNumberFormat="1" applyFont="1" applyBorder="1" applyAlignment="1">
      <alignment horizontal="center" vertical="center" wrapText="1"/>
    </xf>
    <xf numFmtId="0" fontId="43" fillId="0" borderId="0" xfId="1541" applyFont="1" applyAlignment="1">
      <alignment horizontal="center" vertical="center"/>
    </xf>
    <xf numFmtId="167" fontId="29" fillId="0" borderId="0" xfId="1541" applyNumberFormat="1" applyFont="1" applyAlignment="1">
      <alignment horizontal="right" vertical="center" wrapText="1"/>
    </xf>
    <xf numFmtId="167" fontId="45" fillId="0" borderId="17" xfId="1541" applyNumberFormat="1" applyFont="1" applyBorder="1" applyAlignment="1">
      <alignment horizontal="center" vertical="center" wrapText="1"/>
    </xf>
    <xf numFmtId="180" fontId="1" fillId="0" borderId="0" xfId="1541" applyNumberFormat="1" applyFont="1" applyAlignment="1">
      <alignment vertical="center"/>
    </xf>
    <xf numFmtId="0" fontId="43" fillId="0" borderId="0" xfId="1541" applyFont="1" applyAlignment="1">
      <alignment vertical="center"/>
    </xf>
    <xf numFmtId="170" fontId="0" fillId="0" borderId="0" xfId="1541" applyNumberFormat="1" applyFont="1" applyAlignment="1">
      <alignment horizontal="center"/>
    </xf>
    <xf numFmtId="167" fontId="0" fillId="0" borderId="20" xfId="1541" applyNumberFormat="1" applyFont="1" applyBorder="1" applyAlignment="1">
      <alignment horizontal="center"/>
    </xf>
    <xf numFmtId="178" fontId="142" fillId="0" borderId="22" xfId="1" applyNumberFormat="1" applyBorder="1" applyAlignment="1">
      <alignment horizontal="center"/>
    </xf>
    <xf numFmtId="181" fontId="12" fillId="0" borderId="0" xfId="1541" applyNumberFormat="1" applyFont="1" applyAlignment="1">
      <alignment horizontal="center"/>
    </xf>
    <xf numFmtId="167" fontId="0" fillId="0" borderId="69" xfId="1541" applyNumberFormat="1" applyFont="1" applyBorder="1" applyAlignment="1">
      <alignment horizontal="center"/>
    </xf>
    <xf numFmtId="0" fontId="0" fillId="0" borderId="22" xfId="1541" applyFont="1" applyBorder="1" applyAlignment="1">
      <alignment horizontal="center"/>
    </xf>
    <xf numFmtId="170" fontId="142" fillId="0" borderId="70" xfId="1" applyNumberFormat="1" applyBorder="1" applyAlignment="1">
      <alignment horizontal="center"/>
    </xf>
    <xf numFmtId="0" fontId="1" fillId="0" borderId="0" xfId="1541" applyFont="1" applyAlignment="1">
      <alignment horizontal="center"/>
    </xf>
    <xf numFmtId="167" fontId="1" fillId="0" borderId="0" xfId="1541" applyNumberFormat="1" applyFont="1" applyAlignment="1">
      <alignment horizontal="center"/>
    </xf>
    <xf numFmtId="174" fontId="30" fillId="14" borderId="71" xfId="1541" applyNumberFormat="1" applyFont="1" applyFill="1" applyBorder="1" applyAlignment="1">
      <alignment horizontal="left" vertical="center"/>
    </xf>
    <xf numFmtId="0" fontId="31" fillId="0" borderId="20" xfId="1541" applyFont="1" applyBorder="1" applyAlignment="1">
      <alignment horizontal="center" vertical="center"/>
    </xf>
    <xf numFmtId="167" fontId="30" fillId="14" borderId="17" xfId="1541" applyNumberFormat="1" applyFont="1" applyFill="1" applyBorder="1" applyAlignment="1">
      <alignment horizontal="center" vertical="center"/>
    </xf>
    <xf numFmtId="170" fontId="30" fillId="14" borderId="17" xfId="1" applyNumberFormat="1" applyFont="1" applyFill="1" applyBorder="1" applyAlignment="1">
      <alignment horizontal="center" vertical="center"/>
    </xf>
    <xf numFmtId="9" fontId="30" fillId="14" borderId="17" xfId="4" applyNumberFormat="1" applyFont="1" applyFill="1" applyBorder="1" applyAlignment="1">
      <alignment horizontal="center" vertical="center"/>
    </xf>
    <xf numFmtId="9" fontId="30" fillId="0" borderId="18" xfId="4" applyNumberFormat="1" applyFont="1" applyBorder="1" applyAlignment="1">
      <alignment horizontal="center" vertical="center"/>
    </xf>
    <xf numFmtId="9" fontId="30" fillId="14" borderId="18" xfId="4" applyNumberFormat="1" applyFont="1" applyFill="1" applyBorder="1" applyAlignment="1">
      <alignment horizontal="center" vertical="center"/>
    </xf>
    <xf numFmtId="167" fontId="30" fillId="0" borderId="18" xfId="1541" applyNumberFormat="1" applyFont="1" applyBorder="1" applyAlignment="1">
      <alignment horizontal="center" vertical="center"/>
    </xf>
    <xf numFmtId="167" fontId="30" fillId="0" borderId="72" xfId="1541" applyNumberFormat="1" applyFont="1" applyBorder="1" applyAlignment="1">
      <alignment horizontal="center" vertical="center"/>
    </xf>
    <xf numFmtId="175" fontId="30" fillId="14" borderId="17" xfId="4" applyNumberFormat="1" applyFont="1" applyFill="1" applyBorder="1" applyAlignment="1">
      <alignment horizontal="center" vertical="center"/>
    </xf>
    <xf numFmtId="167" fontId="30" fillId="14" borderId="18" xfId="1541" applyNumberFormat="1" applyFont="1" applyFill="1" applyBorder="1" applyAlignment="1">
      <alignment horizontal="center" vertical="center"/>
    </xf>
    <xf numFmtId="182" fontId="30" fillId="14" borderId="17" xfId="1541" applyNumberFormat="1" applyFont="1" applyFill="1" applyBorder="1" applyAlignment="1">
      <alignment horizontal="center" vertical="center"/>
    </xf>
    <xf numFmtId="170" fontId="30" fillId="14" borderId="25" xfId="1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horizontal="center" vertical="center"/>
    </xf>
    <xf numFmtId="170" fontId="30" fillId="14" borderId="73" xfId="1" applyNumberFormat="1" applyFont="1" applyFill="1" applyBorder="1" applyAlignment="1">
      <alignment horizontal="center" vertical="center"/>
    </xf>
    <xf numFmtId="9" fontId="51" fillId="14" borderId="17" xfId="4" applyNumberFormat="1" applyFont="1" applyFill="1" applyBorder="1" applyAlignment="1">
      <alignment horizontal="center" vertical="center"/>
    </xf>
    <xf numFmtId="167" fontId="43" fillId="0" borderId="0" xfId="1541" applyNumberFormat="1" applyFont="1" applyAlignment="1">
      <alignment horizontal="center"/>
    </xf>
    <xf numFmtId="167" fontId="51" fillId="14" borderId="17" xfId="1541" applyNumberFormat="1" applyFont="1" applyFill="1" applyBorder="1" applyAlignment="1">
      <alignment horizontal="center" vertical="center"/>
    </xf>
    <xf numFmtId="180" fontId="29" fillId="13" borderId="0" xfId="1541" applyNumberFormat="1" applyFont="1" applyFill="1" applyAlignment="1">
      <alignment horizontal="center" vertical="center"/>
    </xf>
    <xf numFmtId="167" fontId="1" fillId="0" borderId="0" xfId="1541" applyNumberFormat="1" applyFont="1"/>
    <xf numFmtId="0" fontId="45" fillId="0" borderId="0" xfId="1541" applyFont="1"/>
    <xf numFmtId="167" fontId="45" fillId="0" borderId="0" xfId="1541" applyNumberFormat="1" applyFont="1"/>
    <xf numFmtId="183" fontId="1" fillId="0" borderId="0" xfId="1541" applyNumberFormat="1" applyFont="1"/>
    <xf numFmtId="0" fontId="0" fillId="0" borderId="0" xfId="1541" applyFont="1" applyAlignment="1">
      <alignment horizontal="left" vertical="center"/>
    </xf>
    <xf numFmtId="178" fontId="142" fillId="0" borderId="0" xfId="1" applyNumberFormat="1" applyAlignment="1">
      <alignment horizontal="center" vertical="center"/>
    </xf>
    <xf numFmtId="9" fontId="0" fillId="0" borderId="20" xfId="4" applyNumberFormat="1" applyFont="1" applyBorder="1" applyAlignment="1">
      <alignment horizontal="center" vertical="center"/>
    </xf>
    <xf numFmtId="167" fontId="0" fillId="0" borderId="20" xfId="1541" applyNumberFormat="1" applyFont="1" applyBorder="1" applyAlignment="1">
      <alignment horizontal="center" vertical="center"/>
    </xf>
    <xf numFmtId="167" fontId="0" fillId="0" borderId="69" xfId="1541" applyNumberFormat="1" applyFont="1" applyBorder="1" applyAlignment="1">
      <alignment horizontal="center" vertical="center"/>
    </xf>
    <xf numFmtId="0" fontId="0" fillId="0" borderId="22" xfId="1541" applyFont="1" applyBorder="1" applyAlignment="1">
      <alignment horizontal="center" vertical="center"/>
    </xf>
    <xf numFmtId="170" fontId="142" fillId="0" borderId="70" xfId="1" applyNumberFormat="1" applyBorder="1" applyAlignment="1">
      <alignment horizontal="center" vertical="center"/>
    </xf>
    <xf numFmtId="9" fontId="1" fillId="0" borderId="0" xfId="4" applyNumberFormat="1" applyFont="1" applyAlignment="1">
      <alignment horizontal="center" vertical="center"/>
    </xf>
    <xf numFmtId="167" fontId="1" fillId="0" borderId="0" xfId="1541" applyNumberFormat="1" applyFont="1" applyAlignment="1">
      <alignment horizontal="center" vertical="center"/>
    </xf>
    <xf numFmtId="174" fontId="30" fillId="14" borderId="71" xfId="1" applyNumberFormat="1" applyFont="1" applyFill="1" applyBorder="1" applyAlignment="1">
      <alignment horizontal="left" vertical="center"/>
    </xf>
    <xf numFmtId="0" fontId="0" fillId="15" borderId="0" xfId="1541" applyFont="1" applyFill="1" applyAlignment="1">
      <alignment horizontal="left" vertical="center"/>
    </xf>
    <xf numFmtId="0" fontId="31" fillId="16" borderId="20" xfId="1541" applyFont="1" applyFill="1" applyBorder="1" applyAlignment="1">
      <alignment horizontal="center" vertical="center"/>
    </xf>
    <xf numFmtId="167" fontId="0" fillId="15" borderId="0" xfId="1541" applyNumberFormat="1" applyFont="1" applyFill="1" applyAlignment="1">
      <alignment horizontal="center" vertical="center"/>
    </xf>
    <xf numFmtId="170" fontId="142" fillId="15" borderId="0" xfId="1" applyNumberFormat="1" applyFill="1" applyAlignment="1">
      <alignment horizontal="center" vertical="center"/>
    </xf>
    <xf numFmtId="9" fontId="0" fillId="15" borderId="0" xfId="4" applyNumberFormat="1" applyFont="1" applyFill="1" applyAlignment="1">
      <alignment horizontal="center" vertical="center"/>
    </xf>
    <xf numFmtId="9" fontId="0" fillId="15" borderId="20" xfId="4" applyNumberFormat="1" applyFont="1" applyFill="1" applyBorder="1" applyAlignment="1">
      <alignment horizontal="center" vertical="center"/>
    </xf>
    <xf numFmtId="167" fontId="0" fillId="15" borderId="20" xfId="1541" applyNumberFormat="1" applyFont="1" applyFill="1" applyBorder="1" applyAlignment="1">
      <alignment horizontal="center" vertical="center"/>
    </xf>
    <xf numFmtId="170" fontId="142" fillId="15" borderId="70" xfId="1" applyNumberFormat="1" applyFill="1" applyBorder="1" applyAlignment="1">
      <alignment horizontal="center" vertical="center"/>
    </xf>
    <xf numFmtId="9" fontId="1" fillId="15" borderId="0" xfId="4" applyNumberFormat="1" applyFont="1" applyFill="1" applyAlignment="1">
      <alignment horizontal="center" vertical="center"/>
    </xf>
    <xf numFmtId="167" fontId="1" fillId="15" borderId="0" xfId="1541" applyNumberFormat="1" applyFont="1" applyFill="1" applyAlignment="1">
      <alignment horizontal="center" vertical="center"/>
    </xf>
    <xf numFmtId="0" fontId="45" fillId="15" borderId="0" xfId="1541" applyFont="1" applyFill="1"/>
    <xf numFmtId="0" fontId="1" fillId="15" borderId="0" xfId="1541" applyFont="1" applyFill="1"/>
    <xf numFmtId="167" fontId="0" fillId="17" borderId="0" xfId="1541" applyNumberFormat="1" applyFont="1" applyFill="1" applyAlignment="1">
      <alignment horizontal="center" vertical="center"/>
    </xf>
    <xf numFmtId="170" fontId="142" fillId="18" borderId="0" xfId="1" applyNumberFormat="1" applyFill="1" applyAlignment="1">
      <alignment horizontal="center" vertical="center"/>
    </xf>
    <xf numFmtId="0" fontId="0" fillId="15" borderId="19" xfId="1541" applyFont="1" applyFill="1" applyBorder="1" applyAlignment="1">
      <alignment horizontal="left" vertical="center"/>
    </xf>
    <xf numFmtId="167" fontId="0" fillId="19" borderId="0" xfId="1541" applyNumberFormat="1" applyFont="1" applyFill="1" applyAlignment="1">
      <alignment horizontal="center" vertical="center"/>
    </xf>
    <xf numFmtId="170" fontId="142" fillId="19" borderId="0" xfId="1" applyNumberFormat="1" applyFill="1" applyAlignment="1">
      <alignment horizontal="center" vertical="center"/>
    </xf>
    <xf numFmtId="9" fontId="0" fillId="19" borderId="0" xfId="4" applyNumberFormat="1" applyFont="1" applyFill="1" applyAlignment="1">
      <alignment horizontal="center" vertical="center"/>
    </xf>
    <xf numFmtId="9" fontId="0" fillId="19" borderId="20" xfId="4" applyNumberFormat="1" applyFont="1" applyFill="1" applyBorder="1" applyAlignment="1">
      <alignment horizontal="center" vertical="center"/>
    </xf>
    <xf numFmtId="167" fontId="0" fillId="19" borderId="20" xfId="1541" applyNumberFormat="1" applyFont="1" applyFill="1" applyBorder="1" applyAlignment="1">
      <alignment horizontal="center" vertical="center"/>
    </xf>
    <xf numFmtId="170" fontId="0" fillId="19" borderId="0" xfId="4" applyNumberFormat="1" applyFont="1" applyFill="1" applyAlignment="1">
      <alignment horizontal="center" vertical="center"/>
    </xf>
    <xf numFmtId="9" fontId="0" fillId="19" borderId="22" xfId="4" applyNumberFormat="1" applyFont="1" applyFill="1" applyBorder="1" applyAlignment="1">
      <alignment horizontal="center" vertical="center"/>
    </xf>
    <xf numFmtId="170" fontId="142" fillId="19" borderId="70" xfId="1" applyNumberFormat="1" applyFill="1" applyBorder="1" applyAlignment="1">
      <alignment horizontal="center" vertical="center"/>
    </xf>
    <xf numFmtId="9" fontId="1" fillId="19" borderId="0" xfId="4" applyNumberFormat="1" applyFont="1" applyFill="1" applyAlignment="1">
      <alignment horizontal="center" vertical="center"/>
    </xf>
    <xf numFmtId="167" fontId="1" fillId="19" borderId="0" xfId="1541" applyNumberFormat="1" applyFont="1" applyFill="1" applyAlignment="1">
      <alignment horizontal="center" vertical="center"/>
    </xf>
    <xf numFmtId="167" fontId="0" fillId="20" borderId="0" xfId="1541" applyNumberFormat="1" applyFont="1" applyFill="1" applyAlignment="1">
      <alignment horizontal="center" vertical="center"/>
    </xf>
    <xf numFmtId="169" fontId="142" fillId="15" borderId="0" xfId="1" applyFill="1" applyAlignment="1">
      <alignment horizontal="center" vertical="center"/>
    </xf>
    <xf numFmtId="169" fontId="142" fillId="0" borderId="20" xfId="1" applyBorder="1" applyAlignment="1">
      <alignment horizontal="center" vertical="center"/>
    </xf>
    <xf numFmtId="169" fontId="142" fillId="15" borderId="20" xfId="1" applyFill="1" applyBorder="1" applyAlignment="1">
      <alignment horizontal="center" vertical="center"/>
    </xf>
    <xf numFmtId="0" fontId="12" fillId="15" borderId="0" xfId="1541" applyFont="1" applyFill="1" applyAlignment="1">
      <alignment horizontal="left" vertical="center"/>
    </xf>
    <xf numFmtId="170" fontId="12" fillId="15" borderId="0" xfId="1" applyNumberFormat="1" applyFont="1" applyFill="1" applyAlignment="1">
      <alignment horizontal="center" vertical="center"/>
    </xf>
    <xf numFmtId="167" fontId="12" fillId="15" borderId="0" xfId="1541" applyNumberFormat="1" applyFont="1" applyFill="1" applyAlignment="1">
      <alignment horizontal="center" vertical="center"/>
    </xf>
    <xf numFmtId="9" fontId="12" fillId="15" borderId="0" xfId="4" applyNumberFormat="1" applyFont="1" applyFill="1" applyAlignment="1">
      <alignment horizontal="center" vertical="center"/>
    </xf>
    <xf numFmtId="0" fontId="12" fillId="0" borderId="22" xfId="1541" applyFont="1" applyBorder="1" applyAlignment="1">
      <alignment horizontal="center" vertical="center"/>
    </xf>
    <xf numFmtId="170" fontId="12" fillId="15" borderId="70" xfId="1" applyNumberFormat="1" applyFont="1" applyFill="1" applyBorder="1" applyAlignment="1">
      <alignment horizontal="center" vertical="center"/>
    </xf>
    <xf numFmtId="9" fontId="43" fillId="15" borderId="0" xfId="4" applyNumberFormat="1" applyFont="1" applyFill="1" applyAlignment="1">
      <alignment horizontal="center" vertical="center"/>
    </xf>
    <xf numFmtId="0" fontId="43" fillId="15" borderId="0" xfId="1541" applyFont="1" applyFill="1"/>
    <xf numFmtId="170" fontId="30" fillId="18" borderId="17" xfId="1" applyNumberFormat="1" applyFont="1" applyFill="1" applyBorder="1" applyAlignment="1">
      <alignment horizontal="center" vertical="center"/>
    </xf>
    <xf numFmtId="167" fontId="0" fillId="21" borderId="0" xfId="1541" applyNumberFormat="1" applyFont="1" applyFill="1" applyAlignment="1">
      <alignment horizontal="center" vertical="center"/>
    </xf>
    <xf numFmtId="167" fontId="1" fillId="20" borderId="0" xfId="1541" applyNumberFormat="1" applyFont="1" applyFill="1" applyAlignment="1">
      <alignment horizontal="center" vertical="center"/>
    </xf>
    <xf numFmtId="167" fontId="12" fillId="20" borderId="0" xfId="1541" applyNumberFormat="1" applyFont="1" applyFill="1" applyAlignment="1">
      <alignment horizontal="center" vertical="center"/>
    </xf>
    <xf numFmtId="170" fontId="142" fillId="20" borderId="0" xfId="1" applyNumberFormat="1" applyFill="1" applyAlignment="1">
      <alignment horizontal="center" vertical="center"/>
    </xf>
    <xf numFmtId="167" fontId="12" fillId="22" borderId="0" xfId="1541" applyNumberFormat="1" applyFont="1" applyFill="1" applyAlignment="1">
      <alignment horizontal="center" vertical="center"/>
    </xf>
    <xf numFmtId="167" fontId="12" fillId="23" borderId="0" xfId="1541" applyNumberFormat="1" applyFont="1" applyFill="1" applyAlignment="1">
      <alignment horizontal="center" vertical="center"/>
    </xf>
    <xf numFmtId="167" fontId="43" fillId="20" borderId="0" xfId="1541" applyNumberFormat="1" applyFont="1" applyFill="1" applyAlignment="1">
      <alignment horizontal="center" vertical="center"/>
    </xf>
    <xf numFmtId="167" fontId="43" fillId="23" borderId="0" xfId="1541" applyNumberFormat="1" applyFont="1" applyFill="1" applyAlignment="1">
      <alignment horizontal="center" vertical="center"/>
    </xf>
    <xf numFmtId="167" fontId="12" fillId="17" borderId="0" xfId="1541" applyNumberFormat="1" applyFont="1" applyFill="1" applyAlignment="1">
      <alignment horizontal="center" vertical="center"/>
    </xf>
    <xf numFmtId="167" fontId="43" fillId="17" borderId="0" xfId="1541" applyNumberFormat="1" applyFont="1" applyFill="1" applyAlignment="1">
      <alignment horizontal="center" vertical="center"/>
    </xf>
    <xf numFmtId="167" fontId="12" fillId="24" borderId="0" xfId="1541" applyNumberFormat="1" applyFont="1" applyFill="1" applyAlignment="1">
      <alignment horizontal="center" vertical="center"/>
    </xf>
    <xf numFmtId="167" fontId="43" fillId="24" borderId="0" xfId="1541" applyNumberFormat="1" applyFont="1" applyFill="1" applyAlignment="1">
      <alignment horizontal="center" vertical="center"/>
    </xf>
    <xf numFmtId="167" fontId="0" fillId="25" borderId="0" xfId="1541" applyNumberFormat="1" applyFont="1" applyFill="1" applyAlignment="1">
      <alignment horizontal="center" vertical="center"/>
    </xf>
    <xf numFmtId="167" fontId="1" fillId="25" borderId="0" xfId="1541" applyNumberFormat="1" applyFont="1" applyFill="1" applyAlignment="1">
      <alignment horizontal="center" vertical="center"/>
    </xf>
    <xf numFmtId="0" fontId="0" fillId="0" borderId="74" xfId="1541" applyFont="1" applyBorder="1" applyAlignment="1">
      <alignment horizontal="left" vertical="center"/>
    </xf>
    <xf numFmtId="0" fontId="1" fillId="26" borderId="0" xfId="1541" applyFont="1" applyFill="1"/>
    <xf numFmtId="170" fontId="12" fillId="26" borderId="0" xfId="1" applyNumberFormat="1" applyFont="1" applyFill="1" applyAlignment="1">
      <alignment horizontal="center" vertical="center"/>
    </xf>
    <xf numFmtId="170" fontId="142" fillId="26" borderId="0" xfId="1" applyNumberFormat="1" applyFill="1" applyAlignment="1">
      <alignment horizontal="center" vertical="center"/>
    </xf>
    <xf numFmtId="9" fontId="0" fillId="26" borderId="0" xfId="4" applyNumberFormat="1" applyFont="1" applyFill="1" applyAlignment="1">
      <alignment horizontal="center" vertical="center"/>
    </xf>
    <xf numFmtId="9" fontId="0" fillId="26" borderId="20" xfId="4" applyNumberFormat="1" applyFont="1" applyFill="1" applyBorder="1" applyAlignment="1">
      <alignment horizontal="center" vertical="center"/>
    </xf>
    <xf numFmtId="170" fontId="12" fillId="0" borderId="0" xfId="1" applyNumberFormat="1" applyFont="1" applyAlignment="1">
      <alignment horizontal="center" vertical="center"/>
    </xf>
    <xf numFmtId="167" fontId="0" fillId="26" borderId="20" xfId="1541" applyNumberFormat="1" applyFont="1" applyFill="1" applyBorder="1" applyAlignment="1">
      <alignment horizontal="center" vertical="center"/>
    </xf>
    <xf numFmtId="167" fontId="0" fillId="26" borderId="0" xfId="1541" applyNumberFormat="1" applyFont="1" applyFill="1" applyAlignment="1">
      <alignment horizontal="center" vertical="center"/>
    </xf>
    <xf numFmtId="0" fontId="0" fillId="26" borderId="22" xfId="1541" applyFont="1" applyFill="1" applyBorder="1" applyAlignment="1">
      <alignment horizontal="center" vertical="center"/>
    </xf>
    <xf numFmtId="170" fontId="142" fillId="26" borderId="70" xfId="1" applyNumberFormat="1" applyFill="1" applyBorder="1" applyAlignment="1">
      <alignment horizontal="center" vertical="center"/>
    </xf>
    <xf numFmtId="9" fontId="1" fillId="26" borderId="0" xfId="4" applyNumberFormat="1" applyFont="1" applyFill="1" applyAlignment="1">
      <alignment horizontal="center" vertical="center"/>
    </xf>
    <xf numFmtId="0" fontId="45" fillId="26" borderId="0" xfId="1541" applyFont="1" applyFill="1"/>
    <xf numFmtId="167" fontId="1" fillId="26" borderId="0" xfId="1541" applyNumberFormat="1" applyFont="1" applyFill="1" applyAlignment="1">
      <alignment horizontal="center" vertical="center"/>
    </xf>
    <xf numFmtId="167" fontId="12" fillId="0" borderId="0" xfId="1541" applyNumberFormat="1" applyFont="1" applyAlignment="1">
      <alignment horizontal="center" vertical="center"/>
    </xf>
    <xf numFmtId="167" fontId="12" fillId="26" borderId="0" xfId="1541" applyNumberFormat="1" applyFont="1" applyFill="1" applyAlignment="1">
      <alignment horizontal="center" vertical="center"/>
    </xf>
    <xf numFmtId="167" fontId="0" fillId="22" borderId="0" xfId="1541" applyNumberFormat="1" applyFont="1" applyFill="1" applyAlignment="1">
      <alignment horizontal="center" vertical="center"/>
    </xf>
    <xf numFmtId="169" fontId="142" fillId="0" borderId="0" xfId="1" applyAlignment="1">
      <alignment horizontal="center" vertical="center"/>
    </xf>
    <xf numFmtId="167" fontId="0" fillId="9" borderId="0" xfId="1541" applyNumberFormat="1" applyFont="1" applyFill="1" applyAlignment="1">
      <alignment horizontal="center" vertical="center"/>
    </xf>
    <xf numFmtId="167" fontId="43" fillId="15" borderId="0" xfId="1541" applyNumberFormat="1" applyFont="1" applyFill="1" applyAlignment="1">
      <alignment horizontal="center" vertical="center"/>
    </xf>
    <xf numFmtId="0" fontId="29" fillId="15" borderId="19" xfId="1541" applyFont="1" applyFill="1" applyBorder="1" applyAlignment="1">
      <alignment horizontal="left" vertical="center"/>
    </xf>
    <xf numFmtId="167" fontId="29" fillId="15" borderId="0" xfId="1541" applyNumberFormat="1" applyFont="1" applyFill="1" applyAlignment="1">
      <alignment horizontal="center" vertical="center"/>
    </xf>
    <xf numFmtId="170" fontId="29" fillId="15" borderId="0" xfId="1" applyNumberFormat="1" applyFont="1" applyFill="1" applyAlignment="1">
      <alignment horizontal="center" vertical="center"/>
    </xf>
    <xf numFmtId="9" fontId="29" fillId="15" borderId="0" xfId="4" applyNumberFormat="1" applyFont="1" applyFill="1" applyAlignment="1">
      <alignment horizontal="center" vertical="center"/>
    </xf>
    <xf numFmtId="9" fontId="29" fillId="15" borderId="20" xfId="4" applyNumberFormat="1" applyFont="1" applyFill="1" applyBorder="1" applyAlignment="1">
      <alignment horizontal="center" vertical="center"/>
    </xf>
    <xf numFmtId="167" fontId="29" fillId="0" borderId="20" xfId="1541" applyNumberFormat="1" applyFont="1" applyBorder="1" applyAlignment="1">
      <alignment horizontal="center" vertical="center"/>
    </xf>
    <xf numFmtId="167" fontId="29" fillId="0" borderId="69" xfId="1541" applyNumberFormat="1" applyFont="1" applyBorder="1" applyAlignment="1">
      <alignment horizontal="center" vertical="center"/>
    </xf>
    <xf numFmtId="167" fontId="29" fillId="0" borderId="0" xfId="1541" applyNumberFormat="1" applyFont="1" applyAlignment="1">
      <alignment horizontal="center" vertical="center"/>
    </xf>
    <xf numFmtId="167" fontId="29" fillId="15" borderId="20" xfId="1541" applyNumberFormat="1" applyFont="1" applyFill="1" applyBorder="1" applyAlignment="1">
      <alignment horizontal="center" vertical="center"/>
    </xf>
    <xf numFmtId="170" fontId="29" fillId="15" borderId="70" xfId="1" applyNumberFormat="1" applyFont="1" applyFill="1" applyBorder="1" applyAlignment="1">
      <alignment horizontal="center" vertical="center"/>
    </xf>
    <xf numFmtId="9" fontId="45" fillId="15" borderId="0" xfId="4" applyNumberFormat="1" applyFont="1" applyFill="1" applyAlignment="1">
      <alignment horizontal="center" vertical="center"/>
    </xf>
    <xf numFmtId="167" fontId="45" fillId="15" borderId="0" xfId="1541" applyNumberFormat="1" applyFont="1" applyFill="1" applyAlignment="1">
      <alignment horizontal="center" vertical="center"/>
    </xf>
    <xf numFmtId="0" fontId="0" fillId="0" borderId="19" xfId="1541" applyFont="1" applyBorder="1" applyAlignment="1">
      <alignment horizontal="left" vertical="center"/>
    </xf>
    <xf numFmtId="170" fontId="142" fillId="27" borderId="0" xfId="1" applyNumberFormat="1" applyFill="1" applyAlignment="1">
      <alignment horizontal="center" vertical="center"/>
    </xf>
    <xf numFmtId="170" fontId="142" fillId="24" borderId="0" xfId="1" applyNumberFormat="1" applyFill="1" applyAlignment="1">
      <alignment horizontal="center" vertical="center"/>
    </xf>
    <xf numFmtId="170" fontId="142" fillId="17" borderId="0" xfId="1" applyNumberFormat="1" applyFill="1" applyAlignment="1">
      <alignment horizontal="center" vertical="center"/>
    </xf>
    <xf numFmtId="0" fontId="52" fillId="0" borderId="0" xfId="1541" applyFont="1"/>
    <xf numFmtId="0" fontId="32" fillId="15" borderId="19" xfId="1541" applyFont="1" applyFill="1" applyBorder="1" applyAlignment="1">
      <alignment horizontal="left" vertical="center"/>
    </xf>
    <xf numFmtId="167" fontId="32" fillId="15" borderId="0" xfId="1541" applyNumberFormat="1" applyFont="1" applyFill="1" applyAlignment="1">
      <alignment horizontal="center" vertical="center"/>
    </xf>
    <xf numFmtId="170" fontId="32" fillId="15" borderId="0" xfId="1" applyNumberFormat="1" applyFont="1" applyFill="1" applyAlignment="1">
      <alignment horizontal="center" vertical="center"/>
    </xf>
    <xf numFmtId="9" fontId="32" fillId="15" borderId="0" xfId="4" applyNumberFormat="1" applyFont="1" applyFill="1" applyAlignment="1">
      <alignment horizontal="center" vertical="center"/>
    </xf>
    <xf numFmtId="9" fontId="32" fillId="0" borderId="20" xfId="4" applyNumberFormat="1" applyFont="1" applyBorder="1" applyAlignment="1">
      <alignment horizontal="center" vertical="center"/>
    </xf>
    <xf numFmtId="9" fontId="32" fillId="15" borderId="20" xfId="4" applyNumberFormat="1" applyFont="1" applyFill="1" applyBorder="1" applyAlignment="1">
      <alignment horizontal="center" vertical="center"/>
    </xf>
    <xf numFmtId="167" fontId="32" fillId="0" borderId="20" xfId="1541" applyNumberFormat="1" applyFont="1" applyBorder="1" applyAlignment="1">
      <alignment horizontal="center" vertical="center"/>
    </xf>
    <xf numFmtId="167" fontId="32" fillId="17" borderId="0" xfId="1541" applyNumberFormat="1" applyFont="1" applyFill="1" applyAlignment="1">
      <alignment horizontal="center" vertical="center"/>
    </xf>
    <xf numFmtId="167" fontId="32" fillId="0" borderId="69" xfId="1541" applyNumberFormat="1" applyFont="1" applyBorder="1" applyAlignment="1">
      <alignment horizontal="center" vertical="center"/>
    </xf>
    <xf numFmtId="170" fontId="32" fillId="20" borderId="0" xfId="1" applyNumberFormat="1" applyFont="1" applyFill="1" applyAlignment="1">
      <alignment horizontal="center" vertical="center"/>
    </xf>
    <xf numFmtId="167" fontId="32" fillId="15" borderId="20" xfId="1541" applyNumberFormat="1" applyFont="1" applyFill="1" applyBorder="1" applyAlignment="1">
      <alignment horizontal="center" vertical="center"/>
    </xf>
    <xf numFmtId="167" fontId="32" fillId="26" borderId="0" xfId="1541" applyNumberFormat="1" applyFont="1" applyFill="1" applyAlignment="1">
      <alignment horizontal="center" vertical="center"/>
    </xf>
    <xf numFmtId="0" fontId="32" fillId="0" borderId="22" xfId="1541" applyFont="1" applyBorder="1" applyAlignment="1">
      <alignment horizontal="center" vertical="center"/>
    </xf>
    <xf numFmtId="170" fontId="32" fillId="15" borderId="70" xfId="1" applyNumberFormat="1" applyFont="1" applyFill="1" applyBorder="1" applyAlignment="1">
      <alignment horizontal="center" vertical="center"/>
    </xf>
    <xf numFmtId="9" fontId="52" fillId="15" borderId="0" xfId="4" applyNumberFormat="1" applyFont="1" applyFill="1" applyAlignment="1">
      <alignment horizontal="center" vertical="center"/>
    </xf>
    <xf numFmtId="167" fontId="52" fillId="15" borderId="0" xfId="1541" applyNumberFormat="1" applyFont="1" applyFill="1" applyAlignment="1">
      <alignment horizontal="center" vertical="center"/>
    </xf>
    <xf numFmtId="0" fontId="52" fillId="15" borderId="0" xfId="1541" applyFont="1" applyFill="1"/>
    <xf numFmtId="170" fontId="142" fillId="28" borderId="0" xfId="1" applyNumberFormat="1" applyFill="1" applyAlignment="1">
      <alignment horizontal="center" vertical="center"/>
    </xf>
    <xf numFmtId="170" fontId="1" fillId="15" borderId="0" xfId="1" applyNumberFormat="1" applyFont="1" applyFill="1" applyAlignment="1">
      <alignment horizontal="center" vertical="center"/>
    </xf>
    <xf numFmtId="167" fontId="0" fillId="29" borderId="0" xfId="1541" applyNumberFormat="1" applyFont="1" applyFill="1" applyAlignment="1">
      <alignment horizontal="center" vertical="center"/>
    </xf>
    <xf numFmtId="167" fontId="0" fillId="30" borderId="0" xfId="1541" applyNumberFormat="1" applyFont="1" applyFill="1" applyAlignment="1">
      <alignment horizontal="center" vertical="center"/>
    </xf>
    <xf numFmtId="167" fontId="0" fillId="27" borderId="0" xfId="1541" applyNumberFormat="1" applyFont="1" applyFill="1" applyAlignment="1">
      <alignment horizontal="center" vertical="center"/>
    </xf>
    <xf numFmtId="167" fontId="1" fillId="27" borderId="0" xfId="1541" applyNumberFormat="1" applyFont="1" applyFill="1" applyAlignment="1">
      <alignment horizontal="center" vertical="center"/>
    </xf>
    <xf numFmtId="170" fontId="32" fillId="20" borderId="70" xfId="1" applyNumberFormat="1" applyFont="1" applyFill="1" applyBorder="1" applyAlignment="1">
      <alignment horizontal="center" vertical="center"/>
    </xf>
    <xf numFmtId="0" fontId="0" fillId="0" borderId="75" xfId="1541" applyFont="1" applyBorder="1" applyAlignment="1">
      <alignment horizontal="left" vertical="center"/>
    </xf>
    <xf numFmtId="167" fontId="0" fillId="0" borderId="11" xfId="1541" applyNumberFormat="1" applyFont="1" applyBorder="1" applyAlignment="1">
      <alignment horizontal="center" vertical="center"/>
    </xf>
    <xf numFmtId="170" fontId="142" fillId="0" borderId="11" xfId="1" applyNumberFormat="1" applyBorder="1" applyAlignment="1">
      <alignment horizontal="center" vertical="center"/>
    </xf>
    <xf numFmtId="9" fontId="0" fillId="0" borderId="11" xfId="4" applyNumberFormat="1" applyFont="1" applyBorder="1" applyAlignment="1">
      <alignment horizontal="center" vertical="center"/>
    </xf>
    <xf numFmtId="9" fontId="0" fillId="0" borderId="64" xfId="4" applyNumberFormat="1" applyFont="1" applyBorder="1" applyAlignment="1">
      <alignment horizontal="center" vertical="center"/>
    </xf>
    <xf numFmtId="167" fontId="0" fillId="0" borderId="64" xfId="1541" applyNumberFormat="1" applyFont="1" applyBorder="1" applyAlignment="1">
      <alignment horizontal="center" vertical="center"/>
    </xf>
    <xf numFmtId="167" fontId="0" fillId="0" borderId="67" xfId="1541" applyNumberFormat="1" applyFont="1" applyBorder="1" applyAlignment="1">
      <alignment horizontal="center" vertical="center"/>
    </xf>
    <xf numFmtId="170" fontId="142" fillId="0" borderId="76" xfId="1" applyNumberFormat="1" applyBorder="1" applyAlignment="1">
      <alignment horizontal="center" vertical="center"/>
    </xf>
    <xf numFmtId="9" fontId="1" fillId="0" borderId="11" xfId="4" applyNumberFormat="1" applyFont="1" applyBorder="1" applyAlignment="1">
      <alignment horizontal="center" vertical="center"/>
    </xf>
    <xf numFmtId="167" fontId="1" fillId="0" borderId="11" xfId="1541" applyNumberFormat="1" applyFont="1" applyBorder="1" applyAlignment="1">
      <alignment horizontal="center" vertical="center"/>
    </xf>
    <xf numFmtId="0" fontId="0" fillId="0" borderId="77" xfId="1541" applyFont="1" applyBorder="1" applyAlignment="1">
      <alignment horizontal="left" vertical="center"/>
    </xf>
    <xf numFmtId="167" fontId="0" fillId="0" borderId="27" xfId="1541" applyNumberFormat="1" applyFont="1" applyBorder="1" applyAlignment="1">
      <alignment horizontal="center" vertical="center"/>
    </xf>
    <xf numFmtId="170" fontId="142" fillId="0" borderId="27" xfId="1" applyNumberFormat="1" applyBorder="1" applyAlignment="1">
      <alignment horizontal="center" vertical="center"/>
    </xf>
    <xf numFmtId="9" fontId="0" fillId="0" borderId="27" xfId="4" applyNumberFormat="1" applyFont="1" applyBorder="1" applyAlignment="1">
      <alignment horizontal="center" vertical="center"/>
    </xf>
    <xf numFmtId="9" fontId="0" fillId="0" borderId="29" xfId="4" applyNumberFormat="1" applyFont="1" applyBorder="1" applyAlignment="1">
      <alignment horizontal="center" vertical="center"/>
    </xf>
    <xf numFmtId="167" fontId="0" fillId="0" borderId="29" xfId="1541" applyNumberFormat="1" applyFont="1" applyBorder="1" applyAlignment="1">
      <alignment horizontal="center" vertical="center"/>
    </xf>
    <xf numFmtId="167" fontId="0" fillId="0" borderId="78" xfId="1541" applyNumberFormat="1" applyFont="1" applyBorder="1" applyAlignment="1">
      <alignment horizontal="center" vertical="center"/>
    </xf>
    <xf numFmtId="170" fontId="142" fillId="0" borderId="79" xfId="1" applyNumberFormat="1" applyBorder="1" applyAlignment="1">
      <alignment horizontal="center" vertical="center"/>
    </xf>
    <xf numFmtId="9" fontId="1" fillId="0" borderId="27" xfId="4" applyNumberFormat="1" applyFont="1" applyBorder="1" applyAlignment="1">
      <alignment horizontal="center" vertical="center"/>
    </xf>
    <xf numFmtId="167" fontId="1" fillId="0" borderId="27" xfId="1541" applyNumberFormat="1" applyFont="1" applyBorder="1" applyAlignment="1">
      <alignment horizontal="center" vertical="center"/>
    </xf>
    <xf numFmtId="167" fontId="0" fillId="8" borderId="0" xfId="1541" applyNumberFormat="1" applyFont="1" applyFill="1" applyAlignment="1">
      <alignment horizontal="center" vertical="center"/>
    </xf>
    <xf numFmtId="167" fontId="1" fillId="8" borderId="0" xfId="1541" applyNumberFormat="1" applyFont="1" applyFill="1" applyAlignment="1">
      <alignment horizontal="center" vertical="center"/>
    </xf>
    <xf numFmtId="167" fontId="0" fillId="15" borderId="0" xfId="1541" applyNumberFormat="1" applyFont="1" applyFill="1" applyAlignment="1">
      <alignment vertical="center"/>
    </xf>
    <xf numFmtId="167" fontId="0" fillId="22" borderId="0" xfId="1541" applyNumberFormat="1" applyFont="1" applyFill="1" applyAlignment="1">
      <alignment vertical="center"/>
    </xf>
    <xf numFmtId="170" fontId="142" fillId="22" borderId="0" xfId="1" applyNumberFormat="1" applyFill="1" applyAlignment="1">
      <alignment horizontal="center" vertical="center"/>
    </xf>
    <xf numFmtId="167" fontId="0" fillId="21" borderId="0" xfId="1541" applyNumberFormat="1" applyFont="1" applyFill="1" applyAlignment="1">
      <alignment vertical="center"/>
    </xf>
    <xf numFmtId="167" fontId="1" fillId="15" borderId="0" xfId="1541" applyNumberFormat="1" applyFont="1" applyFill="1" applyAlignment="1">
      <alignment vertical="center"/>
    </xf>
    <xf numFmtId="167" fontId="12" fillId="28" borderId="0" xfId="1541" applyNumberFormat="1" applyFont="1" applyFill="1" applyAlignment="1">
      <alignment horizontal="center" vertical="center"/>
    </xf>
    <xf numFmtId="167" fontId="43" fillId="28" borderId="0" xfId="1541" applyNumberFormat="1" applyFont="1" applyFill="1" applyAlignment="1">
      <alignment horizontal="center" vertical="center"/>
    </xf>
    <xf numFmtId="167" fontId="12" fillId="8" borderId="0" xfId="1541" applyNumberFormat="1" applyFont="1" applyFill="1" applyAlignment="1">
      <alignment horizontal="center" vertical="center"/>
    </xf>
    <xf numFmtId="167" fontId="43" fillId="8" borderId="0" xfId="1541" applyNumberFormat="1" applyFont="1" applyFill="1" applyAlignment="1">
      <alignment horizontal="center" vertical="center"/>
    </xf>
    <xf numFmtId="167" fontId="0" fillId="28" borderId="0" xfId="1541" applyNumberFormat="1" applyFont="1" applyFill="1" applyAlignment="1">
      <alignment horizontal="center" vertical="center"/>
    </xf>
    <xf numFmtId="167" fontId="1" fillId="28" borderId="0" xfId="1541" applyNumberFormat="1" applyFont="1" applyFill="1" applyAlignment="1">
      <alignment horizontal="center" vertical="center"/>
    </xf>
    <xf numFmtId="167" fontId="0" fillId="24" borderId="0" xfId="1541" applyNumberFormat="1" applyFont="1" applyFill="1" applyAlignment="1">
      <alignment horizontal="center" vertical="center"/>
    </xf>
    <xf numFmtId="167" fontId="1" fillId="24" borderId="0" xfId="1541" applyNumberFormat="1" applyFont="1" applyFill="1" applyAlignment="1">
      <alignment horizontal="center" vertical="center"/>
    </xf>
    <xf numFmtId="0" fontId="0" fillId="0" borderId="22" xfId="1541" applyFont="1" applyBorder="1" applyAlignment="1">
      <alignment horizontal="left" vertical="center"/>
    </xf>
    <xf numFmtId="182" fontId="0" fillId="17" borderId="0" xfId="1541" applyNumberFormat="1" applyFont="1" applyFill="1" applyAlignment="1">
      <alignment horizontal="center" vertical="center"/>
    </xf>
    <xf numFmtId="178" fontId="142" fillId="15" borderId="0" xfId="1" applyNumberFormat="1" applyFill="1" applyAlignment="1">
      <alignment horizontal="center" vertical="center"/>
    </xf>
    <xf numFmtId="178" fontId="142" fillId="15" borderId="70" xfId="1" applyNumberFormat="1" applyFill="1" applyBorder="1" applyAlignment="1">
      <alignment horizontal="center" vertical="center"/>
    </xf>
    <xf numFmtId="169" fontId="29" fillId="13" borderId="0" xfId="1" applyFont="1" applyFill="1" applyAlignment="1">
      <alignment horizontal="center" vertical="center"/>
    </xf>
    <xf numFmtId="175" fontId="0" fillId="0" borderId="11" xfId="4" applyNumberFormat="1" applyFont="1" applyBorder="1" applyAlignment="1">
      <alignment horizontal="center" vertical="center"/>
    </xf>
    <xf numFmtId="180" fontId="0" fillId="15" borderId="0" xfId="1541" applyNumberFormat="1" applyFont="1" applyFill="1" applyAlignment="1">
      <alignment horizontal="center" vertical="center"/>
    </xf>
    <xf numFmtId="0" fontId="0" fillId="15" borderId="19" xfId="1541" applyFont="1" applyFill="1" applyBorder="1" applyAlignment="1">
      <alignment horizontal="left" vertical="center" wrapText="1"/>
    </xf>
    <xf numFmtId="182" fontId="12" fillId="20" borderId="0" xfId="1541" applyNumberFormat="1" applyFont="1" applyFill="1" applyAlignment="1">
      <alignment horizontal="center" vertical="center"/>
    </xf>
    <xf numFmtId="182" fontId="43" fillId="20" borderId="0" xfId="1541" applyNumberFormat="1" applyFont="1" applyFill="1" applyAlignment="1">
      <alignment horizontal="center" vertical="center"/>
    </xf>
    <xf numFmtId="167" fontId="30" fillId="0" borderId="11" xfId="1541" applyNumberFormat="1" applyFont="1" applyBorder="1" applyAlignment="1">
      <alignment horizontal="center" vertical="center"/>
    </xf>
    <xf numFmtId="0" fontId="0" fillId="0" borderId="74" xfId="1541" applyFont="1" applyBorder="1"/>
    <xf numFmtId="0" fontId="0" fillId="0" borderId="19" xfId="1541" applyFont="1" applyBorder="1"/>
    <xf numFmtId="167" fontId="0" fillId="31" borderId="0" xfId="1541" applyNumberFormat="1" applyFont="1" applyFill="1" applyAlignment="1">
      <alignment horizontal="center" vertical="center"/>
    </xf>
    <xf numFmtId="170" fontId="142" fillId="31" borderId="0" xfId="1" applyNumberFormat="1" applyFill="1" applyAlignment="1">
      <alignment horizontal="center" vertical="center"/>
    </xf>
    <xf numFmtId="9" fontId="0" fillId="31" borderId="0" xfId="4" applyNumberFormat="1" applyFont="1" applyFill="1" applyAlignment="1">
      <alignment horizontal="center" vertical="center"/>
    </xf>
    <xf numFmtId="9" fontId="0" fillId="31" borderId="20" xfId="4" applyNumberFormat="1" applyFont="1" applyFill="1" applyBorder="1" applyAlignment="1">
      <alignment horizontal="center" vertical="center"/>
    </xf>
    <xf numFmtId="167" fontId="0" fillId="31" borderId="20" xfId="1541" applyNumberFormat="1" applyFont="1" applyFill="1" applyBorder="1" applyAlignment="1">
      <alignment horizontal="center" vertical="center"/>
    </xf>
    <xf numFmtId="0" fontId="0" fillId="31" borderId="22" xfId="1541" applyFont="1" applyFill="1" applyBorder="1" applyAlignment="1">
      <alignment horizontal="center" vertical="center"/>
    </xf>
    <xf numFmtId="170" fontId="142" fillId="31" borderId="70" xfId="1" applyNumberFormat="1" applyFill="1" applyBorder="1" applyAlignment="1">
      <alignment horizontal="center" vertical="center"/>
    </xf>
    <xf numFmtId="167" fontId="1" fillId="31" borderId="0" xfId="1541" applyNumberFormat="1" applyFont="1" applyFill="1" applyAlignment="1">
      <alignment horizontal="center" vertical="center"/>
    </xf>
    <xf numFmtId="170" fontId="1" fillId="0" borderId="0" xfId="1" applyNumberFormat="1" applyFont="1" applyAlignment="1">
      <alignment horizontal="center" vertical="center"/>
    </xf>
    <xf numFmtId="0" fontId="0" fillId="0" borderId="75" xfId="1541" applyFont="1" applyBorder="1"/>
    <xf numFmtId="167" fontId="30" fillId="14" borderId="80" xfId="1541" applyNumberFormat="1" applyFont="1" applyFill="1" applyBorder="1" applyAlignment="1">
      <alignment horizontal="center" vertical="center"/>
    </xf>
    <xf numFmtId="170" fontId="30" fillId="14" borderId="81" xfId="1" applyNumberFormat="1" applyFont="1" applyFill="1" applyBorder="1" applyAlignment="1">
      <alignment horizontal="center" vertical="center"/>
    </xf>
    <xf numFmtId="167" fontId="30" fillId="14" borderId="81" xfId="1541" applyNumberFormat="1" applyFont="1" applyFill="1" applyBorder="1" applyAlignment="1">
      <alignment horizontal="center" vertical="center"/>
    </xf>
    <xf numFmtId="167" fontId="30" fillId="14" borderId="81" xfId="4" applyNumberFormat="1" applyFont="1" applyFill="1" applyBorder="1" applyAlignment="1">
      <alignment horizontal="center" vertical="center"/>
    </xf>
    <xf numFmtId="9" fontId="30" fillId="14" borderId="82" xfId="4" applyNumberFormat="1" applyFont="1" applyFill="1" applyBorder="1" applyAlignment="1">
      <alignment horizontal="center" vertical="center"/>
    </xf>
    <xf numFmtId="9" fontId="30" fillId="0" borderId="83" xfId="4" applyNumberFormat="1" applyFont="1" applyBorder="1" applyAlignment="1">
      <alignment horizontal="center" vertical="center"/>
    </xf>
    <xf numFmtId="9" fontId="30" fillId="14" borderId="29" xfId="4" applyNumberFormat="1" applyFont="1" applyFill="1" applyBorder="1" applyAlignment="1">
      <alignment horizontal="center" vertical="center"/>
    </xf>
    <xf numFmtId="167" fontId="30" fillId="0" borderId="83" xfId="1541" applyNumberFormat="1" applyFont="1" applyBorder="1" applyAlignment="1">
      <alignment horizontal="center" vertical="center"/>
    </xf>
    <xf numFmtId="9" fontId="30" fillId="14" borderId="83" xfId="4" applyNumberFormat="1" applyFont="1" applyFill="1" applyBorder="1" applyAlignment="1">
      <alignment horizontal="center" vertical="center"/>
    </xf>
    <xf numFmtId="167" fontId="30" fillId="0" borderId="84" xfId="1541" applyNumberFormat="1" applyFont="1" applyBorder="1" applyAlignment="1">
      <alignment horizontal="center" vertical="center"/>
    </xf>
    <xf numFmtId="167" fontId="30" fillId="14" borderId="83" xfId="1541" applyNumberFormat="1" applyFont="1" applyFill="1" applyBorder="1" applyAlignment="1">
      <alignment horizontal="center" vertical="center"/>
    </xf>
    <xf numFmtId="167" fontId="0" fillId="0" borderId="44" xfId="1541" applyNumberFormat="1" applyFont="1" applyBorder="1"/>
    <xf numFmtId="0" fontId="30" fillId="0" borderId="85" xfId="1541" applyFont="1" applyBorder="1" applyAlignment="1">
      <alignment horizontal="center" vertical="center"/>
    </xf>
    <xf numFmtId="167" fontId="30" fillId="14" borderId="86" xfId="4" applyNumberFormat="1" applyFont="1" applyFill="1" applyBorder="1" applyAlignment="1">
      <alignment horizontal="center" vertical="center"/>
    </xf>
    <xf numFmtId="9" fontId="30" fillId="14" borderId="86" xfId="4" applyNumberFormat="1" applyFont="1" applyFill="1" applyBorder="1" applyAlignment="1">
      <alignment horizontal="center" vertical="center"/>
    </xf>
    <xf numFmtId="9" fontId="51" fillId="14" borderId="86" xfId="4" applyNumberFormat="1" applyFont="1" applyFill="1" applyBorder="1" applyAlignment="1">
      <alignment horizontal="center" vertical="center"/>
    </xf>
    <xf numFmtId="167" fontId="51" fillId="14" borderId="80" xfId="1541" applyNumberFormat="1" applyFont="1" applyFill="1" applyBorder="1" applyAlignment="1">
      <alignment horizontal="center" vertical="center"/>
    </xf>
    <xf numFmtId="169" fontId="1" fillId="0" borderId="0" xfId="1" applyFont="1"/>
    <xf numFmtId="169" fontId="142" fillId="0" borderId="0" xfId="1"/>
    <xf numFmtId="169" fontId="142" fillId="0" borderId="87" xfId="1" applyBorder="1"/>
    <xf numFmtId="9" fontId="0" fillId="0" borderId="87" xfId="4" applyNumberFormat="1" applyFont="1" applyBorder="1" applyAlignment="1"/>
    <xf numFmtId="9" fontId="0" fillId="0" borderId="87" xfId="4" applyNumberFormat="1" applyFont="1" applyBorder="1" applyAlignment="1">
      <alignment horizontal="center"/>
    </xf>
    <xf numFmtId="169" fontId="142" fillId="0" borderId="0" xfId="1" applyAlignment="1">
      <alignment horizontal="center"/>
    </xf>
    <xf numFmtId="167" fontId="29" fillId="0" borderId="0" xfId="1541" applyNumberFormat="1" applyFont="1" applyAlignment="1">
      <alignment horizontal="center"/>
    </xf>
    <xf numFmtId="169" fontId="1" fillId="0" borderId="0" xfId="1" applyFont="1" applyAlignment="1">
      <alignment horizontal="center"/>
    </xf>
    <xf numFmtId="169" fontId="43" fillId="0" borderId="0" xfId="1" applyFont="1" applyAlignment="1">
      <alignment horizontal="center"/>
    </xf>
    <xf numFmtId="9" fontId="1" fillId="0" borderId="87" xfId="4" applyNumberFormat="1" applyFont="1" applyBorder="1" applyAlignment="1">
      <alignment horizontal="center"/>
    </xf>
    <xf numFmtId="167" fontId="43" fillId="0" borderId="0" xfId="1541" applyNumberFormat="1" applyFont="1"/>
    <xf numFmtId="175" fontId="1" fillId="0" borderId="0" xfId="4" applyNumberFormat="1" applyFont="1" applyAlignment="1">
      <alignment horizontal="center"/>
    </xf>
    <xf numFmtId="167" fontId="0" fillId="0" borderId="0" xfId="4" applyNumberFormat="1" applyFont="1" applyAlignment="1"/>
    <xf numFmtId="170" fontId="0" fillId="0" borderId="0" xfId="4" applyNumberFormat="1" applyFont="1" applyAlignment="1"/>
    <xf numFmtId="169" fontId="12" fillId="0" borderId="0" xfId="4" applyNumberFormat="1" applyFont="1" applyAlignment="1"/>
    <xf numFmtId="184" fontId="53" fillId="0" borderId="0" xfId="1541" applyNumberFormat="1" applyFont="1"/>
    <xf numFmtId="182" fontId="12" fillId="0" borderId="0" xfId="4" applyNumberFormat="1" applyFont="1" applyAlignment="1">
      <alignment horizontal="center"/>
    </xf>
    <xf numFmtId="167" fontId="12" fillId="0" borderId="0" xfId="4" applyNumberFormat="1" applyFont="1" applyAlignment="1">
      <alignment horizontal="center"/>
    </xf>
    <xf numFmtId="0" fontId="0" fillId="0" borderId="9" xfId="1541" applyFont="1" applyBorder="1"/>
    <xf numFmtId="170" fontId="27" fillId="0" borderId="0" xfId="1541" applyNumberFormat="1" applyFont="1"/>
    <xf numFmtId="182" fontId="0" fillId="0" borderId="0" xfId="1541" applyNumberFormat="1" applyFont="1"/>
    <xf numFmtId="170" fontId="12" fillId="0" borderId="9" xfId="1" applyNumberFormat="1" applyFont="1" applyBorder="1"/>
    <xf numFmtId="182" fontId="12" fillId="0" borderId="0" xfId="1541" applyNumberFormat="1" applyFont="1" applyAlignment="1">
      <alignment horizontal="center"/>
    </xf>
    <xf numFmtId="170" fontId="12" fillId="0" borderId="0" xfId="1" applyNumberFormat="1" applyFont="1"/>
    <xf numFmtId="169" fontId="12" fillId="0" borderId="0" xfId="1" applyFont="1"/>
    <xf numFmtId="179" fontId="12" fillId="0" borderId="0" xfId="1541" applyNumberFormat="1" applyFont="1"/>
    <xf numFmtId="9" fontId="12" fillId="0" borderId="0" xfId="1541" applyNumberFormat="1" applyFont="1"/>
    <xf numFmtId="178" fontId="12" fillId="0" borderId="0" xfId="1" applyNumberFormat="1" applyFont="1"/>
    <xf numFmtId="170" fontId="12" fillId="0" borderId="0" xfId="4" applyNumberFormat="1" applyFont="1" applyAlignment="1"/>
    <xf numFmtId="170" fontId="54" fillId="0" borderId="12" xfId="1" applyNumberFormat="1" applyFont="1" applyBorder="1" applyAlignment="1">
      <alignment vertical="center"/>
    </xf>
    <xf numFmtId="170" fontId="24" fillId="0" borderId="58" xfId="1" applyNumberFormat="1" applyFont="1" applyBorder="1" applyAlignment="1">
      <alignment vertical="center"/>
    </xf>
    <xf numFmtId="170" fontId="142" fillId="0" borderId="12" xfId="1" applyNumberFormat="1" applyBorder="1"/>
    <xf numFmtId="9" fontId="0" fillId="0" borderId="13" xfId="4" applyNumberFormat="1" applyFont="1" applyBorder="1" applyAlignment="1"/>
    <xf numFmtId="9" fontId="0" fillId="0" borderId="12" xfId="4" applyNumberFormat="1" applyFont="1" applyBorder="1" applyAlignment="1"/>
    <xf numFmtId="9" fontId="0" fillId="0" borderId="62" xfId="4" applyNumberFormat="1" applyFont="1" applyBorder="1" applyAlignment="1"/>
    <xf numFmtId="170" fontId="142" fillId="0" borderId="58" xfId="1" applyNumberFormat="1" applyBorder="1" applyAlignment="1">
      <alignment horizontal="center"/>
    </xf>
    <xf numFmtId="9" fontId="0" fillId="0" borderId="22" xfId="4" applyNumberFormat="1" applyFont="1" applyBorder="1" applyAlignment="1">
      <alignment horizontal="center"/>
    </xf>
    <xf numFmtId="9" fontId="0" fillId="0" borderId="88" xfId="4" applyNumberFormat="1" applyFont="1" applyBorder="1" applyAlignment="1">
      <alignment horizontal="center"/>
    </xf>
    <xf numFmtId="0" fontId="0" fillId="0" borderId="59" xfId="1541" applyFont="1" applyBorder="1" applyAlignment="1">
      <alignment horizontal="center"/>
    </xf>
    <xf numFmtId="170" fontId="24" fillId="0" borderId="12" xfId="1" applyNumberFormat="1" applyFont="1" applyBorder="1" applyAlignment="1">
      <alignment vertical="center"/>
    </xf>
    <xf numFmtId="9" fontId="0" fillId="0" borderId="60" xfId="4" applyNumberFormat="1" applyFont="1" applyBorder="1" applyAlignment="1"/>
    <xf numFmtId="0" fontId="29" fillId="0" borderId="65" xfId="1541" applyFont="1" applyBorder="1" applyAlignment="1">
      <alignment horizontal="center" vertical="center"/>
    </xf>
    <xf numFmtId="0" fontId="29" fillId="0" borderId="89" xfId="1541" applyFont="1" applyBorder="1" applyAlignment="1">
      <alignment horizontal="center" vertical="center"/>
    </xf>
    <xf numFmtId="0" fontId="29" fillId="0" borderId="20" xfId="1541" applyFont="1" applyBorder="1" applyAlignment="1">
      <alignment horizontal="center" vertical="center"/>
    </xf>
    <xf numFmtId="167" fontId="24" fillId="0" borderId="90" xfId="1541" applyNumberFormat="1" applyFont="1" applyBorder="1" applyAlignment="1">
      <alignment horizontal="center" vertical="center"/>
    </xf>
    <xf numFmtId="0" fontId="29" fillId="0" borderId="91" xfId="1541" applyFont="1" applyBorder="1" applyAlignment="1">
      <alignment horizontal="center" vertical="center"/>
    </xf>
    <xf numFmtId="0" fontId="29" fillId="0" borderId="92" xfId="1541" applyFont="1" applyBorder="1" applyAlignment="1">
      <alignment horizontal="center" vertical="center"/>
    </xf>
    <xf numFmtId="9" fontId="29" fillId="0" borderId="50" xfId="4" applyNumberFormat="1" applyFont="1" applyBorder="1" applyAlignment="1">
      <alignment horizontal="center" vertical="center"/>
    </xf>
    <xf numFmtId="9" fontId="29" fillId="0" borderId="24" xfId="4" applyNumberFormat="1" applyFont="1" applyBorder="1" applyAlignment="1">
      <alignment horizontal="center" vertical="center" wrapText="1"/>
    </xf>
    <xf numFmtId="167" fontId="29" fillId="0" borderId="0" xfId="1541" applyNumberFormat="1" applyFont="1" applyAlignment="1">
      <alignment vertical="center"/>
    </xf>
    <xf numFmtId="9" fontId="0" fillId="0" borderId="20" xfId="4" applyNumberFormat="1" applyFont="1" applyBorder="1" applyAlignment="1"/>
    <xf numFmtId="170" fontId="142" fillId="0" borderId="22" xfId="1" applyNumberFormat="1" applyBorder="1" applyAlignment="1">
      <alignment horizontal="center"/>
    </xf>
    <xf numFmtId="9" fontId="0" fillId="0" borderId="21" xfId="4" applyNumberFormat="1" applyFont="1" applyBorder="1" applyAlignment="1">
      <alignment horizontal="center"/>
    </xf>
    <xf numFmtId="167" fontId="0" fillId="0" borderId="22" xfId="1541" applyNumberFormat="1" applyFont="1" applyBorder="1" applyAlignment="1">
      <alignment horizontal="center"/>
    </xf>
    <xf numFmtId="170" fontId="142" fillId="0" borderId="22" xfId="1" applyNumberFormat="1" applyBorder="1"/>
    <xf numFmtId="170" fontId="142" fillId="0" borderId="50" xfId="1" applyNumberFormat="1" applyBorder="1" applyAlignment="1">
      <alignment horizontal="center"/>
    </xf>
    <xf numFmtId="0" fontId="30" fillId="14" borderId="93" xfId="1541" applyFont="1" applyFill="1" applyBorder="1"/>
    <xf numFmtId="0" fontId="30" fillId="14" borderId="94" xfId="1541" applyFont="1" applyFill="1" applyBorder="1"/>
    <xf numFmtId="0" fontId="31" fillId="0" borderId="87" xfId="1541" applyFont="1" applyBorder="1" applyAlignment="1">
      <alignment horizontal="center" vertical="center"/>
    </xf>
    <xf numFmtId="170" fontId="30" fillId="14" borderId="95" xfId="1" applyNumberFormat="1" applyFont="1" applyFill="1" applyBorder="1" applyAlignment="1">
      <alignment horizontal="center" vertical="center"/>
    </xf>
    <xf numFmtId="170" fontId="30" fillId="14" borderId="96" xfId="1" applyNumberFormat="1" applyFont="1" applyFill="1" applyBorder="1" applyAlignment="1">
      <alignment horizontal="center" vertical="center"/>
    </xf>
    <xf numFmtId="9" fontId="30" fillId="14" borderId="97" xfId="4" applyNumberFormat="1" applyFont="1" applyFill="1" applyBorder="1" applyAlignment="1">
      <alignment horizontal="center" vertical="center"/>
    </xf>
    <xf numFmtId="175" fontId="30" fillId="14" borderId="98" xfId="4" applyNumberFormat="1" applyFont="1" applyFill="1" applyBorder="1" applyAlignment="1">
      <alignment horizontal="center" vertical="center"/>
    </xf>
    <xf numFmtId="167" fontId="30" fillId="0" borderId="98" xfId="1541" applyNumberFormat="1" applyFont="1" applyBorder="1" applyAlignment="1">
      <alignment horizontal="center" vertical="center"/>
    </xf>
    <xf numFmtId="167" fontId="30" fillId="14" borderId="96" xfId="1541" applyNumberFormat="1" applyFont="1" applyFill="1" applyBorder="1" applyAlignment="1">
      <alignment horizontal="center" vertical="center"/>
    </xf>
    <xf numFmtId="9" fontId="30" fillId="14" borderId="98" xfId="4" applyNumberFormat="1" applyFont="1" applyFill="1" applyBorder="1" applyAlignment="1">
      <alignment horizontal="center" vertical="center"/>
    </xf>
    <xf numFmtId="175" fontId="30" fillId="14" borderId="97" xfId="4" applyNumberFormat="1" applyFont="1" applyFill="1" applyBorder="1" applyAlignment="1">
      <alignment horizontal="center" vertical="center"/>
    </xf>
    <xf numFmtId="167" fontId="30" fillId="14" borderId="95" xfId="1541" applyNumberFormat="1" applyFont="1" applyFill="1" applyBorder="1" applyAlignment="1">
      <alignment horizontal="center" vertical="center"/>
    </xf>
    <xf numFmtId="9" fontId="30" fillId="0" borderId="98" xfId="4" applyNumberFormat="1" applyFont="1" applyBorder="1" applyAlignment="1">
      <alignment horizontal="center" vertical="center"/>
    </xf>
    <xf numFmtId="9" fontId="30" fillId="0" borderId="64" xfId="4" applyNumberFormat="1" applyFont="1" applyBorder="1" applyAlignment="1">
      <alignment horizontal="center" vertical="center"/>
    </xf>
    <xf numFmtId="9" fontId="30" fillId="14" borderId="13" xfId="4" applyNumberFormat="1" applyFont="1" applyFill="1" applyBorder="1" applyAlignment="1">
      <alignment horizontal="center" vertical="center"/>
    </xf>
    <xf numFmtId="170" fontId="30" fillId="14" borderId="56" xfId="1" applyNumberFormat="1" applyFont="1" applyFill="1" applyBorder="1" applyAlignment="1">
      <alignment horizontal="center" vertical="center"/>
    </xf>
    <xf numFmtId="170" fontId="30" fillId="14" borderId="87" xfId="1" applyNumberFormat="1" applyFont="1" applyFill="1" applyBorder="1" applyAlignment="1">
      <alignment horizontal="center" vertical="center"/>
    </xf>
    <xf numFmtId="0" fontId="30" fillId="0" borderId="87" xfId="1541" applyFont="1" applyBorder="1" applyAlignment="1">
      <alignment horizontal="center" vertical="center"/>
    </xf>
    <xf numFmtId="9" fontId="30" fillId="14" borderId="96" xfId="4" applyNumberFormat="1" applyFont="1" applyFill="1" applyBorder="1" applyAlignment="1">
      <alignment horizontal="center" vertical="center"/>
    </xf>
    <xf numFmtId="170" fontId="30" fillId="0" borderId="87" xfId="1" applyNumberFormat="1" applyFont="1" applyBorder="1" applyAlignment="1">
      <alignment horizontal="center" vertical="center"/>
    </xf>
    <xf numFmtId="170" fontId="142" fillId="0" borderId="87" xfId="1" applyNumberFormat="1" applyBorder="1" applyAlignment="1">
      <alignment horizontal="center" vertical="center"/>
    </xf>
    <xf numFmtId="170" fontId="142" fillId="0" borderId="22" xfId="1" applyNumberFormat="1" applyBorder="1" applyAlignment="1">
      <alignment horizontal="center" vertical="center"/>
    </xf>
    <xf numFmtId="0" fontId="30" fillId="14" borderId="71" xfId="1541" applyFont="1" applyFill="1" applyBorder="1"/>
    <xf numFmtId="185" fontId="33" fillId="14" borderId="99" xfId="1541" applyNumberFormat="1" applyFont="1" applyFill="1" applyBorder="1"/>
    <xf numFmtId="170" fontId="30" fillId="10" borderId="17" xfId="1" applyNumberFormat="1" applyFont="1" applyFill="1" applyBorder="1" applyAlignment="1">
      <alignment horizontal="center" vertical="center"/>
    </xf>
    <xf numFmtId="9" fontId="30" fillId="14" borderId="20" xfId="4" applyNumberFormat="1" applyFont="1" applyFill="1" applyBorder="1" applyAlignment="1">
      <alignment horizontal="center" vertical="center"/>
    </xf>
    <xf numFmtId="170" fontId="30" fillId="14" borderId="11" xfId="1" applyNumberFormat="1" applyFont="1" applyFill="1" applyBorder="1" applyAlignment="1">
      <alignment horizontal="center" vertical="center"/>
    </xf>
    <xf numFmtId="9" fontId="30" fillId="14" borderId="99" xfId="4" applyNumberFormat="1" applyFont="1" applyFill="1" applyBorder="1" applyAlignment="1">
      <alignment horizontal="center" vertical="center"/>
    </xf>
    <xf numFmtId="170" fontId="30" fillId="14" borderId="16" xfId="1" applyNumberFormat="1" applyFont="1" applyFill="1" applyBorder="1" applyAlignment="1">
      <alignment horizontal="center" vertical="center"/>
    </xf>
    <xf numFmtId="0" fontId="30" fillId="14" borderId="99" xfId="1541" applyFont="1" applyFill="1" applyBorder="1"/>
    <xf numFmtId="170" fontId="30" fillId="0" borderId="17" xfId="1" applyNumberFormat="1" applyFont="1" applyBorder="1" applyAlignment="1">
      <alignment horizontal="center" vertical="center"/>
    </xf>
    <xf numFmtId="0" fontId="30" fillId="14" borderId="71" xfId="1541" applyFont="1" applyFill="1" applyBorder="1" applyAlignment="1">
      <alignment horizontal="left" indent="1"/>
    </xf>
    <xf numFmtId="170" fontId="30" fillId="14" borderId="27" xfId="1" applyNumberFormat="1" applyFont="1" applyFill="1" applyBorder="1" applyAlignment="1">
      <alignment horizontal="center" vertical="center"/>
    </xf>
    <xf numFmtId="9" fontId="30" fillId="14" borderId="100" xfId="4" applyNumberFormat="1" applyFont="1" applyFill="1" applyBorder="1" applyAlignment="1">
      <alignment horizontal="center" vertical="center"/>
    </xf>
    <xf numFmtId="9" fontId="30" fillId="14" borderId="81" xfId="4" applyNumberFormat="1" applyFont="1" applyFill="1" applyBorder="1" applyAlignment="1">
      <alignment horizontal="center" vertical="center"/>
    </xf>
    <xf numFmtId="0" fontId="0" fillId="0" borderId="74" xfId="1541" applyFont="1" applyBorder="1" applyAlignment="1">
      <alignment horizontal="left" indent="1"/>
    </xf>
    <xf numFmtId="0" fontId="0" fillId="0" borderId="100" xfId="1541" applyFont="1" applyBorder="1"/>
    <xf numFmtId="9" fontId="0" fillId="0" borderId="88" xfId="4" applyNumberFormat="1" applyFont="1" applyBorder="1" applyAlignment="1">
      <alignment horizontal="center" vertical="center"/>
    </xf>
    <xf numFmtId="170" fontId="142" fillId="0" borderId="77" xfId="1" applyNumberFormat="1" applyBorder="1" applyAlignment="1">
      <alignment horizontal="center" vertical="center"/>
    </xf>
    <xf numFmtId="0" fontId="55" fillId="14" borderId="19" xfId="1541" applyFont="1" applyFill="1" applyBorder="1" applyAlignment="1">
      <alignment horizontal="left" indent="1"/>
    </xf>
    <xf numFmtId="0" fontId="55" fillId="14" borderId="101" xfId="1541" applyFont="1" applyFill="1" applyBorder="1"/>
    <xf numFmtId="170" fontId="55" fillId="14" borderId="0" xfId="1" applyNumberFormat="1" applyFont="1" applyFill="1" applyAlignment="1">
      <alignment horizontal="center" vertical="center"/>
    </xf>
    <xf numFmtId="9" fontId="55" fillId="14" borderId="0" xfId="4" applyNumberFormat="1" applyFont="1" applyFill="1" applyAlignment="1">
      <alignment horizontal="center" vertical="center"/>
    </xf>
    <xf numFmtId="9" fontId="55" fillId="14" borderId="20" xfId="4" applyNumberFormat="1" applyFont="1" applyFill="1" applyBorder="1" applyAlignment="1">
      <alignment horizontal="center" vertical="center"/>
    </xf>
    <xf numFmtId="167" fontId="55" fillId="0" borderId="20" xfId="1541" applyNumberFormat="1" applyFont="1" applyBorder="1" applyAlignment="1">
      <alignment horizontal="center" vertical="center"/>
    </xf>
    <xf numFmtId="167" fontId="55" fillId="14" borderId="0" xfId="1541" applyNumberFormat="1" applyFont="1" applyFill="1" applyAlignment="1">
      <alignment horizontal="center" vertical="center"/>
    </xf>
    <xf numFmtId="175" fontId="55" fillId="14" borderId="0" xfId="4" applyNumberFormat="1" applyFont="1" applyFill="1" applyAlignment="1">
      <alignment horizontal="center" vertical="center"/>
    </xf>
    <xf numFmtId="9" fontId="55" fillId="0" borderId="20" xfId="4" applyNumberFormat="1" applyFont="1" applyBorder="1" applyAlignment="1">
      <alignment horizontal="center" vertical="center"/>
    </xf>
    <xf numFmtId="9" fontId="55" fillId="14" borderId="21" xfId="4" applyNumberFormat="1" applyFont="1" applyFill="1" applyBorder="1" applyAlignment="1">
      <alignment horizontal="center" vertical="center"/>
    </xf>
    <xf numFmtId="0" fontId="55" fillId="0" borderId="0" xfId="1541" applyFont="1" applyAlignment="1">
      <alignment horizontal="center" vertical="center"/>
    </xf>
    <xf numFmtId="170" fontId="55" fillId="14" borderId="22" xfId="1" applyNumberFormat="1" applyFont="1" applyFill="1" applyBorder="1" applyAlignment="1">
      <alignment horizontal="center" vertical="center"/>
    </xf>
    <xf numFmtId="0" fontId="30" fillId="0" borderId="19" xfId="1541" applyFont="1" applyBorder="1"/>
    <xf numFmtId="0" fontId="30" fillId="0" borderId="101" xfId="1541" applyFont="1" applyBorder="1" applyAlignment="1">
      <alignment horizontal="left"/>
    </xf>
    <xf numFmtId="9" fontId="30" fillId="0" borderId="0" xfId="4" applyNumberFormat="1" applyFont="1" applyAlignment="1">
      <alignment horizontal="center" vertical="center"/>
    </xf>
    <xf numFmtId="9" fontId="30" fillId="0" borderId="20" xfId="4" applyNumberFormat="1" applyFont="1" applyBorder="1" applyAlignment="1">
      <alignment horizontal="center" vertical="center"/>
    </xf>
    <xf numFmtId="167" fontId="30" fillId="0" borderId="20" xfId="1541" applyNumberFormat="1" applyFont="1" applyBorder="1" applyAlignment="1">
      <alignment horizontal="center" vertical="center"/>
    </xf>
    <xf numFmtId="167" fontId="30" fillId="0" borderId="0" xfId="1541" applyNumberFormat="1" applyFont="1" applyAlignment="1">
      <alignment horizontal="center" vertical="center"/>
    </xf>
    <xf numFmtId="9" fontId="30" fillId="0" borderId="21" xfId="4" applyNumberFormat="1" applyFont="1" applyBorder="1" applyAlignment="1">
      <alignment horizontal="center" vertical="center"/>
    </xf>
    <xf numFmtId="170" fontId="30" fillId="0" borderId="22" xfId="1" applyNumberFormat="1" applyFont="1" applyBorder="1" applyAlignment="1">
      <alignment horizontal="center" vertical="center"/>
    </xf>
    <xf numFmtId="170" fontId="57" fillId="15" borderId="0" xfId="1" applyNumberFormat="1" applyFont="1" applyFill="1" applyAlignment="1">
      <alignment horizontal="center" vertical="center"/>
    </xf>
    <xf numFmtId="9" fontId="57" fillId="15" borderId="0" xfId="4" applyNumberFormat="1" applyFont="1" applyFill="1" applyAlignment="1">
      <alignment horizontal="center" vertical="center"/>
    </xf>
    <xf numFmtId="9" fontId="57" fillId="15" borderId="20" xfId="4" applyNumberFormat="1" applyFont="1" applyFill="1" applyBorder="1" applyAlignment="1">
      <alignment horizontal="center" vertical="center"/>
    </xf>
    <xf numFmtId="167" fontId="57" fillId="0" borderId="20" xfId="1541" applyNumberFormat="1" applyFont="1" applyBorder="1" applyAlignment="1">
      <alignment horizontal="center" vertical="center"/>
    </xf>
    <xf numFmtId="167" fontId="57" fillId="15" borderId="0" xfId="1541" applyNumberFormat="1" applyFont="1" applyFill="1" applyAlignment="1">
      <alignment horizontal="center" vertical="center"/>
    </xf>
    <xf numFmtId="9" fontId="57" fillId="0" borderId="20" xfId="4" applyNumberFormat="1" applyFont="1" applyBorder="1" applyAlignment="1">
      <alignment horizontal="center" vertical="center"/>
    </xf>
    <xf numFmtId="170" fontId="34" fillId="15" borderId="0" xfId="1" applyNumberFormat="1" applyFont="1" applyFill="1" applyAlignment="1">
      <alignment horizontal="center" vertical="center"/>
    </xf>
    <xf numFmtId="9" fontId="57" fillId="15" borderId="21" xfId="4" applyNumberFormat="1" applyFont="1" applyFill="1" applyBorder="1" applyAlignment="1">
      <alignment horizontal="center" vertical="center"/>
    </xf>
    <xf numFmtId="0" fontId="57" fillId="0" borderId="0" xfId="1541" applyFont="1" applyAlignment="1">
      <alignment horizontal="center" vertical="center"/>
    </xf>
    <xf numFmtId="170" fontId="57" fillId="15" borderId="22" xfId="1" applyNumberFormat="1" applyFont="1" applyFill="1" applyBorder="1" applyAlignment="1">
      <alignment horizontal="center" vertical="center"/>
    </xf>
    <xf numFmtId="0" fontId="57" fillId="15" borderId="0" xfId="1541" applyFont="1" applyFill="1"/>
    <xf numFmtId="0" fontId="51" fillId="15" borderId="19" xfId="1541" applyFont="1" applyFill="1" applyBorder="1"/>
    <xf numFmtId="0" fontId="51" fillId="15" borderId="101" xfId="1541" applyFont="1" applyFill="1" applyBorder="1" applyAlignment="1">
      <alignment horizontal="left"/>
    </xf>
    <xf numFmtId="167" fontId="51" fillId="15" borderId="0" xfId="1541" applyNumberFormat="1" applyFont="1" applyFill="1" applyAlignment="1">
      <alignment horizontal="center" vertical="center"/>
    </xf>
    <xf numFmtId="170" fontId="51" fillId="15" borderId="0" xfId="1" applyNumberFormat="1" applyFont="1" applyFill="1" applyAlignment="1">
      <alignment horizontal="center" vertical="center"/>
    </xf>
    <xf numFmtId="9" fontId="51" fillId="15" borderId="0" xfId="4" applyNumberFormat="1" applyFont="1" applyFill="1" applyAlignment="1">
      <alignment horizontal="center" vertical="center"/>
    </xf>
    <xf numFmtId="9" fontId="51" fillId="15" borderId="20" xfId="4" applyNumberFormat="1" applyFont="1" applyFill="1" applyBorder="1" applyAlignment="1">
      <alignment horizontal="center" vertical="center"/>
    </xf>
    <xf numFmtId="167" fontId="51" fillId="0" borderId="20" xfId="1541" applyNumberFormat="1" applyFont="1" applyBorder="1" applyAlignment="1">
      <alignment horizontal="center" vertical="center"/>
    </xf>
    <xf numFmtId="180" fontId="51" fillId="15" borderId="0" xfId="1541" applyNumberFormat="1" applyFont="1" applyFill="1" applyAlignment="1">
      <alignment horizontal="center" vertical="center"/>
    </xf>
    <xf numFmtId="9" fontId="51" fillId="0" borderId="20" xfId="4" applyNumberFormat="1" applyFont="1" applyBorder="1" applyAlignment="1">
      <alignment horizontal="center" vertical="center"/>
    </xf>
    <xf numFmtId="170" fontId="30" fillId="15" borderId="0" xfId="1" applyNumberFormat="1" applyFont="1" applyFill="1" applyAlignment="1">
      <alignment horizontal="center" vertical="center"/>
    </xf>
    <xf numFmtId="9" fontId="51" fillId="15" borderId="21" xfId="4" applyNumberFormat="1" applyFont="1" applyFill="1" applyBorder="1" applyAlignment="1">
      <alignment horizontal="center" vertical="center"/>
    </xf>
    <xf numFmtId="0" fontId="51" fillId="0" borderId="0" xfId="1541" applyFont="1" applyAlignment="1">
      <alignment horizontal="center" vertical="center"/>
    </xf>
    <xf numFmtId="170" fontId="51" fillId="15" borderId="22" xfId="1" applyNumberFormat="1" applyFont="1" applyFill="1" applyBorder="1" applyAlignment="1">
      <alignment horizontal="center" vertical="center"/>
    </xf>
    <xf numFmtId="167" fontId="30" fillId="0" borderId="0" xfId="1541" applyNumberFormat="1" applyFont="1"/>
    <xf numFmtId="0" fontId="51" fillId="15" borderId="0" xfId="1541" applyFont="1" applyFill="1"/>
    <xf numFmtId="0" fontId="1" fillId="15" borderId="19" xfId="1541" applyFont="1" applyFill="1" applyBorder="1"/>
    <xf numFmtId="0" fontId="1" fillId="15" borderId="101" xfId="1541" applyFont="1" applyFill="1" applyBorder="1" applyAlignment="1">
      <alignment horizontal="left"/>
    </xf>
    <xf numFmtId="9" fontId="1" fillId="15" borderId="20" xfId="4" applyNumberFormat="1" applyFont="1" applyFill="1" applyBorder="1" applyAlignment="1">
      <alignment horizontal="center" vertical="center"/>
    </xf>
    <xf numFmtId="167" fontId="1" fillId="0" borderId="20" xfId="1541" applyNumberFormat="1" applyFont="1" applyBorder="1" applyAlignment="1">
      <alignment horizontal="center" vertical="center"/>
    </xf>
    <xf numFmtId="9" fontId="1" fillId="0" borderId="20" xfId="4" applyNumberFormat="1" applyFont="1" applyBorder="1" applyAlignment="1">
      <alignment horizontal="center" vertical="center"/>
    </xf>
    <xf numFmtId="9" fontId="1" fillId="15" borderId="21" xfId="4" applyNumberFormat="1" applyFont="1" applyFill="1" applyBorder="1" applyAlignment="1">
      <alignment horizontal="center" vertical="center"/>
    </xf>
    <xf numFmtId="0" fontId="1" fillId="0" borderId="0" xfId="1541" applyFont="1" applyAlignment="1">
      <alignment horizontal="center" vertical="center"/>
    </xf>
    <xf numFmtId="170" fontId="1" fillId="15" borderId="22" xfId="1" applyNumberFormat="1" applyFont="1" applyFill="1" applyBorder="1" applyAlignment="1">
      <alignment horizontal="center" vertical="center"/>
    </xf>
    <xf numFmtId="179" fontId="1" fillId="15" borderId="0" xfId="1" applyNumberFormat="1" applyFont="1" applyFill="1" applyAlignment="1">
      <alignment horizontal="center" vertical="center"/>
    </xf>
    <xf numFmtId="170" fontId="1" fillId="20" borderId="0" xfId="1" applyNumberFormat="1" applyFont="1" applyFill="1" applyAlignment="1">
      <alignment horizontal="center" vertical="center"/>
    </xf>
    <xf numFmtId="0" fontId="1" fillId="17" borderId="19" xfId="1541" applyFont="1" applyFill="1" applyBorder="1"/>
    <xf numFmtId="0" fontId="1" fillId="17" borderId="101" xfId="1541" applyFont="1" applyFill="1" applyBorder="1" applyAlignment="1">
      <alignment horizontal="left"/>
    </xf>
    <xf numFmtId="170" fontId="1" fillId="17" borderId="0" xfId="1" applyNumberFormat="1" applyFont="1" applyFill="1" applyAlignment="1">
      <alignment horizontal="center" vertical="center"/>
    </xf>
    <xf numFmtId="9" fontId="1" fillId="17" borderId="0" xfId="4" applyNumberFormat="1" applyFont="1" applyFill="1" applyAlignment="1">
      <alignment horizontal="center" vertical="center"/>
    </xf>
    <xf numFmtId="9" fontId="1" fillId="17" borderId="20" xfId="4" applyNumberFormat="1" applyFont="1" applyFill="1" applyBorder="1" applyAlignment="1">
      <alignment horizontal="center" vertical="center"/>
    </xf>
    <xf numFmtId="167" fontId="1" fillId="17" borderId="0" xfId="1541" applyNumberFormat="1" applyFont="1" applyFill="1" applyAlignment="1">
      <alignment horizontal="center" vertical="center"/>
    </xf>
    <xf numFmtId="9" fontId="1" fillId="17" borderId="21" xfId="4" applyNumberFormat="1" applyFont="1" applyFill="1" applyBorder="1" applyAlignment="1">
      <alignment horizontal="center" vertical="center"/>
    </xf>
    <xf numFmtId="170" fontId="1" fillId="17" borderId="22" xfId="1" applyNumberFormat="1" applyFont="1" applyFill="1" applyBorder="1" applyAlignment="1">
      <alignment horizontal="center" vertical="center"/>
    </xf>
    <xf numFmtId="167" fontId="0" fillId="17" borderId="0" xfId="1541" applyNumberFormat="1" applyFont="1" applyFill="1"/>
    <xf numFmtId="0" fontId="0" fillId="17" borderId="0" xfId="1541" applyFont="1" applyFill="1"/>
    <xf numFmtId="0" fontId="1" fillId="17" borderId="0" xfId="1541" applyFont="1" applyFill="1"/>
    <xf numFmtId="170" fontId="51" fillId="15" borderId="0" xfId="4" applyNumberFormat="1" applyFont="1" applyFill="1" applyAlignment="1">
      <alignment horizontal="center" vertical="center"/>
    </xf>
    <xf numFmtId="0" fontId="30" fillId="15" borderId="19" xfId="1541" applyFont="1" applyFill="1" applyBorder="1"/>
    <xf numFmtId="0" fontId="0" fillId="15" borderId="101" xfId="1541" applyFont="1" applyFill="1" applyBorder="1" applyAlignment="1">
      <alignment horizontal="left"/>
    </xf>
    <xf numFmtId="9" fontId="30" fillId="15" borderId="0" xfId="4" applyNumberFormat="1" applyFont="1" applyFill="1" applyAlignment="1">
      <alignment horizontal="center" vertical="center"/>
    </xf>
    <xf numFmtId="9" fontId="30" fillId="15" borderId="20" xfId="4" applyNumberFormat="1" applyFont="1" applyFill="1" applyBorder="1" applyAlignment="1">
      <alignment horizontal="center" vertical="center"/>
    </xf>
    <xf numFmtId="167" fontId="30" fillId="15" borderId="0" xfId="1541" applyNumberFormat="1" applyFont="1" applyFill="1" applyAlignment="1">
      <alignment horizontal="center" vertical="center"/>
    </xf>
    <xf numFmtId="9" fontId="0" fillId="15" borderId="21" xfId="4" applyNumberFormat="1" applyFont="1" applyFill="1" applyBorder="1" applyAlignment="1">
      <alignment horizontal="center" vertical="center"/>
    </xf>
    <xf numFmtId="170" fontId="30" fillId="15" borderId="22" xfId="1" applyNumberFormat="1" applyFont="1" applyFill="1" applyBorder="1" applyAlignment="1">
      <alignment horizontal="center" vertical="center"/>
    </xf>
    <xf numFmtId="0" fontId="30" fillId="15" borderId="0" xfId="1541" applyFont="1" applyFill="1"/>
    <xf numFmtId="0" fontId="12" fillId="15" borderId="19" xfId="1541" applyFont="1" applyFill="1" applyBorder="1"/>
    <xf numFmtId="0" fontId="43" fillId="15" borderId="101" xfId="1541" applyFont="1" applyFill="1" applyBorder="1" applyAlignment="1">
      <alignment horizontal="left"/>
    </xf>
    <xf numFmtId="9" fontId="12" fillId="15" borderId="20" xfId="4" applyNumberFormat="1" applyFont="1" applyFill="1" applyBorder="1" applyAlignment="1">
      <alignment horizontal="center" vertical="center"/>
    </xf>
    <xf numFmtId="167" fontId="12" fillId="0" borderId="20" xfId="1541" applyNumberFormat="1" applyFont="1" applyBorder="1" applyAlignment="1">
      <alignment horizontal="center" vertical="center"/>
    </xf>
    <xf numFmtId="9" fontId="12" fillId="0" borderId="20" xfId="4" applyNumberFormat="1" applyFont="1" applyBorder="1" applyAlignment="1">
      <alignment horizontal="center" vertical="center"/>
    </xf>
    <xf numFmtId="9" fontId="12" fillId="15" borderId="21" xfId="4" applyNumberFormat="1" applyFont="1" applyFill="1" applyBorder="1" applyAlignment="1">
      <alignment horizontal="center" vertical="center"/>
    </xf>
    <xf numFmtId="0" fontId="12" fillId="15" borderId="0" xfId="1541" applyFont="1" applyFill="1"/>
    <xf numFmtId="170" fontId="12" fillId="15" borderId="22" xfId="1" applyNumberFormat="1" applyFont="1" applyFill="1" applyBorder="1" applyAlignment="1">
      <alignment horizontal="center" vertical="center"/>
    </xf>
    <xf numFmtId="170" fontId="30" fillId="0" borderId="0" xfId="4" applyNumberFormat="1" applyFont="1" applyAlignment="1">
      <alignment horizontal="center" vertical="center"/>
    </xf>
    <xf numFmtId="174" fontId="58" fillId="10" borderId="101" xfId="1541" applyNumberFormat="1" applyFont="1" applyFill="1" applyBorder="1" applyAlignment="1">
      <alignment horizontal="left" indent="1"/>
    </xf>
    <xf numFmtId="9" fontId="0" fillId="0" borderId="21" xfId="4" applyNumberFormat="1" applyFont="1" applyBorder="1" applyAlignment="1">
      <alignment horizontal="center" vertical="center"/>
    </xf>
    <xf numFmtId="9" fontId="34" fillId="15" borderId="0" xfId="4" applyNumberFormat="1" applyFont="1" applyFill="1" applyAlignment="1">
      <alignment horizontal="center" vertical="center"/>
    </xf>
    <xf numFmtId="9" fontId="34" fillId="15" borderId="20" xfId="4" applyNumberFormat="1" applyFont="1" applyFill="1" applyBorder="1" applyAlignment="1">
      <alignment horizontal="center" vertical="center"/>
    </xf>
    <xf numFmtId="167" fontId="34" fillId="0" borderId="20" xfId="1541" applyNumberFormat="1" applyFont="1" applyBorder="1" applyAlignment="1">
      <alignment horizontal="center" vertical="center"/>
    </xf>
    <xf numFmtId="167" fontId="34" fillId="15" borderId="0" xfId="1541" applyNumberFormat="1" applyFont="1" applyFill="1" applyAlignment="1">
      <alignment horizontal="center" vertical="center"/>
    </xf>
    <xf numFmtId="9" fontId="34" fillId="0" borderId="20" xfId="4" applyNumberFormat="1" applyFont="1" applyBorder="1" applyAlignment="1">
      <alignment horizontal="center" vertical="center"/>
    </xf>
    <xf numFmtId="9" fontId="34" fillId="15" borderId="21" xfId="4" applyNumberFormat="1" applyFont="1" applyFill="1" applyBorder="1" applyAlignment="1">
      <alignment horizontal="center" vertical="center"/>
    </xf>
    <xf numFmtId="0" fontId="34" fillId="0" borderId="0" xfId="1541" applyFont="1" applyAlignment="1">
      <alignment horizontal="center" vertical="center"/>
    </xf>
    <xf numFmtId="0" fontId="34" fillId="15" borderId="0" xfId="1541" applyFont="1" applyFill="1"/>
    <xf numFmtId="170" fontId="34" fillId="15" borderId="22" xfId="1" applyNumberFormat="1" applyFont="1" applyFill="1" applyBorder="1" applyAlignment="1">
      <alignment horizontal="center" vertical="center"/>
    </xf>
    <xf numFmtId="0" fontId="0" fillId="15" borderId="19" xfId="1541" applyFont="1" applyFill="1" applyBorder="1"/>
    <xf numFmtId="174" fontId="59" fillId="15" borderId="101" xfId="1541" applyNumberFormat="1" applyFont="1" applyFill="1" applyBorder="1" applyAlignment="1">
      <alignment horizontal="left" indent="1"/>
    </xf>
    <xf numFmtId="170" fontId="142" fillId="15" borderId="22" xfId="1" applyNumberFormat="1" applyFill="1" applyBorder="1" applyAlignment="1">
      <alignment horizontal="center" vertical="center"/>
    </xf>
    <xf numFmtId="0" fontId="0" fillId="15" borderId="0" xfId="1541" applyFont="1" applyFill="1"/>
    <xf numFmtId="9" fontId="30" fillId="15" borderId="21" xfId="4" applyNumberFormat="1" applyFont="1" applyFill="1" applyBorder="1" applyAlignment="1">
      <alignment horizontal="center" vertical="center"/>
    </xf>
    <xf numFmtId="0" fontId="0" fillId="17" borderId="19" xfId="1541" applyFont="1" applyFill="1" applyBorder="1"/>
    <xf numFmtId="9" fontId="0" fillId="17" borderId="0" xfId="4" applyNumberFormat="1" applyFont="1" applyFill="1" applyAlignment="1">
      <alignment horizontal="center" vertical="center"/>
    </xf>
    <xf numFmtId="9" fontId="0" fillId="17" borderId="20" xfId="4" applyNumberFormat="1" applyFont="1" applyFill="1" applyBorder="1" applyAlignment="1">
      <alignment horizontal="center" vertical="center"/>
    </xf>
    <xf numFmtId="9" fontId="0" fillId="17" borderId="21" xfId="4" applyNumberFormat="1" applyFont="1" applyFill="1" applyBorder="1" applyAlignment="1">
      <alignment horizontal="center" vertical="center"/>
    </xf>
    <xf numFmtId="170" fontId="142" fillId="17" borderId="22" xfId="1" applyNumberFormat="1" applyFill="1" applyBorder="1" applyAlignment="1">
      <alignment horizontal="center" vertical="center"/>
    </xf>
    <xf numFmtId="0" fontId="27" fillId="15" borderId="19" xfId="1541" applyFont="1" applyFill="1" applyBorder="1"/>
    <xf numFmtId="174" fontId="60" fillId="15" borderId="101" xfId="1541" applyNumberFormat="1" applyFont="1" applyFill="1" applyBorder="1" applyAlignment="1">
      <alignment horizontal="left" indent="1"/>
    </xf>
    <xf numFmtId="170" fontId="27" fillId="15" borderId="0" xfId="1" applyNumberFormat="1" applyFont="1" applyFill="1" applyAlignment="1">
      <alignment horizontal="center" vertical="center"/>
    </xf>
    <xf numFmtId="167" fontId="27" fillId="15" borderId="0" xfId="1541" applyNumberFormat="1" applyFont="1" applyFill="1" applyAlignment="1">
      <alignment horizontal="center" vertical="center"/>
    </xf>
    <xf numFmtId="9" fontId="27" fillId="15" borderId="21" xfId="4" applyNumberFormat="1" applyFont="1" applyFill="1" applyBorder="1" applyAlignment="1">
      <alignment horizontal="center" vertical="center"/>
    </xf>
    <xf numFmtId="0" fontId="27" fillId="0" borderId="0" xfId="1541" applyFont="1" applyAlignment="1">
      <alignment horizontal="center" vertical="center"/>
    </xf>
    <xf numFmtId="170" fontId="27" fillId="15" borderId="22" xfId="1" applyNumberFormat="1" applyFont="1" applyFill="1" applyBorder="1" applyAlignment="1">
      <alignment horizontal="center" vertical="center"/>
    </xf>
    <xf numFmtId="9" fontId="27" fillId="15" borderId="0" xfId="4" applyNumberFormat="1" applyFont="1" applyFill="1" applyAlignment="1">
      <alignment horizontal="center" vertical="center"/>
    </xf>
    <xf numFmtId="0" fontId="27" fillId="15" borderId="0" xfId="1541" applyFont="1" applyFill="1"/>
    <xf numFmtId="178" fontId="1" fillId="20" borderId="0" xfId="1" applyNumberFormat="1" applyFont="1" applyFill="1" applyAlignment="1">
      <alignment horizontal="center" vertical="center"/>
    </xf>
    <xf numFmtId="170" fontId="43" fillId="20" borderId="0" xfId="1" applyNumberFormat="1" applyFont="1" applyFill="1" applyAlignment="1">
      <alignment horizontal="center" vertical="center"/>
    </xf>
    <xf numFmtId="169" fontId="142" fillId="17" borderId="0" xfId="1" applyFill="1" applyAlignment="1">
      <alignment horizontal="center" vertical="center"/>
    </xf>
    <xf numFmtId="178" fontId="142" fillId="17" borderId="0" xfId="1" applyNumberFormat="1" applyFill="1" applyAlignment="1">
      <alignment horizontal="center" vertical="center"/>
    </xf>
    <xf numFmtId="0" fontId="48" fillId="15" borderId="101" xfId="1541" applyFont="1" applyFill="1" applyBorder="1" applyAlignment="1">
      <alignment horizontal="left"/>
    </xf>
    <xf numFmtId="178" fontId="1" fillId="15" borderId="0" xfId="1" applyNumberFormat="1" applyFont="1" applyFill="1" applyAlignment="1">
      <alignment horizontal="center" vertical="center"/>
    </xf>
    <xf numFmtId="0" fontId="1" fillId="15" borderId="101" xfId="1541" applyFont="1" applyFill="1" applyBorder="1" applyAlignment="1">
      <alignment horizontal="left" wrapText="1"/>
    </xf>
    <xf numFmtId="170" fontId="12" fillId="20" borderId="0" xfId="1" applyNumberFormat="1" applyFont="1" applyFill="1" applyAlignment="1">
      <alignment horizontal="center" vertical="center"/>
    </xf>
    <xf numFmtId="0" fontId="30" fillId="10" borderId="19" xfId="1541" applyFont="1" applyFill="1" applyBorder="1"/>
    <xf numFmtId="0" fontId="30" fillId="10" borderId="101" xfId="1541" applyFont="1" applyFill="1" applyBorder="1" applyAlignment="1">
      <alignment horizontal="left"/>
    </xf>
    <xf numFmtId="9" fontId="30" fillId="10" borderId="0" xfId="4" applyNumberFormat="1" applyFont="1" applyFill="1" applyAlignment="1">
      <alignment horizontal="center" vertical="center"/>
    </xf>
    <xf numFmtId="9" fontId="30" fillId="10" borderId="20" xfId="4" applyNumberFormat="1" applyFont="1" applyFill="1" applyBorder="1" applyAlignment="1">
      <alignment horizontal="center" vertical="center"/>
    </xf>
    <xf numFmtId="167" fontId="30" fillId="10" borderId="20" xfId="1541" applyNumberFormat="1" applyFont="1" applyFill="1" applyBorder="1" applyAlignment="1">
      <alignment horizontal="center" vertical="center"/>
    </xf>
    <xf numFmtId="167" fontId="30" fillId="10" borderId="0" xfId="1541" applyNumberFormat="1" applyFont="1" applyFill="1" applyAlignment="1">
      <alignment horizontal="center" vertical="center"/>
    </xf>
    <xf numFmtId="178" fontId="30" fillId="10" borderId="0" xfId="1" applyNumberFormat="1" applyFont="1" applyFill="1" applyAlignment="1">
      <alignment horizontal="center" vertical="center"/>
    </xf>
    <xf numFmtId="175" fontId="30" fillId="10" borderId="21" xfId="4" applyNumberFormat="1" applyFont="1" applyFill="1" applyBorder="1" applyAlignment="1">
      <alignment horizontal="center" vertical="center"/>
    </xf>
    <xf numFmtId="170" fontId="30" fillId="10" borderId="22" xfId="1" applyNumberFormat="1" applyFont="1" applyFill="1" applyBorder="1" applyAlignment="1">
      <alignment horizontal="center" vertical="center"/>
    </xf>
    <xf numFmtId="167" fontId="0" fillId="27" borderId="0" xfId="1541" applyNumberFormat="1" applyFont="1" applyFill="1"/>
    <xf numFmtId="0" fontId="0" fillId="27" borderId="0" xfId="1541" applyFont="1" applyFill="1"/>
    <xf numFmtId="0" fontId="30" fillId="27" borderId="0" xfId="1541" applyFont="1" applyFill="1"/>
    <xf numFmtId="9" fontId="30" fillId="0" borderId="101" xfId="4" applyNumberFormat="1" applyFont="1" applyBorder="1" applyAlignment="1">
      <alignment horizontal="center" vertical="center"/>
    </xf>
    <xf numFmtId="167" fontId="30" fillId="0" borderId="22" xfId="1541" applyNumberFormat="1" applyFont="1" applyBorder="1" applyAlignment="1">
      <alignment horizontal="center" vertical="center"/>
    </xf>
    <xf numFmtId="0" fontId="45" fillId="0" borderId="101" xfId="1541" applyFont="1" applyBorder="1" applyAlignment="1">
      <alignment horizontal="left"/>
    </xf>
    <xf numFmtId="0" fontId="0" fillId="0" borderId="101" xfId="1541" applyFont="1" applyBorder="1"/>
    <xf numFmtId="174" fontId="142" fillId="0" borderId="0" xfId="1" applyNumberFormat="1" applyAlignment="1">
      <alignment horizontal="center" vertical="center"/>
    </xf>
    <xf numFmtId="174" fontId="142" fillId="0" borderId="22" xfId="1" applyNumberFormat="1" applyBorder="1" applyAlignment="1">
      <alignment horizontal="center" vertical="center"/>
    </xf>
    <xf numFmtId="174" fontId="142" fillId="0" borderId="50" xfId="1" applyNumberFormat="1" applyBorder="1" applyAlignment="1">
      <alignment horizontal="center" vertical="center"/>
    </xf>
    <xf numFmtId="170" fontId="142" fillId="0" borderId="25" xfId="1" applyNumberFormat="1" applyBorder="1" applyAlignment="1">
      <alignment horizontal="center" vertical="center"/>
    </xf>
    <xf numFmtId="0" fontId="30" fillId="14" borderId="71" xfId="1541" applyFont="1" applyFill="1" applyBorder="1" applyAlignment="1">
      <alignment horizontal="left"/>
    </xf>
    <xf numFmtId="0" fontId="30" fillId="14" borderId="99" xfId="1541" applyFont="1" applyFill="1" applyBorder="1" applyAlignment="1">
      <alignment horizontal="left"/>
    </xf>
    <xf numFmtId="170" fontId="30" fillId="14" borderId="102" xfId="1" applyNumberFormat="1" applyFont="1" applyFill="1" applyBorder="1" applyAlignment="1">
      <alignment horizontal="center" vertical="center"/>
    </xf>
    <xf numFmtId="170" fontId="30" fillId="14" borderId="25" xfId="1" applyNumberFormat="1" applyFont="1" applyFill="1" applyBorder="1" applyAlignment="1">
      <alignment horizontal="left" vertical="center"/>
    </xf>
    <xf numFmtId="9" fontId="30" fillId="14" borderId="103" xfId="4" applyNumberFormat="1" applyFont="1" applyFill="1" applyBorder="1" applyAlignment="1">
      <alignment horizontal="center" vertical="center"/>
    </xf>
    <xf numFmtId="9" fontId="30" fillId="14" borderId="18" xfId="4" applyNumberFormat="1" applyFont="1" applyFill="1" applyBorder="1" applyAlignment="1">
      <alignment horizontal="left" vertical="center"/>
    </xf>
    <xf numFmtId="167" fontId="30" fillId="0" borderId="18" xfId="1541" applyNumberFormat="1" applyFont="1" applyBorder="1" applyAlignment="1">
      <alignment horizontal="left" vertical="center"/>
    </xf>
    <xf numFmtId="167" fontId="30" fillId="14" borderId="17" xfId="1541" applyNumberFormat="1" applyFont="1" applyFill="1" applyBorder="1" applyAlignment="1">
      <alignment horizontal="left" vertical="center"/>
    </xf>
    <xf numFmtId="167" fontId="30" fillId="14" borderId="102" xfId="1541" applyNumberFormat="1" applyFont="1" applyFill="1" applyBorder="1" applyAlignment="1">
      <alignment horizontal="center" vertical="center"/>
    </xf>
    <xf numFmtId="170" fontId="30" fillId="14" borderId="17" xfId="1" applyNumberFormat="1" applyFont="1" applyFill="1" applyBorder="1" applyAlignment="1">
      <alignment horizontal="left" vertical="center"/>
    </xf>
    <xf numFmtId="9" fontId="30" fillId="0" borderId="16" xfId="4" applyNumberFormat="1" applyFont="1" applyBorder="1" applyAlignment="1">
      <alignment horizontal="center" vertical="center"/>
    </xf>
    <xf numFmtId="9" fontId="30" fillId="14" borderId="21" xfId="4" applyNumberFormat="1" applyFont="1" applyFill="1" applyBorder="1" applyAlignment="1">
      <alignment horizontal="left" vertical="center"/>
    </xf>
    <xf numFmtId="9" fontId="30" fillId="14" borderId="24" xfId="4" applyNumberFormat="1" applyFont="1" applyFill="1" applyBorder="1" applyAlignment="1">
      <alignment horizontal="left" vertical="center"/>
    </xf>
    <xf numFmtId="0" fontId="30" fillId="0" borderId="0" xfId="1541" applyFont="1" applyAlignment="1">
      <alignment horizontal="left" vertical="center"/>
    </xf>
    <xf numFmtId="170" fontId="30" fillId="14" borderId="102" xfId="1" applyNumberFormat="1" applyFont="1" applyFill="1" applyBorder="1" applyAlignment="1">
      <alignment horizontal="left" vertical="center"/>
    </xf>
    <xf numFmtId="9" fontId="30" fillId="14" borderId="0" xfId="4" applyNumberFormat="1" applyFont="1" applyFill="1" applyAlignment="1">
      <alignment horizontal="left" vertical="center"/>
    </xf>
    <xf numFmtId="9" fontId="30" fillId="14" borderId="17" xfId="4" applyNumberFormat="1" applyFont="1" applyFill="1" applyBorder="1" applyAlignment="1">
      <alignment horizontal="left" vertical="center"/>
    </xf>
    <xf numFmtId="167" fontId="0" fillId="0" borderId="0" xfId="1541" applyNumberFormat="1" applyFont="1" applyAlignment="1">
      <alignment horizontal="left"/>
    </xf>
    <xf numFmtId="0" fontId="0" fillId="0" borderId="0" xfId="1541" applyFont="1" applyAlignment="1">
      <alignment horizontal="left"/>
    </xf>
    <xf numFmtId="9" fontId="30" fillId="14" borderId="64" xfId="4" applyNumberFormat="1" applyFont="1" applyFill="1" applyBorder="1" applyAlignment="1">
      <alignment horizontal="center" vertical="center"/>
    </xf>
    <xf numFmtId="167" fontId="30" fillId="0" borderId="64" xfId="1541" applyNumberFormat="1" applyFont="1" applyBorder="1" applyAlignment="1">
      <alignment horizontal="center" vertical="center"/>
    </xf>
    <xf numFmtId="9" fontId="30" fillId="14" borderId="0" xfId="4" applyNumberFormat="1" applyFont="1" applyFill="1" applyAlignment="1">
      <alignment horizontal="center" vertical="center"/>
    </xf>
    <xf numFmtId="9" fontId="0" fillId="0" borderId="101" xfId="4" applyNumberFormat="1" applyFont="1" applyBorder="1" applyAlignment="1">
      <alignment horizontal="center" vertical="center"/>
    </xf>
    <xf numFmtId="0" fontId="43" fillId="0" borderId="75" xfId="1541" applyFont="1" applyBorder="1"/>
    <xf numFmtId="0" fontId="0" fillId="0" borderId="104" xfId="1541" applyFont="1" applyBorder="1"/>
    <xf numFmtId="170" fontId="43" fillId="0" borderId="75" xfId="1" applyNumberFormat="1" applyFont="1" applyBorder="1" applyAlignment="1">
      <alignment horizontal="center" vertical="center"/>
    </xf>
    <xf numFmtId="170" fontId="43" fillId="0" borderId="11" xfId="1" applyNumberFormat="1" applyFont="1" applyBorder="1" applyAlignment="1">
      <alignment horizontal="center" vertical="center"/>
    </xf>
    <xf numFmtId="174" fontId="43" fillId="0" borderId="11" xfId="1" applyNumberFormat="1" applyFont="1" applyBorder="1" applyAlignment="1">
      <alignment horizontal="center" vertical="center"/>
    </xf>
    <xf numFmtId="9" fontId="43" fillId="0" borderId="11" xfId="4" applyNumberFormat="1" applyFont="1" applyBorder="1" applyAlignment="1">
      <alignment horizontal="center" vertical="center"/>
    </xf>
    <xf numFmtId="9" fontId="43" fillId="0" borderId="44" xfId="4" applyNumberFormat="1" applyFont="1" applyBorder="1" applyAlignment="1">
      <alignment horizontal="center" vertical="center"/>
    </xf>
    <xf numFmtId="167" fontId="43" fillId="0" borderId="11" xfId="1541" applyNumberFormat="1" applyFont="1" applyBorder="1" applyAlignment="1">
      <alignment horizontal="center" vertical="center"/>
    </xf>
    <xf numFmtId="167" fontId="43" fillId="0" borderId="64" xfId="1541" applyNumberFormat="1" applyFont="1" applyBorder="1" applyAlignment="1">
      <alignment horizontal="center" vertical="center"/>
    </xf>
    <xf numFmtId="167" fontId="43" fillId="0" borderId="50" xfId="1541" applyNumberFormat="1" applyFont="1" applyBorder="1" applyAlignment="1">
      <alignment horizontal="center" vertical="center"/>
    </xf>
    <xf numFmtId="167" fontId="43" fillId="0" borderId="51" xfId="1541" applyNumberFormat="1" applyFont="1" applyBorder="1" applyAlignment="1">
      <alignment horizontal="center" vertical="center"/>
    </xf>
    <xf numFmtId="167" fontId="43" fillId="0" borderId="44" xfId="1541" applyNumberFormat="1" applyFont="1" applyBorder="1" applyAlignment="1">
      <alignment horizontal="center" vertical="center"/>
    </xf>
    <xf numFmtId="167" fontId="43" fillId="0" borderId="91" xfId="1541" applyNumberFormat="1" applyFont="1" applyBorder="1" applyAlignment="1">
      <alignment horizontal="center" vertical="center"/>
    </xf>
    <xf numFmtId="9" fontId="43" fillId="0" borderId="105" xfId="4" applyNumberFormat="1" applyFont="1" applyBorder="1" applyAlignment="1">
      <alignment horizontal="center" vertical="center"/>
    </xf>
    <xf numFmtId="9" fontId="43" fillId="0" borderId="50" xfId="4" applyNumberFormat="1" applyFont="1" applyBorder="1" applyAlignment="1">
      <alignment horizontal="center" vertical="center"/>
    </xf>
    <xf numFmtId="9" fontId="43" fillId="0" borderId="51" xfId="4" applyNumberFormat="1" applyFont="1" applyBorder="1" applyAlignment="1">
      <alignment horizontal="center" vertical="center"/>
    </xf>
    <xf numFmtId="167" fontId="43" fillId="0" borderId="75" xfId="1541" applyNumberFormat="1" applyFont="1" applyBorder="1" applyAlignment="1">
      <alignment horizontal="center" vertical="center"/>
    </xf>
    <xf numFmtId="9" fontId="43" fillId="0" borderId="20" xfId="4" applyNumberFormat="1" applyFont="1" applyBorder="1" applyAlignment="1">
      <alignment horizontal="center" vertical="center"/>
    </xf>
    <xf numFmtId="174" fontId="43" fillId="0" borderId="65" xfId="1541" applyNumberFormat="1" applyFont="1" applyBorder="1" applyAlignment="1">
      <alignment horizontal="center" vertical="center"/>
    </xf>
    <xf numFmtId="9" fontId="43" fillId="0" borderId="104" xfId="4" applyNumberFormat="1" applyFont="1" applyBorder="1" applyAlignment="1">
      <alignment horizontal="center" vertical="center"/>
    </xf>
    <xf numFmtId="170" fontId="43" fillId="0" borderId="65" xfId="1" applyNumberFormat="1" applyFont="1" applyBorder="1" applyAlignment="1">
      <alignment horizontal="center" vertical="center"/>
    </xf>
    <xf numFmtId="170" fontId="43" fillId="0" borderId="50" xfId="1" applyNumberFormat="1" applyFont="1" applyBorder="1" applyAlignment="1">
      <alignment horizontal="center" vertical="center"/>
    </xf>
    <xf numFmtId="167" fontId="24" fillId="0" borderId="0" xfId="1541" applyNumberFormat="1" applyFont="1" applyAlignment="1">
      <alignment horizontal="center"/>
    </xf>
    <xf numFmtId="0" fontId="30" fillId="14" borderId="0" xfId="1541" applyFont="1" applyFill="1"/>
    <xf numFmtId="186" fontId="0" fillId="0" borderId="0" xfId="1541" applyNumberFormat="1" applyFont="1"/>
    <xf numFmtId="186" fontId="12" fillId="0" borderId="0" xfId="1541" applyNumberFormat="1" applyFont="1"/>
    <xf numFmtId="187" fontId="12" fillId="0" borderId="0" xfId="1541" applyNumberFormat="1" applyFont="1"/>
    <xf numFmtId="0" fontId="40" fillId="0" borderId="0" xfId="1541" applyFont="1"/>
    <xf numFmtId="167" fontId="7" fillId="0" borderId="0" xfId="1541" applyNumberFormat="1" applyFont="1"/>
    <xf numFmtId="167" fontId="40" fillId="0" borderId="0" xfId="1541" applyNumberFormat="1" applyFont="1"/>
    <xf numFmtId="184" fontId="40" fillId="0" borderId="0" xfId="1541" applyNumberFormat="1" applyFont="1"/>
    <xf numFmtId="178" fontId="27" fillId="0" borderId="9" xfId="1" applyNumberFormat="1" applyFont="1" applyBorder="1"/>
    <xf numFmtId="169" fontId="27" fillId="0" borderId="9" xfId="1" applyFont="1" applyBorder="1"/>
    <xf numFmtId="170" fontId="27" fillId="0" borderId="9" xfId="1" applyNumberFormat="1" applyFont="1" applyBorder="1"/>
    <xf numFmtId="170" fontId="27" fillId="0" borderId="0" xfId="1" applyNumberFormat="1" applyFont="1"/>
    <xf numFmtId="182" fontId="27" fillId="0" borderId="9" xfId="1541" applyNumberFormat="1" applyFont="1" applyBorder="1"/>
    <xf numFmtId="167" fontId="27" fillId="0" borderId="9" xfId="1541" applyNumberFormat="1" applyFont="1" applyBorder="1"/>
    <xf numFmtId="9" fontId="27" fillId="0" borderId="9" xfId="4" applyNumberFormat="1" applyFont="1" applyBorder="1" applyAlignment="1">
      <alignment horizontal="center"/>
    </xf>
    <xf numFmtId="0" fontId="27" fillId="0" borderId="0" xfId="1541" applyFont="1"/>
    <xf numFmtId="170" fontId="24" fillId="0" borderId="9" xfId="1" applyNumberFormat="1" applyFont="1" applyBorder="1"/>
    <xf numFmtId="0" fontId="12" fillId="0" borderId="9" xfId="1541" applyFont="1" applyBorder="1"/>
    <xf numFmtId="9" fontId="12" fillId="0" borderId="9" xfId="4" applyNumberFormat="1" applyFont="1" applyBorder="1" applyAlignment="1"/>
    <xf numFmtId="9" fontId="0" fillId="0" borderId="12" xfId="4" applyNumberFormat="1" applyFont="1" applyBorder="1" applyAlignment="1">
      <alignment horizontal="center" vertical="center"/>
    </xf>
    <xf numFmtId="170" fontId="61" fillId="0" borderId="57" xfId="1" applyNumberFormat="1" applyFont="1" applyBorder="1"/>
    <xf numFmtId="170" fontId="24" fillId="0" borderId="57" xfId="1" applyNumberFormat="1" applyFont="1" applyBorder="1"/>
    <xf numFmtId="9" fontId="0" fillId="0" borderId="63" xfId="4" applyNumberFormat="1" applyFont="1" applyBorder="1" applyAlignment="1">
      <alignment horizontal="center" vertical="center"/>
    </xf>
    <xf numFmtId="9" fontId="0" fillId="0" borderId="59" xfId="4" applyNumberFormat="1" applyFont="1" applyBorder="1" applyAlignment="1">
      <alignment horizontal="center" vertical="center"/>
    </xf>
    <xf numFmtId="9" fontId="0" fillId="0" borderId="13" xfId="4" applyNumberFormat="1" applyFont="1" applyBorder="1" applyAlignment="1">
      <alignment horizontal="center" vertical="center"/>
    </xf>
    <xf numFmtId="9" fontId="0" fillId="0" borderId="14" xfId="4" applyNumberFormat="1" applyFont="1" applyBorder="1" applyAlignment="1">
      <alignment horizontal="center" vertical="center"/>
    </xf>
    <xf numFmtId="9" fontId="0" fillId="0" borderId="57" xfId="4" applyNumberFormat="1" applyFont="1" applyBorder="1" applyAlignment="1"/>
    <xf numFmtId="9" fontId="0" fillId="0" borderId="58" xfId="4" applyNumberFormat="1" applyFont="1" applyBorder="1" applyAlignment="1"/>
    <xf numFmtId="9" fontId="0" fillId="0" borderId="59" xfId="4" applyNumberFormat="1" applyFont="1" applyBorder="1" applyAlignment="1"/>
    <xf numFmtId="0" fontId="0" fillId="0" borderId="61" xfId="1541" applyFont="1" applyBorder="1"/>
    <xf numFmtId="170" fontId="142" fillId="0" borderId="57" xfId="1" applyNumberFormat="1" applyBorder="1"/>
    <xf numFmtId="0" fontId="0" fillId="0" borderId="57" xfId="1541" applyFont="1" applyBorder="1"/>
    <xf numFmtId="0" fontId="0" fillId="0" borderId="106" xfId="1541" applyFont="1" applyBorder="1"/>
    <xf numFmtId="173" fontId="29" fillId="0" borderId="76" xfId="1541" applyNumberFormat="1" applyFont="1" applyBorder="1" applyAlignment="1">
      <alignment horizontal="center" vertical="center"/>
    </xf>
    <xf numFmtId="0" fontId="29" fillId="0" borderId="98" xfId="1541" applyFont="1" applyBorder="1" applyAlignment="1">
      <alignment horizontal="center" vertical="center"/>
    </xf>
    <xf numFmtId="0" fontId="0" fillId="0" borderId="69" xfId="1541" applyFont="1" applyBorder="1"/>
    <xf numFmtId="167" fontId="0" fillId="0" borderId="70" xfId="1541" applyNumberFormat="1" applyFont="1" applyBorder="1" applyAlignment="1">
      <alignment horizontal="center" vertical="center"/>
    </xf>
    <xf numFmtId="182" fontId="0" fillId="0" borderId="0" xfId="1541" applyNumberFormat="1" applyFont="1" applyAlignment="1">
      <alignment horizontal="center"/>
    </xf>
    <xf numFmtId="0" fontId="0" fillId="0" borderId="21" xfId="1541" applyFont="1" applyBorder="1" applyAlignment="1">
      <alignment horizontal="center"/>
    </xf>
    <xf numFmtId="9" fontId="30" fillId="14" borderId="24" xfId="4" applyNumberFormat="1" applyFont="1" applyFill="1" applyBorder="1" applyAlignment="1">
      <alignment horizontal="center" vertical="center"/>
    </xf>
    <xf numFmtId="175" fontId="30" fillId="14" borderId="24" xfId="4" applyNumberFormat="1" applyFont="1" applyFill="1" applyBorder="1" applyAlignment="1">
      <alignment horizontal="center" vertical="center"/>
    </xf>
    <xf numFmtId="180" fontId="12" fillId="0" borderId="0" xfId="1541" applyNumberFormat="1" applyFont="1"/>
    <xf numFmtId="178" fontId="142" fillId="0" borderId="27" xfId="1" applyNumberFormat="1" applyBorder="1" applyAlignment="1">
      <alignment horizontal="center" vertical="center"/>
    </xf>
    <xf numFmtId="9" fontId="0" fillId="0" borderId="28" xfId="4" applyNumberFormat="1" applyFont="1" applyBorder="1" applyAlignment="1">
      <alignment horizontal="center" vertical="center"/>
    </xf>
    <xf numFmtId="182" fontId="0" fillId="0" borderId="27" xfId="1541" applyNumberFormat="1" applyFont="1" applyBorder="1" applyAlignment="1">
      <alignment horizontal="center" vertical="center"/>
    </xf>
    <xf numFmtId="182" fontId="0" fillId="0" borderId="0" xfId="1541" applyNumberFormat="1" applyFont="1" applyAlignment="1">
      <alignment horizontal="center" vertical="center"/>
    </xf>
    <xf numFmtId="0" fontId="30" fillId="0" borderId="75" xfId="1541" applyFont="1" applyBorder="1"/>
    <xf numFmtId="0" fontId="30" fillId="0" borderId="104" xfId="1541" applyFont="1" applyBorder="1"/>
    <xf numFmtId="170" fontId="30" fillId="0" borderId="11" xfId="1" applyNumberFormat="1" applyFont="1" applyBorder="1" applyAlignment="1">
      <alignment horizontal="center" vertical="center"/>
    </xf>
    <xf numFmtId="9" fontId="30" fillId="0" borderId="89" xfId="4" applyNumberFormat="1" applyFont="1" applyBorder="1" applyAlignment="1">
      <alignment horizontal="center" vertical="center"/>
    </xf>
    <xf numFmtId="9" fontId="30" fillId="0" borderId="11" xfId="4" applyNumberFormat="1" applyFont="1" applyBorder="1" applyAlignment="1">
      <alignment horizontal="center" vertical="center"/>
    </xf>
    <xf numFmtId="182" fontId="30" fillId="0" borderId="11" xfId="1541" applyNumberFormat="1" applyFont="1" applyBorder="1" applyAlignment="1">
      <alignment horizontal="center" vertical="center"/>
    </xf>
    <xf numFmtId="0" fontId="0" fillId="10" borderId="74" xfId="1541" applyFont="1" applyFill="1" applyBorder="1"/>
    <xf numFmtId="0" fontId="0" fillId="10" borderId="100" xfId="1541" applyFont="1" applyFill="1" applyBorder="1"/>
    <xf numFmtId="188" fontId="0" fillId="10" borderId="27" xfId="1541" applyNumberFormat="1" applyFont="1" applyFill="1" applyBorder="1" applyAlignment="1">
      <alignment horizontal="center" vertical="center"/>
    </xf>
    <xf numFmtId="167" fontId="0" fillId="10" borderId="27" xfId="1541" applyNumberFormat="1" applyFont="1" applyFill="1" applyBorder="1" applyAlignment="1">
      <alignment horizontal="center" vertical="center"/>
    </xf>
    <xf numFmtId="189" fontId="142" fillId="10" borderId="27" xfId="1" applyNumberFormat="1" applyFill="1" applyBorder="1" applyAlignment="1">
      <alignment horizontal="center" vertical="center"/>
    </xf>
    <xf numFmtId="9" fontId="0" fillId="10" borderId="28" xfId="4" applyNumberFormat="1" applyFont="1" applyFill="1" applyBorder="1" applyAlignment="1">
      <alignment horizontal="center" vertical="center"/>
    </xf>
    <xf numFmtId="9" fontId="0" fillId="10" borderId="27" xfId="4" applyNumberFormat="1" applyFont="1" applyFill="1" applyBorder="1" applyAlignment="1">
      <alignment horizontal="center" vertical="center"/>
    </xf>
    <xf numFmtId="9" fontId="0" fillId="10" borderId="29" xfId="4" applyNumberFormat="1" applyFont="1" applyFill="1" applyBorder="1" applyAlignment="1">
      <alignment horizontal="center" vertical="center"/>
    </xf>
    <xf numFmtId="167" fontId="0" fillId="10" borderId="29" xfId="1541" applyNumberFormat="1" applyFont="1" applyFill="1" applyBorder="1" applyAlignment="1">
      <alignment horizontal="center" vertical="center"/>
    </xf>
    <xf numFmtId="188" fontId="0" fillId="0" borderId="27" xfId="1541" applyNumberFormat="1" applyFont="1" applyBorder="1" applyAlignment="1">
      <alignment horizontal="center" vertical="center"/>
    </xf>
    <xf numFmtId="189" fontId="142" fillId="0" borderId="27" xfId="1" applyNumberFormat="1" applyBorder="1" applyAlignment="1">
      <alignment horizontal="center" vertical="center"/>
    </xf>
    <xf numFmtId="189" fontId="0" fillId="10" borderId="27" xfId="1541" applyNumberFormat="1" applyFont="1" applyFill="1" applyBorder="1" applyAlignment="1">
      <alignment horizontal="center" vertical="center"/>
    </xf>
    <xf numFmtId="189" fontId="0" fillId="10" borderId="87" xfId="1541" applyNumberFormat="1" applyFont="1" applyFill="1" applyBorder="1" applyAlignment="1">
      <alignment horizontal="center" vertical="center"/>
    </xf>
    <xf numFmtId="0" fontId="12" fillId="10" borderId="0" xfId="1541" applyFont="1" applyFill="1"/>
    <xf numFmtId="0" fontId="0" fillId="10" borderId="19" xfId="1541" applyFont="1" applyFill="1" applyBorder="1"/>
    <xf numFmtId="0" fontId="0" fillId="10" borderId="101" xfId="1541" applyFont="1" applyFill="1" applyBorder="1"/>
    <xf numFmtId="3" fontId="0" fillId="10" borderId="0" xfId="1541" applyNumberFormat="1" applyFont="1" applyFill="1" applyAlignment="1">
      <alignment horizontal="center" vertical="center"/>
    </xf>
    <xf numFmtId="167" fontId="0" fillId="10" borderId="0" xfId="1541" applyNumberFormat="1" applyFont="1" applyFill="1" applyAlignment="1">
      <alignment horizontal="center" vertical="center"/>
    </xf>
    <xf numFmtId="3" fontId="142" fillId="10" borderId="0" xfId="1" applyNumberFormat="1" applyFill="1" applyAlignment="1">
      <alignment horizontal="center" vertical="center"/>
    </xf>
    <xf numFmtId="9" fontId="0" fillId="10" borderId="21" xfId="4" applyNumberFormat="1" applyFont="1" applyFill="1" applyBorder="1" applyAlignment="1">
      <alignment horizontal="center" vertical="center"/>
    </xf>
    <xf numFmtId="9" fontId="0" fillId="10" borderId="0" xfId="4" applyNumberFormat="1" applyFont="1" applyFill="1" applyAlignment="1">
      <alignment horizontal="center" vertical="center"/>
    </xf>
    <xf numFmtId="9" fontId="0" fillId="10" borderId="20" xfId="4" applyNumberFormat="1" applyFont="1" applyFill="1" applyBorder="1" applyAlignment="1">
      <alignment horizontal="center" vertical="center"/>
    </xf>
    <xf numFmtId="167" fontId="0" fillId="10" borderId="20" xfId="1541" applyNumberFormat="1" applyFont="1" applyFill="1" applyBorder="1" applyAlignment="1">
      <alignment horizontal="center" vertical="center"/>
    </xf>
    <xf numFmtId="3" fontId="0" fillId="0" borderId="0" xfId="1541" applyNumberFormat="1" applyFont="1" applyAlignment="1">
      <alignment horizontal="center" vertical="center"/>
    </xf>
    <xf numFmtId="3" fontId="142" fillId="0" borderId="0" xfId="1" applyNumberFormat="1" applyAlignment="1">
      <alignment horizontal="center" vertical="center"/>
    </xf>
    <xf numFmtId="0" fontId="30" fillId="10" borderId="75" xfId="1541" applyFont="1" applyFill="1" applyBorder="1"/>
    <xf numFmtId="0" fontId="30" fillId="10" borderId="104" xfId="1541" applyFont="1" applyFill="1" applyBorder="1"/>
    <xf numFmtId="174" fontId="30" fillId="10" borderId="11" xfId="1541" applyNumberFormat="1" applyFont="1" applyFill="1" applyBorder="1" applyAlignment="1">
      <alignment horizontal="center" vertical="center"/>
    </xf>
    <xf numFmtId="167" fontId="30" fillId="10" borderId="11" xfId="1541" applyNumberFormat="1" applyFont="1" applyFill="1" applyBorder="1" applyAlignment="1">
      <alignment horizontal="center" vertical="center"/>
    </xf>
    <xf numFmtId="174" fontId="30" fillId="10" borderId="11" xfId="1" applyNumberFormat="1" applyFont="1" applyFill="1" applyBorder="1" applyAlignment="1">
      <alignment horizontal="center" vertical="center"/>
    </xf>
    <xf numFmtId="9" fontId="30" fillId="10" borderId="89" xfId="4" applyNumberFormat="1" applyFont="1" applyFill="1" applyBorder="1" applyAlignment="1">
      <alignment horizontal="center" vertical="center"/>
    </xf>
    <xf numFmtId="9" fontId="30" fillId="10" borderId="11" xfId="4" applyNumberFormat="1" applyFont="1" applyFill="1" applyBorder="1" applyAlignment="1">
      <alignment horizontal="center" vertical="center"/>
    </xf>
    <xf numFmtId="9" fontId="30" fillId="10" borderId="64" xfId="4" applyNumberFormat="1" applyFont="1" applyFill="1" applyBorder="1" applyAlignment="1">
      <alignment horizontal="center" vertical="center"/>
    </xf>
    <xf numFmtId="167" fontId="30" fillId="10" borderId="64" xfId="1541" applyNumberFormat="1" applyFont="1" applyFill="1" applyBorder="1" applyAlignment="1">
      <alignment horizontal="center" vertical="center"/>
    </xf>
    <xf numFmtId="174" fontId="30" fillId="0" borderId="11" xfId="1541" applyNumberFormat="1" applyFont="1" applyBorder="1" applyAlignment="1">
      <alignment horizontal="center" vertical="center"/>
    </xf>
    <xf numFmtId="174" fontId="30" fillId="0" borderId="11" xfId="1" applyNumberFormat="1" applyFont="1" applyBorder="1" applyAlignment="1">
      <alignment horizontal="center" vertical="center"/>
    </xf>
    <xf numFmtId="174" fontId="30" fillId="10" borderId="50" xfId="1" applyNumberFormat="1" applyFont="1" applyFill="1" applyBorder="1" applyAlignment="1">
      <alignment horizontal="center" vertical="center"/>
    </xf>
    <xf numFmtId="9" fontId="0" fillId="0" borderId="87" xfId="4" applyNumberFormat="1" applyFont="1" applyBorder="1" applyAlignment="1">
      <alignment horizontal="center" vertical="center"/>
    </xf>
    <xf numFmtId="170" fontId="30" fillId="11" borderId="11" xfId="1" applyNumberFormat="1" applyFont="1" applyFill="1" applyBorder="1" applyAlignment="1">
      <alignment horizontal="center" vertical="center"/>
    </xf>
    <xf numFmtId="189" fontId="0" fillId="0" borderId="27" xfId="1541" applyNumberFormat="1" applyFont="1" applyBorder="1" applyAlignment="1">
      <alignment horizontal="center" vertical="center"/>
    </xf>
    <xf numFmtId="189" fontId="0" fillId="0" borderId="87" xfId="1541" applyNumberFormat="1" applyFont="1" applyBorder="1" applyAlignment="1">
      <alignment horizontal="center" vertical="center"/>
    </xf>
    <xf numFmtId="174" fontId="30" fillId="0" borderId="50" xfId="1" applyNumberFormat="1" applyFont="1" applyBorder="1" applyAlignment="1">
      <alignment horizontal="center" vertical="center"/>
    </xf>
    <xf numFmtId="0" fontId="30" fillId="20" borderId="104" xfId="1541" applyFont="1" applyFill="1" applyBorder="1"/>
    <xf numFmtId="170" fontId="142" fillId="10" borderId="27" xfId="1" applyNumberFormat="1" applyFill="1" applyBorder="1" applyAlignment="1">
      <alignment horizontal="center" vertical="center"/>
    </xf>
    <xf numFmtId="9" fontId="0" fillId="10" borderId="87" xfId="4" applyNumberFormat="1" applyFont="1" applyFill="1" applyBorder="1" applyAlignment="1">
      <alignment horizontal="center" vertical="center"/>
    </xf>
    <xf numFmtId="170" fontId="30" fillId="10" borderId="11" xfId="1" applyNumberFormat="1" applyFont="1" applyFill="1" applyBorder="1" applyAlignment="1">
      <alignment horizontal="center" vertical="center"/>
    </xf>
    <xf numFmtId="9" fontId="30" fillId="10" borderId="50" xfId="4" applyNumberFormat="1" applyFont="1" applyFill="1" applyBorder="1" applyAlignment="1">
      <alignment horizontal="center" vertical="center"/>
    </xf>
    <xf numFmtId="0" fontId="0" fillId="20" borderId="100" xfId="1541" applyFont="1" applyFill="1" applyBorder="1"/>
    <xf numFmtId="0" fontId="0" fillId="20" borderId="101" xfId="1541" applyFont="1" applyFill="1" applyBorder="1"/>
    <xf numFmtId="189" fontId="0" fillId="0" borderId="0" xfId="1541" applyNumberFormat="1" applyFont="1" applyAlignment="1">
      <alignment horizontal="center" vertical="center"/>
    </xf>
    <xf numFmtId="189" fontId="142" fillId="0" borderId="0" xfId="1" applyNumberFormat="1" applyAlignment="1">
      <alignment horizontal="center" vertical="center"/>
    </xf>
    <xf numFmtId="0" fontId="34" fillId="0" borderId="75" xfId="1541" applyFont="1" applyBorder="1"/>
    <xf numFmtId="174" fontId="30" fillId="0" borderId="0" xfId="1541" applyNumberFormat="1" applyFont="1" applyAlignment="1">
      <alignment horizontal="center" vertical="center"/>
    </xf>
    <xf numFmtId="0" fontId="34" fillId="0" borderId="104" xfId="1541" applyFont="1" applyBorder="1"/>
    <xf numFmtId="178" fontId="34" fillId="0" borderId="11" xfId="1" applyNumberFormat="1" applyFont="1" applyBorder="1" applyAlignment="1">
      <alignment horizontal="center" vertical="center"/>
    </xf>
    <xf numFmtId="170" fontId="34" fillId="0" borderId="11" xfId="1" applyNumberFormat="1" applyFont="1" applyBorder="1" applyAlignment="1">
      <alignment horizontal="center" vertical="center"/>
    </xf>
    <xf numFmtId="9" fontId="34" fillId="0" borderId="89" xfId="4" applyNumberFormat="1" applyFont="1" applyBorder="1" applyAlignment="1">
      <alignment horizontal="center" vertical="center"/>
    </xf>
    <xf numFmtId="9" fontId="34" fillId="0" borderId="11" xfId="4" applyNumberFormat="1" applyFont="1" applyBorder="1" applyAlignment="1">
      <alignment horizontal="center" vertical="center"/>
    </xf>
    <xf numFmtId="167" fontId="34" fillId="0" borderId="11" xfId="1541" applyNumberFormat="1" applyFont="1" applyBorder="1" applyAlignment="1">
      <alignment horizontal="center" vertical="center"/>
    </xf>
    <xf numFmtId="9" fontId="34" fillId="0" borderId="64" xfId="4" applyNumberFormat="1" applyFont="1" applyBorder="1" applyAlignment="1">
      <alignment horizontal="center" vertical="center"/>
    </xf>
    <xf numFmtId="167" fontId="34" fillId="0" borderId="64" xfId="1541" applyNumberFormat="1" applyFont="1" applyBorder="1" applyAlignment="1">
      <alignment horizontal="center" vertical="center"/>
    </xf>
    <xf numFmtId="182" fontId="34" fillId="0" borderId="11" xfId="1541" applyNumberFormat="1" applyFont="1" applyBorder="1" applyAlignment="1">
      <alignment horizontal="center" vertical="center"/>
    </xf>
    <xf numFmtId="9" fontId="34" fillId="0" borderId="25" xfId="4" applyNumberFormat="1" applyFont="1" applyBorder="1" applyAlignment="1">
      <alignment horizontal="center" vertical="center"/>
    </xf>
    <xf numFmtId="183" fontId="0" fillId="0" borderId="0" xfId="1541" applyNumberFormat="1" applyFont="1"/>
    <xf numFmtId="183" fontId="142" fillId="0" borderId="0" xfId="1" applyNumberFormat="1" applyAlignment="1">
      <alignment horizontal="center" vertical="center"/>
    </xf>
    <xf numFmtId="178" fontId="30" fillId="0" borderId="11" xfId="1" applyNumberFormat="1" applyFont="1" applyBorder="1" applyAlignment="1">
      <alignment horizontal="center" vertical="center"/>
    </xf>
    <xf numFmtId="0" fontId="30" fillId="0" borderId="71" xfId="1541" applyFont="1" applyBorder="1"/>
    <xf numFmtId="0" fontId="30" fillId="0" borderId="99" xfId="1541" applyFont="1" applyBorder="1"/>
    <xf numFmtId="178" fontId="30" fillId="0" borderId="17" xfId="1" applyNumberFormat="1" applyFont="1" applyBorder="1" applyAlignment="1">
      <alignment horizontal="center" vertical="center"/>
    </xf>
    <xf numFmtId="9" fontId="30" fillId="0" borderId="24" xfId="4" applyNumberFormat="1" applyFont="1" applyBorder="1" applyAlignment="1">
      <alignment horizontal="center" vertical="center"/>
    </xf>
    <xf numFmtId="9" fontId="30" fillId="0" borderId="17" xfId="4" applyNumberFormat="1" applyFont="1" applyBorder="1" applyAlignment="1">
      <alignment horizontal="center" vertical="center"/>
    </xf>
    <xf numFmtId="167" fontId="30" fillId="0" borderId="17" xfId="1541" applyNumberFormat="1" applyFont="1" applyBorder="1" applyAlignment="1">
      <alignment horizontal="center" vertical="center"/>
    </xf>
    <xf numFmtId="182" fontId="30" fillId="0" borderId="17" xfId="1541" applyNumberFormat="1" applyFont="1" applyBorder="1" applyAlignment="1">
      <alignment horizontal="center" vertical="center"/>
    </xf>
    <xf numFmtId="9" fontId="30" fillId="0" borderId="27" xfId="4" applyNumberFormat="1" applyFont="1" applyBorder="1" applyAlignment="1">
      <alignment horizontal="center" vertical="center"/>
    </xf>
    <xf numFmtId="0" fontId="30" fillId="0" borderId="74" xfId="1541" applyFont="1" applyBorder="1"/>
    <xf numFmtId="0" fontId="34" fillId="0" borderId="100" xfId="1541" applyFont="1" applyBorder="1"/>
    <xf numFmtId="170" fontId="34" fillId="0" borderId="27" xfId="1" applyNumberFormat="1" applyFont="1" applyBorder="1" applyAlignment="1">
      <alignment horizontal="center" vertical="center"/>
    </xf>
    <xf numFmtId="9" fontId="34" fillId="0" borderId="28" xfId="4" applyNumberFormat="1" applyFont="1" applyBorder="1" applyAlignment="1">
      <alignment horizontal="center" vertical="center"/>
    </xf>
    <xf numFmtId="175" fontId="34" fillId="0" borderId="27" xfId="4" applyNumberFormat="1" applyFont="1" applyBorder="1" applyAlignment="1">
      <alignment horizontal="center" vertical="center"/>
    </xf>
    <xf numFmtId="167" fontId="34" fillId="0" borderId="27" xfId="1541" applyNumberFormat="1" applyFont="1" applyBorder="1" applyAlignment="1">
      <alignment horizontal="center" vertical="center"/>
    </xf>
    <xf numFmtId="9" fontId="34" fillId="0" borderId="29" xfId="4" applyNumberFormat="1" applyFont="1" applyBorder="1" applyAlignment="1">
      <alignment horizontal="center" vertical="center"/>
    </xf>
    <xf numFmtId="175" fontId="34" fillId="0" borderId="29" xfId="4" applyNumberFormat="1" applyFont="1" applyBorder="1" applyAlignment="1">
      <alignment horizontal="center" vertical="center"/>
    </xf>
    <xf numFmtId="167" fontId="34" fillId="0" borderId="29" xfId="1541" applyNumberFormat="1" applyFont="1" applyBorder="1" applyAlignment="1">
      <alignment horizontal="center" vertical="center"/>
    </xf>
    <xf numFmtId="175" fontId="34" fillId="0" borderId="20" xfId="4" applyNumberFormat="1" applyFont="1" applyBorder="1" applyAlignment="1">
      <alignment horizontal="center" vertical="center"/>
    </xf>
    <xf numFmtId="182" fontId="34" fillId="0" borderId="27" xfId="1541" applyNumberFormat="1" applyFont="1" applyBorder="1" applyAlignment="1">
      <alignment horizontal="center" vertical="center"/>
    </xf>
    <xf numFmtId="175" fontId="34" fillId="0" borderId="87" xfId="4" applyNumberFormat="1" applyFont="1" applyBorder="1" applyAlignment="1">
      <alignment horizontal="center" vertical="center"/>
    </xf>
    <xf numFmtId="0" fontId="30" fillId="0" borderId="101" xfId="1541" applyFont="1" applyBorder="1"/>
    <xf numFmtId="182" fontId="30" fillId="0" borderId="0" xfId="1541" applyNumberFormat="1" applyFont="1" applyAlignment="1">
      <alignment horizontal="center" vertical="center"/>
    </xf>
    <xf numFmtId="0" fontId="35" fillId="10" borderId="19" xfId="1541" applyFont="1" applyFill="1" applyBorder="1"/>
    <xf numFmtId="0" fontId="35" fillId="10" borderId="101" xfId="1541" applyFont="1" applyFill="1" applyBorder="1" applyAlignment="1">
      <alignment horizontal="left" vertical="center" wrapText="1" indent="1"/>
    </xf>
    <xf numFmtId="178" fontId="35" fillId="0" borderId="0" xfId="1" applyNumberFormat="1" applyFont="1" applyAlignment="1">
      <alignment horizontal="center" vertical="center"/>
    </xf>
    <xf numFmtId="170" fontId="35" fillId="10" borderId="0" xfId="1" applyNumberFormat="1" applyFont="1" applyFill="1" applyAlignment="1">
      <alignment horizontal="center" vertical="center"/>
    </xf>
    <xf numFmtId="9" fontId="35" fillId="10" borderId="21" xfId="4" applyNumberFormat="1" applyFont="1" applyFill="1" applyBorder="1" applyAlignment="1">
      <alignment horizontal="center" vertical="center"/>
    </xf>
    <xf numFmtId="9" fontId="35" fillId="10" borderId="0" xfId="4" applyNumberFormat="1" applyFont="1" applyFill="1" applyAlignment="1">
      <alignment horizontal="center" vertical="center"/>
    </xf>
    <xf numFmtId="167" fontId="35" fillId="10" borderId="0" xfId="1541" applyNumberFormat="1" applyFont="1" applyFill="1" applyAlignment="1">
      <alignment horizontal="center" vertical="center"/>
    </xf>
    <xf numFmtId="9" fontId="35" fillId="10" borderId="20" xfId="4" applyNumberFormat="1" applyFont="1" applyFill="1" applyBorder="1" applyAlignment="1">
      <alignment horizontal="center" vertical="center"/>
    </xf>
    <xf numFmtId="167" fontId="35" fillId="10" borderId="20" xfId="1541" applyNumberFormat="1" applyFont="1" applyFill="1" applyBorder="1" applyAlignment="1">
      <alignment horizontal="center" vertical="center"/>
    </xf>
    <xf numFmtId="170" fontId="35" fillId="0" borderId="0" xfId="1" applyNumberFormat="1" applyFont="1" applyAlignment="1">
      <alignment horizontal="center" vertical="center"/>
    </xf>
    <xf numFmtId="9" fontId="35" fillId="0" borderId="21" xfId="4" applyNumberFormat="1" applyFont="1" applyBorder="1" applyAlignment="1">
      <alignment horizontal="center" vertical="center"/>
    </xf>
    <xf numFmtId="9" fontId="35" fillId="0" borderId="20" xfId="4" applyNumberFormat="1" applyFont="1" applyBorder="1" applyAlignment="1">
      <alignment horizontal="center" vertical="center"/>
    </xf>
    <xf numFmtId="182" fontId="35" fillId="0" borderId="0" xfId="1541" applyNumberFormat="1" applyFont="1" applyAlignment="1">
      <alignment horizontal="center" vertical="center"/>
    </xf>
    <xf numFmtId="175" fontId="35" fillId="10" borderId="0" xfId="4" applyNumberFormat="1" applyFont="1" applyFill="1" applyAlignment="1">
      <alignment horizontal="center" vertical="center"/>
    </xf>
    <xf numFmtId="0" fontId="35" fillId="10" borderId="0" xfId="1541" applyFont="1" applyFill="1"/>
    <xf numFmtId="0" fontId="35" fillId="10" borderId="101" xfId="1541" applyFont="1" applyFill="1" applyBorder="1" applyAlignment="1">
      <alignment horizontal="left" indent="1"/>
    </xf>
    <xf numFmtId="174" fontId="0" fillId="10" borderId="0" xfId="1541" applyNumberFormat="1" applyFont="1" applyFill="1" applyAlignment="1">
      <alignment horizontal="center" vertical="center"/>
    </xf>
    <xf numFmtId="174" fontId="0" fillId="10" borderId="20" xfId="1541" applyNumberFormat="1" applyFont="1" applyFill="1" applyBorder="1" applyAlignment="1">
      <alignment horizontal="center" vertical="center"/>
    </xf>
    <xf numFmtId="174" fontId="35" fillId="10" borderId="0" xfId="1541" applyNumberFormat="1" applyFont="1" applyFill="1" applyAlignment="1">
      <alignment horizontal="center" vertical="center"/>
    </xf>
    <xf numFmtId="174" fontId="35" fillId="10" borderId="20" xfId="1541" applyNumberFormat="1" applyFont="1" applyFill="1" applyBorder="1" applyAlignment="1">
      <alignment horizontal="center" vertical="center"/>
    </xf>
    <xf numFmtId="174" fontId="35" fillId="0" borderId="0" xfId="1541" applyNumberFormat="1" applyFont="1" applyAlignment="1">
      <alignment horizontal="center" vertical="center"/>
    </xf>
    <xf numFmtId="174" fontId="35" fillId="0" borderId="20" xfId="1541" applyNumberFormat="1" applyFont="1" applyBorder="1" applyAlignment="1">
      <alignment horizontal="center" vertical="center"/>
    </xf>
    <xf numFmtId="0" fontId="0" fillId="10" borderId="101" xfId="1541" applyFont="1" applyFill="1" applyBorder="1" applyAlignment="1">
      <alignment horizontal="left" indent="1"/>
    </xf>
    <xf numFmtId="0" fontId="35" fillId="0" borderId="19" xfId="1541" applyFont="1" applyBorder="1"/>
    <xf numFmtId="0" fontId="35" fillId="0" borderId="101" xfId="1541" applyFont="1" applyBorder="1" applyAlignment="1">
      <alignment horizontal="left" indent="1"/>
    </xf>
    <xf numFmtId="9" fontId="35" fillId="0" borderId="0" xfId="4" applyNumberFormat="1" applyFont="1" applyAlignment="1">
      <alignment horizontal="center" vertical="center"/>
    </xf>
    <xf numFmtId="175" fontId="35" fillId="0" borderId="0" xfId="4" applyNumberFormat="1" applyFont="1" applyAlignment="1">
      <alignment horizontal="center" vertical="center"/>
    </xf>
    <xf numFmtId="0" fontId="35" fillId="0" borderId="0" xfId="1541" applyFont="1"/>
    <xf numFmtId="170" fontId="142" fillId="10" borderId="75" xfId="1" applyNumberFormat="1" applyFill="1" applyBorder="1"/>
    <xf numFmtId="0" fontId="35" fillId="0" borderId="108" xfId="1541" applyFont="1" applyBorder="1" applyAlignment="1">
      <alignment horizontal="left" indent="1"/>
    </xf>
    <xf numFmtId="170" fontId="142" fillId="10" borderId="50" xfId="1" applyNumberFormat="1" applyFill="1" applyBorder="1" applyAlignment="1">
      <alignment horizontal="center" vertical="center"/>
    </xf>
    <xf numFmtId="9" fontId="0" fillId="10" borderId="51" xfId="4" applyNumberFormat="1" applyFont="1" applyFill="1" applyBorder="1" applyAlignment="1">
      <alignment horizontal="center" vertical="center"/>
    </xf>
    <xf numFmtId="9" fontId="0" fillId="10" borderId="50" xfId="4" applyNumberFormat="1" applyFont="1" applyFill="1" applyBorder="1" applyAlignment="1">
      <alignment horizontal="center" vertical="center"/>
    </xf>
    <xf numFmtId="167" fontId="0" fillId="10" borderId="50" xfId="1541" applyNumberFormat="1" applyFont="1" applyFill="1" applyBorder="1" applyAlignment="1">
      <alignment horizontal="center" vertical="center"/>
    </xf>
    <xf numFmtId="9" fontId="0" fillId="10" borderId="44" xfId="4" applyNumberFormat="1" applyFont="1" applyFill="1" applyBorder="1" applyAlignment="1">
      <alignment horizontal="center" vertical="center"/>
    </xf>
    <xf numFmtId="167" fontId="0" fillId="10" borderId="44" xfId="1541" applyNumberFormat="1" applyFont="1" applyFill="1" applyBorder="1" applyAlignment="1">
      <alignment horizontal="center" vertical="center"/>
    </xf>
    <xf numFmtId="9" fontId="0" fillId="0" borderId="51" xfId="4" applyNumberFormat="1" applyFont="1" applyBorder="1" applyAlignment="1">
      <alignment horizontal="center" vertical="center"/>
    </xf>
    <xf numFmtId="9" fontId="0" fillId="0" borderId="44" xfId="4" applyNumberFormat="1" applyFont="1" applyBorder="1" applyAlignment="1">
      <alignment horizontal="center" vertical="center"/>
    </xf>
    <xf numFmtId="182" fontId="35" fillId="0" borderId="50" xfId="1541" applyNumberFormat="1" applyFont="1" applyBorder="1" applyAlignment="1">
      <alignment horizontal="center" vertical="center"/>
    </xf>
    <xf numFmtId="170" fontId="12" fillId="10" borderId="0" xfId="1" applyNumberFormat="1" applyFont="1" applyFill="1"/>
    <xf numFmtId="0" fontId="30" fillId="0" borderId="11" xfId="1541" applyFont="1" applyBorder="1" applyAlignment="1">
      <alignment horizontal="center" vertical="center"/>
    </xf>
    <xf numFmtId="0" fontId="30" fillId="0" borderId="64" xfId="1541" applyFont="1" applyBorder="1" applyAlignment="1">
      <alignment horizontal="center" vertical="center"/>
    </xf>
    <xf numFmtId="182" fontId="0" fillId="0" borderId="11" xfId="1541" applyNumberFormat="1" applyFont="1" applyBorder="1" applyAlignment="1">
      <alignment horizontal="center" vertical="center"/>
    </xf>
    <xf numFmtId="0" fontId="0" fillId="0" borderId="11" xfId="1541" applyFont="1" applyBorder="1" applyAlignment="1">
      <alignment horizontal="center" vertical="center"/>
    </xf>
    <xf numFmtId="175" fontId="30" fillId="14" borderId="18" xfId="4" applyNumberFormat="1" applyFont="1" applyFill="1" applyBorder="1" applyAlignment="1">
      <alignment horizontal="center" vertical="center"/>
    </xf>
    <xf numFmtId="9" fontId="30" fillId="14" borderId="44" xfId="4" applyNumberFormat="1" applyFont="1" applyFill="1" applyBorder="1" applyAlignment="1">
      <alignment horizontal="center" vertical="center"/>
    </xf>
    <xf numFmtId="182" fontId="30" fillId="14" borderId="81" xfId="1541" applyNumberFormat="1" applyFont="1" applyFill="1" applyBorder="1" applyAlignment="1">
      <alignment horizontal="center" vertical="center"/>
    </xf>
    <xf numFmtId="9" fontId="30" fillId="0" borderId="71" xfId="4" applyNumberFormat="1" applyFont="1" applyBorder="1" applyAlignment="1"/>
    <xf numFmtId="9" fontId="30" fillId="0" borderId="99" xfId="4" applyNumberFormat="1" applyFont="1" applyBorder="1" applyAlignment="1"/>
    <xf numFmtId="9" fontId="30" fillId="0" borderId="50" xfId="4" applyNumberFormat="1" applyFont="1" applyBorder="1" applyAlignment="1">
      <alignment horizontal="center" vertical="center"/>
    </xf>
    <xf numFmtId="9" fontId="30" fillId="0" borderId="50" xfId="1541" applyNumberFormat="1" applyFont="1" applyBorder="1" applyAlignment="1">
      <alignment horizontal="center" vertical="center"/>
    </xf>
    <xf numFmtId="190" fontId="30" fillId="0" borderId="50" xfId="4" applyNumberFormat="1" applyFont="1" applyBorder="1" applyAlignment="1">
      <alignment horizontal="center"/>
    </xf>
    <xf numFmtId="9" fontId="30" fillId="0" borderId="25" xfId="4" applyNumberFormat="1" applyFont="1" applyBorder="1" applyAlignment="1">
      <alignment horizontal="center" vertical="center"/>
    </xf>
    <xf numFmtId="177" fontId="30" fillId="0" borderId="82" xfId="4" applyNumberFormat="1" applyFont="1" applyBorder="1" applyAlignment="1">
      <alignment horizontal="center"/>
    </xf>
    <xf numFmtId="9" fontId="30" fillId="0" borderId="51" xfId="4" applyNumberFormat="1" applyFont="1" applyBorder="1" applyAlignment="1">
      <alignment horizontal="center"/>
    </xf>
    <xf numFmtId="9" fontId="30" fillId="0" borderId="44" xfId="4" applyNumberFormat="1" applyFont="1" applyBorder="1" applyAlignment="1">
      <alignment horizontal="center" vertical="center"/>
    </xf>
    <xf numFmtId="175" fontId="30" fillId="0" borderId="50" xfId="4" applyNumberFormat="1" applyFont="1" applyBorder="1" applyAlignment="1">
      <alignment horizontal="center" vertical="center"/>
    </xf>
    <xf numFmtId="175" fontId="30" fillId="0" borderId="50" xfId="1541" applyNumberFormat="1" applyFont="1" applyBorder="1" applyAlignment="1">
      <alignment horizontal="center" vertical="center"/>
    </xf>
    <xf numFmtId="9" fontId="30" fillId="0" borderId="44" xfId="4" applyNumberFormat="1" applyFont="1" applyBorder="1" applyAlignment="1">
      <alignment horizontal="center"/>
    </xf>
    <xf numFmtId="177" fontId="30" fillId="0" borderId="44" xfId="4" applyNumberFormat="1" applyFont="1" applyBorder="1" applyAlignment="1">
      <alignment horizontal="center"/>
    </xf>
    <xf numFmtId="190" fontId="30" fillId="0" borderId="44" xfId="4" applyNumberFormat="1" applyFont="1" applyBorder="1" applyAlignment="1">
      <alignment horizontal="center"/>
    </xf>
    <xf numFmtId="176" fontId="30" fillId="0" borderId="50" xfId="4" applyNumberFormat="1" applyFont="1" applyBorder="1" applyAlignment="1">
      <alignment horizontal="center"/>
    </xf>
    <xf numFmtId="177" fontId="30" fillId="0" borderId="50" xfId="4" applyNumberFormat="1" applyFont="1" applyBorder="1" applyAlignment="1">
      <alignment horizontal="center"/>
    </xf>
    <xf numFmtId="9" fontId="30" fillId="0" borderId="0" xfId="4" applyNumberFormat="1" applyFont="1" applyAlignment="1"/>
    <xf numFmtId="0" fontId="0" fillId="0" borderId="87" xfId="1541" applyFont="1" applyBorder="1" applyAlignment="1">
      <alignment horizontal="center" vertical="center"/>
    </xf>
    <xf numFmtId="182" fontId="24" fillId="0" borderId="0" xfId="1541" applyNumberFormat="1" applyFont="1" applyAlignment="1">
      <alignment horizontal="center" vertical="center"/>
    </xf>
    <xf numFmtId="170" fontId="24" fillId="0" borderId="0" xfId="1" applyNumberFormat="1" applyFont="1" applyAlignment="1">
      <alignment horizontal="center" vertical="center"/>
    </xf>
    <xf numFmtId="0" fontId="0" fillId="0" borderId="49" xfId="1541" applyFont="1" applyBorder="1"/>
    <xf numFmtId="174" fontId="30" fillId="14" borderId="71" xfId="1541" applyNumberFormat="1" applyFont="1" applyFill="1" applyBorder="1" applyAlignment="1">
      <alignment horizontal="center" vertical="center"/>
    </xf>
    <xf numFmtId="174" fontId="30" fillId="14" borderId="17" xfId="1541" applyNumberFormat="1" applyFont="1" applyFill="1" applyBorder="1" applyAlignment="1">
      <alignment horizontal="center" vertical="center"/>
    </xf>
    <xf numFmtId="9" fontId="30" fillId="14" borderId="104" xfId="4" applyNumberFormat="1" applyFont="1" applyFill="1" applyBorder="1" applyAlignment="1">
      <alignment horizontal="center" vertical="center"/>
    </xf>
    <xf numFmtId="9" fontId="30" fillId="14" borderId="27" xfId="4" applyNumberFormat="1" applyFont="1" applyFill="1" applyBorder="1" applyAlignment="1">
      <alignment horizontal="center" vertical="center"/>
    </xf>
    <xf numFmtId="174" fontId="30" fillId="14" borderId="24" xfId="1541" applyNumberFormat="1" applyFont="1" applyFill="1" applyBorder="1" applyAlignment="1">
      <alignment horizontal="center" vertical="center"/>
    </xf>
    <xf numFmtId="0" fontId="0" fillId="0" borderId="71" xfId="1541" applyFont="1" applyBorder="1"/>
    <xf numFmtId="0" fontId="0" fillId="0" borderId="99" xfId="1541" applyFont="1" applyBorder="1"/>
    <xf numFmtId="9" fontId="0" fillId="0" borderId="71" xfId="4" applyNumberFormat="1" applyFont="1" applyBorder="1" applyAlignment="1">
      <alignment horizontal="center" vertical="center"/>
    </xf>
    <xf numFmtId="9" fontId="0" fillId="0" borderId="17" xfId="4" applyNumberFormat="1" applyFont="1" applyBorder="1" applyAlignment="1">
      <alignment horizontal="center" vertical="center"/>
    </xf>
    <xf numFmtId="191" fontId="0" fillId="0" borderId="17" xfId="1541" applyNumberFormat="1" applyFont="1" applyBorder="1" applyAlignment="1">
      <alignment horizontal="center" vertical="center"/>
    </xf>
    <xf numFmtId="191" fontId="0" fillId="0" borderId="99" xfId="1541" applyNumberFormat="1" applyFont="1" applyBorder="1" applyAlignment="1">
      <alignment horizontal="center" vertical="center"/>
    </xf>
    <xf numFmtId="182" fontId="0" fillId="0" borderId="17" xfId="1541" applyNumberFormat="1" applyFont="1" applyBorder="1" applyAlignment="1">
      <alignment horizontal="center" vertical="center"/>
    </xf>
    <xf numFmtId="191" fontId="0" fillId="0" borderId="81" xfId="1541" applyNumberFormat="1" applyFont="1" applyBorder="1" applyAlignment="1">
      <alignment horizontal="center" vertical="center"/>
    </xf>
    <xf numFmtId="0" fontId="0" fillId="0" borderId="44" xfId="1541" applyFont="1" applyBorder="1"/>
    <xf numFmtId="9" fontId="0" fillId="0" borderId="24" xfId="4" applyNumberFormat="1" applyFont="1" applyBorder="1" applyAlignment="1">
      <alignment horizontal="center" vertical="center"/>
    </xf>
    <xf numFmtId="0" fontId="0" fillId="0" borderId="17" xfId="1541" applyFont="1" applyBorder="1" applyAlignment="1">
      <alignment horizontal="center" vertical="center"/>
    </xf>
    <xf numFmtId="1" fontId="0" fillId="0" borderId="17" xfId="1541" applyNumberFormat="1" applyFont="1" applyBorder="1" applyAlignment="1">
      <alignment horizontal="center" vertical="center"/>
    </xf>
    <xf numFmtId="170" fontId="142" fillId="0" borderId="0" xfId="1" applyNumberFormat="1" applyAlignment="1">
      <alignment vertical="center"/>
    </xf>
    <xf numFmtId="182" fontId="62" fillId="0" borderId="0" xfId="1541" applyNumberFormat="1" applyFont="1" applyAlignment="1">
      <alignment horizontal="center" vertical="center"/>
    </xf>
    <xf numFmtId="174" fontId="0" fillId="0" borderId="0" xfId="1541" applyNumberFormat="1" applyFont="1" applyAlignment="1">
      <alignment horizontal="right" vertical="center"/>
    </xf>
    <xf numFmtId="192" fontId="0" fillId="0" borderId="0" xfId="1541" applyNumberFormat="1" applyFont="1" applyAlignment="1">
      <alignment horizontal="center" vertical="center"/>
    </xf>
    <xf numFmtId="1" fontId="0" fillId="0" borderId="0" xfId="1541" applyNumberFormat="1" applyFont="1" applyAlignment="1">
      <alignment horizontal="center" vertical="center"/>
    </xf>
    <xf numFmtId="182" fontId="0" fillId="20" borderId="0" xfId="1541" applyNumberFormat="1" applyFont="1" applyFill="1" applyAlignment="1">
      <alignment horizontal="center" vertical="center"/>
    </xf>
    <xf numFmtId="170" fontId="36" fillId="0" borderId="0" xfId="1" applyNumberFormat="1" applyFont="1" applyAlignment="1">
      <alignment horizontal="center" vertical="center"/>
    </xf>
    <xf numFmtId="182" fontId="36" fillId="0" borderId="0" xfId="1541" applyNumberFormat="1" applyFont="1" applyAlignment="1">
      <alignment horizontal="center" vertical="center"/>
    </xf>
    <xf numFmtId="0" fontId="32" fillId="0" borderId="0" xfId="1541" applyFont="1" applyAlignment="1">
      <alignment horizontal="right"/>
    </xf>
    <xf numFmtId="9" fontId="32" fillId="0" borderId="0" xfId="4" applyNumberFormat="1" applyFont="1" applyAlignment="1">
      <alignment horizontal="center" vertical="center"/>
    </xf>
    <xf numFmtId="1" fontId="32" fillId="0" borderId="0" xfId="1541" applyNumberFormat="1" applyFont="1" applyAlignment="1">
      <alignment horizontal="center" vertical="center"/>
    </xf>
    <xf numFmtId="182" fontId="32" fillId="0" borderId="0" xfId="1541" applyNumberFormat="1" applyFont="1" applyAlignment="1">
      <alignment horizontal="center" vertical="center"/>
    </xf>
    <xf numFmtId="0" fontId="0" fillId="0" borderId="0" xfId="1541" applyFont="1" applyAlignment="1">
      <alignment horizontal="right"/>
    </xf>
    <xf numFmtId="1" fontId="63" fillId="0" borderId="0" xfId="1541" applyNumberFormat="1" applyFont="1" applyAlignment="1">
      <alignment horizontal="center" vertical="center"/>
    </xf>
    <xf numFmtId="170" fontId="0" fillId="0" borderId="0" xfId="1541" applyNumberFormat="1" applyFont="1" applyAlignment="1">
      <alignment horizontal="center" vertical="center"/>
    </xf>
    <xf numFmtId="193" fontId="0" fillId="0" borderId="0" xfId="1541" applyNumberFormat="1" applyFont="1" applyAlignment="1">
      <alignment horizontal="center" vertical="center"/>
    </xf>
    <xf numFmtId="179" fontId="142" fillId="0" borderId="0" xfId="1" applyNumberFormat="1" applyAlignment="1">
      <alignment horizontal="center" vertical="center"/>
    </xf>
    <xf numFmtId="0" fontId="64" fillId="0" borderId="0" xfId="1541" applyFont="1"/>
    <xf numFmtId="0" fontId="64" fillId="0" borderId="0" xfId="1541" applyFont="1" applyAlignment="1">
      <alignment horizontal="right"/>
    </xf>
    <xf numFmtId="0" fontId="64" fillId="0" borderId="0" xfId="1541" applyFont="1" applyAlignment="1">
      <alignment horizontal="center" vertical="center"/>
    </xf>
    <xf numFmtId="9" fontId="64" fillId="0" borderId="0" xfId="4" applyNumberFormat="1" applyFont="1" applyAlignment="1">
      <alignment horizontal="center" vertical="center"/>
    </xf>
    <xf numFmtId="175" fontId="64" fillId="0" borderId="0" xfId="4" applyNumberFormat="1" applyFont="1" applyAlignment="1">
      <alignment horizontal="center" vertical="center"/>
    </xf>
    <xf numFmtId="174" fontId="64" fillId="0" borderId="0" xfId="1" applyNumberFormat="1" applyFont="1" applyAlignment="1">
      <alignment horizontal="center" vertical="center"/>
    </xf>
    <xf numFmtId="182" fontId="64" fillId="0" borderId="0" xfId="1541" applyNumberFormat="1" applyFont="1" applyAlignment="1">
      <alignment horizontal="center" vertical="center"/>
    </xf>
    <xf numFmtId="170" fontId="64" fillId="0" borderId="0" xfId="1" applyNumberFormat="1" applyFont="1" applyAlignment="1">
      <alignment horizontal="center" vertical="center"/>
    </xf>
    <xf numFmtId="180" fontId="0" fillId="0" borderId="0" xfId="1541" applyNumberFormat="1" applyFont="1" applyAlignment="1">
      <alignment horizontal="center" vertical="center"/>
    </xf>
    <xf numFmtId="0" fontId="40" fillId="0" borderId="0" xfId="1541" applyFont="1" applyAlignment="1">
      <alignment horizontal="center" vertical="center"/>
    </xf>
    <xf numFmtId="9" fontId="40" fillId="0" borderId="0" xfId="4" applyNumberFormat="1" applyFont="1" applyAlignment="1">
      <alignment horizontal="center" vertical="center"/>
    </xf>
    <xf numFmtId="182" fontId="40" fillId="0" borderId="0" xfId="1541" applyNumberFormat="1" applyFont="1" applyAlignment="1">
      <alignment horizontal="center" vertical="center"/>
    </xf>
    <xf numFmtId="170" fontId="40" fillId="0" borderId="0" xfId="1" applyNumberFormat="1" applyFont="1" applyAlignment="1">
      <alignment horizontal="center" vertical="center"/>
    </xf>
    <xf numFmtId="167" fontId="40" fillId="0" borderId="0" xfId="1541" applyNumberFormat="1" applyFont="1" applyAlignment="1">
      <alignment horizontal="center" vertical="center"/>
    </xf>
    <xf numFmtId="170" fontId="12" fillId="0" borderId="0" xfId="1541" applyNumberFormat="1" applyFont="1" applyAlignment="1">
      <alignment horizontal="center" vertical="center"/>
    </xf>
    <xf numFmtId="182" fontId="12" fillId="0" borderId="0" xfId="1541" applyNumberFormat="1" applyFont="1" applyAlignment="1">
      <alignment horizontal="center" vertical="center"/>
    </xf>
    <xf numFmtId="167" fontId="40" fillId="0" borderId="0" xfId="4" applyNumberFormat="1" applyFont="1" applyAlignment="1">
      <alignment horizontal="center" vertical="center"/>
    </xf>
    <xf numFmtId="183" fontId="0" fillId="0" borderId="0" xfId="1541" applyNumberFormat="1" applyFont="1" applyAlignment="1">
      <alignment horizontal="center" vertical="center"/>
    </xf>
    <xf numFmtId="0" fontId="65" fillId="0" borderId="0" xfId="1541" applyFont="1"/>
    <xf numFmtId="9" fontId="27" fillId="0" borderId="9" xfId="4" applyNumberFormat="1" applyFont="1" applyBorder="1" applyAlignment="1"/>
    <xf numFmtId="167" fontId="27" fillId="0" borderId="9" xfId="1541" applyNumberFormat="1" applyFont="1" applyBorder="1" applyAlignment="1">
      <alignment horizontal="center"/>
    </xf>
    <xf numFmtId="0" fontId="27" fillId="0" borderId="9" xfId="1541" applyFont="1" applyBorder="1"/>
    <xf numFmtId="178" fontId="0" fillId="0" borderId="12" xfId="1541" applyNumberFormat="1" applyFont="1" applyBorder="1"/>
    <xf numFmtId="0" fontId="0" fillId="0" borderId="12" xfId="1541" applyFont="1" applyBorder="1"/>
    <xf numFmtId="0" fontId="0" fillId="0" borderId="13" xfId="1541" applyFont="1" applyBorder="1"/>
    <xf numFmtId="0" fontId="0" fillId="0" borderId="58" xfId="1541" applyFont="1" applyBorder="1"/>
    <xf numFmtId="170" fontId="142" fillId="0" borderId="58" xfId="1" applyNumberFormat="1" applyBorder="1"/>
    <xf numFmtId="0" fontId="0" fillId="0" borderId="59" xfId="1541" applyFont="1" applyBorder="1"/>
    <xf numFmtId="170" fontId="66" fillId="0" borderId="0" xfId="1" applyNumberFormat="1" applyFont="1"/>
    <xf numFmtId="178" fontId="0" fillId="0" borderId="0" xfId="1541" applyNumberFormat="1" applyFont="1"/>
    <xf numFmtId="9" fontId="0" fillId="0" borderId="22" xfId="4" applyNumberFormat="1" applyFont="1" applyBorder="1" applyAlignment="1"/>
    <xf numFmtId="9" fontId="0" fillId="0" borderId="21" xfId="4" applyNumberFormat="1" applyFont="1" applyBorder="1" applyAlignment="1"/>
    <xf numFmtId="0" fontId="0" fillId="0" borderId="21" xfId="1541" applyFont="1" applyBorder="1"/>
    <xf numFmtId="0" fontId="0" fillId="0" borderId="22" xfId="1541" applyFont="1" applyBorder="1"/>
    <xf numFmtId="194" fontId="65" fillId="0" borderId="0" xfId="1541" applyNumberFormat="1" applyFont="1"/>
    <xf numFmtId="0" fontId="29" fillId="0" borderId="11" xfId="1541" applyFont="1" applyBorder="1" applyAlignment="1">
      <alignment horizontal="center"/>
    </xf>
    <xf numFmtId="173" fontId="29" fillId="0" borderId="64" xfId="1541" applyNumberFormat="1" applyFont="1" applyBorder="1" applyAlignment="1">
      <alignment horizontal="center"/>
    </xf>
    <xf numFmtId="173" fontId="29" fillId="0" borderId="20" xfId="1541" applyNumberFormat="1" applyFont="1" applyBorder="1" applyAlignment="1">
      <alignment horizontal="center"/>
    </xf>
    <xf numFmtId="0" fontId="29" fillId="0" borderId="64" xfId="1541" applyFont="1" applyBorder="1" applyAlignment="1">
      <alignment horizontal="center"/>
    </xf>
    <xf numFmtId="9" fontId="29" fillId="0" borderId="64" xfId="4" applyNumberFormat="1" applyFont="1" applyBorder="1" applyAlignment="1">
      <alignment horizontal="center"/>
    </xf>
    <xf numFmtId="0" fontId="29" fillId="0" borderId="69" xfId="1541" applyFont="1" applyBorder="1" applyAlignment="1">
      <alignment horizontal="center" vertical="center"/>
    </xf>
    <xf numFmtId="0" fontId="67" fillId="0" borderId="0" xfId="1541" applyFont="1" applyAlignment="1">
      <alignment horizontal="center" vertical="center"/>
    </xf>
    <xf numFmtId="195" fontId="65" fillId="0" borderId="0" xfId="1541" applyNumberFormat="1" applyFont="1"/>
    <xf numFmtId="0" fontId="29" fillId="0" borderId="69" xfId="1541" applyFont="1" applyBorder="1" applyAlignment="1">
      <alignment vertical="center"/>
    </xf>
    <xf numFmtId="0" fontId="29" fillId="0" borderId="19" xfId="1541" applyFont="1" applyBorder="1" applyAlignment="1">
      <alignment vertical="center"/>
    </xf>
    <xf numFmtId="167" fontId="67" fillId="0" borderId="0" xfId="1541" applyNumberFormat="1" applyFont="1" applyAlignment="1">
      <alignment horizontal="right" vertical="center" wrapText="1"/>
    </xf>
    <xf numFmtId="178" fontId="142" fillId="0" borderId="0" xfId="1" applyNumberFormat="1"/>
    <xf numFmtId="167" fontId="0" fillId="0" borderId="22" xfId="1541" applyNumberFormat="1" applyFont="1" applyBorder="1"/>
    <xf numFmtId="170" fontId="67" fillId="13" borderId="0" xfId="1" applyNumberFormat="1" applyFont="1" applyFill="1" applyAlignment="1">
      <alignment horizontal="center" vertical="center"/>
    </xf>
    <xf numFmtId="0" fontId="68" fillId="14" borderId="23" xfId="1541" applyFont="1" applyFill="1" applyBorder="1" applyAlignment="1">
      <alignment horizontal="left"/>
    </xf>
    <xf numFmtId="170" fontId="68" fillId="14" borderId="17" xfId="1" applyNumberFormat="1" applyFont="1" applyFill="1" applyBorder="1" applyAlignment="1">
      <alignment horizontal="center" vertical="center"/>
    </xf>
    <xf numFmtId="178" fontId="68" fillId="14" borderId="17" xfId="1" applyNumberFormat="1" applyFont="1" applyFill="1" applyBorder="1" applyAlignment="1">
      <alignment horizontal="center" vertical="center"/>
    </xf>
    <xf numFmtId="175" fontId="68" fillId="14" borderId="99" xfId="4" applyNumberFormat="1" applyFont="1" applyFill="1" applyBorder="1" applyAlignment="1">
      <alignment horizontal="center" vertical="center"/>
    </xf>
    <xf numFmtId="9" fontId="68" fillId="14" borderId="17" xfId="4" applyNumberFormat="1" applyFont="1" applyFill="1" applyBorder="1" applyAlignment="1">
      <alignment horizontal="center" vertical="center"/>
    </xf>
    <xf numFmtId="9" fontId="68" fillId="14" borderId="18" xfId="4" applyNumberFormat="1" applyFont="1" applyFill="1" applyBorder="1" applyAlignment="1">
      <alignment horizontal="center" vertical="center"/>
    </xf>
    <xf numFmtId="9" fontId="68" fillId="14" borderId="99" xfId="4" applyNumberFormat="1" applyFont="1" applyFill="1" applyBorder="1" applyAlignment="1">
      <alignment horizontal="center" vertical="center"/>
    </xf>
    <xf numFmtId="175" fontId="68" fillId="14" borderId="18" xfId="4" applyNumberFormat="1" applyFont="1" applyFill="1" applyBorder="1" applyAlignment="1">
      <alignment horizontal="center" vertical="center"/>
    </xf>
    <xf numFmtId="167" fontId="68" fillId="14" borderId="20" xfId="1541" applyNumberFormat="1" applyFont="1" applyFill="1" applyBorder="1" applyAlignment="1">
      <alignment horizontal="center" vertical="center"/>
    </xf>
    <xf numFmtId="175" fontId="68" fillId="14" borderId="17" xfId="4" applyNumberFormat="1" applyFont="1" applyFill="1" applyBorder="1" applyAlignment="1">
      <alignment horizontal="center" vertical="center"/>
    </xf>
    <xf numFmtId="170" fontId="68" fillId="14" borderId="16" xfId="1" applyNumberFormat="1" applyFont="1" applyFill="1" applyBorder="1" applyAlignment="1">
      <alignment horizontal="center" vertical="center"/>
    </xf>
    <xf numFmtId="170" fontId="68" fillId="14" borderId="72" xfId="1" applyNumberFormat="1" applyFont="1" applyFill="1" applyBorder="1" applyAlignment="1">
      <alignment horizontal="center" vertical="center"/>
    </xf>
    <xf numFmtId="0" fontId="12" fillId="0" borderId="19" xfId="1541" applyFont="1" applyBorder="1"/>
    <xf numFmtId="0" fontId="68" fillId="0" borderId="0" xfId="1541" applyFont="1" applyAlignment="1">
      <alignment horizontal="left"/>
    </xf>
    <xf numFmtId="170" fontId="68" fillId="0" borderId="0" xfId="1" applyNumberFormat="1" applyFont="1" applyAlignment="1">
      <alignment horizontal="center" vertical="center"/>
    </xf>
    <xf numFmtId="170" fontId="142" fillId="0" borderId="69" xfId="1" applyNumberFormat="1" applyBorder="1" applyAlignment="1">
      <alignment horizontal="center" vertical="center"/>
    </xf>
    <xf numFmtId="0" fontId="30" fillId="0" borderId="23" xfId="1541" applyFont="1" applyBorder="1"/>
    <xf numFmtId="178" fontId="69" fillId="0" borderId="17" xfId="1" applyNumberFormat="1" applyFont="1" applyBorder="1" applyAlignment="1">
      <alignment horizontal="center" vertical="center"/>
    </xf>
    <xf numFmtId="170" fontId="69" fillId="0" borderId="17" xfId="1" applyNumberFormat="1" applyFont="1" applyBorder="1" applyAlignment="1">
      <alignment horizontal="center" vertical="center"/>
    </xf>
    <xf numFmtId="9" fontId="30" fillId="0" borderId="99" xfId="4" applyNumberFormat="1" applyFont="1" applyBorder="1" applyAlignment="1">
      <alignment horizontal="center" vertical="center"/>
    </xf>
    <xf numFmtId="170" fontId="69" fillId="0" borderId="16" xfId="1" applyNumberFormat="1" applyFont="1" applyBorder="1" applyAlignment="1">
      <alignment horizontal="center" vertical="center"/>
    </xf>
    <xf numFmtId="170" fontId="30" fillId="0" borderId="72" xfId="1" applyNumberFormat="1" applyFont="1" applyBorder="1" applyAlignment="1">
      <alignment horizontal="center" vertical="center"/>
    </xf>
    <xf numFmtId="0" fontId="29" fillId="0" borderId="19" xfId="1541" applyFont="1" applyBorder="1"/>
    <xf numFmtId="0" fontId="0" fillId="0" borderId="26" xfId="1541" applyFont="1" applyBorder="1"/>
    <xf numFmtId="9" fontId="0" fillId="0" borderId="100" xfId="4" applyNumberFormat="1" applyFont="1" applyBorder="1" applyAlignment="1">
      <alignment horizontal="center" vertical="center"/>
    </xf>
    <xf numFmtId="170" fontId="142" fillId="0" borderId="78" xfId="1" applyNumberFormat="1" applyBorder="1" applyAlignment="1">
      <alignment horizontal="center" vertical="center"/>
    </xf>
    <xf numFmtId="0" fontId="0" fillId="0" borderId="30" xfId="1541" applyFont="1" applyBorder="1"/>
    <xf numFmtId="178" fontId="142" fillId="0" borderId="69" xfId="1" applyNumberFormat="1" applyBorder="1" applyAlignment="1">
      <alignment horizontal="center" vertical="center"/>
    </xf>
    <xf numFmtId="0" fontId="0" fillId="27" borderId="30" xfId="1541" applyFont="1" applyFill="1" applyBorder="1"/>
    <xf numFmtId="0" fontId="0" fillId="0" borderId="109" xfId="1541" applyFont="1" applyBorder="1"/>
    <xf numFmtId="180" fontId="0" fillId="0" borderId="11" xfId="1541" applyNumberFormat="1" applyFont="1" applyBorder="1" applyAlignment="1">
      <alignment horizontal="center" vertical="center"/>
    </xf>
    <xf numFmtId="178" fontId="142" fillId="0" borderId="11" xfId="1" applyNumberFormat="1" applyBorder="1" applyAlignment="1">
      <alignment horizontal="center" vertical="center"/>
    </xf>
    <xf numFmtId="9" fontId="0" fillId="0" borderId="104" xfId="4" applyNumberFormat="1" applyFont="1" applyBorder="1" applyAlignment="1">
      <alignment horizontal="center" vertical="center"/>
    </xf>
    <xf numFmtId="178" fontId="142" fillId="0" borderId="65" xfId="1" applyNumberFormat="1" applyBorder="1" applyAlignment="1">
      <alignment horizontal="center" vertical="center"/>
    </xf>
    <xf numFmtId="170" fontId="142" fillId="0" borderId="67" xfId="1" applyNumberFormat="1" applyBorder="1" applyAlignment="1">
      <alignment horizontal="center" vertical="center"/>
    </xf>
    <xf numFmtId="178" fontId="30" fillId="0" borderId="72" xfId="1" applyNumberFormat="1" applyFont="1" applyBorder="1" applyAlignment="1">
      <alignment horizontal="center" vertical="center"/>
    </xf>
    <xf numFmtId="167" fontId="0" fillId="0" borderId="101" xfId="4" applyNumberFormat="1" applyFont="1" applyBorder="1" applyAlignment="1">
      <alignment horizontal="center" vertical="center"/>
    </xf>
    <xf numFmtId="0" fontId="0" fillId="15" borderId="30" xfId="1541" applyFont="1" applyFill="1" applyBorder="1"/>
    <xf numFmtId="170" fontId="70" fillId="15" borderId="0" xfId="1" applyNumberFormat="1" applyFont="1" applyFill="1" applyAlignment="1">
      <alignment horizontal="center" vertical="center"/>
    </xf>
    <xf numFmtId="178" fontId="70" fillId="15" borderId="0" xfId="1" applyNumberFormat="1" applyFont="1" applyFill="1" applyAlignment="1">
      <alignment horizontal="center" vertical="center"/>
    </xf>
    <xf numFmtId="9" fontId="0" fillId="15" borderId="101" xfId="4" applyNumberFormat="1" applyFont="1" applyFill="1" applyBorder="1" applyAlignment="1">
      <alignment horizontal="center" vertical="center"/>
    </xf>
    <xf numFmtId="0" fontId="0" fillId="15" borderId="0" xfId="1541" applyFont="1" applyFill="1" applyAlignment="1">
      <alignment horizontal="center" vertical="center"/>
    </xf>
    <xf numFmtId="170" fontId="142" fillId="15" borderId="69" xfId="1" applyNumberFormat="1" applyFill="1" applyBorder="1" applyAlignment="1">
      <alignment horizontal="center" vertical="center"/>
    </xf>
    <xf numFmtId="0" fontId="30" fillId="15" borderId="26" xfId="1541" applyFont="1" applyFill="1" applyBorder="1"/>
    <xf numFmtId="179" fontId="69" fillId="15" borderId="27" xfId="1" applyNumberFormat="1" applyFont="1" applyFill="1" applyBorder="1" applyAlignment="1">
      <alignment horizontal="center" vertical="center"/>
    </xf>
    <xf numFmtId="167" fontId="69" fillId="15" borderId="27" xfId="1541" applyNumberFormat="1" applyFont="1" applyFill="1" applyBorder="1" applyAlignment="1">
      <alignment horizontal="center" vertical="center"/>
    </xf>
    <xf numFmtId="178" fontId="69" fillId="15" borderId="27" xfId="1" applyNumberFormat="1" applyFont="1" applyFill="1" applyBorder="1" applyAlignment="1">
      <alignment horizontal="center" vertical="center"/>
    </xf>
    <xf numFmtId="9" fontId="30" fillId="15" borderId="100" xfId="4" applyNumberFormat="1" applyFont="1" applyFill="1" applyBorder="1" applyAlignment="1">
      <alignment horizontal="center" vertical="center"/>
    </xf>
    <xf numFmtId="0" fontId="30" fillId="15" borderId="0" xfId="1541" applyFont="1" applyFill="1" applyAlignment="1">
      <alignment horizontal="center" vertical="center"/>
    </xf>
    <xf numFmtId="9" fontId="30" fillId="15" borderId="27" xfId="4" applyNumberFormat="1" applyFont="1" applyFill="1" applyBorder="1" applyAlignment="1">
      <alignment horizontal="center" vertical="center"/>
    </xf>
    <xf numFmtId="9" fontId="30" fillId="15" borderId="29" xfId="4" applyNumberFormat="1" applyFont="1" applyFill="1" applyBorder="1" applyAlignment="1">
      <alignment horizontal="center" vertical="center"/>
    </xf>
    <xf numFmtId="167" fontId="30" fillId="15" borderId="20" xfId="1541" applyNumberFormat="1" applyFont="1" applyFill="1" applyBorder="1" applyAlignment="1">
      <alignment horizontal="center" vertical="center"/>
    </xf>
    <xf numFmtId="170" fontId="69" fillId="15" borderId="77" xfId="1" applyNumberFormat="1" applyFont="1" applyFill="1" applyBorder="1" applyAlignment="1">
      <alignment horizontal="center" vertical="center"/>
    </xf>
    <xf numFmtId="179" fontId="69" fillId="15" borderId="78" xfId="1" applyNumberFormat="1" applyFont="1" applyFill="1" applyBorder="1" applyAlignment="1">
      <alignment horizontal="center" vertical="center"/>
    </xf>
    <xf numFmtId="0" fontId="29" fillId="15" borderId="19" xfId="1541" applyFont="1" applyFill="1" applyBorder="1"/>
    <xf numFmtId="179" fontId="142" fillId="15" borderId="0" xfId="1" applyNumberFormat="1" applyFill="1" applyAlignment="1">
      <alignment horizontal="center" vertical="center"/>
    </xf>
    <xf numFmtId="0" fontId="30" fillId="15" borderId="30" xfId="1541" applyFont="1" applyFill="1" applyBorder="1"/>
    <xf numFmtId="179" fontId="30" fillId="15" borderId="0" xfId="1" applyNumberFormat="1" applyFont="1" applyFill="1" applyAlignment="1">
      <alignment horizontal="center" vertical="center"/>
    </xf>
    <xf numFmtId="178" fontId="69" fillId="15" borderId="0" xfId="1" applyNumberFormat="1" applyFont="1" applyFill="1" applyAlignment="1">
      <alignment horizontal="center" vertical="center"/>
    </xf>
    <xf numFmtId="9" fontId="30" fillId="15" borderId="101" xfId="4" applyNumberFormat="1" applyFont="1" applyFill="1" applyBorder="1" applyAlignment="1">
      <alignment horizontal="center" vertical="center"/>
    </xf>
    <xf numFmtId="178" fontId="30" fillId="15" borderId="0" xfId="1" applyNumberFormat="1" applyFont="1" applyFill="1" applyAlignment="1">
      <alignment horizontal="center" vertical="center"/>
    </xf>
    <xf numFmtId="179" fontId="30" fillId="15" borderId="69" xfId="1" applyNumberFormat="1" applyFont="1" applyFill="1" applyBorder="1" applyAlignment="1">
      <alignment horizontal="center" vertical="center"/>
    </xf>
    <xf numFmtId="170" fontId="142" fillId="0" borderId="65" xfId="1" applyNumberFormat="1" applyBorder="1" applyAlignment="1">
      <alignment horizontal="center" vertical="center"/>
    </xf>
    <xf numFmtId="167" fontId="30" fillId="14" borderId="20" xfId="1541" applyNumberFormat="1" applyFont="1" applyFill="1" applyBorder="1" applyAlignment="1">
      <alignment horizontal="center" vertical="center"/>
    </xf>
    <xf numFmtId="178" fontId="68" fillId="14" borderId="72" xfId="1" applyNumberFormat="1" applyFont="1" applyFill="1" applyBorder="1" applyAlignment="1">
      <alignment horizontal="center" vertical="center"/>
    </xf>
    <xf numFmtId="169" fontId="142" fillId="0" borderId="27" xfId="1" applyBorder="1" applyAlignment="1">
      <alignment horizontal="center" vertical="center"/>
    </xf>
    <xf numFmtId="178" fontId="70" fillId="0" borderId="27" xfId="1" applyNumberFormat="1" applyFont="1" applyBorder="1" applyAlignment="1">
      <alignment horizontal="center" vertical="center"/>
    </xf>
    <xf numFmtId="178" fontId="70" fillId="0" borderId="0" xfId="1" applyNumberFormat="1" applyFont="1" applyAlignment="1">
      <alignment horizontal="center" vertical="center"/>
    </xf>
    <xf numFmtId="178" fontId="70" fillId="0" borderId="11" xfId="1" applyNumberFormat="1" applyFont="1" applyBorder="1" applyAlignment="1">
      <alignment horizontal="center" vertical="center"/>
    </xf>
    <xf numFmtId="169" fontId="69" fillId="0" borderId="17" xfId="1" applyFont="1" applyBorder="1" applyAlignment="1">
      <alignment horizontal="center" vertical="center"/>
    </xf>
    <xf numFmtId="169" fontId="69" fillId="0" borderId="72" xfId="1" applyFont="1" applyBorder="1" applyAlignment="1">
      <alignment horizontal="center" vertical="center"/>
    </xf>
    <xf numFmtId="170" fontId="70" fillId="0" borderId="0" xfId="1" applyNumberFormat="1" applyFont="1" applyAlignment="1">
      <alignment horizontal="center" vertical="center"/>
    </xf>
    <xf numFmtId="170" fontId="70" fillId="0" borderId="69" xfId="1" applyNumberFormat="1" applyFont="1" applyBorder="1" applyAlignment="1">
      <alignment horizontal="center" vertical="center"/>
    </xf>
    <xf numFmtId="170" fontId="70" fillId="0" borderId="49" xfId="1" applyNumberFormat="1" applyFont="1" applyBorder="1" applyAlignment="1">
      <alignment horizontal="center" vertical="center"/>
    </xf>
    <xf numFmtId="178" fontId="69" fillId="15" borderId="77" xfId="1" applyNumberFormat="1" applyFont="1" applyFill="1" applyBorder="1" applyAlignment="1">
      <alignment horizontal="center" vertical="center"/>
    </xf>
    <xf numFmtId="170" fontId="69" fillId="15" borderId="27" xfId="1" applyNumberFormat="1" applyFont="1" applyFill="1" applyBorder="1" applyAlignment="1">
      <alignment horizontal="center" vertical="center"/>
    </xf>
    <xf numFmtId="179" fontId="69" fillId="15" borderId="0" xfId="1" applyNumberFormat="1" applyFont="1" applyFill="1" applyAlignment="1">
      <alignment horizontal="center" vertical="center"/>
    </xf>
    <xf numFmtId="172" fontId="0" fillId="15" borderId="0" xfId="1541" applyNumberFormat="1" applyFont="1" applyFill="1" applyAlignment="1">
      <alignment horizontal="center" vertical="center"/>
    </xf>
    <xf numFmtId="178" fontId="142" fillId="15" borderId="22" xfId="1" applyNumberFormat="1" applyFill="1" applyBorder="1" applyAlignment="1">
      <alignment horizontal="center" vertical="center"/>
    </xf>
    <xf numFmtId="172" fontId="70" fillId="15" borderId="0" xfId="1541" applyNumberFormat="1" applyFont="1" applyFill="1" applyAlignment="1">
      <alignment horizontal="center" vertical="center"/>
    </xf>
    <xf numFmtId="169" fontId="70" fillId="15" borderId="0" xfId="1" applyFont="1" applyFill="1" applyAlignment="1">
      <alignment horizontal="center" vertical="center"/>
    </xf>
    <xf numFmtId="169" fontId="69" fillId="15" borderId="0" xfId="1" applyFont="1" applyFill="1" applyAlignment="1">
      <alignment horizontal="center" vertical="center"/>
    </xf>
    <xf numFmtId="178" fontId="30" fillId="15" borderId="22" xfId="1" applyNumberFormat="1" applyFont="1" applyFill="1" applyBorder="1" applyAlignment="1">
      <alignment horizontal="center" vertical="center"/>
    </xf>
    <xf numFmtId="180" fontId="0" fillId="15" borderId="22" xfId="1541" applyNumberFormat="1" applyFont="1" applyFill="1" applyBorder="1" applyAlignment="1">
      <alignment horizontal="center" vertical="center"/>
    </xf>
    <xf numFmtId="9" fontId="0" fillId="15" borderId="44" xfId="4" applyNumberFormat="1" applyFont="1" applyFill="1" applyBorder="1" applyAlignment="1">
      <alignment horizontal="center" vertical="center"/>
    </xf>
    <xf numFmtId="9" fontId="0" fillId="0" borderId="65" xfId="4" applyNumberFormat="1" applyFont="1" applyBorder="1" applyAlignment="1">
      <alignment horizontal="center" vertical="center"/>
    </xf>
    <xf numFmtId="170" fontId="142" fillId="0" borderId="75" xfId="1" applyNumberFormat="1" applyBorder="1" applyAlignment="1">
      <alignment horizontal="center" vertical="center"/>
    </xf>
    <xf numFmtId="167" fontId="0" fillId="0" borderId="85" xfId="1541" applyNumberFormat="1" applyFont="1" applyBorder="1" applyAlignment="1">
      <alignment horizontal="center" vertical="center"/>
    </xf>
    <xf numFmtId="167" fontId="0" fillId="0" borderId="50" xfId="1541" applyNumberFormat="1" applyFont="1" applyBorder="1" applyAlignment="1">
      <alignment horizontal="center" vertical="center"/>
    </xf>
    <xf numFmtId="167" fontId="0" fillId="0" borderId="44" xfId="1541" applyNumberFormat="1" applyFont="1" applyBorder="1" applyAlignment="1">
      <alignment horizontal="center" vertical="center"/>
    </xf>
    <xf numFmtId="9" fontId="0" fillId="0" borderId="91" xfId="4" applyNumberFormat="1" applyFont="1" applyBorder="1" applyAlignment="1">
      <alignment horizontal="center" vertical="center"/>
    </xf>
    <xf numFmtId="9" fontId="0" fillId="0" borderId="90" xfId="4" applyNumberFormat="1" applyFont="1" applyBorder="1" applyAlignment="1">
      <alignment horizontal="center" vertical="center"/>
    </xf>
    <xf numFmtId="9" fontId="0" fillId="0" borderId="105" xfId="4" applyNumberFormat="1" applyFont="1" applyBorder="1" applyAlignment="1">
      <alignment horizontal="center" vertical="center"/>
    </xf>
    <xf numFmtId="9" fontId="0" fillId="0" borderId="85" xfId="4" applyNumberFormat="1" applyFont="1" applyBorder="1" applyAlignment="1">
      <alignment horizontal="center" vertical="center"/>
    </xf>
    <xf numFmtId="170" fontId="70" fillId="0" borderId="65" xfId="1" applyNumberFormat="1" applyFont="1" applyBorder="1" applyAlignment="1">
      <alignment horizontal="center" vertical="center"/>
    </xf>
    <xf numFmtId="170" fontId="70" fillId="0" borderId="11" xfId="1" applyNumberFormat="1" applyFont="1" applyBorder="1" applyAlignment="1">
      <alignment horizontal="center" vertical="center"/>
    </xf>
    <xf numFmtId="9" fontId="0" fillId="0" borderId="44" xfId="4" applyNumberFormat="1" applyFont="1" applyBorder="1" applyAlignment="1"/>
    <xf numFmtId="170" fontId="61" fillId="0" borderId="0" xfId="1" applyNumberFormat="1" applyFont="1" applyAlignment="1">
      <alignment horizontal="center" vertical="center" wrapText="1"/>
    </xf>
    <xf numFmtId="170" fontId="61" fillId="0" borderId="0" xfId="1" applyNumberFormat="1" applyFont="1" applyAlignment="1">
      <alignment horizontal="center" vertical="center"/>
    </xf>
    <xf numFmtId="169" fontId="36" fillId="0" borderId="0" xfId="1" applyFont="1"/>
    <xf numFmtId="169" fontId="65" fillId="0" borderId="0" xfId="1" applyFont="1"/>
    <xf numFmtId="184" fontId="0" fillId="0" borderId="0" xfId="1541" applyNumberFormat="1" applyFont="1" applyAlignment="1">
      <alignment horizontal="left" indent="1"/>
    </xf>
    <xf numFmtId="175" fontId="0" fillId="0" borderId="0" xfId="1541" applyNumberFormat="1" applyFont="1"/>
    <xf numFmtId="0" fontId="3" fillId="10" borderId="0" xfId="1541" applyFont="1" applyFill="1"/>
    <xf numFmtId="0" fontId="0" fillId="10" borderId="0" xfId="1541" applyFont="1" applyFill="1" applyAlignment="1">
      <alignment horizontal="center"/>
    </xf>
    <xf numFmtId="167" fontId="0" fillId="10" borderId="0" xfId="1541" applyNumberFormat="1" applyFont="1" applyFill="1" applyAlignment="1">
      <alignment horizontal="center"/>
    </xf>
    <xf numFmtId="167" fontId="0" fillId="10" borderId="0" xfId="1541" applyNumberFormat="1" applyFont="1" applyFill="1"/>
    <xf numFmtId="1" fontId="0" fillId="0" borderId="0" xfId="1541" applyNumberFormat="1" applyFont="1"/>
    <xf numFmtId="0" fontId="71" fillId="10" borderId="0" xfId="1541" applyFont="1" applyFill="1"/>
    <xf numFmtId="3" fontId="37" fillId="0" borderId="0" xfId="1541" applyNumberFormat="1" applyFont="1"/>
    <xf numFmtId="167" fontId="37" fillId="10" borderId="0" xfId="1541" applyNumberFormat="1" applyFont="1" applyFill="1"/>
    <xf numFmtId="175" fontId="37" fillId="0" borderId="0" xfId="1541" applyNumberFormat="1" applyFont="1"/>
    <xf numFmtId="0" fontId="72" fillId="10" borderId="0" xfId="1541" applyFont="1" applyFill="1"/>
    <xf numFmtId="0" fontId="37" fillId="10" borderId="0" xfId="1541" applyFont="1" applyFill="1"/>
    <xf numFmtId="169" fontId="142" fillId="10" borderId="0" xfId="1" applyFill="1"/>
    <xf numFmtId="0" fontId="73" fillId="10" borderId="0" xfId="1541" applyFont="1" applyFill="1"/>
    <xf numFmtId="173" fontId="74" fillId="32" borderId="110" xfId="1541" applyNumberFormat="1" applyFont="1" applyFill="1" applyBorder="1" applyAlignment="1">
      <alignment horizontal="center" vertical="center"/>
    </xf>
    <xf numFmtId="3" fontId="73" fillId="10" borderId="0" xfId="1541" applyNumberFormat="1" applyFont="1" applyFill="1"/>
    <xf numFmtId="0" fontId="75" fillId="34" borderId="111" xfId="1541" applyFont="1" applyFill="1" applyBorder="1" applyAlignment="1">
      <alignment horizontal="center" vertical="center" wrapText="1"/>
    </xf>
    <xf numFmtId="0" fontId="75" fillId="34" borderId="112" xfId="1541" applyFont="1" applyFill="1" applyBorder="1" applyAlignment="1">
      <alignment horizontal="center" vertical="center" wrapText="1"/>
    </xf>
    <xf numFmtId="175" fontId="75" fillId="34" borderId="112" xfId="1541" applyNumberFormat="1" applyFont="1" applyFill="1" applyBorder="1" applyAlignment="1">
      <alignment horizontal="center" vertical="center" wrapText="1"/>
    </xf>
    <xf numFmtId="167" fontId="75" fillId="34" borderId="112" xfId="1541" applyNumberFormat="1" applyFont="1" applyFill="1" applyBorder="1" applyAlignment="1">
      <alignment vertical="center" wrapText="1"/>
    </xf>
    <xf numFmtId="167" fontId="75" fillId="34" borderId="112" xfId="1541" applyNumberFormat="1" applyFont="1" applyFill="1" applyBorder="1" applyAlignment="1">
      <alignment horizontal="center" vertical="center" wrapText="1"/>
    </xf>
    <xf numFmtId="0" fontId="76" fillId="10" borderId="112" xfId="1541" applyFont="1" applyFill="1" applyBorder="1" applyAlignment="1">
      <alignment horizontal="center" vertical="center" wrapText="1"/>
    </xf>
    <xf numFmtId="0" fontId="76" fillId="34" borderId="112" xfId="1541" applyFont="1" applyFill="1" applyBorder="1" applyAlignment="1">
      <alignment horizontal="center" vertical="center" wrapText="1"/>
    </xf>
    <xf numFmtId="175" fontId="76" fillId="34" borderId="112" xfId="1541" applyNumberFormat="1" applyFont="1" applyFill="1" applyBorder="1" applyAlignment="1">
      <alignment horizontal="center" vertical="center" wrapText="1"/>
    </xf>
    <xf numFmtId="0" fontId="77" fillId="34" borderId="0" xfId="1541" applyFont="1" applyFill="1" applyAlignment="1">
      <alignment horizontal="right" vertical="center"/>
    </xf>
    <xf numFmtId="0" fontId="78" fillId="34" borderId="0" xfId="1541" applyFont="1" applyFill="1" applyAlignment="1">
      <alignment vertical="center"/>
    </xf>
    <xf numFmtId="0" fontId="75" fillId="34" borderId="113" xfId="1541" applyFont="1" applyFill="1" applyBorder="1" applyAlignment="1">
      <alignment horizontal="center" vertical="center" wrapText="1"/>
    </xf>
    <xf numFmtId="1" fontId="73" fillId="10" borderId="0" xfId="1541" applyNumberFormat="1" applyFont="1" applyFill="1"/>
    <xf numFmtId="167" fontId="75" fillId="34" borderId="113" xfId="1541" applyNumberFormat="1" applyFont="1" applyFill="1" applyBorder="1" applyAlignment="1">
      <alignment horizontal="center" vertical="center" wrapText="1"/>
    </xf>
    <xf numFmtId="0" fontId="76" fillId="10" borderId="114" xfId="1541" applyFont="1" applyFill="1" applyBorder="1" applyAlignment="1">
      <alignment horizontal="center" vertical="center" wrapText="1"/>
    </xf>
    <xf numFmtId="0" fontId="76" fillId="34" borderId="114" xfId="1541" applyFont="1" applyFill="1" applyBorder="1" applyAlignment="1">
      <alignment horizontal="center" vertical="center" wrapText="1"/>
    </xf>
    <xf numFmtId="0" fontId="76" fillId="0" borderId="114" xfId="1541" applyFont="1" applyBorder="1" applyAlignment="1">
      <alignment horizontal="center" vertical="center" wrapText="1"/>
    </xf>
    <xf numFmtId="0" fontId="73" fillId="10" borderId="0" xfId="1541" applyFont="1" applyFill="1" applyAlignment="1">
      <alignment vertical="center" wrapText="1"/>
    </xf>
    <xf numFmtId="175" fontId="73" fillId="10" borderId="0" xfId="1541" applyNumberFormat="1" applyFont="1" applyFill="1" applyAlignment="1">
      <alignment vertical="center" wrapText="1"/>
    </xf>
    <xf numFmtId="3" fontId="71" fillId="10" borderId="0" xfId="1541" applyNumberFormat="1" applyFont="1" applyFill="1"/>
    <xf numFmtId="0" fontId="73" fillId="10" borderId="0" xfId="1541" applyFont="1" applyFill="1" applyAlignment="1">
      <alignment horizontal="center" vertical="center" wrapText="1"/>
    </xf>
    <xf numFmtId="167" fontId="73" fillId="10" borderId="0" xfId="1541" applyNumberFormat="1" applyFont="1" applyFill="1" applyAlignment="1">
      <alignment horizontal="center" vertical="center" wrapText="1"/>
    </xf>
    <xf numFmtId="167" fontId="73" fillId="10" borderId="0" xfId="1541" applyNumberFormat="1" applyFont="1" applyFill="1" applyAlignment="1">
      <alignment vertical="center" wrapText="1"/>
    </xf>
    <xf numFmtId="3" fontId="79" fillId="10" borderId="116" xfId="1541" applyNumberFormat="1" applyFont="1" applyFill="1" applyBorder="1" applyAlignment="1">
      <alignment horizontal="center" vertical="center"/>
    </xf>
    <xf numFmtId="3" fontId="79" fillId="10" borderId="117" xfId="1541" applyNumberFormat="1" applyFont="1" applyFill="1" applyBorder="1" applyAlignment="1">
      <alignment horizontal="center" vertical="center"/>
    </xf>
    <xf numFmtId="3" fontId="79" fillId="35" borderId="117" xfId="1541" applyNumberFormat="1" applyFont="1" applyFill="1" applyBorder="1" applyAlignment="1">
      <alignment horizontal="center" vertical="center"/>
    </xf>
    <xf numFmtId="175" fontId="79" fillId="35" borderId="118" xfId="1541" applyNumberFormat="1" applyFont="1" applyFill="1" applyBorder="1" applyAlignment="1">
      <alignment horizontal="center" vertical="center"/>
    </xf>
    <xf numFmtId="3" fontId="79" fillId="0" borderId="117" xfId="1541" applyNumberFormat="1" applyFont="1" applyBorder="1" applyAlignment="1">
      <alignment horizontal="center" vertical="center"/>
    </xf>
    <xf numFmtId="0" fontId="71" fillId="10" borderId="0" xfId="1541" applyFont="1" applyFill="1" applyAlignment="1">
      <alignment vertical="center"/>
    </xf>
    <xf numFmtId="167" fontId="79" fillId="35" borderId="117" xfId="1541" applyNumberFormat="1" applyFont="1" applyFill="1" applyBorder="1" applyAlignment="1">
      <alignment horizontal="center" vertical="center"/>
    </xf>
    <xf numFmtId="167" fontId="70" fillId="0" borderId="0" xfId="1541" applyNumberFormat="1" applyFont="1"/>
    <xf numFmtId="3" fontId="79" fillId="10" borderId="119" xfId="1541" applyNumberFormat="1" applyFont="1" applyFill="1" applyBorder="1" applyAlignment="1">
      <alignment horizontal="center" vertical="center"/>
    </xf>
    <xf numFmtId="3" fontId="79" fillId="36" borderId="120" xfId="1541" applyNumberFormat="1" applyFont="1" applyFill="1" applyBorder="1" applyAlignment="1">
      <alignment horizontal="center" vertical="center"/>
    </xf>
    <xf numFmtId="175" fontId="79" fillId="36" borderId="121" xfId="1541" applyNumberFormat="1" applyFont="1" applyFill="1" applyBorder="1" applyAlignment="1">
      <alignment horizontal="center" vertical="center"/>
    </xf>
    <xf numFmtId="171" fontId="79" fillId="36" borderId="120" xfId="4" applyFont="1" applyFill="1" applyBorder="1" applyAlignment="1">
      <alignment horizontal="center" vertical="center"/>
    </xf>
    <xf numFmtId="0" fontId="78" fillId="10" borderId="0" xfId="1541" applyFont="1" applyFill="1" applyAlignment="1">
      <alignment vertical="center"/>
    </xf>
    <xf numFmtId="3" fontId="79" fillId="10" borderId="0" xfId="1541" applyNumberFormat="1" applyFont="1" applyFill="1" applyAlignment="1">
      <alignment horizontal="center" vertical="center"/>
    </xf>
    <xf numFmtId="175" fontId="79" fillId="10" borderId="0" xfId="1541" applyNumberFormat="1" applyFont="1" applyFill="1" applyAlignment="1">
      <alignment horizontal="center" vertical="center"/>
    </xf>
    <xf numFmtId="3" fontId="79" fillId="0" borderId="0" xfId="1541" applyNumberFormat="1" applyFont="1" applyAlignment="1">
      <alignment horizontal="center" vertical="center"/>
    </xf>
    <xf numFmtId="3" fontId="71" fillId="10" borderId="0" xfId="1541" applyNumberFormat="1" applyFont="1" applyFill="1" applyAlignment="1">
      <alignment vertical="center"/>
    </xf>
    <xf numFmtId="171" fontId="79" fillId="10" borderId="0" xfId="4" applyFont="1" applyFill="1" applyAlignment="1">
      <alignment horizontal="center" vertical="center"/>
    </xf>
    <xf numFmtId="3" fontId="79" fillId="0" borderId="116" xfId="1541" applyNumberFormat="1" applyFont="1" applyBorder="1" applyAlignment="1">
      <alignment horizontal="center" vertical="center"/>
    </xf>
    <xf numFmtId="0" fontId="73" fillId="0" borderId="0" xfId="1541" applyFont="1"/>
    <xf numFmtId="3" fontId="79" fillId="10" borderId="0" xfId="1541" applyNumberFormat="1" applyFont="1" applyFill="1" applyAlignment="1">
      <alignment horizontal="center"/>
    </xf>
    <xf numFmtId="175" fontId="79" fillId="10" borderId="0" xfId="1541" applyNumberFormat="1" applyFont="1" applyFill="1" applyAlignment="1">
      <alignment horizontal="center"/>
    </xf>
    <xf numFmtId="3" fontId="79" fillId="0" borderId="0" xfId="1541" applyNumberFormat="1" applyFont="1" applyAlignment="1">
      <alignment horizontal="center"/>
    </xf>
    <xf numFmtId="3" fontId="80" fillId="10" borderId="0" xfId="1541" applyNumberFormat="1" applyFont="1" applyFill="1" applyAlignment="1">
      <alignment horizontal="center"/>
    </xf>
    <xf numFmtId="171" fontId="79" fillId="10" borderId="0" xfId="4" applyFont="1" applyFill="1" applyAlignment="1">
      <alignment horizontal="center"/>
    </xf>
    <xf numFmtId="175" fontId="79" fillId="10" borderId="118" xfId="1541" applyNumberFormat="1" applyFont="1" applyFill="1" applyBorder="1" applyAlignment="1">
      <alignment horizontal="center" vertical="center"/>
    </xf>
    <xf numFmtId="3" fontId="79" fillId="0" borderId="119" xfId="1541" applyNumberFormat="1" applyFont="1" applyBorder="1" applyAlignment="1">
      <alignment horizontal="center" vertical="center"/>
    </xf>
    <xf numFmtId="3" fontId="79" fillId="10" borderId="120" xfId="1541" applyNumberFormat="1" applyFont="1" applyFill="1" applyBorder="1" applyAlignment="1">
      <alignment horizontal="center" vertical="center"/>
    </xf>
    <xf numFmtId="175" fontId="79" fillId="10" borderId="121" xfId="1541" applyNumberFormat="1" applyFont="1" applyFill="1" applyBorder="1" applyAlignment="1">
      <alignment horizontal="center" vertical="center"/>
    </xf>
    <xf numFmtId="171" fontId="79" fillId="10" borderId="120" xfId="4" applyFont="1" applyFill="1" applyBorder="1" applyAlignment="1">
      <alignment horizontal="center" vertical="center"/>
    </xf>
    <xf numFmtId="0" fontId="78" fillId="10" borderId="70" xfId="1541" applyFont="1" applyFill="1" applyBorder="1" applyAlignment="1">
      <alignment vertical="center"/>
    </xf>
    <xf numFmtId="0" fontId="78" fillId="10" borderId="122" xfId="1541" applyFont="1" applyFill="1" applyBorder="1" applyAlignment="1">
      <alignment vertical="center"/>
    </xf>
    <xf numFmtId="3" fontId="79" fillId="10" borderId="123" xfId="1541" applyNumberFormat="1" applyFont="1" applyFill="1" applyBorder="1" applyAlignment="1">
      <alignment horizontal="center" vertical="center"/>
    </xf>
    <xf numFmtId="3" fontId="79" fillId="35" borderId="0" xfId="1541" applyNumberFormat="1" applyFont="1" applyFill="1" applyAlignment="1">
      <alignment horizontal="center" vertical="center"/>
    </xf>
    <xf numFmtId="175" fontId="79" fillId="35" borderId="124" xfId="1541" applyNumberFormat="1" applyFont="1" applyFill="1" applyBorder="1" applyAlignment="1">
      <alignment horizontal="center" vertical="center"/>
    </xf>
    <xf numFmtId="3" fontId="81" fillId="10" borderId="0" xfId="1541" applyNumberFormat="1" applyFont="1" applyFill="1"/>
    <xf numFmtId="3" fontId="79" fillId="0" borderId="125" xfId="1541" applyNumberFormat="1" applyFont="1" applyBorder="1" applyAlignment="1">
      <alignment horizontal="center" vertical="center"/>
    </xf>
    <xf numFmtId="3" fontId="79" fillId="36" borderId="0" xfId="1541" applyNumberFormat="1" applyFont="1" applyFill="1" applyAlignment="1">
      <alignment horizontal="center" vertical="center"/>
    </xf>
    <xf numFmtId="175" fontId="79" fillId="36" borderId="126" xfId="1541" applyNumberFormat="1" applyFont="1" applyFill="1" applyBorder="1" applyAlignment="1">
      <alignment horizontal="center" vertical="center"/>
    </xf>
    <xf numFmtId="171" fontId="79" fillId="36" borderId="0" xfId="4" applyFont="1" applyFill="1" applyAlignment="1">
      <alignment horizontal="center" vertical="center"/>
    </xf>
    <xf numFmtId="171" fontId="73" fillId="10" borderId="0" xfId="4" applyFont="1" applyFill="1" applyAlignment="1"/>
    <xf numFmtId="0" fontId="78" fillId="10" borderId="127" xfId="1541" applyFont="1" applyFill="1" applyBorder="1" applyAlignment="1">
      <alignment vertical="center"/>
    </xf>
    <xf numFmtId="0" fontId="78" fillId="10" borderId="92" xfId="1541" applyFont="1" applyFill="1" applyBorder="1" applyAlignment="1">
      <alignment vertical="center"/>
    </xf>
    <xf numFmtId="3" fontId="79" fillId="10" borderId="128" xfId="1541" applyNumberFormat="1" applyFont="1" applyFill="1" applyBorder="1" applyAlignment="1">
      <alignment horizontal="center" vertical="center"/>
    </xf>
    <xf numFmtId="3" fontId="79" fillId="10" borderId="129" xfId="1541" applyNumberFormat="1" applyFont="1" applyFill="1" applyBorder="1" applyAlignment="1">
      <alignment horizontal="center" vertical="center"/>
    </xf>
    <xf numFmtId="3" fontId="79" fillId="35" borderId="129" xfId="1541" applyNumberFormat="1" applyFont="1" applyFill="1" applyBorder="1" applyAlignment="1">
      <alignment horizontal="center" vertical="center"/>
    </xf>
    <xf numFmtId="175" fontId="79" fillId="35" borderId="130" xfId="1541" applyNumberFormat="1" applyFont="1" applyFill="1" applyBorder="1" applyAlignment="1">
      <alignment horizontal="center" vertical="center"/>
    </xf>
    <xf numFmtId="3" fontId="79" fillId="0" borderId="129" xfId="1541" applyNumberFormat="1" applyFont="1" applyBorder="1" applyAlignment="1">
      <alignment horizontal="center" vertical="center"/>
    </xf>
    <xf numFmtId="3" fontId="79" fillId="0" borderId="131" xfId="1541" applyNumberFormat="1" applyFont="1" applyBorder="1" applyAlignment="1">
      <alignment horizontal="center" vertical="center"/>
    </xf>
    <xf numFmtId="3" fontId="79" fillId="36" borderId="132" xfId="1541" applyNumberFormat="1" applyFont="1" applyFill="1" applyBorder="1" applyAlignment="1">
      <alignment horizontal="center" vertical="center"/>
    </xf>
    <xf numFmtId="175" fontId="79" fillId="36" borderId="133" xfId="1541" applyNumberFormat="1" applyFont="1" applyFill="1" applyBorder="1" applyAlignment="1">
      <alignment horizontal="center" vertical="center"/>
    </xf>
    <xf numFmtId="171" fontId="79" fillId="36" borderId="132" xfId="4" applyFont="1" applyFill="1" applyBorder="1" applyAlignment="1">
      <alignment horizontal="center" vertical="center"/>
    </xf>
    <xf numFmtId="167" fontId="82" fillId="10" borderId="0" xfId="1541" applyNumberFormat="1" applyFont="1" applyFill="1"/>
    <xf numFmtId="167" fontId="83" fillId="10" borderId="0" xfId="1541" applyNumberFormat="1" applyFont="1" applyFill="1" applyAlignment="1">
      <alignment horizontal="center"/>
    </xf>
    <xf numFmtId="167" fontId="84" fillId="10" borderId="0" xfId="1541" applyNumberFormat="1" applyFont="1" applyFill="1"/>
    <xf numFmtId="167" fontId="83" fillId="0" borderId="0" xfId="1541" applyNumberFormat="1" applyFont="1" applyAlignment="1">
      <alignment horizontal="center"/>
    </xf>
    <xf numFmtId="167" fontId="27" fillId="0" borderId="122" xfId="1541" applyNumberFormat="1" applyFont="1" applyBorder="1" applyAlignment="1">
      <alignment vertical="center"/>
    </xf>
    <xf numFmtId="167" fontId="85" fillId="0" borderId="0" xfId="1541" applyNumberFormat="1" applyFont="1"/>
    <xf numFmtId="167" fontId="27" fillId="10" borderId="0" xfId="1541" applyNumberFormat="1" applyFont="1" applyFill="1"/>
    <xf numFmtId="171" fontId="83" fillId="10" borderId="0" xfId="4" applyFont="1" applyFill="1" applyAlignment="1">
      <alignment horizontal="center"/>
    </xf>
    <xf numFmtId="171" fontId="81" fillId="10" borderId="0" xfId="4" applyFont="1" applyFill="1" applyAlignment="1">
      <alignment horizontal="center"/>
    </xf>
    <xf numFmtId="196" fontId="0" fillId="0" borderId="0" xfId="1541" applyNumberFormat="1" applyFont="1"/>
    <xf numFmtId="0" fontId="78" fillId="10" borderId="63" xfId="1541" applyFont="1" applyFill="1" applyBorder="1" applyAlignment="1">
      <alignment vertical="center"/>
    </xf>
    <xf numFmtId="0" fontId="78" fillId="10" borderId="60" xfId="1541" applyFont="1" applyFill="1" applyBorder="1" applyAlignment="1">
      <alignment vertical="center"/>
    </xf>
    <xf numFmtId="3" fontId="79" fillId="10" borderId="134" xfId="1541" applyNumberFormat="1" applyFont="1" applyFill="1" applyBorder="1" applyAlignment="1">
      <alignment horizontal="center" vertical="center"/>
    </xf>
    <xf numFmtId="3" fontId="79" fillId="10" borderId="135" xfId="1541" applyNumberFormat="1" applyFont="1" applyFill="1" applyBorder="1" applyAlignment="1">
      <alignment horizontal="center" vertical="center"/>
    </xf>
    <xf numFmtId="3" fontId="79" fillId="35" borderId="135" xfId="1541" applyNumberFormat="1" applyFont="1" applyFill="1" applyBorder="1" applyAlignment="1">
      <alignment horizontal="center" vertical="center"/>
    </xf>
    <xf numFmtId="175" fontId="79" fillId="35" borderId="136" xfId="1541" applyNumberFormat="1" applyFont="1" applyFill="1" applyBorder="1" applyAlignment="1">
      <alignment horizontal="center" vertical="center"/>
    </xf>
    <xf numFmtId="171" fontId="71" fillId="10" borderId="0" xfId="4" applyFont="1" applyFill="1" applyAlignment="1"/>
    <xf numFmtId="3" fontId="79" fillId="10" borderId="125" xfId="1541" applyNumberFormat="1" applyFont="1" applyFill="1" applyBorder="1" applyAlignment="1">
      <alignment horizontal="center" vertical="center"/>
    </xf>
    <xf numFmtId="3" fontId="79" fillId="36" borderId="137" xfId="1541" applyNumberFormat="1" applyFont="1" applyFill="1" applyBorder="1" applyAlignment="1">
      <alignment horizontal="center" vertical="center"/>
    </xf>
    <xf numFmtId="175" fontId="79" fillId="36" borderId="138" xfId="1541" applyNumberFormat="1" applyFont="1" applyFill="1" applyBorder="1" applyAlignment="1">
      <alignment horizontal="center" vertical="center"/>
    </xf>
    <xf numFmtId="171" fontId="79" fillId="36" borderId="137" xfId="4" applyFont="1" applyFill="1" applyBorder="1" applyAlignment="1">
      <alignment horizontal="center" vertical="center"/>
    </xf>
    <xf numFmtId="175" fontId="0" fillId="0" borderId="0" xfId="4" applyNumberFormat="1" applyFont="1" applyAlignment="1"/>
    <xf numFmtId="3" fontId="79" fillId="0" borderId="123" xfId="1541" applyNumberFormat="1" applyFont="1" applyBorder="1" applyAlignment="1">
      <alignment horizontal="center" vertical="center"/>
    </xf>
    <xf numFmtId="3" fontId="79" fillId="10" borderId="131" xfId="1541" applyNumberFormat="1" applyFont="1" applyFill="1" applyBorder="1" applyAlignment="1">
      <alignment horizontal="center" vertical="center"/>
    </xf>
    <xf numFmtId="0" fontId="86" fillId="0" borderId="0" xfId="1541" applyFont="1"/>
    <xf numFmtId="193" fontId="80" fillId="10" borderId="0" xfId="1541" applyNumberFormat="1" applyFont="1" applyFill="1" applyAlignment="1">
      <alignment horizontal="center"/>
    </xf>
    <xf numFmtId="0" fontId="86" fillId="10" borderId="0" xfId="1541" applyFont="1" applyFill="1"/>
    <xf numFmtId="175" fontId="80" fillId="10" borderId="0" xfId="1541" applyNumberFormat="1" applyFont="1" applyFill="1" applyAlignment="1">
      <alignment horizontal="center"/>
    </xf>
    <xf numFmtId="167" fontId="86" fillId="10" borderId="0" xfId="1541" applyNumberFormat="1" applyFont="1" applyFill="1"/>
    <xf numFmtId="0" fontId="87" fillId="10" borderId="0" xfId="1541" applyFont="1" applyFill="1"/>
    <xf numFmtId="3" fontId="86" fillId="10" borderId="0" xfId="1541" applyNumberFormat="1" applyFont="1" applyFill="1"/>
    <xf numFmtId="193" fontId="80" fillId="0" borderId="0" xfId="1541" applyNumberFormat="1" applyFont="1" applyAlignment="1">
      <alignment horizontal="center"/>
    </xf>
    <xf numFmtId="167" fontId="88" fillId="0" borderId="0" xfId="1541" applyNumberFormat="1" applyFont="1"/>
    <xf numFmtId="167" fontId="80" fillId="10" borderId="0" xfId="1541" applyNumberFormat="1" applyFont="1" applyFill="1" applyAlignment="1">
      <alignment horizontal="center"/>
    </xf>
    <xf numFmtId="171" fontId="80" fillId="10" borderId="0" xfId="4" applyFont="1" applyFill="1" applyAlignment="1">
      <alignment horizontal="center"/>
    </xf>
    <xf numFmtId="167" fontId="73" fillId="10" borderId="0" xfId="1541" applyNumberFormat="1" applyFont="1" applyFill="1"/>
    <xf numFmtId="3" fontId="79" fillId="10" borderId="117" xfId="1541" applyNumberFormat="1" applyFont="1" applyFill="1" applyBorder="1" applyAlignment="1">
      <alignment horizontal="center"/>
    </xf>
    <xf numFmtId="10" fontId="73" fillId="10" borderId="0" xfId="4" applyNumberFormat="1" applyFont="1" applyFill="1" applyAlignment="1"/>
    <xf numFmtId="0" fontId="78" fillId="10" borderId="122" xfId="1541" applyFont="1" applyFill="1" applyBorder="1" applyAlignment="1">
      <alignment horizontal="left" vertical="center" indent="3"/>
    </xf>
    <xf numFmtId="175" fontId="0" fillId="10" borderId="0" xfId="1541" applyNumberFormat="1" applyFont="1" applyFill="1"/>
    <xf numFmtId="10" fontId="0" fillId="0" borderId="0" xfId="4" applyNumberFormat="1" applyFont="1" applyAlignment="1"/>
    <xf numFmtId="10" fontId="71" fillId="10" borderId="0" xfId="4" applyNumberFormat="1" applyFont="1" applyFill="1" applyAlignment="1"/>
    <xf numFmtId="0" fontId="78" fillId="10" borderId="139" xfId="1541" applyFont="1" applyFill="1" applyBorder="1" applyAlignment="1">
      <alignment vertical="center"/>
    </xf>
    <xf numFmtId="0" fontId="78" fillId="10" borderId="140" xfId="1541" applyFont="1" applyFill="1" applyBorder="1" applyAlignment="1">
      <alignment vertical="center"/>
    </xf>
    <xf numFmtId="3" fontId="79" fillId="0" borderId="117" xfId="1541" applyNumberFormat="1" applyFont="1" applyBorder="1" applyAlignment="1">
      <alignment horizontal="center"/>
    </xf>
    <xf numFmtId="3" fontId="73" fillId="10" borderId="0" xfId="4" applyNumberFormat="1" applyFont="1" applyFill="1" applyAlignment="1"/>
    <xf numFmtId="175" fontId="73" fillId="10" borderId="0" xfId="4" applyNumberFormat="1" applyFont="1" applyFill="1" applyAlignment="1"/>
    <xf numFmtId="0" fontId="78" fillId="10" borderId="91" xfId="1541" applyFont="1" applyFill="1" applyBorder="1" applyAlignment="1">
      <alignment vertical="center"/>
    </xf>
    <xf numFmtId="0" fontId="78" fillId="10" borderId="92" xfId="1541" applyFont="1" applyFill="1" applyBorder="1" applyAlignment="1">
      <alignment horizontal="left" vertical="center" indent="3"/>
    </xf>
    <xf numFmtId="3" fontId="79" fillId="10" borderId="129" xfId="1541" applyNumberFormat="1" applyFont="1" applyFill="1" applyBorder="1" applyAlignment="1">
      <alignment horizontal="center"/>
    </xf>
    <xf numFmtId="3" fontId="79" fillId="0" borderId="129" xfId="1541" applyNumberFormat="1" applyFont="1" applyBorder="1" applyAlignment="1">
      <alignment horizontal="center"/>
    </xf>
    <xf numFmtId="175" fontId="79" fillId="0" borderId="0" xfId="1541" applyNumberFormat="1" applyFont="1" applyAlignment="1">
      <alignment horizontal="center"/>
    </xf>
    <xf numFmtId="3" fontId="79" fillId="10" borderId="120" xfId="1541" applyNumberFormat="1" applyFont="1" applyFill="1" applyBorder="1" applyAlignment="1">
      <alignment horizontal="center"/>
    </xf>
    <xf numFmtId="171" fontId="79" fillId="10" borderId="120" xfId="4" applyFont="1" applyFill="1" applyBorder="1" applyAlignment="1">
      <alignment horizontal="center"/>
    </xf>
    <xf numFmtId="3" fontId="79" fillId="0" borderId="120" xfId="1541" applyNumberFormat="1" applyFont="1" applyBorder="1" applyAlignment="1">
      <alignment horizontal="center" vertical="center"/>
    </xf>
    <xf numFmtId="175" fontId="79" fillId="0" borderId="121" xfId="1541" applyNumberFormat="1" applyFont="1" applyBorder="1" applyAlignment="1">
      <alignment horizontal="center" vertical="center"/>
    </xf>
    <xf numFmtId="171" fontId="79" fillId="0" borderId="120" xfId="4" applyFont="1" applyBorder="1" applyAlignment="1">
      <alignment horizontal="center" vertical="center"/>
    </xf>
    <xf numFmtId="175" fontId="89" fillId="10" borderId="128" xfId="1541" applyNumberFormat="1" applyFont="1" applyFill="1" applyBorder="1" applyAlignment="1">
      <alignment horizontal="center" vertical="center"/>
    </xf>
    <xf numFmtId="175" fontId="89" fillId="10" borderId="129" xfId="1541" applyNumberFormat="1" applyFont="1" applyFill="1" applyBorder="1" applyAlignment="1">
      <alignment horizontal="center"/>
    </xf>
    <xf numFmtId="197" fontId="90" fillId="35" borderId="129" xfId="1541" applyNumberFormat="1" applyFont="1" applyFill="1" applyBorder="1" applyAlignment="1">
      <alignment horizontal="center" vertical="center"/>
    </xf>
    <xf numFmtId="197" fontId="90" fillId="35" borderId="130" xfId="1541" applyNumberFormat="1" applyFont="1" applyFill="1" applyBorder="1" applyAlignment="1">
      <alignment horizontal="center" vertical="center"/>
    </xf>
    <xf numFmtId="175" fontId="89" fillId="10" borderId="129" xfId="1541" applyNumberFormat="1" applyFont="1" applyFill="1" applyBorder="1" applyAlignment="1">
      <alignment horizontal="center" vertical="center"/>
    </xf>
    <xf numFmtId="175" fontId="89" fillId="0" borderId="129" xfId="1541" applyNumberFormat="1" applyFont="1" applyBorder="1" applyAlignment="1">
      <alignment horizontal="center"/>
    </xf>
    <xf numFmtId="198" fontId="3" fillId="0" borderId="0" xfId="1541" applyNumberFormat="1" applyFont="1"/>
    <xf numFmtId="175" fontId="91" fillId="10" borderId="129" xfId="1541" applyNumberFormat="1" applyFont="1" applyFill="1" applyBorder="1" applyAlignment="1">
      <alignment horizontal="center" vertical="center"/>
    </xf>
    <xf numFmtId="171" fontId="79" fillId="10" borderId="119" xfId="4" applyFont="1" applyFill="1" applyBorder="1" applyAlignment="1">
      <alignment horizontal="center" vertical="center"/>
    </xf>
    <xf numFmtId="197" fontId="79" fillId="36" borderId="120" xfId="1541" applyNumberFormat="1" applyFont="1" applyFill="1" applyBorder="1" applyAlignment="1">
      <alignment horizontal="center" vertical="center"/>
    </xf>
    <xf numFmtId="197" fontId="79" fillId="36" borderId="121" xfId="1541" applyNumberFormat="1" applyFont="1" applyFill="1" applyBorder="1" applyAlignment="1">
      <alignment horizontal="center" vertical="center"/>
    </xf>
    <xf numFmtId="193" fontId="0" fillId="0" borderId="0" xfId="1541" applyNumberFormat="1" applyFont="1"/>
    <xf numFmtId="0" fontId="70" fillId="0" borderId="0" xfId="1541" applyFont="1"/>
    <xf numFmtId="193" fontId="0" fillId="0" borderId="0" xfId="1541" applyNumberFormat="1" applyFont="1" applyAlignment="1">
      <alignment horizontal="center"/>
    </xf>
    <xf numFmtId="186" fontId="0" fillId="0" borderId="0" xfId="1541" applyNumberFormat="1" applyFont="1" applyAlignment="1">
      <alignment horizontal="center" vertical="center"/>
    </xf>
    <xf numFmtId="175" fontId="0" fillId="17" borderId="0" xfId="4" applyNumberFormat="1" applyFont="1" applyFill="1" applyAlignment="1"/>
    <xf numFmtId="9" fontId="0" fillId="17" borderId="0" xfId="4" applyNumberFormat="1" applyFont="1" applyFill="1" applyAlignment="1"/>
    <xf numFmtId="178" fontId="45" fillId="10" borderId="0" xfId="1" applyNumberFormat="1" applyFont="1" applyFill="1"/>
    <xf numFmtId="199" fontId="92" fillId="10" borderId="0" xfId="1541" applyNumberFormat="1" applyFont="1" applyFill="1"/>
    <xf numFmtId="0" fontId="74" fillId="32" borderId="0" xfId="1541" applyFont="1" applyFill="1" applyAlignment="1">
      <alignment horizontal="center" vertical="center"/>
    </xf>
    <xf numFmtId="173" fontId="74" fillId="0" borderId="110" xfId="1541" applyNumberFormat="1" applyFont="1" applyBorder="1" applyAlignment="1">
      <alignment vertical="center"/>
    </xf>
    <xf numFmtId="0" fontId="81" fillId="10" borderId="0" xfId="1541" applyFont="1" applyFill="1"/>
    <xf numFmtId="175" fontId="75" fillId="34" borderId="112" xfId="4" applyNumberFormat="1" applyFont="1" applyFill="1" applyBorder="1" applyAlignment="1">
      <alignment horizontal="center" vertical="center" wrapText="1"/>
    </xf>
    <xf numFmtId="182" fontId="75" fillId="34" borderId="112" xfId="1541" applyNumberFormat="1" applyFont="1" applyFill="1" applyBorder="1" applyAlignment="1">
      <alignment horizontal="center" vertical="center" wrapText="1"/>
    </xf>
    <xf numFmtId="0" fontId="75" fillId="34" borderId="112" xfId="1541" applyFont="1" applyFill="1" applyBorder="1" applyAlignment="1">
      <alignment horizontal="center" wrapText="1"/>
    </xf>
    <xf numFmtId="175" fontId="75" fillId="0" borderId="112" xfId="4" applyNumberFormat="1" applyFont="1" applyBorder="1" applyAlignment="1">
      <alignment horizontal="center" vertical="center" wrapText="1"/>
    </xf>
    <xf numFmtId="0" fontId="93" fillId="34" borderId="141" xfId="1541" applyFont="1" applyFill="1" applyBorder="1" applyAlignment="1">
      <alignment horizontal="center" vertical="center" wrapText="1"/>
    </xf>
    <xf numFmtId="0" fontId="93" fillId="34" borderId="142" xfId="1541" applyFont="1" applyFill="1" applyBorder="1" applyAlignment="1">
      <alignment horizontal="center" vertical="center" wrapText="1"/>
    </xf>
    <xf numFmtId="175" fontId="76" fillId="34" borderId="112" xfId="4" applyNumberFormat="1" applyFont="1" applyFill="1" applyBorder="1" applyAlignment="1">
      <alignment horizontal="center" vertical="center" wrapText="1"/>
    </xf>
    <xf numFmtId="0" fontId="75" fillId="34" borderId="111" xfId="4" applyNumberFormat="1" applyFont="1" applyFill="1" applyBorder="1" applyAlignment="1">
      <alignment horizontal="center" vertical="center" wrapText="1"/>
    </xf>
    <xf numFmtId="0" fontId="75" fillId="34" borderId="112" xfId="4" applyNumberFormat="1" applyFont="1" applyFill="1" applyBorder="1" applyAlignment="1">
      <alignment horizontal="center" vertical="center" wrapText="1"/>
    </xf>
    <xf numFmtId="182" fontId="75" fillId="34" borderId="111" xfId="1541" applyNumberFormat="1" applyFont="1" applyFill="1" applyBorder="1" applyAlignment="1">
      <alignment horizontal="center" vertical="center" wrapText="1"/>
    </xf>
    <xf numFmtId="0" fontId="75" fillId="34" borderId="111" xfId="1541" applyFont="1" applyFill="1" applyBorder="1" applyAlignment="1">
      <alignment horizontal="center" wrapText="1"/>
    </xf>
    <xf numFmtId="0" fontId="75" fillId="0" borderId="111" xfId="4" applyNumberFormat="1" applyFont="1" applyBorder="1" applyAlignment="1">
      <alignment horizontal="center" vertical="center" wrapText="1"/>
    </xf>
    <xf numFmtId="0" fontId="93" fillId="34" borderId="143" xfId="1541" applyFont="1" applyFill="1" applyBorder="1" applyAlignment="1">
      <alignment horizontal="center" vertical="center" wrapText="1"/>
    </xf>
    <xf numFmtId="0" fontId="93" fillId="34" borderId="144" xfId="1541" applyFont="1" applyFill="1" applyBorder="1" applyAlignment="1">
      <alignment horizontal="center" vertical="center" wrapText="1"/>
    </xf>
    <xf numFmtId="0" fontId="76" fillId="34" borderId="114" xfId="4" applyNumberFormat="1" applyFont="1" applyFill="1" applyBorder="1" applyAlignment="1">
      <alignment horizontal="center" vertical="center" wrapText="1"/>
    </xf>
    <xf numFmtId="3" fontId="73" fillId="10" borderId="145" xfId="1541" applyNumberFormat="1" applyFont="1" applyFill="1" applyBorder="1" applyAlignment="1">
      <alignment vertical="center" wrapText="1"/>
    </xf>
    <xf numFmtId="0" fontId="73" fillId="10" borderId="146" xfId="1541" applyFont="1" applyFill="1" applyBorder="1" applyAlignment="1">
      <alignment vertical="center" wrapText="1"/>
    </xf>
    <xf numFmtId="0" fontId="73" fillId="10" borderId="146" xfId="1541" applyFont="1" applyFill="1" applyBorder="1" applyAlignment="1">
      <alignment horizontal="center" vertical="center" wrapText="1"/>
    </xf>
    <xf numFmtId="175" fontId="73" fillId="10" borderId="147" xfId="4" applyNumberFormat="1" applyFont="1" applyFill="1" applyBorder="1" applyAlignment="1">
      <alignment vertical="center" wrapText="1"/>
    </xf>
    <xf numFmtId="175" fontId="73" fillId="10" borderId="0" xfId="4" applyNumberFormat="1" applyFont="1" applyFill="1" applyAlignment="1">
      <alignment vertical="center" wrapText="1"/>
    </xf>
    <xf numFmtId="182" fontId="73" fillId="10" borderId="146" xfId="1541" applyNumberFormat="1" applyFont="1" applyFill="1" applyBorder="1" applyAlignment="1">
      <alignment horizontal="center" vertical="center" wrapText="1"/>
    </xf>
    <xf numFmtId="175" fontId="73" fillId="10" borderId="147" xfId="4" applyNumberFormat="1" applyFont="1" applyFill="1" applyBorder="1" applyAlignment="1">
      <alignment horizontal="center" vertical="center" wrapText="1"/>
    </xf>
    <xf numFmtId="0" fontId="73" fillId="10" borderId="146" xfId="1541" applyFont="1" applyFill="1" applyBorder="1" applyAlignment="1">
      <alignment horizontal="center" wrapText="1"/>
    </xf>
    <xf numFmtId="175" fontId="73" fillId="0" borderId="0" xfId="4" applyNumberFormat="1" applyFont="1" applyAlignment="1">
      <alignment vertical="center" wrapText="1"/>
    </xf>
    <xf numFmtId="167" fontId="73" fillId="10" borderId="145" xfId="1541" applyNumberFormat="1" applyFont="1" applyFill="1" applyBorder="1" applyAlignment="1">
      <alignment horizontal="center" vertical="center" wrapText="1"/>
    </xf>
    <xf numFmtId="167" fontId="73" fillId="10" borderId="146" xfId="1541" applyNumberFormat="1" applyFont="1" applyFill="1" applyBorder="1" applyAlignment="1">
      <alignment horizontal="center" vertical="center" wrapText="1"/>
    </xf>
    <xf numFmtId="3" fontId="73" fillId="10" borderId="146" xfId="1541" applyNumberFormat="1" applyFont="1" applyFill="1" applyBorder="1" applyAlignment="1">
      <alignment vertical="center" wrapText="1"/>
    </xf>
    <xf numFmtId="193" fontId="73" fillId="10" borderId="146" xfId="1541" applyNumberFormat="1" applyFont="1" applyFill="1" applyBorder="1" applyAlignment="1">
      <alignment vertical="center" wrapText="1"/>
    </xf>
    <xf numFmtId="4" fontId="79" fillId="10" borderId="131" xfId="1541" applyNumberFormat="1" applyFont="1" applyFill="1" applyBorder="1" applyAlignment="1">
      <alignment horizontal="center" vertical="center"/>
    </xf>
    <xf numFmtId="193" fontId="79" fillId="0" borderId="128" xfId="1541" applyNumberFormat="1" applyFont="1" applyBorder="1" applyAlignment="1">
      <alignment horizontal="center" vertical="center"/>
    </xf>
    <xf numFmtId="175" fontId="79" fillId="36" borderId="121" xfId="4" applyNumberFormat="1" applyFont="1" applyFill="1" applyBorder="1" applyAlignment="1">
      <alignment horizontal="center" vertical="center"/>
    </xf>
    <xf numFmtId="193" fontId="79" fillId="10" borderId="128" xfId="1541" applyNumberFormat="1" applyFont="1" applyFill="1" applyBorder="1" applyAlignment="1">
      <alignment horizontal="center" vertical="center"/>
    </xf>
    <xf numFmtId="182" fontId="79" fillId="35" borderId="129" xfId="1541" applyNumberFormat="1" applyFont="1" applyFill="1" applyBorder="1" applyAlignment="1">
      <alignment horizontal="center" vertical="center"/>
    </xf>
    <xf numFmtId="9" fontId="79" fillId="35" borderId="129" xfId="4" applyNumberFormat="1" applyFont="1" applyFill="1" applyBorder="1" applyAlignment="1">
      <alignment horizontal="center" vertical="center"/>
    </xf>
    <xf numFmtId="175" fontId="79" fillId="35" borderId="129" xfId="4" applyNumberFormat="1" applyFont="1" applyFill="1" applyBorder="1" applyAlignment="1">
      <alignment horizontal="center" vertical="center"/>
    </xf>
    <xf numFmtId="167" fontId="79" fillId="35" borderId="129" xfId="1541" applyNumberFormat="1" applyFont="1" applyFill="1" applyBorder="1" applyAlignment="1">
      <alignment horizontal="center" vertical="center"/>
    </xf>
    <xf numFmtId="175" fontId="79" fillId="35" borderId="130" xfId="4" applyNumberFormat="1" applyFont="1" applyFill="1" applyBorder="1" applyAlignment="1">
      <alignment horizontal="center" vertical="center"/>
    </xf>
    <xf numFmtId="3" fontId="94" fillId="10" borderId="116" xfId="1541" applyNumberFormat="1" applyFont="1" applyFill="1" applyBorder="1" applyAlignment="1">
      <alignment horizontal="center" vertical="center"/>
    </xf>
    <xf numFmtId="3" fontId="94" fillId="10" borderId="129" xfId="1541" applyNumberFormat="1" applyFont="1" applyFill="1" applyBorder="1" applyAlignment="1">
      <alignment horizontal="center" vertical="center"/>
    </xf>
    <xf numFmtId="167" fontId="94" fillId="35" borderId="129" xfId="1541" applyNumberFormat="1" applyFont="1" applyFill="1" applyBorder="1" applyAlignment="1">
      <alignment horizontal="center" vertical="center"/>
    </xf>
    <xf numFmtId="175" fontId="94" fillId="35" borderId="130" xfId="4" applyNumberFormat="1" applyFont="1" applyFill="1" applyBorder="1" applyAlignment="1">
      <alignment horizontal="center" vertical="center"/>
    </xf>
    <xf numFmtId="175" fontId="94" fillId="0" borderId="129" xfId="4" applyNumberFormat="1" applyFont="1" applyBorder="1" applyAlignment="1">
      <alignment horizontal="center" vertical="center"/>
    </xf>
    <xf numFmtId="175" fontId="94" fillId="35" borderId="129" xfId="4" applyNumberFormat="1" applyFont="1" applyFill="1" applyBorder="1" applyAlignment="1">
      <alignment horizontal="center" vertical="center"/>
    </xf>
    <xf numFmtId="9" fontId="94" fillId="0" borderId="129" xfId="4" applyNumberFormat="1" applyFont="1" applyBorder="1" applyAlignment="1">
      <alignment horizontal="center" vertical="center"/>
    </xf>
    <xf numFmtId="3" fontId="94" fillId="0" borderId="119" xfId="1541" applyNumberFormat="1" applyFont="1" applyBorder="1" applyAlignment="1">
      <alignment horizontal="center" vertical="center"/>
    </xf>
    <xf numFmtId="3" fontId="94" fillId="36" borderId="120" xfId="1541" applyNumberFormat="1" applyFont="1" applyFill="1" applyBorder="1" applyAlignment="1">
      <alignment horizontal="center" vertical="center"/>
    </xf>
    <xf numFmtId="175" fontId="94" fillId="36" borderId="121" xfId="4" applyNumberFormat="1" applyFont="1" applyFill="1" applyBorder="1" applyAlignment="1">
      <alignment horizontal="center" vertical="center"/>
    </xf>
    <xf numFmtId="167" fontId="94" fillId="10" borderId="119" xfId="1541" applyNumberFormat="1" applyFont="1" applyFill="1" applyBorder="1" applyAlignment="1">
      <alignment horizontal="center" vertical="center"/>
    </xf>
    <xf numFmtId="167" fontId="94" fillId="10" borderId="148" xfId="1541" applyNumberFormat="1" applyFont="1" applyFill="1" applyBorder="1" applyAlignment="1">
      <alignment horizontal="center" vertical="center"/>
    </xf>
    <xf numFmtId="9" fontId="94" fillId="10" borderId="148" xfId="4" applyNumberFormat="1" applyFont="1" applyFill="1" applyBorder="1" applyAlignment="1">
      <alignment horizontal="center" vertical="center"/>
    </xf>
    <xf numFmtId="9" fontId="79" fillId="10" borderId="148" xfId="4" applyNumberFormat="1" applyFont="1" applyFill="1" applyBorder="1" applyAlignment="1">
      <alignment horizontal="center" vertical="center"/>
    </xf>
    <xf numFmtId="3" fontId="79" fillId="0" borderId="134" xfId="1541" applyNumberFormat="1" applyFont="1" applyBorder="1" applyAlignment="1">
      <alignment horizontal="center" vertical="center"/>
    </xf>
    <xf numFmtId="175" fontId="79" fillId="36" borderId="138" xfId="4" applyNumberFormat="1" applyFont="1" applyFill="1" applyBorder="1" applyAlignment="1">
      <alignment horizontal="center" vertical="center"/>
    </xf>
    <xf numFmtId="182" fontId="79" fillId="35" borderId="136" xfId="1541" applyNumberFormat="1" applyFont="1" applyFill="1" applyBorder="1" applyAlignment="1">
      <alignment horizontal="center" vertical="center"/>
    </xf>
    <xf numFmtId="9" fontId="79" fillId="35" borderId="136" xfId="4" applyNumberFormat="1" applyFont="1" applyFill="1" applyBorder="1" applyAlignment="1">
      <alignment horizontal="center" vertical="center"/>
    </xf>
    <xf numFmtId="9" fontId="79" fillId="35" borderId="135" xfId="4" applyNumberFormat="1" applyFont="1" applyFill="1" applyBorder="1" applyAlignment="1">
      <alignment horizontal="center" vertical="center"/>
    </xf>
    <xf numFmtId="167" fontId="79" fillId="35" borderId="136" xfId="1541" applyNumberFormat="1" applyFont="1" applyFill="1" applyBorder="1" applyAlignment="1">
      <alignment horizontal="center" vertical="center"/>
    </xf>
    <xf numFmtId="3" fontId="94" fillId="10" borderId="134" xfId="1541" applyNumberFormat="1" applyFont="1" applyFill="1" applyBorder="1" applyAlignment="1">
      <alignment horizontal="center" vertical="center"/>
    </xf>
    <xf numFmtId="3" fontId="94" fillId="10" borderId="135" xfId="1541" applyNumberFormat="1" applyFont="1" applyFill="1" applyBorder="1" applyAlignment="1">
      <alignment horizontal="center" vertical="center"/>
    </xf>
    <xf numFmtId="167" fontId="94" fillId="35" borderId="136" xfId="1541" applyNumberFormat="1" applyFont="1" applyFill="1" applyBorder="1" applyAlignment="1">
      <alignment horizontal="center" vertical="center"/>
    </xf>
    <xf numFmtId="9" fontId="94" fillId="35" borderId="136" xfId="4" applyNumberFormat="1" applyFont="1" applyFill="1" applyBorder="1" applyAlignment="1">
      <alignment horizontal="center" vertical="center"/>
    </xf>
    <xf numFmtId="9" fontId="94" fillId="0" borderId="135" xfId="4" applyNumberFormat="1" applyFont="1" applyBorder="1" applyAlignment="1">
      <alignment horizontal="center" vertical="center"/>
    </xf>
    <xf numFmtId="9" fontId="94" fillId="35" borderId="135" xfId="4" applyNumberFormat="1" applyFont="1" applyFill="1" applyBorder="1" applyAlignment="1">
      <alignment horizontal="center" vertical="center"/>
    </xf>
    <xf numFmtId="3" fontId="94" fillId="0" borderId="149" xfId="1541" applyNumberFormat="1" applyFont="1" applyBorder="1" applyAlignment="1">
      <alignment horizontal="center" vertical="center"/>
    </xf>
    <xf numFmtId="3" fontId="94" fillId="36" borderId="137" xfId="1541" applyNumberFormat="1" applyFont="1" applyFill="1" applyBorder="1" applyAlignment="1">
      <alignment horizontal="center" vertical="center"/>
    </xf>
    <xf numFmtId="175" fontId="94" fillId="36" borderId="138" xfId="4" applyNumberFormat="1" applyFont="1" applyFill="1" applyBorder="1" applyAlignment="1">
      <alignment horizontal="center" vertical="center"/>
    </xf>
    <xf numFmtId="167" fontId="94" fillId="10" borderId="149" xfId="1541" applyNumberFormat="1" applyFont="1" applyFill="1" applyBorder="1" applyAlignment="1">
      <alignment horizontal="center" vertical="center"/>
    </xf>
    <xf numFmtId="167" fontId="94" fillId="10" borderId="150" xfId="1541" applyNumberFormat="1" applyFont="1" applyFill="1" applyBorder="1" applyAlignment="1">
      <alignment horizontal="center" vertical="center"/>
    </xf>
    <xf numFmtId="9" fontId="94" fillId="10" borderId="150" xfId="4" applyNumberFormat="1" applyFont="1" applyFill="1" applyBorder="1" applyAlignment="1">
      <alignment horizontal="center" vertical="center"/>
    </xf>
    <xf numFmtId="9" fontId="79" fillId="10" borderId="150" xfId="4" applyNumberFormat="1" applyFont="1" applyFill="1" applyBorder="1" applyAlignment="1">
      <alignment horizontal="center" vertical="center"/>
    </xf>
    <xf numFmtId="0" fontId="77" fillId="34" borderId="70" xfId="1541" applyFont="1" applyFill="1" applyBorder="1" applyAlignment="1">
      <alignment horizontal="left" vertical="center" indent="1"/>
    </xf>
    <xf numFmtId="0" fontId="95" fillId="34" borderId="122" xfId="1541" applyFont="1" applyFill="1" applyBorder="1" applyAlignment="1">
      <alignment horizontal="left" vertical="center" indent="1"/>
    </xf>
    <xf numFmtId="175" fontId="79" fillId="36" borderId="126" xfId="4" applyNumberFormat="1" applyFont="1" applyFill="1" applyBorder="1" applyAlignment="1">
      <alignment horizontal="center" vertical="center"/>
    </xf>
    <xf numFmtId="182" fontId="79" fillId="35" borderId="124" xfId="1541" applyNumberFormat="1" applyFont="1" applyFill="1" applyBorder="1" applyAlignment="1">
      <alignment horizontal="center" vertical="center"/>
    </xf>
    <xf numFmtId="9" fontId="79" fillId="35" borderId="124" xfId="4" applyNumberFormat="1" applyFont="1" applyFill="1" applyBorder="1" applyAlignment="1">
      <alignment horizontal="center" vertical="center"/>
    </xf>
    <xf numFmtId="9" fontId="79" fillId="35" borderId="0" xfId="4" applyNumberFormat="1" applyFont="1" applyFill="1" applyAlignment="1">
      <alignment horizontal="center" vertical="center"/>
    </xf>
    <xf numFmtId="167" fontId="79" fillId="35" borderId="124" xfId="1541" applyNumberFormat="1" applyFont="1" applyFill="1" applyBorder="1" applyAlignment="1">
      <alignment horizontal="center" vertical="center"/>
    </xf>
    <xf numFmtId="3" fontId="94" fillId="10" borderId="123" xfId="1541" applyNumberFormat="1" applyFont="1" applyFill="1" applyBorder="1" applyAlignment="1">
      <alignment horizontal="center" vertical="center"/>
    </xf>
    <xf numFmtId="3" fontId="94" fillId="10" borderId="0" xfId="1541" applyNumberFormat="1" applyFont="1" applyFill="1" applyAlignment="1">
      <alignment horizontal="center" vertical="center"/>
    </xf>
    <xf numFmtId="167" fontId="94" fillId="35" borderId="124" xfId="1541" applyNumberFormat="1" applyFont="1" applyFill="1" applyBorder="1" applyAlignment="1">
      <alignment horizontal="center" vertical="center"/>
    </xf>
    <xf numFmtId="9" fontId="94" fillId="35" borderId="124" xfId="4" applyNumberFormat="1" applyFont="1" applyFill="1" applyBorder="1" applyAlignment="1">
      <alignment horizontal="center" vertical="center"/>
    </xf>
    <xf numFmtId="9" fontId="94" fillId="0" borderId="0" xfId="4" applyNumberFormat="1" applyFont="1" applyAlignment="1">
      <alignment horizontal="center" vertical="center"/>
    </xf>
    <xf numFmtId="9" fontId="94" fillId="35" borderId="0" xfId="4" applyNumberFormat="1" applyFont="1" applyFill="1" applyAlignment="1">
      <alignment horizontal="center" vertical="center"/>
    </xf>
    <xf numFmtId="3" fontId="94" fillId="0" borderId="125" xfId="1541" applyNumberFormat="1" applyFont="1" applyBorder="1" applyAlignment="1">
      <alignment horizontal="center" vertical="center"/>
    </xf>
    <xf numFmtId="3" fontId="94" fillId="36" borderId="0" xfId="1541" applyNumberFormat="1" applyFont="1" applyFill="1" applyAlignment="1">
      <alignment horizontal="center" vertical="center"/>
    </xf>
    <xf numFmtId="175" fontId="94" fillId="36" borderId="126" xfId="4" applyNumberFormat="1" applyFont="1" applyFill="1" applyBorder="1" applyAlignment="1">
      <alignment horizontal="center" vertical="center"/>
    </xf>
    <xf numFmtId="167" fontId="94" fillId="10" borderId="125" xfId="1541" applyNumberFormat="1" applyFont="1" applyFill="1" applyBorder="1" applyAlignment="1">
      <alignment horizontal="center" vertical="center"/>
    </xf>
    <xf numFmtId="167" fontId="94" fillId="10" borderId="151" xfId="1541" applyNumberFormat="1" applyFont="1" applyFill="1" applyBorder="1" applyAlignment="1">
      <alignment horizontal="center" vertical="center"/>
    </xf>
    <xf numFmtId="9" fontId="94" fillId="10" borderId="151" xfId="4" applyNumberFormat="1" applyFont="1" applyFill="1" applyBorder="1" applyAlignment="1">
      <alignment horizontal="center" vertical="center"/>
    </xf>
    <xf numFmtId="9" fontId="79" fillId="10" borderId="151" xfId="4" applyNumberFormat="1" applyFont="1" applyFill="1" applyBorder="1" applyAlignment="1">
      <alignment horizontal="center" vertical="center"/>
    </xf>
    <xf numFmtId="3" fontId="79" fillId="0" borderId="128" xfId="1541" applyNumberFormat="1" applyFont="1" applyBorder="1" applyAlignment="1">
      <alignment horizontal="center" vertical="center"/>
    </xf>
    <xf numFmtId="175" fontId="79" fillId="36" borderId="133" xfId="4" applyNumberFormat="1" applyFont="1" applyFill="1" applyBorder="1" applyAlignment="1">
      <alignment horizontal="center" vertical="center"/>
    </xf>
    <xf numFmtId="182" fontId="79" fillId="35" borderId="130" xfId="1541" applyNumberFormat="1" applyFont="1" applyFill="1" applyBorder="1" applyAlignment="1">
      <alignment horizontal="center" vertical="center"/>
    </xf>
    <xf numFmtId="9" fontId="79" fillId="35" borderId="130" xfId="4" applyNumberFormat="1" applyFont="1" applyFill="1" applyBorder="1" applyAlignment="1">
      <alignment horizontal="center" vertical="center"/>
    </xf>
    <xf numFmtId="167" fontId="79" fillId="35" borderId="130" xfId="1541" applyNumberFormat="1" applyFont="1" applyFill="1" applyBorder="1" applyAlignment="1">
      <alignment horizontal="center" vertical="center"/>
    </xf>
    <xf numFmtId="3" fontId="94" fillId="10" borderId="128" xfId="1541" applyNumberFormat="1" applyFont="1" applyFill="1" applyBorder="1" applyAlignment="1">
      <alignment horizontal="center" vertical="center"/>
    </xf>
    <xf numFmtId="167" fontId="94" fillId="35" borderId="130" xfId="1541" applyNumberFormat="1" applyFont="1" applyFill="1" applyBorder="1" applyAlignment="1">
      <alignment horizontal="center" vertical="center"/>
    </xf>
    <xf numFmtId="9" fontId="94" fillId="35" borderId="130" xfId="4" applyNumberFormat="1" applyFont="1" applyFill="1" applyBorder="1" applyAlignment="1">
      <alignment horizontal="center" vertical="center"/>
    </xf>
    <xf numFmtId="180" fontId="94" fillId="35" borderId="130" xfId="1541" applyNumberFormat="1" applyFont="1" applyFill="1" applyBorder="1" applyAlignment="1">
      <alignment horizontal="center" vertical="center"/>
    </xf>
    <xf numFmtId="9" fontId="94" fillId="35" borderId="129" xfId="4" applyNumberFormat="1" applyFont="1" applyFill="1" applyBorder="1" applyAlignment="1">
      <alignment horizontal="center" vertical="center"/>
    </xf>
    <xf numFmtId="3" fontId="94" fillId="0" borderId="131" xfId="1541" applyNumberFormat="1" applyFont="1" applyBorder="1" applyAlignment="1">
      <alignment horizontal="center" vertical="center"/>
    </xf>
    <xf numFmtId="3" fontId="94" fillId="36" borderId="132" xfId="1541" applyNumberFormat="1" applyFont="1" applyFill="1" applyBorder="1" applyAlignment="1">
      <alignment horizontal="center" vertical="center"/>
    </xf>
    <xf numFmtId="175" fontId="94" fillId="36" borderId="133" xfId="4" applyNumberFormat="1" applyFont="1" applyFill="1" applyBorder="1" applyAlignment="1">
      <alignment horizontal="center" vertical="center"/>
    </xf>
    <xf numFmtId="167" fontId="94" fillId="10" borderId="131" xfId="1541" applyNumberFormat="1" applyFont="1" applyFill="1" applyBorder="1" applyAlignment="1">
      <alignment horizontal="center" vertical="center"/>
    </xf>
    <xf numFmtId="167" fontId="94" fillId="10" borderId="152" xfId="1541" applyNumberFormat="1" applyFont="1" applyFill="1" applyBorder="1" applyAlignment="1">
      <alignment horizontal="center" vertical="center"/>
    </xf>
    <xf numFmtId="9" fontId="94" fillId="10" borderId="152" xfId="4" applyNumberFormat="1" applyFont="1" applyFill="1" applyBorder="1" applyAlignment="1">
      <alignment horizontal="center" vertical="center"/>
    </xf>
    <xf numFmtId="9" fontId="79" fillId="10" borderId="152" xfId="4" applyNumberFormat="1" applyFont="1" applyFill="1" applyBorder="1" applyAlignment="1">
      <alignment horizontal="center" vertical="center"/>
    </xf>
    <xf numFmtId="0" fontId="96" fillId="10" borderId="0" xfId="1541" applyFont="1" applyFill="1" applyAlignment="1">
      <alignment vertical="center"/>
    </xf>
    <xf numFmtId="175" fontId="79" fillId="10" borderId="0" xfId="4" applyNumberFormat="1" applyFont="1" applyFill="1" applyAlignment="1">
      <alignment horizontal="center" vertical="center"/>
    </xf>
    <xf numFmtId="182" fontId="79" fillId="10" borderId="0" xfId="1541" applyNumberFormat="1" applyFont="1" applyFill="1" applyAlignment="1">
      <alignment horizontal="center" vertical="center"/>
    </xf>
    <xf numFmtId="9" fontId="79" fillId="10" borderId="0" xfId="4" applyNumberFormat="1" applyFont="1" applyFill="1" applyAlignment="1">
      <alignment horizontal="center" vertical="center"/>
    </xf>
    <xf numFmtId="10" fontId="79" fillId="10" borderId="0" xfId="4" applyNumberFormat="1" applyFont="1" applyFill="1" applyAlignment="1">
      <alignment horizontal="center" vertical="center"/>
    </xf>
    <xf numFmtId="167" fontId="79" fillId="10" borderId="0" xfId="1541" applyNumberFormat="1" applyFont="1" applyFill="1" applyAlignment="1">
      <alignment horizontal="center" vertical="center"/>
    </xf>
    <xf numFmtId="10" fontId="94" fillId="10" borderId="0" xfId="4" applyNumberFormat="1" applyFont="1" applyFill="1" applyAlignment="1">
      <alignment horizontal="center" vertical="center"/>
    </xf>
    <xf numFmtId="167" fontId="94" fillId="10" borderId="0" xfId="1541" applyNumberFormat="1" applyFont="1" applyFill="1" applyAlignment="1">
      <alignment horizontal="center" vertical="center"/>
    </xf>
    <xf numFmtId="175" fontId="94" fillId="10" borderId="0" xfId="4" applyNumberFormat="1" applyFont="1" applyFill="1" applyAlignment="1">
      <alignment horizontal="center" vertical="center"/>
    </xf>
    <xf numFmtId="175" fontId="94" fillId="0" borderId="0" xfId="4" applyNumberFormat="1" applyFont="1" applyAlignment="1">
      <alignment horizontal="center" vertical="center"/>
    </xf>
    <xf numFmtId="3" fontId="94" fillId="0" borderId="0" xfId="1541" applyNumberFormat="1" applyFont="1" applyAlignment="1">
      <alignment horizontal="center" vertical="center"/>
    </xf>
    <xf numFmtId="9" fontId="94" fillId="10" borderId="0" xfId="4" applyNumberFormat="1" applyFont="1" applyFill="1" applyAlignment="1">
      <alignment horizontal="center" vertical="center"/>
    </xf>
    <xf numFmtId="180" fontId="79" fillId="0" borderId="116" xfId="1541" applyNumberFormat="1" applyFont="1" applyBorder="1" applyAlignment="1">
      <alignment horizontal="center" vertical="center"/>
    </xf>
    <xf numFmtId="4" fontId="79" fillId="36" borderId="120" xfId="1541" applyNumberFormat="1" applyFont="1" applyFill="1" applyBorder="1" applyAlignment="1">
      <alignment horizontal="center" vertical="center"/>
    </xf>
    <xf numFmtId="198" fontId="79" fillId="10" borderId="116" xfId="1541" applyNumberFormat="1" applyFont="1" applyFill="1" applyBorder="1" applyAlignment="1">
      <alignment horizontal="center" vertical="center"/>
    </xf>
    <xf numFmtId="182" fontId="79" fillId="35" borderId="117" xfId="1541" applyNumberFormat="1" applyFont="1" applyFill="1" applyBorder="1" applyAlignment="1">
      <alignment horizontal="center" vertical="center"/>
    </xf>
    <xf numFmtId="9" fontId="79" fillId="35" borderId="117" xfId="4" applyNumberFormat="1" applyFont="1" applyFill="1" applyBorder="1" applyAlignment="1">
      <alignment horizontal="center" vertical="center"/>
    </xf>
    <xf numFmtId="175" fontId="79" fillId="35" borderId="117" xfId="4" applyNumberFormat="1" applyFont="1" applyFill="1" applyBorder="1" applyAlignment="1">
      <alignment horizontal="center" vertical="center"/>
    </xf>
    <xf numFmtId="180" fontId="79" fillId="35" borderId="117" xfId="1541" applyNumberFormat="1" applyFont="1" applyFill="1" applyBorder="1" applyAlignment="1">
      <alignment horizontal="center" vertical="center"/>
    </xf>
    <xf numFmtId="180" fontId="79" fillId="35" borderId="118" xfId="1541" applyNumberFormat="1" applyFont="1" applyFill="1" applyBorder="1" applyAlignment="1">
      <alignment horizontal="center" vertical="center"/>
    </xf>
    <xf numFmtId="175" fontId="79" fillId="35" borderId="118" xfId="4" applyNumberFormat="1" applyFont="1" applyFill="1" applyBorder="1" applyAlignment="1">
      <alignment horizontal="center" vertical="center"/>
    </xf>
    <xf numFmtId="198" fontId="94" fillId="10" borderId="116" xfId="1541" applyNumberFormat="1" applyFont="1" applyFill="1" applyBorder="1" applyAlignment="1">
      <alignment horizontal="center" vertical="center"/>
    </xf>
    <xf numFmtId="180" fontId="94" fillId="35" borderId="117" xfId="1541" applyNumberFormat="1" applyFont="1" applyFill="1" applyBorder="1" applyAlignment="1">
      <alignment horizontal="center" vertical="center"/>
    </xf>
    <xf numFmtId="180" fontId="94" fillId="35" borderId="118" xfId="1541" applyNumberFormat="1" applyFont="1" applyFill="1" applyBorder="1" applyAlignment="1">
      <alignment horizontal="center" vertical="center"/>
    </xf>
    <xf numFmtId="175" fontId="94" fillId="35" borderId="118" xfId="4" applyNumberFormat="1" applyFont="1" applyFill="1" applyBorder="1" applyAlignment="1">
      <alignment horizontal="center" vertical="center"/>
    </xf>
    <xf numFmtId="175" fontId="94" fillId="0" borderId="117" xfId="4" applyNumberFormat="1" applyFont="1" applyBorder="1" applyAlignment="1">
      <alignment horizontal="center" vertical="center"/>
    </xf>
    <xf numFmtId="175" fontId="94" fillId="35" borderId="117" xfId="4" applyNumberFormat="1" applyFont="1" applyFill="1" applyBorder="1" applyAlignment="1">
      <alignment horizontal="center" vertical="center"/>
    </xf>
    <xf numFmtId="9" fontId="94" fillId="0" borderId="117" xfId="4" applyNumberFormat="1" applyFont="1" applyBorder="1" applyAlignment="1">
      <alignment horizontal="center" vertical="center"/>
    </xf>
    <xf numFmtId="4" fontId="94" fillId="10" borderId="119" xfId="1541" applyNumberFormat="1" applyFont="1" applyFill="1" applyBorder="1" applyAlignment="1">
      <alignment horizontal="center" vertical="center"/>
    </xf>
    <xf numFmtId="4" fontId="94" fillId="36" borderId="120" xfId="1541" applyNumberFormat="1" applyFont="1" applyFill="1" applyBorder="1" applyAlignment="1">
      <alignment horizontal="center" vertical="center"/>
    </xf>
    <xf numFmtId="4" fontId="94" fillId="0" borderId="119" xfId="1541" applyNumberFormat="1" applyFont="1" applyBorder="1" applyAlignment="1">
      <alignment horizontal="center" vertical="center"/>
    </xf>
    <xf numFmtId="200" fontId="94" fillId="0" borderId="119" xfId="1541" applyNumberFormat="1" applyFont="1" applyBorder="1" applyAlignment="1">
      <alignment horizontal="center" vertical="center"/>
    </xf>
    <xf numFmtId="180" fontId="79" fillId="0" borderId="134" xfId="1541" applyNumberFormat="1" applyFont="1" applyBorder="1" applyAlignment="1">
      <alignment horizontal="center" vertical="center"/>
    </xf>
    <xf numFmtId="200" fontId="79" fillId="36" borderId="137" xfId="1541" applyNumberFormat="1" applyFont="1" applyFill="1" applyBorder="1" applyAlignment="1">
      <alignment horizontal="center" vertical="center"/>
    </xf>
    <xf numFmtId="198" fontId="79" fillId="10" borderId="134" xfId="1541" applyNumberFormat="1" applyFont="1" applyFill="1" applyBorder="1" applyAlignment="1">
      <alignment horizontal="center" vertical="center"/>
    </xf>
    <xf numFmtId="198" fontId="79" fillId="10" borderId="135" xfId="1541" applyNumberFormat="1" applyFont="1" applyFill="1" applyBorder="1" applyAlignment="1">
      <alignment horizontal="center" vertical="center"/>
    </xf>
    <xf numFmtId="180" fontId="79" fillId="35" borderId="136" xfId="1541" applyNumberFormat="1" applyFont="1" applyFill="1" applyBorder="1" applyAlignment="1">
      <alignment horizontal="center" vertical="center"/>
    </xf>
    <xf numFmtId="198" fontId="94" fillId="10" borderId="134" xfId="1541" applyNumberFormat="1" applyFont="1" applyFill="1" applyBorder="1" applyAlignment="1">
      <alignment horizontal="center" vertical="center"/>
    </xf>
    <xf numFmtId="198" fontId="94" fillId="10" borderId="135" xfId="1541" applyNumberFormat="1" applyFont="1" applyFill="1" applyBorder="1" applyAlignment="1">
      <alignment horizontal="center" vertical="center"/>
    </xf>
    <xf numFmtId="180" fontId="94" fillId="35" borderId="136" xfId="1541" applyNumberFormat="1" applyFont="1" applyFill="1" applyBorder="1" applyAlignment="1">
      <alignment horizontal="center" vertical="center"/>
    </xf>
    <xf numFmtId="4" fontId="94" fillId="10" borderId="125" xfId="1541" applyNumberFormat="1" applyFont="1" applyFill="1" applyBorder="1" applyAlignment="1">
      <alignment horizontal="center" vertical="center"/>
    </xf>
    <xf numFmtId="200" fontId="94" fillId="36" borderId="137" xfId="1541" applyNumberFormat="1" applyFont="1" applyFill="1" applyBorder="1" applyAlignment="1">
      <alignment horizontal="center" vertical="center"/>
    </xf>
    <xf numFmtId="4" fontId="94" fillId="0" borderId="125" xfId="1541" applyNumberFormat="1" applyFont="1" applyBorder="1" applyAlignment="1">
      <alignment horizontal="center" vertical="center"/>
    </xf>
    <xf numFmtId="200" fontId="94" fillId="0" borderId="149" xfId="1541" applyNumberFormat="1" applyFont="1" applyBorder="1" applyAlignment="1">
      <alignment horizontal="center" vertical="center"/>
    </xf>
    <xf numFmtId="180" fontId="79" fillId="0" borderId="123" xfId="1541" applyNumberFormat="1" applyFont="1" applyBorder="1" applyAlignment="1">
      <alignment horizontal="center" vertical="center"/>
    </xf>
    <xf numFmtId="200" fontId="79" fillId="36" borderId="0" xfId="1541" applyNumberFormat="1" applyFont="1" applyFill="1" applyAlignment="1">
      <alignment horizontal="center" vertical="center"/>
    </xf>
    <xf numFmtId="198" fontId="79" fillId="10" borderId="123" xfId="1541" applyNumberFormat="1" applyFont="1" applyFill="1" applyBorder="1" applyAlignment="1">
      <alignment horizontal="center" vertical="center"/>
    </xf>
    <xf numFmtId="198" fontId="79" fillId="10" borderId="0" xfId="1541" applyNumberFormat="1" applyFont="1" applyFill="1" applyAlignment="1">
      <alignment horizontal="center" vertical="center"/>
    </xf>
    <xf numFmtId="180" fontId="79" fillId="35" borderId="124" xfId="1541" applyNumberFormat="1" applyFont="1" applyFill="1" applyBorder="1" applyAlignment="1">
      <alignment horizontal="center" vertical="center"/>
    </xf>
    <xf numFmtId="198" fontId="94" fillId="10" borderId="123" xfId="1541" applyNumberFormat="1" applyFont="1" applyFill="1" applyBorder="1" applyAlignment="1">
      <alignment horizontal="center" vertical="center"/>
    </xf>
    <xf numFmtId="198" fontId="94" fillId="10" borderId="0" xfId="1541" applyNumberFormat="1" applyFont="1" applyFill="1" applyAlignment="1">
      <alignment horizontal="center" vertical="center"/>
    </xf>
    <xf numFmtId="180" fontId="94" fillId="35" borderId="124" xfId="1541" applyNumberFormat="1" applyFont="1" applyFill="1" applyBorder="1" applyAlignment="1">
      <alignment horizontal="center" vertical="center"/>
    </xf>
    <xf numFmtId="200" fontId="94" fillId="36" borderId="0" xfId="1541" applyNumberFormat="1" applyFont="1" applyFill="1" applyAlignment="1">
      <alignment horizontal="center" vertical="center"/>
    </xf>
    <xf numFmtId="200" fontId="94" fillId="0" borderId="125" xfId="1541" applyNumberFormat="1" applyFont="1" applyBorder="1" applyAlignment="1">
      <alignment horizontal="center" vertical="center"/>
    </xf>
    <xf numFmtId="180" fontId="79" fillId="0" borderId="128" xfId="1541" applyNumberFormat="1" applyFont="1" applyBorder="1" applyAlignment="1">
      <alignment horizontal="center" vertical="center"/>
    </xf>
    <xf numFmtId="200" fontId="79" fillId="36" borderId="132" xfId="1541" applyNumberFormat="1" applyFont="1" applyFill="1" applyBorder="1" applyAlignment="1">
      <alignment horizontal="center" vertical="center"/>
    </xf>
    <xf numFmtId="198" fontId="79" fillId="10" borderId="128" xfId="1541" applyNumberFormat="1" applyFont="1" applyFill="1" applyBorder="1" applyAlignment="1">
      <alignment horizontal="center" vertical="center"/>
    </xf>
    <xf numFmtId="198" fontId="79" fillId="10" borderId="129" xfId="1541" applyNumberFormat="1" applyFont="1" applyFill="1" applyBorder="1" applyAlignment="1">
      <alignment horizontal="center" vertical="center"/>
    </xf>
    <xf numFmtId="180" fontId="79" fillId="35" borderId="130" xfId="1541" applyNumberFormat="1" applyFont="1" applyFill="1" applyBorder="1" applyAlignment="1">
      <alignment horizontal="center" vertical="center"/>
    </xf>
    <xf numFmtId="198" fontId="94" fillId="10" borderId="128" xfId="1541" applyNumberFormat="1" applyFont="1" applyFill="1" applyBorder="1" applyAlignment="1">
      <alignment horizontal="center" vertical="center"/>
    </xf>
    <xf numFmtId="198" fontId="94" fillId="10" borderId="129" xfId="1541" applyNumberFormat="1" applyFont="1" applyFill="1" applyBorder="1" applyAlignment="1">
      <alignment horizontal="center" vertical="center"/>
    </xf>
    <xf numFmtId="4" fontId="94" fillId="10" borderId="131" xfId="1541" applyNumberFormat="1" applyFont="1" applyFill="1" applyBorder="1" applyAlignment="1">
      <alignment horizontal="center" vertical="center"/>
    </xf>
    <xf numFmtId="200" fontId="94" fillId="36" borderId="132" xfId="1541" applyNumberFormat="1" applyFont="1" applyFill="1" applyBorder="1" applyAlignment="1">
      <alignment horizontal="center" vertical="center"/>
    </xf>
    <xf numFmtId="201" fontId="94" fillId="0" borderId="131" xfId="1541" applyNumberFormat="1" applyFont="1" applyBorder="1" applyAlignment="1">
      <alignment horizontal="center" vertical="center"/>
    </xf>
    <xf numFmtId="200" fontId="94" fillId="0" borderId="131" xfId="1541" applyNumberFormat="1" applyFont="1" applyBorder="1" applyAlignment="1">
      <alignment horizontal="center" vertical="center"/>
    </xf>
    <xf numFmtId="181" fontId="0" fillId="0" borderId="0" xfId="1541" applyNumberFormat="1" applyFont="1"/>
    <xf numFmtId="182" fontId="12" fillId="0" borderId="0" xfId="1541" applyNumberFormat="1" applyFont="1"/>
    <xf numFmtId="181" fontId="0" fillId="0" borderId="0" xfId="4" applyNumberFormat="1" applyFont="1" applyAlignment="1">
      <alignment horizontal="center"/>
    </xf>
    <xf numFmtId="181" fontId="0" fillId="0" borderId="0" xfId="4" applyNumberFormat="1" applyFont="1" applyAlignment="1"/>
    <xf numFmtId="3" fontId="1" fillId="0" borderId="0" xfId="1541" applyNumberFormat="1" applyFont="1"/>
    <xf numFmtId="175" fontId="1" fillId="0" borderId="0" xfId="4" applyNumberFormat="1" applyFont="1" applyAlignment="1"/>
    <xf numFmtId="181" fontId="1" fillId="0" borderId="0" xfId="4" applyNumberFormat="1" applyFont="1" applyAlignment="1"/>
    <xf numFmtId="9" fontId="1" fillId="0" borderId="0" xfId="4" applyNumberFormat="1" applyFont="1" applyAlignment="1"/>
    <xf numFmtId="170" fontId="1" fillId="10" borderId="0" xfId="1541" applyNumberFormat="1" applyFont="1" applyFill="1"/>
    <xf numFmtId="200" fontId="94" fillId="0" borderId="0" xfId="1541" applyNumberFormat="1" applyFont="1" applyAlignment="1">
      <alignment horizontal="center" vertical="center"/>
    </xf>
    <xf numFmtId="182" fontId="43" fillId="0" borderId="0" xfId="1541" applyNumberFormat="1" applyFont="1"/>
    <xf numFmtId="167" fontId="1" fillId="10" borderId="0" xfId="1541" applyNumberFormat="1" applyFont="1" applyFill="1"/>
    <xf numFmtId="167" fontId="1" fillId="10" borderId="0" xfId="1541" applyNumberFormat="1" applyFont="1" applyFill="1" applyAlignment="1">
      <alignment horizontal="center"/>
    </xf>
    <xf numFmtId="0" fontId="1" fillId="10" borderId="0" xfId="1541" applyFont="1" applyFill="1"/>
    <xf numFmtId="175" fontId="79" fillId="35" borderId="135" xfId="4" applyNumberFormat="1" applyFont="1" applyFill="1" applyBorder="1" applyAlignment="1">
      <alignment horizontal="center" vertical="center"/>
    </xf>
    <xf numFmtId="167" fontId="79" fillId="10" borderId="116" xfId="1541" applyNumberFormat="1" applyFont="1" applyFill="1" applyBorder="1" applyAlignment="1">
      <alignment horizontal="center" vertical="center"/>
    </xf>
    <xf numFmtId="167" fontId="79" fillId="35" borderId="118" xfId="1541" applyNumberFormat="1" applyFont="1" applyFill="1" applyBorder="1" applyAlignment="1">
      <alignment horizontal="center" vertical="center"/>
    </xf>
    <xf numFmtId="167" fontId="94" fillId="10" borderId="116" xfId="1541" applyNumberFormat="1" applyFont="1" applyFill="1" applyBorder="1" applyAlignment="1">
      <alignment horizontal="center" vertical="center"/>
    </xf>
    <xf numFmtId="167" fontId="94" fillId="35" borderId="117" xfId="1541" applyNumberFormat="1" applyFont="1" applyFill="1" applyBorder="1" applyAlignment="1">
      <alignment horizontal="center" vertical="center"/>
    </xf>
    <xf numFmtId="167" fontId="94" fillId="35" borderId="118" xfId="1541" applyNumberFormat="1" applyFont="1" applyFill="1" applyBorder="1" applyAlignment="1">
      <alignment horizontal="center" vertical="center"/>
    </xf>
    <xf numFmtId="175" fontId="94" fillId="0" borderId="135" xfId="4" applyNumberFormat="1" applyFont="1" applyBorder="1" applyAlignment="1">
      <alignment horizontal="center" vertical="center"/>
    </xf>
    <xf numFmtId="175" fontId="94" fillId="35" borderId="135" xfId="4" applyNumberFormat="1" applyFont="1" applyFill="1" applyBorder="1" applyAlignment="1">
      <alignment horizontal="center" vertical="center"/>
    </xf>
    <xf numFmtId="167" fontId="94" fillId="36" borderId="120" xfId="1541" applyNumberFormat="1" applyFont="1" applyFill="1" applyBorder="1" applyAlignment="1">
      <alignment horizontal="center" vertical="center"/>
    </xf>
    <xf numFmtId="167" fontId="79" fillId="36" borderId="137" xfId="1541" applyNumberFormat="1" applyFont="1" applyFill="1" applyBorder="1" applyAlignment="1">
      <alignment horizontal="center" vertical="center"/>
    </xf>
    <xf numFmtId="167" fontId="94" fillId="36" borderId="137" xfId="1541" applyNumberFormat="1" applyFont="1" applyFill="1" applyBorder="1" applyAlignment="1">
      <alignment horizontal="center" vertical="center"/>
    </xf>
    <xf numFmtId="167" fontId="94" fillId="0" borderId="125" xfId="1541" applyNumberFormat="1" applyFont="1" applyBorder="1" applyAlignment="1">
      <alignment horizontal="center" vertical="center"/>
    </xf>
    <xf numFmtId="167" fontId="79" fillId="36" borderId="0" xfId="1541" applyNumberFormat="1" applyFont="1" applyFill="1" applyAlignment="1">
      <alignment horizontal="center" vertical="center"/>
    </xf>
    <xf numFmtId="167" fontId="94" fillId="36" borderId="0" xfId="1541" applyNumberFormat="1" applyFont="1" applyFill="1" applyAlignment="1">
      <alignment horizontal="center" vertical="center"/>
    </xf>
    <xf numFmtId="167" fontId="79" fillId="36" borderId="132" xfId="1541" applyNumberFormat="1" applyFont="1" applyFill="1" applyBorder="1" applyAlignment="1">
      <alignment horizontal="center" vertical="center"/>
    </xf>
    <xf numFmtId="167" fontId="94" fillId="36" borderId="132" xfId="1541" applyNumberFormat="1" applyFont="1" applyFill="1" applyBorder="1" applyAlignment="1">
      <alignment horizontal="center" vertical="center"/>
    </xf>
    <xf numFmtId="167" fontId="94" fillId="0" borderId="131" xfId="1541" applyNumberFormat="1" applyFont="1" applyBorder="1" applyAlignment="1">
      <alignment horizontal="center" vertical="center"/>
    </xf>
    <xf numFmtId="3" fontId="94" fillId="10" borderId="117" xfId="1541" applyNumberFormat="1" applyFont="1" applyFill="1" applyBorder="1" applyAlignment="1">
      <alignment horizontal="center" vertical="center"/>
    </xf>
    <xf numFmtId="170" fontId="1" fillId="0" borderId="0" xfId="1541" applyNumberFormat="1" applyFont="1"/>
    <xf numFmtId="3" fontId="94" fillId="10" borderId="119" xfId="1541" applyNumberFormat="1" applyFont="1" applyFill="1" applyBorder="1" applyAlignment="1">
      <alignment horizontal="center" vertical="center"/>
    </xf>
    <xf numFmtId="3" fontId="94" fillId="10" borderId="149" xfId="1541" applyNumberFormat="1" applyFont="1" applyFill="1" applyBorder="1" applyAlignment="1">
      <alignment horizontal="center" vertical="center"/>
    </xf>
    <xf numFmtId="3" fontId="94" fillId="10" borderId="125" xfId="1541" applyNumberFormat="1" applyFont="1" applyFill="1" applyBorder="1" applyAlignment="1">
      <alignment horizontal="center" vertical="center"/>
    </xf>
    <xf numFmtId="3" fontId="94" fillId="10" borderId="131" xfId="1541" applyNumberFormat="1" applyFont="1" applyFill="1" applyBorder="1" applyAlignment="1">
      <alignment horizontal="center" vertical="center"/>
    </xf>
    <xf numFmtId="180" fontId="0" fillId="0" borderId="0" xfId="1541" applyNumberFormat="1" applyFont="1" applyAlignment="1">
      <alignment horizontal="center"/>
    </xf>
    <xf numFmtId="180" fontId="0" fillId="0" borderId="0" xfId="1541" applyNumberFormat="1" applyFont="1"/>
    <xf numFmtId="180" fontId="1" fillId="0" borderId="0" xfId="1541" applyNumberFormat="1" applyFont="1" applyAlignment="1">
      <alignment horizontal="center"/>
    </xf>
    <xf numFmtId="201" fontId="79" fillId="0" borderId="134" xfId="1541" applyNumberFormat="1" applyFont="1" applyBorder="1" applyAlignment="1">
      <alignment horizontal="center" vertical="center"/>
    </xf>
    <xf numFmtId="201" fontId="79" fillId="0" borderId="117" xfId="1541" applyNumberFormat="1" applyFont="1" applyBorder="1" applyAlignment="1">
      <alignment horizontal="center" vertical="center"/>
    </xf>
    <xf numFmtId="201" fontId="79" fillId="10" borderId="134" xfId="1541" applyNumberFormat="1" applyFont="1" applyFill="1" applyBorder="1" applyAlignment="1">
      <alignment horizontal="center" vertical="center"/>
    </xf>
    <xf numFmtId="201" fontId="79" fillId="10" borderId="117" xfId="1541" applyNumberFormat="1" applyFont="1" applyFill="1" applyBorder="1" applyAlignment="1">
      <alignment horizontal="center" vertical="center"/>
    </xf>
    <xf numFmtId="201" fontId="94" fillId="10" borderId="134" xfId="1541" applyNumberFormat="1" applyFont="1" applyFill="1" applyBorder="1" applyAlignment="1">
      <alignment horizontal="center" vertical="center"/>
    </xf>
    <xf numFmtId="201" fontId="94" fillId="10" borderId="117" xfId="1541" applyNumberFormat="1" applyFont="1" applyFill="1" applyBorder="1" applyAlignment="1">
      <alignment horizontal="center" vertical="center"/>
    </xf>
    <xf numFmtId="201" fontId="94" fillId="10" borderId="119" xfId="1541" applyNumberFormat="1" applyFont="1" applyFill="1" applyBorder="1" applyAlignment="1">
      <alignment horizontal="center" vertical="center"/>
    </xf>
    <xf numFmtId="201" fontId="94" fillId="0" borderId="119" xfId="1541" applyNumberFormat="1" applyFont="1" applyBorder="1" applyAlignment="1">
      <alignment horizontal="center" vertical="center"/>
    </xf>
    <xf numFmtId="180" fontId="94" fillId="10" borderId="148" xfId="1541" applyNumberFormat="1" applyFont="1" applyFill="1" applyBorder="1" applyAlignment="1">
      <alignment horizontal="center" vertical="center"/>
    </xf>
    <xf numFmtId="4" fontId="79" fillId="36" borderId="137" xfId="1541" applyNumberFormat="1" applyFont="1" applyFill="1" applyBorder="1" applyAlignment="1">
      <alignment horizontal="center" vertical="center"/>
    </xf>
    <xf numFmtId="201" fontId="94" fillId="10" borderId="149" xfId="1541" applyNumberFormat="1" applyFont="1" applyFill="1" applyBorder="1" applyAlignment="1">
      <alignment horizontal="center" vertical="center"/>
    </xf>
    <xf numFmtId="4" fontId="94" fillId="10" borderId="149" xfId="1541" applyNumberFormat="1" applyFont="1" applyFill="1" applyBorder="1" applyAlignment="1">
      <alignment horizontal="center" vertical="center"/>
    </xf>
    <xf numFmtId="4" fontId="94" fillId="36" borderId="137" xfId="1541" applyNumberFormat="1" applyFont="1" applyFill="1" applyBorder="1" applyAlignment="1">
      <alignment horizontal="center" vertical="center"/>
    </xf>
    <xf numFmtId="4" fontId="94" fillId="0" borderId="149" xfId="1541" applyNumberFormat="1" applyFont="1" applyBorder="1" applyAlignment="1">
      <alignment horizontal="center" vertical="center"/>
    </xf>
    <xf numFmtId="180" fontId="94" fillId="10" borderId="150" xfId="1541" applyNumberFormat="1" applyFont="1" applyFill="1" applyBorder="1" applyAlignment="1">
      <alignment horizontal="center" vertical="center"/>
    </xf>
    <xf numFmtId="201" fontId="79" fillId="0" borderId="123" xfId="1541" applyNumberFormat="1" applyFont="1" applyBorder="1" applyAlignment="1">
      <alignment horizontal="center" vertical="center"/>
    </xf>
    <xf numFmtId="4" fontId="79" fillId="36" borderId="0" xfId="1541" applyNumberFormat="1" applyFont="1" applyFill="1" applyAlignment="1">
      <alignment horizontal="center" vertical="center"/>
    </xf>
    <xf numFmtId="201" fontId="79" fillId="10" borderId="123" xfId="1541" applyNumberFormat="1" applyFont="1" applyFill="1" applyBorder="1" applyAlignment="1">
      <alignment horizontal="center" vertical="center"/>
    </xf>
    <xf numFmtId="201" fontId="94" fillId="10" borderId="123" xfId="1541" applyNumberFormat="1" applyFont="1" applyFill="1" applyBorder="1" applyAlignment="1">
      <alignment horizontal="center" vertical="center"/>
    </xf>
    <xf numFmtId="201" fontId="94" fillId="10" borderId="125" xfId="1541" applyNumberFormat="1" applyFont="1" applyFill="1" applyBorder="1" applyAlignment="1">
      <alignment horizontal="center" vertical="center"/>
    </xf>
    <xf numFmtId="4" fontId="94" fillId="36" borderId="0" xfId="1541" applyNumberFormat="1" applyFont="1" applyFill="1" applyAlignment="1">
      <alignment horizontal="center" vertical="center"/>
    </xf>
    <xf numFmtId="180" fontId="94" fillId="10" borderId="151" xfId="1541" applyNumberFormat="1" applyFont="1" applyFill="1" applyBorder="1" applyAlignment="1">
      <alignment horizontal="center" vertical="center"/>
    </xf>
    <xf numFmtId="201" fontId="79" fillId="0" borderId="128" xfId="1541" applyNumberFormat="1" applyFont="1" applyBorder="1" applyAlignment="1">
      <alignment horizontal="center" vertical="center"/>
    </xf>
    <xf numFmtId="4" fontId="79" fillId="36" borderId="132" xfId="1541" applyNumberFormat="1" applyFont="1" applyFill="1" applyBorder="1" applyAlignment="1">
      <alignment horizontal="center" vertical="center"/>
    </xf>
    <xf numFmtId="201" fontId="79" fillId="10" borderId="128" xfId="1541" applyNumberFormat="1" applyFont="1" applyFill="1" applyBorder="1" applyAlignment="1">
      <alignment horizontal="center" vertical="center"/>
    </xf>
    <xf numFmtId="201" fontId="94" fillId="10" borderId="128" xfId="1541" applyNumberFormat="1" applyFont="1" applyFill="1" applyBorder="1" applyAlignment="1">
      <alignment horizontal="center" vertical="center"/>
    </xf>
    <xf numFmtId="201" fontId="94" fillId="10" borderId="131" xfId="1541" applyNumberFormat="1" applyFont="1" applyFill="1" applyBorder="1" applyAlignment="1">
      <alignment horizontal="center" vertical="center"/>
    </xf>
    <xf numFmtId="4" fontId="94" fillId="36" borderId="132" xfId="1541" applyNumberFormat="1" applyFont="1" applyFill="1" applyBorder="1" applyAlignment="1">
      <alignment horizontal="center" vertical="center"/>
    </xf>
    <xf numFmtId="180" fontId="94" fillId="10" borderId="152" xfId="1541" applyNumberFormat="1" applyFont="1" applyFill="1" applyBorder="1" applyAlignment="1">
      <alignment horizontal="center" vertical="center"/>
    </xf>
    <xf numFmtId="172" fontId="0" fillId="10" borderId="0" xfId="1541" applyNumberFormat="1" applyFont="1" applyFill="1"/>
    <xf numFmtId="167" fontId="27" fillId="0" borderId="0" xfId="1541" applyNumberFormat="1" applyFont="1" applyAlignment="1">
      <alignment horizontal="center" vertical="center"/>
    </xf>
    <xf numFmtId="202" fontId="27" fillId="0" borderId="0" xfId="1541" applyNumberFormat="1" applyFont="1"/>
    <xf numFmtId="0" fontId="97" fillId="0" borderId="0" xfId="1541" applyFont="1"/>
    <xf numFmtId="0" fontId="97" fillId="0" borderId="0" xfId="1541" applyFont="1" applyAlignment="1">
      <alignment horizontal="center"/>
    </xf>
    <xf numFmtId="9" fontId="97" fillId="0" borderId="0" xfId="4" applyNumberFormat="1" applyFont="1" applyAlignment="1">
      <alignment horizontal="center"/>
    </xf>
    <xf numFmtId="170" fontId="97" fillId="0" borderId="0" xfId="1" applyNumberFormat="1" applyFont="1" applyAlignment="1">
      <alignment horizontal="center"/>
    </xf>
    <xf numFmtId="167" fontId="97" fillId="0" borderId="0" xfId="1541" applyNumberFormat="1" applyFont="1" applyAlignment="1">
      <alignment horizontal="center"/>
    </xf>
    <xf numFmtId="9" fontId="70" fillId="0" borderId="0" xfId="4" applyNumberFormat="1" applyFont="1" applyAlignment="1">
      <alignment horizontal="center"/>
    </xf>
    <xf numFmtId="170" fontId="97" fillId="0" borderId="0" xfId="4" applyNumberFormat="1" applyFont="1" applyAlignment="1">
      <alignment horizontal="center"/>
    </xf>
    <xf numFmtId="167" fontId="98" fillId="0" borderId="0" xfId="4" applyNumberFormat="1" applyFont="1" applyAlignment="1">
      <alignment horizontal="center"/>
    </xf>
    <xf numFmtId="9" fontId="98" fillId="0" borderId="0" xfId="4" applyNumberFormat="1" applyFont="1" applyAlignment="1">
      <alignment horizontal="center"/>
    </xf>
    <xf numFmtId="9" fontId="99" fillId="0" borderId="0" xfId="4" applyNumberFormat="1" applyFont="1" applyAlignment="1">
      <alignment horizontal="center"/>
    </xf>
    <xf numFmtId="170" fontId="98" fillId="0" borderId="0" xfId="4" applyNumberFormat="1" applyFont="1" applyAlignment="1">
      <alignment horizontal="center"/>
    </xf>
    <xf numFmtId="167" fontId="98" fillId="0" borderId="0" xfId="1541" applyNumberFormat="1" applyFont="1" applyAlignment="1">
      <alignment horizontal="center"/>
    </xf>
    <xf numFmtId="0" fontId="98" fillId="0" borderId="0" xfId="1541" applyFont="1" applyAlignment="1">
      <alignment horizontal="center"/>
    </xf>
    <xf numFmtId="170" fontId="98" fillId="0" borderId="0" xfId="1" applyNumberFormat="1" applyFont="1" applyAlignment="1">
      <alignment horizontal="center"/>
    </xf>
    <xf numFmtId="0" fontId="29" fillId="0" borderId="9" xfId="1541" applyFont="1" applyBorder="1"/>
    <xf numFmtId="169" fontId="0" fillId="0" borderId="9" xfId="1541" applyNumberFormat="1" applyFont="1" applyBorder="1" applyAlignment="1">
      <alignment horizontal="center"/>
    </xf>
    <xf numFmtId="9" fontId="0" fillId="0" borderId="9" xfId="4" applyNumberFormat="1" applyFont="1" applyBorder="1" applyAlignment="1">
      <alignment horizontal="center"/>
    </xf>
    <xf numFmtId="175" fontId="0" fillId="0" borderId="9" xfId="4" applyNumberFormat="1" applyFont="1" applyBorder="1" applyAlignment="1">
      <alignment horizontal="center"/>
    </xf>
    <xf numFmtId="167" fontId="27" fillId="0" borderId="0" xfId="4" applyNumberFormat="1" applyFont="1" applyAlignment="1">
      <alignment horizontal="center"/>
    </xf>
    <xf numFmtId="0" fontId="27" fillId="0" borderId="9" xfId="1541" applyFont="1" applyBorder="1" applyAlignment="1">
      <alignment horizontal="center"/>
    </xf>
    <xf numFmtId="169" fontId="27" fillId="0" borderId="9" xfId="1541" applyNumberFormat="1" applyFont="1" applyBorder="1" applyAlignment="1">
      <alignment horizontal="center"/>
    </xf>
    <xf numFmtId="9" fontId="0" fillId="0" borderId="153" xfId="4" applyNumberFormat="1" applyFont="1" applyBorder="1" applyAlignment="1">
      <alignment horizontal="center"/>
    </xf>
    <xf numFmtId="9" fontId="0" fillId="0" borderId="154" xfId="4" applyNumberFormat="1" applyFont="1" applyBorder="1" applyAlignment="1">
      <alignment horizontal="center"/>
    </xf>
    <xf numFmtId="9" fontId="0" fillId="0" borderId="155" xfId="4" applyNumberFormat="1" applyFont="1" applyBorder="1" applyAlignment="1">
      <alignment horizontal="center"/>
    </xf>
    <xf numFmtId="0" fontId="29" fillId="0" borderId="56" xfId="1541" applyFont="1" applyBorder="1" applyAlignment="1">
      <alignment horizontal="center" vertical="center"/>
    </xf>
    <xf numFmtId="0" fontId="29" fillId="0" borderId="87" xfId="1541" applyFont="1" applyBorder="1" applyAlignment="1">
      <alignment horizontal="center" vertical="center"/>
    </xf>
    <xf numFmtId="173" fontId="29" fillId="0" borderId="96" xfId="1541" applyNumberFormat="1" applyFont="1" applyBorder="1" applyAlignment="1">
      <alignment horizontal="center"/>
    </xf>
    <xf numFmtId="173" fontId="29" fillId="0" borderId="98" xfId="1541" applyNumberFormat="1" applyFont="1" applyBorder="1" applyAlignment="1">
      <alignment horizontal="center"/>
    </xf>
    <xf numFmtId="0" fontId="29" fillId="0" borderId="87" xfId="1541" applyFont="1" applyBorder="1" applyAlignment="1">
      <alignment horizontal="center"/>
    </xf>
    <xf numFmtId="9" fontId="29" fillId="0" borderId="20" xfId="4" applyNumberFormat="1" applyFont="1" applyBorder="1" applyAlignment="1">
      <alignment horizontal="center"/>
    </xf>
    <xf numFmtId="173" fontId="29" fillId="0" borderId="13" xfId="1541" applyNumberFormat="1" applyFont="1" applyBorder="1" applyAlignment="1">
      <alignment horizontal="center"/>
    </xf>
    <xf numFmtId="0" fontId="100" fillId="0" borderId="20" xfId="1541" applyFont="1" applyBorder="1" applyAlignment="1">
      <alignment horizontal="center" vertical="center"/>
    </xf>
    <xf numFmtId="0" fontId="100" fillId="0" borderId="0" xfId="1541" applyFont="1" applyAlignment="1">
      <alignment horizontal="center" vertical="center"/>
    </xf>
    <xf numFmtId="0" fontId="29" fillId="0" borderId="139" xfId="1541" applyFont="1" applyBorder="1" applyAlignment="1">
      <alignment vertical="center"/>
    </xf>
    <xf numFmtId="0" fontId="29" fillId="0" borderId="140" xfId="1541" applyFont="1" applyBorder="1" applyAlignment="1">
      <alignment vertical="center"/>
    </xf>
    <xf numFmtId="0" fontId="100" fillId="0" borderId="20" xfId="1541" applyFont="1" applyBorder="1" applyAlignment="1">
      <alignment vertical="center"/>
    </xf>
    <xf numFmtId="0" fontId="100" fillId="0" borderId="0" xfId="1541" applyFont="1" applyAlignment="1">
      <alignment vertical="center"/>
    </xf>
    <xf numFmtId="9" fontId="0" fillId="0" borderId="20" xfId="4" applyNumberFormat="1" applyFont="1" applyBorder="1" applyAlignment="1">
      <alignment horizontal="center" wrapText="1"/>
    </xf>
    <xf numFmtId="9" fontId="0" fillId="0" borderId="22" xfId="4" applyNumberFormat="1" applyFont="1" applyBorder="1" applyAlignment="1">
      <alignment horizontal="center" wrapText="1"/>
    </xf>
    <xf numFmtId="9" fontId="0" fillId="0" borderId="21" xfId="4" applyNumberFormat="1" applyFont="1" applyBorder="1" applyAlignment="1">
      <alignment horizontal="center" wrapText="1"/>
    </xf>
    <xf numFmtId="167" fontId="0" fillId="0" borderId="20" xfId="1541" applyNumberFormat="1" applyFont="1" applyBorder="1" applyAlignment="1">
      <alignment horizontal="center" wrapText="1"/>
    </xf>
    <xf numFmtId="167" fontId="0" fillId="0" borderId="22" xfId="1541" applyNumberFormat="1" applyFont="1" applyBorder="1" applyAlignment="1">
      <alignment horizontal="center" wrapText="1"/>
    </xf>
    <xf numFmtId="0" fontId="97" fillId="0" borderId="20" xfId="1541" applyFont="1" applyBorder="1"/>
    <xf numFmtId="0" fontId="30" fillId="14" borderId="56" xfId="1541" applyFont="1" applyFill="1" applyBorder="1" applyAlignment="1">
      <alignment vertical="center"/>
    </xf>
    <xf numFmtId="0" fontId="30" fillId="14" borderId="88" xfId="1541" applyFont="1" applyFill="1" applyBorder="1" applyAlignment="1">
      <alignment vertical="center"/>
    </xf>
    <xf numFmtId="170" fontId="30" fillId="30" borderId="156" xfId="1" applyNumberFormat="1" applyFont="1" applyFill="1" applyBorder="1" applyAlignment="1">
      <alignment horizontal="center" vertical="center"/>
    </xf>
    <xf numFmtId="170" fontId="30" fillId="30" borderId="87" xfId="1" applyNumberFormat="1" applyFont="1" applyFill="1" applyBorder="1" applyAlignment="1">
      <alignment horizontal="center" vertical="center"/>
    </xf>
    <xf numFmtId="3" fontId="30" fillId="30" borderId="87" xfId="1541" applyNumberFormat="1" applyFont="1" applyFill="1" applyBorder="1" applyAlignment="1">
      <alignment horizontal="center" vertical="center"/>
    </xf>
    <xf numFmtId="9" fontId="30" fillId="30" borderId="157" xfId="4" applyNumberFormat="1" applyFont="1" applyFill="1" applyBorder="1" applyAlignment="1">
      <alignment horizontal="center" vertical="center"/>
    </xf>
    <xf numFmtId="10" fontId="30" fillId="30" borderId="87" xfId="4" applyNumberFormat="1" applyFont="1" applyFill="1" applyBorder="1" applyAlignment="1">
      <alignment horizontal="center" vertical="center"/>
    </xf>
    <xf numFmtId="9" fontId="30" fillId="30" borderId="87" xfId="4" applyNumberFormat="1" applyFont="1" applyFill="1" applyBorder="1" applyAlignment="1">
      <alignment horizontal="center" vertical="center"/>
    </xf>
    <xf numFmtId="10" fontId="30" fillId="30" borderId="88" xfId="4" applyNumberFormat="1" applyFont="1" applyFill="1" applyBorder="1" applyAlignment="1">
      <alignment horizontal="center" vertical="center"/>
    </xf>
    <xf numFmtId="10" fontId="30" fillId="30" borderId="0" xfId="4" applyNumberFormat="1" applyFont="1" applyFill="1" applyAlignment="1">
      <alignment horizontal="center" vertical="center"/>
    </xf>
    <xf numFmtId="9" fontId="30" fillId="30" borderId="27" xfId="4" applyNumberFormat="1" applyFont="1" applyFill="1" applyBorder="1" applyAlignment="1">
      <alignment horizontal="center" vertical="center"/>
    </xf>
    <xf numFmtId="9" fontId="30" fillId="30" borderId="29" xfId="4" applyNumberFormat="1" applyFont="1" applyFill="1" applyBorder="1" applyAlignment="1">
      <alignment horizontal="center" vertical="center"/>
    </xf>
    <xf numFmtId="167" fontId="30" fillId="30" borderId="29" xfId="1541" applyNumberFormat="1" applyFont="1" applyFill="1" applyBorder="1" applyAlignment="1">
      <alignment horizontal="center" vertical="center"/>
    </xf>
    <xf numFmtId="9" fontId="30" fillId="30" borderId="20" xfId="4" applyNumberFormat="1" applyFont="1" applyFill="1" applyBorder="1" applyAlignment="1">
      <alignment horizontal="center" vertical="center"/>
    </xf>
    <xf numFmtId="10" fontId="30" fillId="14" borderId="20" xfId="4" applyNumberFormat="1" applyFont="1" applyFill="1" applyBorder="1" applyAlignment="1">
      <alignment horizontal="center" vertical="center"/>
    </xf>
    <xf numFmtId="3" fontId="30" fillId="14" borderId="27" xfId="1541" applyNumberFormat="1" applyFont="1" applyFill="1" applyBorder="1" applyAlignment="1">
      <alignment horizontal="center" vertical="center"/>
    </xf>
    <xf numFmtId="170" fontId="30" fillId="14" borderId="77" xfId="1" applyNumberFormat="1" applyFont="1" applyFill="1" applyBorder="1" applyAlignment="1">
      <alignment horizontal="center" vertical="center"/>
    </xf>
    <xf numFmtId="9" fontId="30" fillId="14" borderId="87" xfId="4" applyNumberFormat="1" applyFont="1" applyFill="1" applyBorder="1" applyAlignment="1">
      <alignment horizontal="center" vertical="center"/>
    </xf>
    <xf numFmtId="9" fontId="30" fillId="14" borderId="88" xfId="4" applyNumberFormat="1" applyFont="1" applyFill="1" applyBorder="1" applyAlignment="1">
      <alignment horizontal="center" vertical="center"/>
    </xf>
    <xf numFmtId="0" fontId="97" fillId="0" borderId="20" xfId="1541" applyFont="1" applyBorder="1" applyAlignment="1">
      <alignment horizontal="center" vertical="center"/>
    </xf>
    <xf numFmtId="0" fontId="97" fillId="0" borderId="0" xfId="1541" applyFont="1" applyAlignment="1">
      <alignment horizontal="center" vertical="center"/>
    </xf>
    <xf numFmtId="0" fontId="30" fillId="14" borderId="85" xfId="1541" applyFont="1" applyFill="1" applyBorder="1" applyAlignment="1">
      <alignment vertical="center"/>
    </xf>
    <xf numFmtId="0" fontId="30" fillId="14" borderId="51" xfId="1541" applyFont="1" applyFill="1" applyBorder="1" applyAlignment="1">
      <alignment vertical="center"/>
    </xf>
    <xf numFmtId="170" fontId="30" fillId="30" borderId="70" xfId="1" applyNumberFormat="1" applyFont="1" applyFill="1" applyBorder="1" applyAlignment="1">
      <alignment horizontal="center" vertical="center"/>
    </xf>
    <xf numFmtId="3" fontId="30" fillId="0" borderId="0" xfId="1541" applyNumberFormat="1" applyFont="1" applyAlignment="1">
      <alignment horizontal="center" vertical="center"/>
    </xf>
    <xf numFmtId="9" fontId="30" fillId="0" borderId="122" xfId="4" applyNumberFormat="1" applyFont="1" applyBorder="1" applyAlignment="1">
      <alignment horizontal="center" vertical="center"/>
    </xf>
    <xf numFmtId="3" fontId="30" fillId="0" borderId="50" xfId="1541" applyNumberFormat="1" applyFont="1" applyBorder="1" applyAlignment="1">
      <alignment horizontal="center" vertical="center"/>
    </xf>
    <xf numFmtId="167" fontId="30" fillId="0" borderId="44" xfId="1541" applyNumberFormat="1" applyFont="1" applyBorder="1" applyAlignment="1">
      <alignment horizontal="center" vertical="center"/>
    </xf>
    <xf numFmtId="170" fontId="30" fillId="14" borderId="50" xfId="1" applyNumberFormat="1" applyFont="1" applyFill="1" applyBorder="1" applyAlignment="1">
      <alignment horizontal="center" vertical="center"/>
    </xf>
    <xf numFmtId="3" fontId="30" fillId="14" borderId="50" xfId="1541" applyNumberFormat="1" applyFont="1" applyFill="1" applyBorder="1" applyAlignment="1">
      <alignment horizontal="center" vertical="center"/>
    </xf>
    <xf numFmtId="9" fontId="30" fillId="14" borderId="50" xfId="4" applyNumberFormat="1" applyFont="1" applyFill="1" applyBorder="1" applyAlignment="1">
      <alignment horizontal="center" vertical="center"/>
    </xf>
    <xf numFmtId="170" fontId="30" fillId="14" borderId="85" xfId="1" applyNumberFormat="1" applyFont="1" applyFill="1" applyBorder="1" applyAlignment="1">
      <alignment horizontal="center" vertical="center"/>
    </xf>
    <xf numFmtId="9" fontId="30" fillId="14" borderId="51" xfId="4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vertical="center"/>
    </xf>
    <xf numFmtId="0" fontId="30" fillId="0" borderId="101" xfId="1541" applyFont="1" applyBorder="1" applyAlignment="1">
      <alignment vertical="center"/>
    </xf>
    <xf numFmtId="170" fontId="30" fillId="0" borderId="70" xfId="1" applyNumberFormat="1" applyFont="1" applyBorder="1" applyAlignment="1">
      <alignment horizontal="center" vertical="center"/>
    </xf>
    <xf numFmtId="3" fontId="30" fillId="10" borderId="0" xfId="1541" applyNumberFormat="1" applyFont="1" applyFill="1" applyAlignment="1">
      <alignment horizontal="center" vertical="center"/>
    </xf>
    <xf numFmtId="0" fontId="101" fillId="0" borderId="20" xfId="1541" applyFont="1" applyBorder="1" applyAlignment="1">
      <alignment horizontal="center" vertical="center"/>
    </xf>
    <xf numFmtId="0" fontId="101" fillId="0" borderId="0" xfId="1541" applyFont="1" applyAlignment="1">
      <alignment horizontal="center" vertical="center"/>
    </xf>
    <xf numFmtId="0" fontId="0" fillId="0" borderId="22" xfId="1541" applyFont="1" applyBorder="1" applyAlignment="1">
      <alignment vertical="center"/>
    </xf>
    <xf numFmtId="0" fontId="0" fillId="0" borderId="101" xfId="1541" applyFont="1" applyBorder="1" applyAlignment="1">
      <alignment horizontal="left" vertical="center" indent="3"/>
    </xf>
    <xf numFmtId="9" fontId="0" fillId="0" borderId="122" xfId="4" applyNumberFormat="1" applyFont="1" applyBorder="1" applyAlignment="1">
      <alignment horizontal="center" vertical="center"/>
    </xf>
    <xf numFmtId="170" fontId="0" fillId="0" borderId="122" xfId="4" applyNumberFormat="1" applyFont="1" applyBorder="1" applyAlignment="1">
      <alignment horizontal="center" vertical="center"/>
    </xf>
    <xf numFmtId="0" fontId="30" fillId="0" borderId="85" xfId="1541" applyFont="1" applyBorder="1" applyAlignment="1">
      <alignment vertical="center"/>
    </xf>
    <xf numFmtId="0" fontId="30" fillId="0" borderId="50" xfId="1541" applyFont="1" applyBorder="1" applyAlignment="1">
      <alignment vertical="center"/>
    </xf>
    <xf numFmtId="170" fontId="30" fillId="0" borderId="50" xfId="1" applyNumberFormat="1" applyFont="1" applyBorder="1" applyAlignment="1">
      <alignment horizontal="center" vertical="center"/>
    </xf>
    <xf numFmtId="9" fontId="30" fillId="0" borderId="51" xfId="4" applyNumberFormat="1" applyFont="1" applyBorder="1" applyAlignment="1">
      <alignment horizontal="center" vertical="center"/>
    </xf>
    <xf numFmtId="0" fontId="30" fillId="0" borderId="139" xfId="1541" applyFont="1" applyBorder="1" applyAlignment="1">
      <alignment horizontal="center" vertical="center"/>
    </xf>
    <xf numFmtId="0" fontId="30" fillId="0" borderId="158" xfId="1541" applyFont="1" applyBorder="1" applyAlignment="1">
      <alignment horizontal="center" vertical="center"/>
    </xf>
    <xf numFmtId="9" fontId="30" fillId="0" borderId="140" xfId="4" applyNumberFormat="1" applyFont="1" applyBorder="1" applyAlignment="1">
      <alignment horizontal="center" vertical="center"/>
    </xf>
    <xf numFmtId="9" fontId="30" fillId="0" borderId="22" xfId="4" applyNumberFormat="1" applyFont="1" applyBorder="1" applyAlignment="1">
      <alignment horizontal="center" vertical="center"/>
    </xf>
    <xf numFmtId="170" fontId="142" fillId="10" borderId="139" xfId="1" applyNumberFormat="1" applyFill="1" applyBorder="1" applyAlignment="1">
      <alignment horizontal="center" vertical="center"/>
    </xf>
    <xf numFmtId="0" fontId="30" fillId="0" borderId="140" xfId="1541" applyFont="1" applyBorder="1" applyAlignment="1">
      <alignment horizontal="center" vertical="center"/>
    </xf>
    <xf numFmtId="170" fontId="142" fillId="10" borderId="159" xfId="1" applyNumberFormat="1" applyFill="1" applyBorder="1" applyAlignment="1">
      <alignment horizontal="center" vertical="center"/>
    </xf>
    <xf numFmtId="167" fontId="101" fillId="0" borderId="0" xfId="1541" applyNumberFormat="1" applyFont="1" applyAlignment="1">
      <alignment horizontal="center" vertical="center"/>
    </xf>
    <xf numFmtId="167" fontId="97" fillId="0" borderId="0" xfId="1541" applyNumberFormat="1" applyFont="1" applyAlignment="1">
      <alignment horizontal="center" vertical="center"/>
    </xf>
    <xf numFmtId="0" fontId="29" fillId="0" borderId="74" xfId="1541" applyFont="1" applyBorder="1" applyAlignment="1">
      <alignment horizontal="center" vertical="center"/>
    </xf>
    <xf numFmtId="0" fontId="30" fillId="0" borderId="100" xfId="1541" applyFont="1" applyBorder="1" applyAlignment="1">
      <alignment horizontal="left" vertical="center"/>
    </xf>
    <xf numFmtId="9" fontId="30" fillId="0" borderId="87" xfId="4" applyNumberFormat="1" applyFont="1" applyBorder="1" applyAlignment="1">
      <alignment horizontal="center" vertical="center"/>
    </xf>
    <xf numFmtId="9" fontId="30" fillId="0" borderId="13" xfId="4" applyNumberFormat="1" applyFont="1" applyBorder="1" applyAlignment="1">
      <alignment horizontal="center" vertical="center"/>
    </xf>
    <xf numFmtId="167" fontId="30" fillId="0" borderId="13" xfId="1541" applyNumberFormat="1" applyFont="1" applyBorder="1" applyAlignment="1">
      <alignment horizontal="center" vertical="center"/>
    </xf>
    <xf numFmtId="9" fontId="30" fillId="0" borderId="88" xfId="4" applyNumberFormat="1" applyFont="1" applyBorder="1" applyAlignment="1">
      <alignment horizontal="center" vertical="center"/>
    </xf>
    <xf numFmtId="0" fontId="0" fillId="0" borderId="19" xfId="1541" applyFont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 indent="1"/>
    </xf>
    <xf numFmtId="170" fontId="0" fillId="0" borderId="70" xfId="1541" applyNumberFormat="1" applyFont="1" applyBorder="1" applyAlignment="1">
      <alignment horizontal="center" vertical="center"/>
    </xf>
    <xf numFmtId="170" fontId="0" fillId="10" borderId="0" xfId="1541" applyNumberFormat="1" applyFont="1" applyFill="1" applyAlignment="1">
      <alignment horizontal="center" vertical="center"/>
    </xf>
    <xf numFmtId="170" fontId="0" fillId="10" borderId="22" xfId="1541" applyNumberFormat="1" applyFont="1" applyFill="1" applyBorder="1" applyAlignment="1">
      <alignment horizontal="center" vertical="center"/>
    </xf>
    <xf numFmtId="9" fontId="0" fillId="0" borderId="19" xfId="4" applyNumberFormat="1" applyFont="1" applyBorder="1" applyAlignment="1">
      <alignment horizontal="center" vertical="center"/>
    </xf>
    <xf numFmtId="9" fontId="0" fillId="0" borderId="101" xfId="4" applyNumberFormat="1" applyFont="1" applyBorder="1" applyAlignment="1">
      <alignment horizontal="left" vertical="center" indent="1"/>
    </xf>
    <xf numFmtId="9" fontId="0" fillId="0" borderId="70" xfId="4" applyNumberFormat="1" applyFont="1" applyBorder="1" applyAlignment="1">
      <alignment horizontal="center" vertical="center"/>
    </xf>
    <xf numFmtId="9" fontId="0" fillId="0" borderId="22" xfId="4" applyNumberFormat="1" applyFont="1" applyBorder="1" applyAlignment="1">
      <alignment horizontal="center" vertical="center"/>
    </xf>
    <xf numFmtId="9" fontId="97" fillId="0" borderId="20" xfId="4" applyNumberFormat="1" applyFont="1" applyBorder="1" applyAlignment="1">
      <alignment horizontal="center" vertical="center"/>
    </xf>
    <xf numFmtId="9" fontId="97" fillId="0" borderId="0" xfId="4" applyNumberFormat="1" applyFont="1" applyAlignment="1">
      <alignment horizontal="center" vertical="center"/>
    </xf>
    <xf numFmtId="170" fontId="97" fillId="0" borderId="0" xfId="1" applyNumberFormat="1" applyFont="1" applyAlignment="1">
      <alignment horizontal="center" vertical="center"/>
    </xf>
    <xf numFmtId="9" fontId="0" fillId="10" borderId="22" xfId="4" applyNumberFormat="1" applyFont="1" applyFill="1" applyBorder="1" applyAlignment="1">
      <alignment horizontal="center" vertical="center"/>
    </xf>
    <xf numFmtId="0" fontId="30" fillId="0" borderId="19" xfId="1541" applyFont="1" applyBorder="1" applyAlignment="1">
      <alignment horizontal="center" vertical="center"/>
    </xf>
    <xf numFmtId="0" fontId="30" fillId="0" borderId="101" xfId="1541" applyFont="1" applyBorder="1" applyAlignment="1">
      <alignment horizontal="left" vertical="center"/>
    </xf>
    <xf numFmtId="170" fontId="30" fillId="0" borderId="70" xfId="1541" applyNumberFormat="1" applyFont="1" applyBorder="1" applyAlignment="1">
      <alignment horizontal="center" vertical="center"/>
    </xf>
    <xf numFmtId="170" fontId="30" fillId="0" borderId="0" xfId="1541" applyNumberFormat="1" applyFont="1" applyAlignment="1">
      <alignment horizontal="center" vertical="center"/>
    </xf>
    <xf numFmtId="170" fontId="30" fillId="10" borderId="0" xfId="1541" applyNumberFormat="1" applyFont="1" applyFill="1" applyAlignment="1">
      <alignment horizontal="center" vertical="center"/>
    </xf>
    <xf numFmtId="170" fontId="30" fillId="10" borderId="22" xfId="1541" applyNumberFormat="1" applyFont="1" applyFill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 indent="2"/>
    </xf>
    <xf numFmtId="0" fontId="0" fillId="0" borderId="139" xfId="1541" applyFont="1" applyBorder="1" applyAlignment="1">
      <alignment horizontal="center" vertical="center"/>
    </xf>
    <xf numFmtId="0" fontId="0" fillId="0" borderId="158" xfId="1541" applyFont="1" applyBorder="1" applyAlignment="1">
      <alignment horizontal="left" vertical="center"/>
    </xf>
    <xf numFmtId="0" fontId="31" fillId="0" borderId="158" xfId="1541" applyFont="1" applyBorder="1" applyAlignment="1">
      <alignment horizontal="center" vertical="center"/>
    </xf>
    <xf numFmtId="170" fontId="12" fillId="0" borderId="139" xfId="1" applyNumberFormat="1" applyFont="1" applyBorder="1" applyAlignment="1">
      <alignment horizontal="center" vertical="center"/>
    </xf>
    <xf numFmtId="170" fontId="12" fillId="0" borderId="158" xfId="1" applyNumberFormat="1" applyFont="1" applyBorder="1" applyAlignment="1">
      <alignment horizontal="center" vertical="center"/>
    </xf>
    <xf numFmtId="3" fontId="12" fillId="0" borderId="158" xfId="1541" applyNumberFormat="1" applyFont="1" applyBorder="1" applyAlignment="1">
      <alignment horizontal="center" vertical="center"/>
    </xf>
    <xf numFmtId="9" fontId="12" fillId="0" borderId="140" xfId="4" applyNumberFormat="1" applyFont="1" applyBorder="1" applyAlignment="1">
      <alignment horizontal="center" vertical="center"/>
    </xf>
    <xf numFmtId="9" fontId="30" fillId="0" borderId="158" xfId="4" applyNumberFormat="1" applyFont="1" applyBorder="1" applyAlignment="1">
      <alignment horizontal="center" vertical="center"/>
    </xf>
    <xf numFmtId="9" fontId="30" fillId="0" borderId="160" xfId="4" applyNumberFormat="1" applyFont="1" applyBorder="1" applyAlignment="1">
      <alignment horizontal="center" vertical="center"/>
    </xf>
    <xf numFmtId="0" fontId="0" fillId="0" borderId="158" xfId="1541" applyFont="1" applyBorder="1" applyAlignment="1">
      <alignment horizontal="center" vertical="center"/>
    </xf>
    <xf numFmtId="170" fontId="30" fillId="0" borderId="158" xfId="1541" applyNumberFormat="1" applyFont="1" applyBorder="1" applyAlignment="1">
      <alignment horizontal="center" vertical="center"/>
    </xf>
    <xf numFmtId="167" fontId="30" fillId="0" borderId="160" xfId="1541" applyNumberFormat="1" applyFont="1" applyBorder="1" applyAlignment="1">
      <alignment horizontal="center" vertical="center"/>
    </xf>
    <xf numFmtId="0" fontId="30" fillId="0" borderId="159" xfId="1541" applyFont="1" applyBorder="1" applyAlignment="1">
      <alignment horizontal="center" vertical="center"/>
    </xf>
    <xf numFmtId="0" fontId="30" fillId="0" borderId="161" xfId="1541" applyFont="1" applyBorder="1" applyAlignment="1">
      <alignment horizontal="center" vertical="center"/>
    </xf>
    <xf numFmtId="0" fontId="101" fillId="0" borderId="160" xfId="1541" applyFont="1" applyBorder="1" applyAlignment="1">
      <alignment horizontal="center" vertical="center"/>
    </xf>
    <xf numFmtId="167" fontId="101" fillId="0" borderId="158" xfId="1541" applyNumberFormat="1" applyFont="1" applyBorder="1" applyAlignment="1">
      <alignment horizontal="center" vertical="center"/>
    </xf>
    <xf numFmtId="167" fontId="97" fillId="0" borderId="158" xfId="1541" applyNumberFormat="1" applyFont="1" applyBorder="1" applyAlignment="1">
      <alignment horizontal="center" vertical="center"/>
    </xf>
    <xf numFmtId="0" fontId="101" fillId="0" borderId="158" xfId="1541" applyFont="1" applyBorder="1" applyAlignment="1">
      <alignment horizontal="center" vertical="center"/>
    </xf>
    <xf numFmtId="0" fontId="97" fillId="0" borderId="158" xfId="1541" applyFont="1" applyBorder="1" applyAlignment="1">
      <alignment horizontal="center" vertical="center"/>
    </xf>
    <xf numFmtId="0" fontId="30" fillId="14" borderId="127" xfId="1541" applyFont="1" applyFill="1" applyBorder="1" applyAlignment="1">
      <alignment horizontal="center" vertical="center"/>
    </xf>
    <xf numFmtId="0" fontId="30" fillId="14" borderId="162" xfId="1541" applyFont="1" applyFill="1" applyBorder="1" applyAlignment="1">
      <alignment horizontal="left" vertical="center"/>
    </xf>
    <xf numFmtId="0" fontId="31" fillId="0" borderId="91" xfId="1541" applyFont="1" applyBorder="1" applyAlignment="1">
      <alignment horizontal="center" vertical="center"/>
    </xf>
    <xf numFmtId="170" fontId="30" fillId="30" borderId="127" xfId="1" applyNumberFormat="1" applyFont="1" applyFill="1" applyBorder="1" applyAlignment="1">
      <alignment horizontal="center" vertical="center"/>
    </xf>
    <xf numFmtId="170" fontId="30" fillId="30" borderId="91" xfId="1" applyNumberFormat="1" applyFont="1" applyFill="1" applyBorder="1" applyAlignment="1">
      <alignment horizontal="center" vertical="center"/>
    </xf>
    <xf numFmtId="3" fontId="30" fillId="30" borderId="91" xfId="1541" applyNumberFormat="1" applyFont="1" applyFill="1" applyBorder="1" applyAlignment="1">
      <alignment horizontal="center" vertical="center"/>
    </xf>
    <xf numFmtId="9" fontId="30" fillId="30" borderId="92" xfId="4" applyNumberFormat="1" applyFont="1" applyFill="1" applyBorder="1" applyAlignment="1">
      <alignment horizontal="center" vertical="center"/>
    </xf>
    <xf numFmtId="9" fontId="30" fillId="30" borderId="91" xfId="4" applyNumberFormat="1" applyFont="1" applyFill="1" applyBorder="1" applyAlignment="1">
      <alignment horizontal="center" vertical="center"/>
    </xf>
    <xf numFmtId="170" fontId="30" fillId="30" borderId="92" xfId="1" applyNumberFormat="1" applyFont="1" applyFill="1" applyBorder="1" applyAlignment="1">
      <alignment horizontal="center" vertical="center"/>
    </xf>
    <xf numFmtId="3" fontId="30" fillId="14" borderId="0" xfId="1541" applyNumberFormat="1" applyFont="1" applyFill="1" applyAlignment="1">
      <alignment horizontal="center" vertical="center"/>
    </xf>
    <xf numFmtId="170" fontId="30" fillId="30" borderId="90" xfId="1" applyNumberFormat="1" applyFont="1" applyFill="1" applyBorder="1" applyAlignment="1">
      <alignment horizontal="center" vertical="center"/>
    </xf>
    <xf numFmtId="9" fontId="30" fillId="14" borderId="21" xfId="4" applyNumberFormat="1" applyFont="1" applyFill="1" applyBorder="1" applyAlignment="1">
      <alignment horizontal="center" vertical="center"/>
    </xf>
    <xf numFmtId="3" fontId="30" fillId="0" borderId="70" xfId="1541" applyNumberFormat="1" applyFont="1" applyBorder="1" applyAlignment="1">
      <alignment horizontal="center" vertical="center"/>
    </xf>
    <xf numFmtId="3" fontId="30" fillId="0" borderId="87" xfId="1541" applyNumberFormat="1" applyFont="1" applyBorder="1" applyAlignment="1">
      <alignment horizontal="center" vertical="center"/>
    </xf>
    <xf numFmtId="170" fontId="30" fillId="0" borderId="56" xfId="1" applyNumberFormat="1" applyFont="1" applyBorder="1" applyAlignment="1">
      <alignment horizontal="center" vertical="center"/>
    </xf>
    <xf numFmtId="3" fontId="0" fillId="0" borderId="22" xfId="1541" applyNumberFormat="1" applyFont="1" applyBorder="1" applyAlignment="1">
      <alignment horizontal="center" vertical="center"/>
    </xf>
    <xf numFmtId="3" fontId="12" fillId="0" borderId="19" xfId="4" applyNumberFormat="1" applyFont="1" applyBorder="1" applyAlignment="1">
      <alignment horizontal="center" vertical="center"/>
    </xf>
    <xf numFmtId="3" fontId="0" fillId="20" borderId="101" xfId="4" applyNumberFormat="1" applyFont="1" applyFill="1" applyBorder="1" applyAlignment="1">
      <alignment horizontal="left" vertical="center" indent="1"/>
    </xf>
    <xf numFmtId="3" fontId="12" fillId="0" borderId="0" xfId="4" applyNumberFormat="1" applyFont="1" applyAlignment="1">
      <alignment horizontal="center" vertical="center"/>
    </xf>
    <xf numFmtId="3" fontId="0" fillId="0" borderId="0" xfId="4" applyNumberFormat="1" applyFont="1" applyAlignment="1">
      <alignment horizontal="center" vertical="center"/>
    </xf>
    <xf numFmtId="3" fontId="0" fillId="0" borderId="21" xfId="4" applyNumberFormat="1" applyFont="1" applyBorder="1" applyAlignment="1">
      <alignment horizontal="center" vertical="center"/>
    </xf>
    <xf numFmtId="3" fontId="102" fillId="0" borderId="20" xfId="4" applyNumberFormat="1" applyFont="1" applyBorder="1" applyAlignment="1">
      <alignment horizontal="center" vertical="center"/>
    </xf>
    <xf numFmtId="3" fontId="97" fillId="0" borderId="0" xfId="4" applyNumberFormat="1" applyFont="1" applyAlignment="1">
      <alignment horizontal="center" vertical="center"/>
    </xf>
    <xf numFmtId="203" fontId="142" fillId="0" borderId="0" xfId="1" applyNumberFormat="1"/>
    <xf numFmtId="9" fontId="12" fillId="0" borderId="22" xfId="4" applyNumberFormat="1" applyFont="1" applyBorder="1" applyAlignment="1">
      <alignment horizontal="center" vertical="center"/>
    </xf>
    <xf numFmtId="9" fontId="101" fillId="0" borderId="0" xfId="4" applyNumberFormat="1" applyFont="1" applyAlignment="1">
      <alignment horizontal="center" vertical="center"/>
    </xf>
    <xf numFmtId="204" fontId="0" fillId="0" borderId="22" xfId="1541" applyNumberFormat="1" applyFont="1" applyBorder="1" applyAlignment="1">
      <alignment horizontal="center" vertical="center"/>
    </xf>
    <xf numFmtId="204" fontId="30" fillId="0" borderId="22" xfId="1541" applyNumberFormat="1" applyFont="1" applyBorder="1" applyAlignment="1">
      <alignment horizontal="center" vertical="center"/>
    </xf>
    <xf numFmtId="0" fontId="12" fillId="0" borderId="65" xfId="1541" applyFont="1" applyBorder="1" applyAlignment="1">
      <alignment horizontal="center" vertical="center"/>
    </xf>
    <xf numFmtId="0" fontId="0" fillId="0" borderId="104" xfId="1541" applyFont="1" applyBorder="1" applyAlignment="1">
      <alignment horizontal="left" vertical="center" indent="1"/>
    </xf>
    <xf numFmtId="3" fontId="0" fillId="0" borderId="50" xfId="1541" applyNumberFormat="1" applyFont="1" applyBorder="1" applyAlignment="1">
      <alignment horizontal="center" vertical="center"/>
    </xf>
    <xf numFmtId="170" fontId="142" fillId="0" borderId="85" xfId="1" applyNumberFormat="1" applyBorder="1" applyAlignment="1">
      <alignment horizontal="center" vertical="center"/>
    </xf>
    <xf numFmtId="0" fontId="12" fillId="0" borderId="0" xfId="1541" applyFont="1" applyAlignment="1">
      <alignment horizontal="left" vertical="center"/>
    </xf>
    <xf numFmtId="9" fontId="12" fillId="0" borderId="0" xfId="4" applyNumberFormat="1" applyFont="1" applyAlignment="1">
      <alignment horizontal="center" vertical="center"/>
    </xf>
    <xf numFmtId="170" fontId="12" fillId="0" borderId="159" xfId="1" applyNumberFormat="1" applyFont="1" applyBorder="1" applyAlignment="1">
      <alignment horizontal="center" vertical="center"/>
    </xf>
    <xf numFmtId="0" fontId="30" fillId="14" borderId="16" xfId="1541" applyFont="1" applyFill="1" applyBorder="1" applyAlignment="1">
      <alignment horizontal="center" vertical="center"/>
    </xf>
    <xf numFmtId="0" fontId="30" fillId="14" borderId="99" xfId="1541" applyFont="1" applyFill="1" applyBorder="1" applyAlignment="1">
      <alignment horizontal="left" vertical="center"/>
    </xf>
    <xf numFmtId="170" fontId="30" fillId="30" borderId="139" xfId="1" applyNumberFormat="1" applyFont="1" applyFill="1" applyBorder="1" applyAlignment="1">
      <alignment horizontal="center" vertical="center"/>
    </xf>
    <xf numFmtId="170" fontId="30" fillId="30" borderId="158" xfId="1" applyNumberFormat="1" applyFont="1" applyFill="1" applyBorder="1" applyAlignment="1">
      <alignment horizontal="center" vertical="center"/>
    </xf>
    <xf numFmtId="3" fontId="30" fillId="30" borderId="158" xfId="1541" applyNumberFormat="1" applyFont="1" applyFill="1" applyBorder="1" applyAlignment="1">
      <alignment horizontal="center" vertical="center"/>
    </xf>
    <xf numFmtId="9" fontId="30" fillId="30" borderId="140" xfId="4" applyNumberFormat="1" applyFont="1" applyFill="1" applyBorder="1" applyAlignment="1">
      <alignment horizontal="center" vertical="center"/>
    </xf>
    <xf numFmtId="9" fontId="30" fillId="30" borderId="158" xfId="4" applyNumberFormat="1" applyFont="1" applyFill="1" applyBorder="1" applyAlignment="1">
      <alignment horizontal="center" vertical="center"/>
    </xf>
    <xf numFmtId="9" fontId="30" fillId="30" borderId="160" xfId="4" applyNumberFormat="1" applyFont="1" applyFill="1" applyBorder="1" applyAlignment="1">
      <alignment horizontal="center" vertical="center"/>
    </xf>
    <xf numFmtId="167" fontId="30" fillId="30" borderId="160" xfId="1541" applyNumberFormat="1" applyFont="1" applyFill="1" applyBorder="1" applyAlignment="1">
      <alignment horizontal="center" vertical="center"/>
    </xf>
    <xf numFmtId="9" fontId="30" fillId="14" borderId="160" xfId="4" applyNumberFormat="1" applyFont="1" applyFill="1" applyBorder="1" applyAlignment="1">
      <alignment horizontal="center" vertical="center"/>
    </xf>
    <xf numFmtId="170" fontId="30" fillId="14" borderId="158" xfId="1" applyNumberFormat="1" applyFont="1" applyFill="1" applyBorder="1" applyAlignment="1">
      <alignment horizontal="center" vertical="center"/>
    </xf>
    <xf numFmtId="3" fontId="30" fillId="14" borderId="158" xfId="1541" applyNumberFormat="1" applyFont="1" applyFill="1" applyBorder="1" applyAlignment="1">
      <alignment horizontal="center" vertical="center"/>
    </xf>
    <xf numFmtId="170" fontId="30" fillId="14" borderId="159" xfId="1" applyNumberFormat="1" applyFont="1" applyFill="1" applyBorder="1" applyAlignment="1">
      <alignment horizontal="center" vertical="center"/>
    </xf>
    <xf numFmtId="0" fontId="29" fillId="0" borderId="77" xfId="1541" applyFont="1" applyBorder="1" applyAlignment="1">
      <alignment horizontal="center" vertical="center"/>
    </xf>
    <xf numFmtId="3" fontId="12" fillId="0" borderId="22" xfId="4" applyNumberFormat="1" applyFont="1" applyBorder="1" applyAlignment="1">
      <alignment horizontal="center" vertical="center"/>
    </xf>
    <xf numFmtId="3" fontId="0" fillId="0" borderId="101" xfId="4" applyNumberFormat="1" applyFont="1" applyBorder="1" applyAlignment="1">
      <alignment horizontal="left" vertical="center" indent="1"/>
    </xf>
    <xf numFmtId="3" fontId="0" fillId="0" borderId="22" xfId="4" applyNumberFormat="1" applyFont="1" applyBorder="1" applyAlignment="1">
      <alignment horizontal="center" vertical="center"/>
    </xf>
    <xf numFmtId="3" fontId="97" fillId="0" borderId="20" xfId="4" applyNumberFormat="1" applyFont="1" applyBorder="1" applyAlignment="1">
      <alignment horizontal="center" vertical="center"/>
    </xf>
    <xf numFmtId="3" fontId="0" fillId="0" borderId="70" xfId="1541" applyNumberFormat="1" applyFont="1" applyBorder="1" applyAlignment="1">
      <alignment horizontal="center" vertical="center"/>
    </xf>
    <xf numFmtId="0" fontId="12" fillId="0" borderId="85" xfId="1541" applyFont="1" applyBorder="1" applyAlignment="1">
      <alignment horizontal="center" vertical="center"/>
    </xf>
    <xf numFmtId="0" fontId="0" fillId="0" borderId="108" xfId="1541" applyFont="1" applyBorder="1" applyAlignment="1">
      <alignment horizontal="left" vertical="center" indent="1"/>
    </xf>
    <xf numFmtId="170" fontId="142" fillId="0" borderId="127" xfId="1" applyNumberFormat="1" applyBorder="1" applyAlignment="1">
      <alignment horizontal="center" vertical="center"/>
    </xf>
    <xf numFmtId="170" fontId="142" fillId="0" borderId="91" xfId="1" applyNumberFormat="1" applyBorder="1" applyAlignment="1">
      <alignment horizontal="center" vertical="center"/>
    </xf>
    <xf numFmtId="9" fontId="0" fillId="0" borderId="92" xfId="4" applyNumberFormat="1" applyFont="1" applyBorder="1" applyAlignment="1">
      <alignment horizontal="center" vertical="center"/>
    </xf>
    <xf numFmtId="0" fontId="0" fillId="0" borderId="85" xfId="1541" applyFont="1" applyBorder="1" applyAlignment="1">
      <alignment horizontal="center" vertical="center"/>
    </xf>
    <xf numFmtId="0" fontId="102" fillId="0" borderId="0" xfId="1541" applyFont="1" applyAlignment="1">
      <alignment horizontal="center" vertical="center"/>
    </xf>
    <xf numFmtId="9" fontId="102" fillId="0" borderId="0" xfId="4" applyNumberFormat="1" applyFont="1" applyAlignment="1">
      <alignment horizontal="center" vertical="center"/>
    </xf>
    <xf numFmtId="204" fontId="100" fillId="0" borderId="0" xfId="1541" applyNumberFormat="1" applyFont="1" applyAlignment="1">
      <alignment horizontal="center" vertical="center"/>
    </xf>
    <xf numFmtId="204" fontId="97" fillId="0" borderId="0" xfId="1541" applyNumberFormat="1" applyFont="1" applyAlignment="1">
      <alignment horizontal="center" vertical="center"/>
    </xf>
    <xf numFmtId="9" fontId="97" fillId="0" borderId="0" xfId="4" applyNumberFormat="1" applyFont="1" applyAlignment="1"/>
    <xf numFmtId="3" fontId="100" fillId="0" borderId="0" xfId="1541" applyNumberFormat="1" applyFont="1" applyAlignment="1">
      <alignment horizontal="center"/>
    </xf>
    <xf numFmtId="0" fontId="100" fillId="0" borderId="0" xfId="1541" applyFont="1" applyAlignment="1">
      <alignment horizontal="center"/>
    </xf>
    <xf numFmtId="3" fontId="97" fillId="0" borderId="0" xfId="1541" applyNumberFormat="1" applyFont="1"/>
    <xf numFmtId="167" fontId="97" fillId="0" borderId="0" xfId="1541" applyNumberFormat="1" applyFont="1"/>
    <xf numFmtId="0" fontId="103" fillId="0" borderId="9" xfId="1541" applyFont="1" applyBorder="1"/>
    <xf numFmtId="170" fontId="97" fillId="0" borderId="0" xfId="1" applyNumberFormat="1" applyFont="1"/>
    <xf numFmtId="170" fontId="142" fillId="0" borderId="9" xfId="1" applyNumberFormat="1" applyBorder="1"/>
    <xf numFmtId="9" fontId="0" fillId="0" borderId="9" xfId="4" applyNumberFormat="1" applyFont="1" applyBorder="1" applyAlignment="1"/>
    <xf numFmtId="170" fontId="104" fillId="0" borderId="9" xfId="1" applyNumberFormat="1" applyFont="1" applyBorder="1"/>
    <xf numFmtId="167" fontId="0" fillId="0" borderId="58" xfId="1541" applyNumberFormat="1" applyFont="1" applyBorder="1"/>
    <xf numFmtId="167" fontId="0" fillId="0" borderId="12" xfId="1541" applyNumberFormat="1" applyFont="1" applyBorder="1"/>
    <xf numFmtId="9" fontId="100" fillId="0" borderId="0" xfId="4" applyNumberFormat="1" applyFont="1" applyAlignment="1">
      <alignment horizontal="center" vertical="center" wrapText="1"/>
    </xf>
    <xf numFmtId="0" fontId="105" fillId="0" borderId="87" xfId="1541" applyFont="1" applyBorder="1" applyAlignment="1">
      <alignment horizontal="center" vertical="center"/>
    </xf>
    <xf numFmtId="3" fontId="30" fillId="14" borderId="71" xfId="1541" applyNumberFormat="1" applyFont="1" applyFill="1" applyBorder="1" applyAlignment="1">
      <alignment horizontal="center" vertical="center"/>
    </xf>
    <xf numFmtId="3" fontId="30" fillId="14" borderId="17" xfId="1541" applyNumberFormat="1" applyFont="1" applyFill="1" applyBorder="1" applyAlignment="1">
      <alignment horizontal="center" vertical="center"/>
    </xf>
    <xf numFmtId="167" fontId="68" fillId="14" borderId="0" xfId="1541" applyNumberFormat="1" applyFont="1" applyFill="1" applyAlignment="1">
      <alignment horizontal="center" vertical="center"/>
    </xf>
    <xf numFmtId="167" fontId="68" fillId="14" borderId="18" xfId="1541" applyNumberFormat="1" applyFont="1" applyFill="1" applyBorder="1" applyAlignment="1">
      <alignment horizontal="center" vertical="center"/>
    </xf>
    <xf numFmtId="200" fontId="30" fillId="14" borderId="17" xfId="1541" applyNumberFormat="1" applyFont="1" applyFill="1" applyBorder="1" applyAlignment="1">
      <alignment horizontal="center" vertical="center"/>
    </xf>
    <xf numFmtId="9" fontId="68" fillId="14" borderId="20" xfId="4" applyNumberFormat="1" applyFont="1" applyFill="1" applyBorder="1" applyAlignment="1">
      <alignment horizontal="center" vertical="center"/>
    </xf>
    <xf numFmtId="9" fontId="68" fillId="14" borderId="163" xfId="4" applyNumberFormat="1" applyFont="1" applyFill="1" applyBorder="1" applyAlignment="1">
      <alignment horizontal="center" vertical="center"/>
    </xf>
    <xf numFmtId="3" fontId="0" fillId="0" borderId="74" xfId="1541" applyNumberFormat="1" applyFont="1" applyBorder="1" applyAlignment="1">
      <alignment horizontal="center" vertical="center"/>
    </xf>
    <xf numFmtId="3" fontId="0" fillId="0" borderId="27" xfId="1541" applyNumberFormat="1" applyFont="1" applyBorder="1" applyAlignment="1">
      <alignment horizontal="center" vertical="center"/>
    </xf>
    <xf numFmtId="175" fontId="0" fillId="0" borderId="29" xfId="4" applyNumberFormat="1" applyFont="1" applyBorder="1" applyAlignment="1">
      <alignment horizontal="center" vertical="center"/>
    </xf>
    <xf numFmtId="3" fontId="0" fillId="0" borderId="19" xfId="1541" applyNumberFormat="1" applyFont="1" applyBorder="1" applyAlignment="1">
      <alignment horizontal="center" vertical="center"/>
    </xf>
    <xf numFmtId="175" fontId="0" fillId="0" borderId="20" xfId="4" applyNumberFormat="1" applyFont="1" applyBorder="1" applyAlignment="1">
      <alignment horizontal="center" vertical="center"/>
    </xf>
    <xf numFmtId="3" fontId="30" fillId="0" borderId="75" xfId="1541" applyNumberFormat="1" applyFont="1" applyBorder="1" applyAlignment="1">
      <alignment horizontal="center" vertical="center"/>
    </xf>
    <xf numFmtId="3" fontId="30" fillId="0" borderId="11" xfId="1541" applyNumberFormat="1" applyFont="1" applyBorder="1" applyAlignment="1">
      <alignment horizontal="center" vertical="center"/>
    </xf>
    <xf numFmtId="9" fontId="30" fillId="0" borderId="104" xfId="4" applyNumberFormat="1" applyFont="1" applyBorder="1" applyAlignment="1">
      <alignment horizontal="center" vertical="center"/>
    </xf>
    <xf numFmtId="175" fontId="30" fillId="0" borderId="64" xfId="4" applyNumberFormat="1" applyFont="1" applyBorder="1" applyAlignment="1">
      <alignment horizontal="center" vertical="center"/>
    </xf>
    <xf numFmtId="167" fontId="30" fillId="14" borderId="0" xfId="1541" applyNumberFormat="1" applyFont="1" applyFill="1" applyAlignment="1">
      <alignment horizontal="center" vertical="center"/>
    </xf>
    <xf numFmtId="9" fontId="0" fillId="30" borderId="163" xfId="4" applyNumberFormat="1" applyFont="1" applyFill="1" applyBorder="1" applyAlignment="1">
      <alignment horizontal="center" vertical="center"/>
    </xf>
    <xf numFmtId="200" fontId="30" fillId="14" borderId="71" xfId="1541" applyNumberFormat="1" applyFont="1" applyFill="1" applyBorder="1" applyAlignment="1">
      <alignment horizontal="center" vertical="center"/>
    </xf>
    <xf numFmtId="9" fontId="0" fillId="30" borderId="103" xfId="4" applyNumberFormat="1" applyFont="1" applyFill="1" applyBorder="1" applyAlignment="1">
      <alignment horizontal="center" vertical="center"/>
    </xf>
    <xf numFmtId="3" fontId="106" fillId="0" borderId="74" xfId="1541" applyNumberFormat="1" applyFont="1" applyBorder="1" applyAlignment="1">
      <alignment horizontal="center" vertical="center"/>
    </xf>
    <xf numFmtId="3" fontId="106" fillId="0" borderId="27" xfId="1541" applyNumberFormat="1" applyFont="1" applyBorder="1" applyAlignment="1">
      <alignment horizontal="center" vertical="center"/>
    </xf>
    <xf numFmtId="9" fontId="106" fillId="0" borderId="100" xfId="4" applyNumberFormat="1" applyFont="1" applyBorder="1" applyAlignment="1">
      <alignment horizontal="center" vertical="center"/>
    </xf>
    <xf numFmtId="167" fontId="106" fillId="0" borderId="0" xfId="1541" applyNumberFormat="1" applyFont="1" applyAlignment="1">
      <alignment horizontal="center" vertical="center"/>
    </xf>
    <xf numFmtId="175" fontId="106" fillId="0" borderId="29" xfId="4" applyNumberFormat="1" applyFont="1" applyBorder="1" applyAlignment="1">
      <alignment horizontal="center" vertical="center"/>
    </xf>
    <xf numFmtId="9" fontId="106" fillId="0" borderId="29" xfId="4" applyNumberFormat="1" applyFont="1" applyBorder="1" applyAlignment="1">
      <alignment horizontal="center" vertical="center"/>
    </xf>
    <xf numFmtId="167" fontId="106" fillId="0" borderId="29" xfId="1541" applyNumberFormat="1" applyFont="1" applyBorder="1" applyAlignment="1">
      <alignment horizontal="center" vertical="center"/>
    </xf>
    <xf numFmtId="9" fontId="106" fillId="0" borderId="20" xfId="4" applyNumberFormat="1" applyFont="1" applyBorder="1" applyAlignment="1">
      <alignment horizontal="center" vertical="center"/>
    </xf>
    <xf numFmtId="200" fontId="106" fillId="0" borderId="27" xfId="1541" applyNumberFormat="1" applyFont="1" applyBorder="1" applyAlignment="1">
      <alignment horizontal="center" vertical="center"/>
    </xf>
    <xf numFmtId="9" fontId="106" fillId="0" borderId="27" xfId="4" applyNumberFormat="1" applyFont="1" applyBorder="1" applyAlignment="1">
      <alignment horizontal="center" vertical="center"/>
    </xf>
    <xf numFmtId="0" fontId="0" fillId="0" borderId="101" xfId="1541" applyFont="1" applyBorder="1" applyAlignment="1">
      <alignment horizontal="left" indent="1"/>
    </xf>
    <xf numFmtId="200" fontId="0" fillId="0" borderId="19" xfId="1541" applyNumberFormat="1" applyFont="1" applyBorder="1" applyAlignment="1">
      <alignment horizontal="center" vertical="center"/>
    </xf>
    <xf numFmtId="200" fontId="0" fillId="0" borderId="0" xfId="1541" applyNumberFormat="1" applyFont="1" applyAlignment="1">
      <alignment horizontal="center" vertical="center"/>
    </xf>
    <xf numFmtId="3" fontId="106" fillId="0" borderId="19" xfId="1541" applyNumberFormat="1" applyFont="1" applyBorder="1" applyAlignment="1">
      <alignment horizontal="center" vertical="center"/>
    </xf>
    <xf numFmtId="3" fontId="106" fillId="0" borderId="0" xfId="1541" applyNumberFormat="1" applyFont="1" applyAlignment="1">
      <alignment horizontal="center" vertical="center"/>
    </xf>
    <xf numFmtId="9" fontId="106" fillId="0" borderId="101" xfId="4" applyNumberFormat="1" applyFont="1" applyBorder="1" applyAlignment="1">
      <alignment horizontal="center" vertical="center"/>
    </xf>
    <xf numFmtId="175" fontId="106" fillId="0" borderId="20" xfId="4" applyNumberFormat="1" applyFont="1" applyBorder="1" applyAlignment="1">
      <alignment horizontal="center" vertical="center"/>
    </xf>
    <xf numFmtId="167" fontId="106" fillId="0" borderId="20" xfId="1541" applyNumberFormat="1" applyFont="1" applyBorder="1" applyAlignment="1">
      <alignment horizontal="center" vertical="center"/>
    </xf>
    <xf numFmtId="9" fontId="106" fillId="0" borderId="0" xfId="4" applyNumberFormat="1" applyFont="1" applyAlignment="1">
      <alignment horizontal="center" vertical="center"/>
    </xf>
    <xf numFmtId="3" fontId="0" fillId="0" borderId="75" xfId="1541" applyNumberFormat="1" applyFont="1" applyBorder="1" applyAlignment="1">
      <alignment horizontal="center" vertical="center"/>
    </xf>
    <xf numFmtId="3" fontId="0" fillId="0" borderId="11" xfId="1541" applyNumberFormat="1" applyFont="1" applyBorder="1" applyAlignment="1">
      <alignment horizontal="center" vertical="center"/>
    </xf>
    <xf numFmtId="175" fontId="0" fillId="0" borderId="64" xfId="4" applyNumberFormat="1" applyFont="1" applyBorder="1" applyAlignment="1">
      <alignment horizontal="center" vertical="center"/>
    </xf>
    <xf numFmtId="4" fontId="30" fillId="14" borderId="71" xfId="1541" applyNumberFormat="1" applyFont="1" applyFill="1" applyBorder="1" applyAlignment="1">
      <alignment horizontal="center" vertical="center"/>
    </xf>
    <xf numFmtId="9" fontId="0" fillId="30" borderId="82" xfId="4" applyNumberFormat="1" applyFont="1" applyFill="1" applyBorder="1" applyAlignment="1">
      <alignment horizontal="center" vertical="center"/>
    </xf>
    <xf numFmtId="200" fontId="106" fillId="0" borderId="74" xfId="1541" applyNumberFormat="1" applyFont="1" applyBorder="1" applyAlignment="1">
      <alignment horizontal="center" vertical="center"/>
    </xf>
    <xf numFmtId="178" fontId="0" fillId="0" borderId="19" xfId="1541" applyNumberFormat="1" applyFont="1" applyBorder="1" applyAlignment="1">
      <alignment horizontal="center" vertical="center"/>
    </xf>
    <xf numFmtId="183" fontId="0" fillId="0" borderId="101" xfId="4" applyNumberFormat="1" applyFont="1" applyBorder="1" applyAlignment="1">
      <alignment horizontal="center" vertical="center"/>
    </xf>
    <xf numFmtId="0" fontId="32" fillId="0" borderId="19" xfId="1541" applyFont="1" applyBorder="1"/>
    <xf numFmtId="0" fontId="0" fillId="0" borderId="101" xfId="1541" applyFont="1" applyBorder="1" applyAlignment="1">
      <alignment horizontal="left"/>
    </xf>
    <xf numFmtId="3" fontId="32" fillId="0" borderId="19" xfId="1541" applyNumberFormat="1" applyFont="1" applyBorder="1" applyAlignment="1">
      <alignment horizontal="center" vertical="center"/>
    </xf>
    <xf numFmtId="3" fontId="32" fillId="0" borderId="0" xfId="1541" applyNumberFormat="1" applyFont="1" applyAlignment="1">
      <alignment horizontal="center" vertical="center"/>
    </xf>
    <xf numFmtId="9" fontId="32" fillId="0" borderId="101" xfId="4" applyNumberFormat="1" applyFont="1" applyBorder="1" applyAlignment="1">
      <alignment horizontal="center" vertical="center"/>
    </xf>
    <xf numFmtId="167" fontId="32" fillId="0" borderId="0" xfId="1541" applyNumberFormat="1" applyFont="1" applyAlignment="1">
      <alignment horizontal="center" vertical="center"/>
    </xf>
    <xf numFmtId="175" fontId="32" fillId="0" borderId="20" xfId="4" applyNumberFormat="1" applyFont="1" applyBorder="1" applyAlignment="1">
      <alignment horizontal="center" vertical="center"/>
    </xf>
    <xf numFmtId="0" fontId="0" fillId="0" borderId="104" xfId="1541" applyFont="1" applyBorder="1" applyAlignment="1">
      <alignment horizontal="left" indent="1"/>
    </xf>
    <xf numFmtId="200" fontId="0" fillId="0" borderId="164" xfId="1541" applyNumberFormat="1" applyFont="1" applyBorder="1" applyAlignment="1">
      <alignment horizontal="center" vertical="center"/>
    </xf>
    <xf numFmtId="200" fontId="0" fillId="0" borderId="11" xfId="1541" applyNumberFormat="1" applyFont="1" applyBorder="1" applyAlignment="1">
      <alignment horizontal="center" vertical="center"/>
    </xf>
    <xf numFmtId="175" fontId="0" fillId="0" borderId="44" xfId="4" applyNumberFormat="1" applyFont="1" applyBorder="1" applyAlignment="1">
      <alignment horizontal="center" vertical="center"/>
    </xf>
    <xf numFmtId="170" fontId="30" fillId="0" borderId="0" xfId="1" applyNumberFormat="1" applyFont="1"/>
    <xf numFmtId="205" fontId="142" fillId="0" borderId="0" xfId="1" applyNumberFormat="1"/>
    <xf numFmtId="170" fontId="37" fillId="0" borderId="0" xfId="1" applyNumberFormat="1" applyFont="1"/>
    <xf numFmtId="206" fontId="142" fillId="0" borderId="9" xfId="1" applyNumberFormat="1" applyBorder="1"/>
    <xf numFmtId="170" fontId="27" fillId="0" borderId="0" xfId="4" applyNumberFormat="1" applyFont="1" applyAlignment="1"/>
    <xf numFmtId="169" fontId="27" fillId="0" borderId="0" xfId="1" applyFont="1"/>
    <xf numFmtId="182" fontId="107" fillId="0" borderId="9" xfId="1541" applyNumberFormat="1" applyFont="1" applyBorder="1"/>
    <xf numFmtId="170" fontId="46" fillId="0" borderId="0" xfId="1" applyNumberFormat="1" applyFont="1"/>
    <xf numFmtId="170" fontId="0" fillId="0" borderId="12" xfId="1541" applyNumberFormat="1" applyFont="1" applyBorder="1"/>
    <xf numFmtId="170" fontId="66" fillId="0" borderId="12" xfId="1541" applyNumberFormat="1" applyFont="1" applyBorder="1"/>
    <xf numFmtId="0" fontId="66" fillId="0" borderId="12" xfId="1541" applyFont="1" applyBorder="1"/>
    <xf numFmtId="167" fontId="0" fillId="0" borderId="59" xfId="1541" applyNumberFormat="1" applyFont="1" applyBorder="1"/>
    <xf numFmtId="170" fontId="0" fillId="0" borderId="58" xfId="1541" applyNumberFormat="1" applyFont="1" applyBorder="1"/>
    <xf numFmtId="170" fontId="66" fillId="0" borderId="63" xfId="1" applyNumberFormat="1" applyFont="1" applyBorder="1"/>
    <xf numFmtId="170" fontId="66" fillId="0" borderId="12" xfId="1" applyNumberFormat="1" applyFont="1" applyBorder="1"/>
    <xf numFmtId="0" fontId="0" fillId="0" borderId="60" xfId="1541" applyFont="1" applyBorder="1"/>
    <xf numFmtId="0" fontId="67" fillId="0" borderId="0" xfId="1541" applyFont="1" applyAlignment="1">
      <alignment horizontal="center"/>
    </xf>
    <xf numFmtId="174" fontId="0" fillId="0" borderId="22" xfId="1541" applyNumberFormat="1" applyFont="1" applyBorder="1" applyAlignment="1">
      <alignment horizontal="center" vertical="center"/>
    </xf>
    <xf numFmtId="0" fontId="65" fillId="0" borderId="0" xfId="1541" applyFont="1" applyAlignment="1">
      <alignment vertical="center"/>
    </xf>
    <xf numFmtId="0" fontId="0" fillId="0" borderId="70" xfId="1541" applyFont="1" applyBorder="1"/>
    <xf numFmtId="0" fontId="0" fillId="0" borderId="122" xfId="1541" applyFont="1" applyBorder="1"/>
    <xf numFmtId="174" fontId="30" fillId="14" borderId="99" xfId="1541" applyNumberFormat="1" applyFont="1" applyFill="1" applyBorder="1" applyAlignment="1">
      <alignment horizontal="left" vertical="center"/>
    </xf>
    <xf numFmtId="9" fontId="0" fillId="30" borderId="25" xfId="4" applyNumberFormat="1" applyFont="1" applyFill="1" applyBorder="1" applyAlignment="1">
      <alignment horizontal="center" vertical="center"/>
    </xf>
    <xf numFmtId="174" fontId="30" fillId="0" borderId="22" xfId="1541" applyNumberFormat="1" applyFont="1" applyBorder="1" applyAlignment="1">
      <alignment horizontal="center" vertical="center"/>
    </xf>
    <xf numFmtId="170" fontId="29" fillId="14" borderId="17" xfId="1" applyNumberFormat="1" applyFont="1" applyFill="1" applyBorder="1" applyAlignment="1">
      <alignment horizontal="center" vertical="center"/>
    </xf>
    <xf numFmtId="0" fontId="30" fillId="14" borderId="71" xfId="1541" applyFont="1" applyFill="1" applyBorder="1" applyAlignment="1">
      <alignment horizontal="center" vertical="center"/>
    </xf>
    <xf numFmtId="0" fontId="30" fillId="10" borderId="74" xfId="1541" applyFont="1" applyFill="1" applyBorder="1" applyAlignment="1">
      <alignment horizontal="center" vertical="center"/>
    </xf>
    <xf numFmtId="0" fontId="0" fillId="10" borderId="100" xfId="1541" applyFont="1" applyFill="1" applyBorder="1" applyAlignment="1">
      <alignment horizontal="left" vertical="center"/>
    </xf>
    <xf numFmtId="174" fontId="30" fillId="10" borderId="20" xfId="1541" applyNumberFormat="1" applyFont="1" applyFill="1" applyBorder="1" applyAlignment="1">
      <alignment horizontal="center" vertical="center"/>
    </xf>
    <xf numFmtId="174" fontId="30" fillId="10" borderId="22" xfId="1541" applyNumberFormat="1" applyFont="1" applyFill="1" applyBorder="1" applyAlignment="1">
      <alignment horizontal="center" vertical="center"/>
    </xf>
    <xf numFmtId="170" fontId="12" fillId="0" borderId="27" xfId="1" applyNumberFormat="1" applyFont="1" applyBorder="1" applyAlignment="1">
      <alignment horizontal="center" vertical="center"/>
    </xf>
    <xf numFmtId="0" fontId="65" fillId="10" borderId="0" xfId="1541" applyFont="1" applyFill="1"/>
    <xf numFmtId="0" fontId="30" fillId="10" borderId="19" xfId="1541" applyFont="1" applyFill="1" applyBorder="1" applyAlignment="1">
      <alignment horizontal="center" vertical="center"/>
    </xf>
    <xf numFmtId="0" fontId="0" fillId="0" borderId="101" xfId="1541" applyFont="1" applyBorder="1" applyAlignment="1">
      <alignment horizontal="left" vertical="center"/>
    </xf>
    <xf numFmtId="0" fontId="0" fillId="10" borderId="101" xfId="1541" applyFont="1" applyFill="1" applyBorder="1" applyAlignment="1">
      <alignment horizontal="left" vertical="center"/>
    </xf>
    <xf numFmtId="0" fontId="0" fillId="0" borderId="104" xfId="1541" applyFont="1" applyBorder="1" applyAlignment="1">
      <alignment horizontal="left"/>
    </xf>
    <xf numFmtId="170" fontId="142" fillId="10" borderId="11" xfId="1" applyNumberFormat="1" applyFill="1" applyBorder="1" applyAlignment="1">
      <alignment horizontal="center" vertical="center"/>
    </xf>
    <xf numFmtId="170" fontId="142" fillId="10" borderId="76" xfId="1" applyNumberFormat="1" applyFill="1" applyBorder="1" applyAlignment="1">
      <alignment horizontal="center" vertical="center"/>
    </xf>
    <xf numFmtId="170" fontId="12" fillId="0" borderId="11" xfId="1" applyNumberFormat="1" applyFont="1" applyBorder="1" applyAlignment="1">
      <alignment horizontal="center" vertical="center"/>
    </xf>
    <xf numFmtId="170" fontId="142" fillId="10" borderId="70" xfId="1" applyNumberFormat="1" applyFill="1" applyBorder="1" applyAlignment="1">
      <alignment horizontal="center" vertical="center"/>
    </xf>
    <xf numFmtId="174" fontId="12" fillId="10" borderId="0" xfId="1541" applyNumberFormat="1" applyFont="1" applyFill="1" applyAlignment="1">
      <alignment horizontal="center" vertical="center"/>
    </xf>
    <xf numFmtId="0" fontId="30" fillId="14" borderId="17" xfId="4" applyNumberFormat="1" applyFont="1" applyFill="1" applyBorder="1" applyAlignment="1">
      <alignment horizontal="center" vertical="center"/>
    </xf>
    <xf numFmtId="178" fontId="12" fillId="0" borderId="0" xfId="1" applyNumberFormat="1" applyFont="1" applyAlignment="1">
      <alignment horizontal="center" vertical="center"/>
    </xf>
    <xf numFmtId="174" fontId="0" fillId="0" borderId="44" xfId="1541" applyNumberFormat="1" applyFont="1" applyBorder="1" applyAlignment="1">
      <alignment horizontal="center" vertical="center"/>
    </xf>
    <xf numFmtId="174" fontId="0" fillId="0" borderId="85" xfId="1541" applyNumberFormat="1" applyFont="1" applyBorder="1" applyAlignment="1">
      <alignment horizontal="center" vertical="center"/>
    </xf>
    <xf numFmtId="170" fontId="142" fillId="10" borderId="127" xfId="1" applyNumberFormat="1" applyFill="1" applyBorder="1" applyAlignment="1">
      <alignment horizontal="center" vertical="center"/>
    </xf>
    <xf numFmtId="170" fontId="142" fillId="10" borderId="91" xfId="1" applyNumberFormat="1" applyFill="1" applyBorder="1" applyAlignment="1">
      <alignment horizontal="center" vertical="center"/>
    </xf>
    <xf numFmtId="170" fontId="61" fillId="0" borderId="0" xfId="1" applyNumberFormat="1" applyFont="1" applyAlignment="1">
      <alignment horizontal="center"/>
    </xf>
    <xf numFmtId="170" fontId="29" fillId="0" borderId="0" xfId="1" applyNumberFormat="1" applyFont="1"/>
    <xf numFmtId="0" fontId="79" fillId="0" borderId="0" xfId="1541" applyFont="1" applyAlignment="1">
      <alignment vertical="center" wrapText="1"/>
    </xf>
    <xf numFmtId="0" fontId="79" fillId="0" borderId="0" xfId="1541" applyFont="1" applyAlignment="1">
      <alignment vertical="center"/>
    </xf>
    <xf numFmtId="0" fontId="108" fillId="0" borderId="0" xfId="1541" applyFont="1" applyAlignment="1">
      <alignment vertical="center" wrapText="1"/>
    </xf>
    <xf numFmtId="170" fontId="79" fillId="0" borderId="0" xfId="1" applyNumberFormat="1" applyFont="1" applyAlignment="1">
      <alignment vertical="center"/>
    </xf>
    <xf numFmtId="0" fontId="109" fillId="0" borderId="0" xfId="1541" applyFont="1" applyAlignment="1">
      <alignment vertical="center"/>
    </xf>
    <xf numFmtId="0" fontId="110" fillId="0" borderId="0" xfId="1541" applyFont="1" applyAlignment="1">
      <alignment vertical="center"/>
    </xf>
    <xf numFmtId="0" fontId="111" fillId="0" borderId="165" xfId="1541" applyFont="1" applyBorder="1" applyAlignment="1">
      <alignment vertical="center" wrapText="1"/>
    </xf>
    <xf numFmtId="0" fontId="10" fillId="0" borderId="165" xfId="1541" applyFont="1" applyBorder="1" applyAlignment="1">
      <alignment vertical="center"/>
    </xf>
    <xf numFmtId="170" fontId="10" fillId="0" borderId="165" xfId="1" applyNumberFormat="1" applyFont="1" applyBorder="1" applyAlignment="1">
      <alignment vertical="center"/>
    </xf>
    <xf numFmtId="0" fontId="112" fillId="0" borderId="0" xfId="1541" applyFont="1" applyAlignment="1">
      <alignment vertical="center" wrapText="1"/>
    </xf>
    <xf numFmtId="0" fontId="112" fillId="0" borderId="0" xfId="1541" applyFont="1" applyAlignment="1">
      <alignment vertical="center"/>
    </xf>
    <xf numFmtId="0" fontId="112" fillId="0" borderId="0" xfId="1541" applyFont="1" applyAlignment="1">
      <alignment horizontal="center" vertical="center"/>
    </xf>
    <xf numFmtId="0" fontId="113" fillId="0" borderId="0" xfId="1541" applyFont="1" applyAlignment="1">
      <alignment vertical="center" wrapText="1"/>
    </xf>
    <xf numFmtId="170" fontId="112" fillId="0" borderId="0" xfId="1" applyNumberFormat="1" applyFont="1" applyAlignment="1">
      <alignment vertical="center"/>
    </xf>
    <xf numFmtId="170" fontId="113" fillId="0" borderId="0" xfId="1" applyNumberFormat="1" applyFont="1" applyAlignment="1">
      <alignment vertical="center"/>
    </xf>
    <xf numFmtId="0" fontId="114" fillId="0" borderId="0" xfId="1541" applyFont="1" applyAlignment="1">
      <alignment vertical="center"/>
    </xf>
    <xf numFmtId="170" fontId="114" fillId="0" borderId="166" xfId="1" applyNumberFormat="1" applyFont="1" applyBorder="1" applyAlignment="1">
      <alignment horizontal="center" vertical="center"/>
    </xf>
    <xf numFmtId="0" fontId="114" fillId="0" borderId="166" xfId="1541" applyFont="1" applyBorder="1" applyAlignment="1">
      <alignment horizontal="center" vertical="center"/>
    </xf>
    <xf numFmtId="0" fontId="114" fillId="30" borderId="166" xfId="1541" applyFont="1" applyFill="1" applyBorder="1" applyAlignment="1">
      <alignment horizontal="center" vertical="center"/>
    </xf>
    <xf numFmtId="170" fontId="114" fillId="0" borderId="166" xfId="1" applyNumberFormat="1" applyFont="1" applyBorder="1" applyAlignment="1">
      <alignment vertical="center"/>
    </xf>
    <xf numFmtId="170" fontId="114" fillId="20" borderId="166" xfId="1" applyNumberFormat="1" applyFont="1" applyFill="1" applyBorder="1" applyAlignment="1">
      <alignment vertical="center"/>
    </xf>
    <xf numFmtId="170" fontId="114" fillId="20" borderId="166" xfId="1" applyNumberFormat="1" applyFont="1" applyFill="1" applyBorder="1" applyAlignment="1">
      <alignment horizontal="center" vertical="center"/>
    </xf>
    <xf numFmtId="0" fontId="109" fillId="0" borderId="0" xfId="1541" applyFont="1" applyAlignment="1">
      <alignment vertical="center" wrapText="1"/>
    </xf>
    <xf numFmtId="0" fontId="109" fillId="0" borderId="0" xfId="1541" applyFont="1" applyAlignment="1">
      <alignment horizontal="center" vertical="center"/>
    </xf>
    <xf numFmtId="0" fontId="114" fillId="0" borderId="0" xfId="1541" applyFont="1" applyAlignment="1">
      <alignment vertical="center" wrapText="1"/>
    </xf>
    <xf numFmtId="170" fontId="109" fillId="0" borderId="0" xfId="1" applyNumberFormat="1" applyFont="1" applyAlignment="1">
      <alignment vertical="center"/>
    </xf>
    <xf numFmtId="170" fontId="109" fillId="20" borderId="0" xfId="1" applyNumberFormat="1" applyFont="1" applyFill="1" applyAlignment="1">
      <alignment vertical="center"/>
    </xf>
    <xf numFmtId="0" fontId="116" fillId="0" borderId="167" xfId="1541" applyFont="1" applyBorder="1" applyAlignment="1">
      <alignment vertical="center" wrapText="1"/>
    </xf>
    <xf numFmtId="0" fontId="116" fillId="0" borderId="167" xfId="1541" applyFont="1" applyBorder="1" applyAlignment="1">
      <alignment vertical="center"/>
    </xf>
    <xf numFmtId="14" fontId="116" fillId="0" borderId="167" xfId="1541" applyNumberFormat="1" applyFont="1" applyBorder="1" applyAlignment="1">
      <alignment horizontal="center" vertical="center"/>
    </xf>
    <xf numFmtId="170" fontId="116" fillId="0" borderId="167" xfId="1" applyNumberFormat="1" applyFont="1" applyBorder="1" applyAlignment="1">
      <alignment vertical="center"/>
    </xf>
    <xf numFmtId="170" fontId="116" fillId="20" borderId="167" xfId="1" applyNumberFormat="1" applyFont="1" applyFill="1" applyBorder="1" applyAlignment="1">
      <alignment vertical="center"/>
    </xf>
    <xf numFmtId="170" fontId="109" fillId="0" borderId="167" xfId="1541" applyNumberFormat="1" applyFont="1" applyBorder="1" applyAlignment="1">
      <alignment vertical="center"/>
    </xf>
    <xf numFmtId="0" fontId="117" fillId="0" borderId="167" xfId="1541" applyFont="1" applyBorder="1" applyAlignment="1">
      <alignment vertical="center"/>
    </xf>
    <xf numFmtId="0" fontId="118" fillId="0" borderId="0" xfId="1541" applyFont="1" applyAlignment="1">
      <alignment vertical="center"/>
    </xf>
    <xf numFmtId="0" fontId="114" fillId="15" borderId="166" xfId="1541" applyFont="1" applyFill="1" applyBorder="1" applyAlignment="1">
      <alignment horizontal="center" vertical="center" wrapText="1"/>
    </xf>
    <xf numFmtId="0" fontId="109" fillId="15" borderId="166" xfId="1541" applyFont="1" applyFill="1" applyBorder="1" applyAlignment="1">
      <alignment vertical="center"/>
    </xf>
    <xf numFmtId="0" fontId="109" fillId="15" borderId="166" xfId="1541" applyFont="1" applyFill="1" applyBorder="1" applyAlignment="1">
      <alignment horizontal="center" vertical="center"/>
    </xf>
    <xf numFmtId="0" fontId="114" fillId="15" borderId="166" xfId="1541" applyFont="1" applyFill="1" applyBorder="1" applyAlignment="1">
      <alignment vertical="center" wrapText="1"/>
    </xf>
    <xf numFmtId="170" fontId="114" fillId="15" borderId="166" xfId="1" applyNumberFormat="1" applyFont="1" applyFill="1" applyBorder="1" applyAlignment="1">
      <alignment vertical="center"/>
    </xf>
    <xf numFmtId="170" fontId="119" fillId="15" borderId="166" xfId="1" applyNumberFormat="1" applyFont="1" applyFill="1" applyBorder="1" applyAlignment="1">
      <alignment vertical="center"/>
    </xf>
    <xf numFmtId="0" fontId="113" fillId="15" borderId="0" xfId="1541" applyFont="1" applyFill="1" applyAlignment="1">
      <alignment horizontal="center" vertical="center" wrapText="1"/>
    </xf>
    <xf numFmtId="0" fontId="112" fillId="15" borderId="0" xfId="1541" applyFont="1" applyFill="1" applyAlignment="1">
      <alignment vertical="center"/>
    </xf>
    <xf numFmtId="0" fontId="112" fillId="15" borderId="0" xfId="1541" applyFont="1" applyFill="1" applyAlignment="1">
      <alignment horizontal="center" vertical="center"/>
    </xf>
    <xf numFmtId="0" fontId="113" fillId="15" borderId="0" xfId="1541" applyFont="1" applyFill="1" applyAlignment="1">
      <alignment vertical="center" wrapText="1"/>
    </xf>
    <xf numFmtId="170" fontId="113" fillId="15" borderId="0" xfId="1" applyNumberFormat="1" applyFont="1" applyFill="1" applyAlignment="1">
      <alignment vertical="center"/>
    </xf>
    <xf numFmtId="170" fontId="114" fillId="15" borderId="0" xfId="1" applyNumberFormat="1" applyFont="1" applyFill="1" applyAlignment="1">
      <alignment vertical="center"/>
    </xf>
    <xf numFmtId="167" fontId="118" fillId="0" borderId="0" xfId="1541" applyNumberFormat="1" applyFont="1" applyAlignment="1">
      <alignment vertical="center"/>
    </xf>
    <xf numFmtId="207" fontId="118" fillId="0" borderId="0" xfId="1541" applyNumberFormat="1" applyFont="1" applyAlignment="1">
      <alignment vertical="center"/>
    </xf>
    <xf numFmtId="170" fontId="109" fillId="0" borderId="0" xfId="1541" applyNumberFormat="1" applyFont="1" applyAlignment="1">
      <alignment vertical="center"/>
    </xf>
    <xf numFmtId="0" fontId="13" fillId="0" borderId="0" xfId="1541" applyFont="1" applyAlignment="1">
      <alignment vertical="center"/>
    </xf>
    <xf numFmtId="167" fontId="109" fillId="0" borderId="0" xfId="1541" applyNumberFormat="1" applyFont="1" applyAlignment="1">
      <alignment vertical="center"/>
    </xf>
    <xf numFmtId="0" fontId="110" fillId="32" borderId="0" xfId="1541" applyFont="1" applyFill="1" applyAlignment="1">
      <alignment vertical="center"/>
    </xf>
    <xf numFmtId="0" fontId="120" fillId="0" borderId="0" xfId="1541" applyFont="1"/>
    <xf numFmtId="174" fontId="0" fillId="0" borderId="9" xfId="1541" applyNumberFormat="1" applyFont="1" applyBorder="1" applyAlignment="1">
      <alignment horizontal="center"/>
    </xf>
    <xf numFmtId="174" fontId="12" fillId="0" borderId="9" xfId="1541" applyNumberFormat="1" applyFont="1" applyBorder="1" applyAlignment="1">
      <alignment horizontal="center"/>
    </xf>
    <xf numFmtId="174" fontId="27" fillId="0" borderId="9" xfId="1541" applyNumberFormat="1" applyFont="1" applyBorder="1" applyAlignment="1">
      <alignment horizontal="center"/>
    </xf>
    <xf numFmtId="174" fontId="27" fillId="0" borderId="0" xfId="1541" applyNumberFormat="1" applyFont="1" applyAlignment="1">
      <alignment horizontal="center"/>
    </xf>
    <xf numFmtId="167" fontId="12" fillId="0" borderId="9" xfId="1541" applyNumberFormat="1" applyFont="1" applyBorder="1" applyAlignment="1">
      <alignment horizontal="center"/>
    </xf>
    <xf numFmtId="0" fontId="0" fillId="0" borderId="168" xfId="1541" applyFont="1" applyBorder="1" applyAlignment="1">
      <alignment horizontal="center"/>
    </xf>
    <xf numFmtId="167" fontId="0" fillId="0" borderId="59" xfId="1541" applyNumberFormat="1" applyFont="1" applyBorder="1" applyAlignment="1">
      <alignment horizontal="center"/>
    </xf>
    <xf numFmtId="0" fontId="0" fillId="0" borderId="14" xfId="1541" applyFont="1" applyBorder="1" applyAlignment="1">
      <alignment horizontal="center"/>
    </xf>
    <xf numFmtId="9" fontId="0" fillId="0" borderId="106" xfId="4" applyNumberFormat="1" applyFont="1" applyBorder="1" applyAlignment="1">
      <alignment horizontal="center"/>
    </xf>
    <xf numFmtId="0" fontId="0" fillId="0" borderId="87" xfId="1541" applyFont="1" applyBorder="1"/>
    <xf numFmtId="0" fontId="0" fillId="0" borderId="88" xfId="1541" applyFont="1" applyBorder="1"/>
    <xf numFmtId="0" fontId="121" fillId="0" borderId="0" xfId="1541" applyFont="1" applyAlignment="1">
      <alignment horizontal="center"/>
    </xf>
    <xf numFmtId="0" fontId="122" fillId="0" borderId="0" xfId="1541" applyFont="1" applyAlignment="1">
      <alignment vertical="center"/>
    </xf>
    <xf numFmtId="0" fontId="0" fillId="0" borderId="70" xfId="1541" applyFont="1" applyBorder="1" applyAlignment="1">
      <alignment horizontal="center"/>
    </xf>
    <xf numFmtId="167" fontId="0" fillId="0" borderId="70" xfId="1541" applyNumberFormat="1" applyFont="1" applyBorder="1" applyAlignment="1">
      <alignment horizontal="center"/>
    </xf>
    <xf numFmtId="0" fontId="30" fillId="12" borderId="23" xfId="1541" applyFont="1" applyFill="1" applyBorder="1"/>
    <xf numFmtId="0" fontId="123" fillId="0" borderId="87" xfId="1541" applyFont="1" applyBorder="1" applyAlignment="1">
      <alignment horizontal="center" vertical="center"/>
    </xf>
    <xf numFmtId="174" fontId="30" fillId="12" borderId="17" xfId="1541" applyNumberFormat="1" applyFont="1" applyFill="1" applyBorder="1" applyAlignment="1">
      <alignment horizontal="center" vertical="center"/>
    </xf>
    <xf numFmtId="174" fontId="68" fillId="12" borderId="17" xfId="1" applyNumberFormat="1" applyFont="1" applyFill="1" applyBorder="1" applyAlignment="1">
      <alignment horizontal="center" vertical="center"/>
    </xf>
    <xf numFmtId="0" fontId="30" fillId="0" borderId="22" xfId="1541" applyFont="1" applyBorder="1" applyAlignment="1">
      <alignment horizontal="center"/>
    </xf>
    <xf numFmtId="171" fontId="30" fillId="12" borderId="73" xfId="4" applyFont="1" applyFill="1" applyBorder="1" applyAlignment="1">
      <alignment horizontal="center" vertical="center"/>
    </xf>
    <xf numFmtId="174" fontId="30" fillId="12" borderId="170" xfId="1541" applyNumberFormat="1" applyFont="1" applyFill="1" applyBorder="1" applyAlignment="1">
      <alignment horizontal="center" vertical="center"/>
    </xf>
    <xf numFmtId="174" fontId="30" fillId="12" borderId="10" xfId="1541" applyNumberFormat="1" applyFont="1" applyFill="1" applyBorder="1" applyAlignment="1">
      <alignment horizontal="center" vertical="center"/>
    </xf>
    <xf numFmtId="174" fontId="68" fillId="12" borderId="10" xfId="1" applyNumberFormat="1" applyFont="1" applyFill="1" applyBorder="1" applyAlignment="1">
      <alignment horizontal="center" vertical="center"/>
    </xf>
    <xf numFmtId="171" fontId="30" fillId="12" borderId="171" xfId="4" applyFont="1" applyFill="1" applyBorder="1" applyAlignment="1">
      <alignment horizontal="center" vertical="center"/>
    </xf>
    <xf numFmtId="174" fontId="30" fillId="12" borderId="17" xfId="1" applyNumberFormat="1" applyFont="1" applyFill="1" applyBorder="1" applyAlignment="1">
      <alignment horizontal="center" vertical="center"/>
    </xf>
    <xf numFmtId="171" fontId="30" fillId="12" borderId="99" xfId="4" applyFont="1" applyFill="1" applyBorder="1" applyAlignment="1">
      <alignment horizontal="center" vertical="center"/>
    </xf>
    <xf numFmtId="174" fontId="0" fillId="0" borderId="27" xfId="1541" applyNumberFormat="1" applyFont="1" applyBorder="1" applyAlignment="1">
      <alignment horizontal="center" vertical="center"/>
    </xf>
    <xf numFmtId="171" fontId="0" fillId="0" borderId="27" xfId="4" applyFont="1" applyBorder="1" applyAlignment="1">
      <alignment horizontal="center" vertical="center"/>
    </xf>
    <xf numFmtId="171" fontId="0" fillId="0" borderId="79" xfId="4" applyFont="1" applyBorder="1" applyAlignment="1">
      <alignment horizontal="center" vertical="center"/>
    </xf>
    <xf numFmtId="171" fontId="0" fillId="0" borderId="29" xfId="4" applyFont="1" applyBorder="1" applyAlignment="1">
      <alignment horizontal="center" vertical="center"/>
    </xf>
    <xf numFmtId="171" fontId="0" fillId="0" borderId="172" xfId="4" applyFont="1" applyBorder="1" applyAlignment="1">
      <alignment horizontal="center" vertical="center"/>
    </xf>
    <xf numFmtId="171" fontId="0" fillId="0" borderId="100" xfId="4" applyFont="1" applyBorder="1" applyAlignment="1">
      <alignment horizontal="center" vertical="center"/>
    </xf>
    <xf numFmtId="174" fontId="0" fillId="0" borderId="70" xfId="1541" applyNumberFormat="1" applyFont="1" applyBorder="1" applyAlignment="1">
      <alignment horizontal="center" vertical="center"/>
    </xf>
    <xf numFmtId="171" fontId="0" fillId="0" borderId="70" xfId="4" applyFont="1" applyBorder="1" applyAlignment="1">
      <alignment horizontal="center" vertical="center"/>
    </xf>
    <xf numFmtId="171" fontId="0" fillId="0" borderId="122" xfId="4" applyFont="1" applyBorder="1" applyAlignment="1">
      <alignment horizontal="center" vertical="center"/>
    </xf>
    <xf numFmtId="171" fontId="0" fillId="0" borderId="101" xfId="4" applyFont="1" applyBorder="1" applyAlignment="1">
      <alignment horizontal="center" vertical="center"/>
    </xf>
    <xf numFmtId="0" fontId="30" fillId="0" borderId="30" xfId="1541" applyFont="1" applyBorder="1"/>
    <xf numFmtId="174" fontId="30" fillId="0" borderId="70" xfId="1541" applyNumberFormat="1" applyFont="1" applyBorder="1" applyAlignment="1">
      <alignment horizontal="center" vertical="center"/>
    </xf>
    <xf numFmtId="0" fontId="30" fillId="0" borderId="22" xfId="1541" applyFont="1" applyBorder="1"/>
    <xf numFmtId="171" fontId="30" fillId="0" borderId="101" xfId="4" applyFont="1" applyBorder="1" applyAlignment="1">
      <alignment horizontal="center" vertical="center"/>
    </xf>
    <xf numFmtId="0" fontId="0" fillId="0" borderId="30" xfId="1541" applyFont="1" applyBorder="1" applyAlignment="1">
      <alignment wrapText="1"/>
    </xf>
    <xf numFmtId="0" fontId="0" fillId="0" borderId="30" xfId="1541" applyFont="1" applyBorder="1" applyAlignment="1">
      <alignment horizontal="left" wrapText="1"/>
    </xf>
    <xf numFmtId="0" fontId="0" fillId="10" borderId="30" xfId="1541" applyFont="1" applyFill="1" applyBorder="1"/>
    <xf numFmtId="174" fontId="0" fillId="0" borderId="11" xfId="1541" applyNumberFormat="1" applyFont="1" applyBorder="1" applyAlignment="1">
      <alignment horizontal="center" vertical="center"/>
    </xf>
    <xf numFmtId="171" fontId="0" fillId="0" borderId="11" xfId="4" applyFont="1" applyBorder="1" applyAlignment="1">
      <alignment horizontal="center" vertical="center"/>
    </xf>
    <xf numFmtId="171" fontId="0" fillId="0" borderId="76" xfId="4" applyFont="1" applyBorder="1" applyAlignment="1">
      <alignment horizontal="center" vertical="center"/>
    </xf>
    <xf numFmtId="171" fontId="0" fillId="0" borderId="64" xfId="4" applyFont="1" applyBorder="1" applyAlignment="1">
      <alignment horizontal="center" vertical="center"/>
    </xf>
    <xf numFmtId="171" fontId="0" fillId="0" borderId="169" xfId="4" applyFont="1" applyBorder="1" applyAlignment="1">
      <alignment horizontal="center" vertical="center"/>
    </xf>
    <xf numFmtId="171" fontId="0" fillId="0" borderId="104" xfId="4" applyFont="1" applyBorder="1" applyAlignment="1">
      <alignment horizontal="center" vertical="center"/>
    </xf>
    <xf numFmtId="0" fontId="30" fillId="12" borderId="23" xfId="1541" applyFont="1" applyFill="1" applyBorder="1" applyAlignment="1">
      <alignment vertical="center"/>
    </xf>
    <xf numFmtId="174" fontId="30" fillId="12" borderId="73" xfId="1541" applyNumberFormat="1" applyFont="1" applyFill="1" applyBorder="1" applyAlignment="1">
      <alignment horizontal="center" vertical="center"/>
    </xf>
    <xf numFmtId="171" fontId="30" fillId="12" borderId="173" xfId="4" applyFont="1" applyFill="1" applyBorder="1" applyAlignment="1">
      <alignment horizontal="center" vertical="center"/>
    </xf>
    <xf numFmtId="174" fontId="30" fillId="12" borderId="25" xfId="1" applyNumberFormat="1" applyFont="1" applyFill="1" applyBorder="1" applyAlignment="1">
      <alignment horizontal="center" vertical="center"/>
    </xf>
    <xf numFmtId="171" fontId="29" fillId="0" borderId="0" xfId="4" applyFont="1" applyAlignment="1">
      <alignment horizontal="center" vertical="center"/>
    </xf>
    <xf numFmtId="174" fontId="142" fillId="0" borderId="79" xfId="1" applyNumberFormat="1" applyBorder="1" applyAlignment="1">
      <alignment horizontal="center" vertical="center"/>
    </xf>
    <xf numFmtId="171" fontId="30" fillId="0" borderId="70" xfId="4" applyFont="1" applyBorder="1" applyAlignment="1">
      <alignment horizontal="center" vertical="center"/>
    </xf>
    <xf numFmtId="171" fontId="30" fillId="0" borderId="122" xfId="4" applyFont="1" applyBorder="1" applyAlignment="1">
      <alignment horizontal="center" vertical="center"/>
    </xf>
    <xf numFmtId="188" fontId="30" fillId="0" borderId="70" xfId="1541" applyNumberFormat="1" applyFont="1" applyBorder="1" applyAlignment="1">
      <alignment horizontal="center" vertical="center"/>
    </xf>
    <xf numFmtId="171" fontId="101" fillId="12" borderId="173" xfId="4" applyFont="1" applyFill="1" applyBorder="1" applyAlignment="1">
      <alignment horizontal="center" vertical="center"/>
    </xf>
    <xf numFmtId="174" fontId="0" fillId="0" borderId="76" xfId="1541" applyNumberFormat="1" applyFont="1" applyBorder="1" applyAlignment="1">
      <alignment horizontal="center" vertical="center"/>
    </xf>
    <xf numFmtId="174" fontId="30" fillId="12" borderId="174" xfId="1541" applyNumberFormat="1" applyFont="1" applyFill="1" applyBorder="1" applyAlignment="1">
      <alignment horizontal="center" vertical="center"/>
    </xf>
    <xf numFmtId="174" fontId="30" fillId="12" borderId="86" xfId="1541" applyNumberFormat="1" applyFont="1" applyFill="1" applyBorder="1" applyAlignment="1">
      <alignment horizontal="center" vertical="center"/>
    </xf>
    <xf numFmtId="171" fontId="30" fillId="12" borderId="175" xfId="4" applyFont="1" applyFill="1" applyBorder="1" applyAlignment="1">
      <alignment horizontal="center" vertical="center"/>
    </xf>
    <xf numFmtId="0" fontId="30" fillId="0" borderId="85" xfId="1541" applyFont="1" applyBorder="1" applyAlignment="1">
      <alignment horizontal="center"/>
    </xf>
    <xf numFmtId="171" fontId="30" fillId="12" borderId="83" xfId="4" applyFont="1" applyFill="1" applyBorder="1" applyAlignment="1">
      <alignment horizontal="center" vertical="center"/>
    </xf>
    <xf numFmtId="171" fontId="30" fillId="12" borderId="29" xfId="4" applyFont="1" applyFill="1" applyBorder="1" applyAlignment="1">
      <alignment horizontal="center" vertical="center"/>
    </xf>
    <xf numFmtId="188" fontId="30" fillId="12" borderId="174" xfId="1541" applyNumberFormat="1" applyFont="1" applyFill="1" applyBorder="1" applyAlignment="1">
      <alignment horizontal="center" vertical="center"/>
    </xf>
    <xf numFmtId="171" fontId="30" fillId="12" borderId="44" xfId="4" applyFont="1" applyFill="1" applyBorder="1" applyAlignment="1">
      <alignment horizontal="center" vertical="center"/>
    </xf>
    <xf numFmtId="171" fontId="30" fillId="12" borderId="176" xfId="4" applyFont="1" applyFill="1" applyBorder="1" applyAlignment="1">
      <alignment horizontal="center" vertical="center"/>
    </xf>
    <xf numFmtId="171" fontId="0" fillId="0" borderId="0" xfId="4" applyFont="1" applyAlignment="1">
      <alignment horizontal="center"/>
    </xf>
    <xf numFmtId="171" fontId="0" fillId="0" borderId="20" xfId="4" applyFont="1" applyBorder="1" applyAlignment="1">
      <alignment horizontal="center"/>
    </xf>
    <xf numFmtId="170" fontId="120" fillId="0" borderId="0" xfId="1" applyNumberFormat="1" applyFont="1"/>
    <xf numFmtId="170" fontId="142" fillId="0" borderId="44" xfId="1" applyNumberFormat="1" applyBorder="1" applyAlignment="1">
      <alignment horizontal="center"/>
    </xf>
    <xf numFmtId="170" fontId="12" fillId="20" borderId="0" xfId="1" applyNumberFormat="1" applyFont="1" applyFill="1" applyAlignment="1">
      <alignment horizontal="right"/>
    </xf>
    <xf numFmtId="170" fontId="36" fillId="0" borderId="0" xfId="1" applyNumberFormat="1" applyFont="1"/>
    <xf numFmtId="9" fontId="0" fillId="0" borderId="0" xfId="4" applyNumberFormat="1" applyFont="1" applyAlignment="1">
      <alignment horizontal="right"/>
    </xf>
    <xf numFmtId="174" fontId="0" fillId="0" borderId="0" xfId="1541" applyNumberFormat="1" applyFont="1" applyAlignment="1">
      <alignment horizontal="left"/>
    </xf>
    <xf numFmtId="0" fontId="36" fillId="0" borderId="0" xfId="1541" applyFont="1"/>
    <xf numFmtId="174" fontId="124" fillId="0" borderId="0" xfId="1541" applyNumberFormat="1" applyFont="1" applyAlignment="1">
      <alignment horizontal="center"/>
    </xf>
    <xf numFmtId="182" fontId="0" fillId="0" borderId="0" xfId="1541" applyNumberFormat="1" applyFont="1" applyAlignment="1">
      <alignment horizontal="right"/>
    </xf>
    <xf numFmtId="9" fontId="124" fillId="0" borderId="0" xfId="4" applyNumberFormat="1" applyFont="1" applyAlignment="1">
      <alignment horizontal="center"/>
    </xf>
    <xf numFmtId="167" fontId="124" fillId="0" borderId="0" xfId="1541" applyNumberFormat="1" applyFont="1" applyAlignment="1">
      <alignment horizontal="center"/>
    </xf>
    <xf numFmtId="170" fontId="124" fillId="0" borderId="0" xfId="1" applyNumberFormat="1" applyFont="1" applyAlignment="1">
      <alignment horizontal="center"/>
    </xf>
    <xf numFmtId="3" fontId="120" fillId="0" borderId="0" xfId="1541" applyNumberFormat="1" applyFont="1"/>
    <xf numFmtId="182" fontId="12" fillId="0" borderId="0" xfId="1541" applyNumberFormat="1" applyFont="1" applyAlignment="1">
      <alignment horizontal="right"/>
    </xf>
    <xf numFmtId="0" fontId="124" fillId="0" borderId="0" xfId="1541" applyFont="1" applyAlignment="1">
      <alignment horizontal="center"/>
    </xf>
    <xf numFmtId="167" fontId="0" fillId="0" borderId="0" xfId="1541" applyNumberFormat="1" applyFont="1" applyAlignment="1">
      <alignment horizontal="right"/>
    </xf>
    <xf numFmtId="182" fontId="29" fillId="0" borderId="0" xfId="1541" applyNumberFormat="1" applyFont="1" applyAlignment="1">
      <alignment horizontal="right"/>
    </xf>
    <xf numFmtId="170" fontId="29" fillId="0" borderId="0" xfId="1" applyNumberFormat="1" applyFont="1" applyAlignment="1">
      <alignment horizontal="right"/>
    </xf>
    <xf numFmtId="4" fontId="0" fillId="0" borderId="0" xfId="1541" applyNumberFormat="1" applyFont="1" applyAlignment="1">
      <alignment horizontal="center"/>
    </xf>
    <xf numFmtId="0" fontId="125" fillId="0" borderId="0" xfId="1541" applyFont="1"/>
    <xf numFmtId="0" fontId="126" fillId="0" borderId="0" xfId="1541" applyFont="1"/>
    <xf numFmtId="0" fontId="22" fillId="10" borderId="0" xfId="1541" applyFont="1" applyFill="1" applyAlignment="1">
      <alignment horizontal="center" vertical="center"/>
    </xf>
    <xf numFmtId="0" fontId="125" fillId="10" borderId="0" xfId="1541" applyFont="1" applyFill="1"/>
    <xf numFmtId="208" fontId="125" fillId="0" borderId="0" xfId="1541" applyNumberFormat="1" applyFont="1"/>
    <xf numFmtId="169" fontId="125" fillId="0" borderId="0" xfId="1" applyFont="1"/>
    <xf numFmtId="170" fontId="125" fillId="10" borderId="0" xfId="1541" applyNumberFormat="1" applyFont="1" applyFill="1"/>
    <xf numFmtId="2" fontId="70" fillId="0" borderId="0" xfId="1541" applyNumberFormat="1" applyFont="1" applyAlignment="1">
      <alignment vertical="center"/>
    </xf>
    <xf numFmtId="2" fontId="127" fillId="16" borderId="58" xfId="1541" applyNumberFormat="1" applyFont="1" applyFill="1" applyBorder="1" applyAlignment="1">
      <alignment horizontal="center" vertical="center" wrapText="1"/>
    </xf>
    <xf numFmtId="2" fontId="70" fillId="10" borderId="0" xfId="1541" applyNumberFormat="1" applyFont="1" applyFill="1" applyAlignment="1">
      <alignment vertical="center"/>
    </xf>
    <xf numFmtId="2" fontId="127" fillId="16" borderId="178" xfId="1541" applyNumberFormat="1" applyFont="1" applyFill="1" applyBorder="1" applyAlignment="1">
      <alignment horizontal="center" vertical="center" wrapText="1"/>
    </xf>
    <xf numFmtId="2" fontId="127" fillId="16" borderId="15" xfId="1541" applyNumberFormat="1" applyFont="1" applyFill="1" applyBorder="1" applyAlignment="1">
      <alignment horizontal="center" vertical="center" wrapText="1"/>
    </xf>
    <xf numFmtId="2" fontId="127" fillId="16" borderId="15" xfId="1541" applyNumberFormat="1" applyFont="1" applyFill="1" applyBorder="1" applyAlignment="1">
      <alignment horizontal="center" vertical="center"/>
    </xf>
    <xf numFmtId="170" fontId="7" fillId="0" borderId="63" xfId="1" applyNumberFormat="1" applyFont="1" applyBorder="1"/>
    <xf numFmtId="170" fontId="7" fillId="0" borderId="59" xfId="1" applyNumberFormat="1" applyFont="1" applyBorder="1"/>
    <xf numFmtId="170" fontId="7" fillId="0" borderId="62" xfId="1" applyNumberFormat="1" applyFont="1" applyBorder="1"/>
    <xf numFmtId="170" fontId="7" fillId="0" borderId="20" xfId="1" applyNumberFormat="1" applyFont="1" applyBorder="1"/>
    <xf numFmtId="170" fontId="7" fillId="10" borderId="0" xfId="1" applyNumberFormat="1" applyFont="1" applyFill="1"/>
    <xf numFmtId="170" fontId="7" fillId="0" borderId="0" xfId="1" applyNumberFormat="1" applyFont="1"/>
    <xf numFmtId="170" fontId="125" fillId="0" borderId="70" xfId="1" applyNumberFormat="1" applyFont="1" applyBorder="1" applyAlignment="1">
      <alignment horizontal="right" vertical="center"/>
    </xf>
    <xf numFmtId="170" fontId="125" fillId="0" borderId="21" xfId="1" applyNumberFormat="1" applyFont="1" applyBorder="1" applyAlignment="1">
      <alignment vertical="center"/>
    </xf>
    <xf numFmtId="170" fontId="129" fillId="0" borderId="20" xfId="1" applyNumberFormat="1" applyFont="1" applyBorder="1" applyAlignment="1">
      <alignment vertical="center"/>
    </xf>
    <xf numFmtId="170" fontId="70" fillId="10" borderId="0" xfId="1" applyNumberFormat="1" applyFont="1" applyFill="1" applyAlignment="1">
      <alignment vertical="center"/>
    </xf>
    <xf numFmtId="170" fontId="70" fillId="0" borderId="0" xfId="1" applyNumberFormat="1" applyFont="1" applyAlignment="1">
      <alignment vertical="center"/>
    </xf>
    <xf numFmtId="170" fontId="129" fillId="0" borderId="21" xfId="1" applyNumberFormat="1" applyFont="1" applyBorder="1" applyAlignment="1">
      <alignment vertical="center"/>
    </xf>
    <xf numFmtId="170" fontId="130" fillId="37" borderId="63" xfId="1" applyNumberFormat="1" applyFont="1" applyFill="1" applyBorder="1" applyAlignment="1">
      <alignment horizontal="left" vertical="center"/>
    </xf>
    <xf numFmtId="170" fontId="125" fillId="37" borderId="59" xfId="1" applyNumberFormat="1" applyFont="1" applyFill="1" applyBorder="1" applyAlignment="1">
      <alignment vertical="center"/>
    </xf>
    <xf numFmtId="170" fontId="127" fillId="37" borderId="62" xfId="1" applyNumberFormat="1" applyFont="1" applyFill="1" applyBorder="1" applyAlignment="1">
      <alignment vertical="center"/>
    </xf>
    <xf numFmtId="170" fontId="125" fillId="37" borderId="127" xfId="1" applyNumberFormat="1" applyFont="1" applyFill="1" applyBorder="1" applyAlignment="1">
      <alignment vertical="center"/>
    </xf>
    <xf numFmtId="170" fontId="125" fillId="37" borderId="105" xfId="1" applyNumberFormat="1" applyFont="1" applyFill="1" applyBorder="1" applyAlignment="1">
      <alignment vertical="center"/>
    </xf>
    <xf numFmtId="170" fontId="125" fillId="37" borderId="179" xfId="1" applyNumberFormat="1" applyFont="1" applyFill="1" applyBorder="1" applyAlignment="1">
      <alignment vertical="center"/>
    </xf>
    <xf numFmtId="170" fontId="127" fillId="37" borderId="179" xfId="1" applyNumberFormat="1" applyFont="1" applyFill="1" applyBorder="1" applyAlignment="1">
      <alignment vertical="center"/>
    </xf>
    <xf numFmtId="170" fontId="125" fillId="0" borderId="70" xfId="1" applyNumberFormat="1" applyFont="1" applyBorder="1"/>
    <xf numFmtId="170" fontId="125" fillId="0" borderId="21" xfId="1" applyNumberFormat="1" applyFont="1" applyBorder="1"/>
    <xf numFmtId="170" fontId="125" fillId="0" borderId="20" xfId="1" applyNumberFormat="1" applyFont="1" applyBorder="1"/>
    <xf numFmtId="170" fontId="125" fillId="0" borderId="0" xfId="1" applyNumberFormat="1" applyFont="1"/>
    <xf numFmtId="170" fontId="130" fillId="0" borderId="70" xfId="1" applyNumberFormat="1" applyFont="1" applyBorder="1" applyAlignment="1">
      <alignment vertical="center"/>
    </xf>
    <xf numFmtId="170" fontId="130" fillId="0" borderId="21" xfId="1" applyNumberFormat="1" applyFont="1" applyBorder="1" applyAlignment="1">
      <alignment vertical="center"/>
    </xf>
    <xf numFmtId="170" fontId="127" fillId="0" borderId="20" xfId="1" applyNumberFormat="1" applyFont="1" applyBorder="1" applyAlignment="1">
      <alignment vertical="center"/>
    </xf>
    <xf numFmtId="170" fontId="125" fillId="0" borderId="70" xfId="1" applyNumberFormat="1" applyFont="1" applyBorder="1" applyAlignment="1">
      <alignment horizontal="right" vertical="top"/>
    </xf>
    <xf numFmtId="170" fontId="125" fillId="0" borderId="21" xfId="1" applyNumberFormat="1" applyFont="1" applyBorder="1" applyAlignment="1">
      <alignment vertical="center" wrapText="1"/>
    </xf>
    <xf numFmtId="170" fontId="125" fillId="0" borderId="70" xfId="1" applyNumberFormat="1" applyFont="1" applyBorder="1" applyAlignment="1">
      <alignment vertical="center"/>
    </xf>
    <xf numFmtId="170" fontId="130" fillId="38" borderId="63" xfId="1" applyNumberFormat="1" applyFont="1" applyFill="1" applyBorder="1" applyAlignment="1">
      <alignment horizontal="left" vertical="center"/>
    </xf>
    <xf numFmtId="170" fontId="125" fillId="38" borderId="59" xfId="1" applyNumberFormat="1" applyFont="1" applyFill="1" applyBorder="1" applyAlignment="1">
      <alignment vertical="center"/>
    </xf>
    <xf numFmtId="170" fontId="127" fillId="38" borderId="62" xfId="1" applyNumberFormat="1" applyFont="1" applyFill="1" applyBorder="1" applyAlignment="1">
      <alignment vertical="center"/>
    </xf>
    <xf numFmtId="170" fontId="125" fillId="38" borderId="127" xfId="1" applyNumberFormat="1" applyFont="1" applyFill="1" applyBorder="1" applyAlignment="1">
      <alignment vertical="center"/>
    </xf>
    <xf numFmtId="170" fontId="125" fillId="38" borderId="105" xfId="1" applyNumberFormat="1" applyFont="1" applyFill="1" applyBorder="1" applyAlignment="1">
      <alignment vertical="center"/>
    </xf>
    <xf numFmtId="170" fontId="125" fillId="38" borderId="179" xfId="1" applyNumberFormat="1" applyFont="1" applyFill="1" applyBorder="1" applyAlignment="1">
      <alignment vertical="center"/>
    </xf>
    <xf numFmtId="170" fontId="127" fillId="38" borderId="179" xfId="1" applyNumberFormat="1" applyFont="1" applyFill="1" applyBorder="1" applyAlignment="1">
      <alignment vertical="center"/>
    </xf>
    <xf numFmtId="170" fontId="131" fillId="0" borderId="0" xfId="1" applyNumberFormat="1" applyFont="1"/>
    <xf numFmtId="170" fontId="132" fillId="0" borderId="20" xfId="1" applyNumberFormat="1" applyFont="1" applyBorder="1" applyAlignment="1">
      <alignment vertical="center"/>
    </xf>
    <xf numFmtId="170" fontId="130" fillId="39" borderId="12" xfId="1" applyNumberFormat="1" applyFont="1" applyFill="1" applyBorder="1" applyAlignment="1">
      <alignment horizontal="left" vertical="center"/>
    </xf>
    <xf numFmtId="170" fontId="125" fillId="39" borderId="59" xfId="1" applyNumberFormat="1" applyFont="1" applyFill="1" applyBorder="1" applyAlignment="1">
      <alignment vertical="center"/>
    </xf>
    <xf numFmtId="170" fontId="127" fillId="39" borderId="62" xfId="1" applyNumberFormat="1" applyFont="1" applyFill="1" applyBorder="1" applyAlignment="1">
      <alignment vertical="center"/>
    </xf>
    <xf numFmtId="178" fontId="127" fillId="39" borderId="62" xfId="1" applyNumberFormat="1" applyFont="1" applyFill="1" applyBorder="1" applyAlignment="1">
      <alignment vertical="center"/>
    </xf>
    <xf numFmtId="170" fontId="125" fillId="39" borderId="91" xfId="1" applyNumberFormat="1" applyFont="1" applyFill="1" applyBorder="1" applyAlignment="1">
      <alignment vertical="center"/>
    </xf>
    <xf numFmtId="170" fontId="125" fillId="39" borderId="105" xfId="1" applyNumberFormat="1" applyFont="1" applyFill="1" applyBorder="1" applyAlignment="1">
      <alignment horizontal="left" vertical="center" indent="2"/>
    </xf>
    <xf numFmtId="170" fontId="125" fillId="39" borderId="179" xfId="1" applyNumberFormat="1" applyFont="1" applyFill="1" applyBorder="1" applyAlignment="1">
      <alignment vertical="center"/>
    </xf>
    <xf numFmtId="178" fontId="127" fillId="39" borderId="179" xfId="1" applyNumberFormat="1" applyFont="1" applyFill="1" applyBorder="1" applyAlignment="1">
      <alignment vertical="center"/>
    </xf>
    <xf numFmtId="170" fontId="79" fillId="0" borderId="0" xfId="1" applyNumberFormat="1" applyFont="1"/>
    <xf numFmtId="170" fontId="125" fillId="0" borderId="63" xfId="1" applyNumberFormat="1" applyFont="1" applyBorder="1" applyAlignment="1">
      <alignment vertical="center"/>
    </xf>
    <xf numFmtId="170" fontId="125" fillId="0" borderId="59" xfId="1" applyNumberFormat="1" applyFont="1" applyBorder="1" applyAlignment="1">
      <alignment vertical="center"/>
    </xf>
    <xf numFmtId="170" fontId="129" fillId="0" borderId="62" xfId="1" applyNumberFormat="1" applyFont="1" applyBorder="1" applyAlignment="1">
      <alignment vertical="center"/>
    </xf>
    <xf numFmtId="170" fontId="134" fillId="0" borderId="20" xfId="1" applyNumberFormat="1" applyFont="1" applyBorder="1" applyAlignment="1">
      <alignment vertical="center"/>
    </xf>
    <xf numFmtId="170" fontId="125" fillId="0" borderId="127" xfId="1" applyNumberFormat="1" applyFont="1" applyBorder="1" applyAlignment="1">
      <alignment horizontal="right" vertical="center"/>
    </xf>
    <xf numFmtId="170" fontId="125" fillId="0" borderId="105" xfId="1" applyNumberFormat="1" applyFont="1" applyBorder="1" applyAlignment="1">
      <alignment vertical="center"/>
    </xf>
    <xf numFmtId="170" fontId="127" fillId="0" borderId="179" xfId="1" applyNumberFormat="1" applyFont="1" applyBorder="1" applyAlignment="1">
      <alignment vertical="center"/>
    </xf>
    <xf numFmtId="170" fontId="134" fillId="0" borderId="179" xfId="1" applyNumberFormat="1" applyFont="1" applyBorder="1" applyAlignment="1">
      <alignment vertical="center"/>
    </xf>
    <xf numFmtId="170" fontId="127" fillId="39" borderId="179" xfId="1" applyNumberFormat="1" applyFont="1" applyFill="1" applyBorder="1" applyAlignment="1">
      <alignment vertical="center"/>
    </xf>
    <xf numFmtId="170" fontId="130" fillId="0" borderId="63" xfId="1" applyNumberFormat="1" applyFont="1" applyBorder="1" applyAlignment="1">
      <alignment vertical="center"/>
    </xf>
    <xf numFmtId="170" fontId="130" fillId="0" borderId="59" xfId="1" applyNumberFormat="1" applyFont="1" applyBorder="1" applyAlignment="1">
      <alignment vertical="center"/>
    </xf>
    <xf numFmtId="170" fontId="127" fillId="0" borderId="62" xfId="1" applyNumberFormat="1" applyFont="1" applyBorder="1" applyAlignment="1">
      <alignment vertical="center"/>
    </xf>
    <xf numFmtId="170" fontId="69" fillId="0" borderId="0" xfId="1" applyNumberFormat="1" applyFont="1" applyAlignment="1">
      <alignment vertical="center"/>
    </xf>
    <xf numFmtId="170" fontId="129" fillId="0" borderId="179" xfId="1" applyNumberFormat="1" applyFont="1" applyBorder="1" applyAlignment="1">
      <alignment vertical="center"/>
    </xf>
    <xf numFmtId="170" fontId="130" fillId="39" borderId="63" xfId="1" applyNumberFormat="1" applyFont="1" applyFill="1" applyBorder="1" applyAlignment="1">
      <alignment horizontal="left" vertical="center"/>
    </xf>
    <xf numFmtId="170" fontId="125" fillId="39" borderId="127" xfId="1" applyNumberFormat="1" applyFont="1" applyFill="1" applyBorder="1" applyAlignment="1">
      <alignment vertical="center"/>
    </xf>
    <xf numFmtId="170" fontId="125" fillId="39" borderId="105" xfId="1" applyNumberFormat="1" applyFont="1" applyFill="1" applyBorder="1" applyAlignment="1">
      <alignment vertical="center"/>
    </xf>
    <xf numFmtId="170" fontId="135" fillId="0" borderId="59" xfId="1" applyNumberFormat="1" applyFont="1" applyBorder="1" applyAlignment="1">
      <alignment vertical="center"/>
    </xf>
    <xf numFmtId="170" fontId="135" fillId="0" borderId="62" xfId="1" applyNumberFormat="1" applyFont="1" applyBorder="1" applyAlignment="1">
      <alignment vertical="center"/>
    </xf>
    <xf numFmtId="170" fontId="134" fillId="0" borderId="62" xfId="1" applyNumberFormat="1" applyFont="1" applyBorder="1" applyAlignment="1">
      <alignment vertical="center"/>
    </xf>
    <xf numFmtId="170" fontId="125" fillId="0" borderId="70" xfId="1" applyNumberFormat="1" applyFont="1" applyBorder="1" applyAlignment="1">
      <alignment horizontal="center" vertical="center"/>
    </xf>
    <xf numFmtId="170" fontId="135" fillId="0" borderId="21" xfId="1" applyNumberFormat="1" applyFont="1" applyBorder="1" applyAlignment="1">
      <alignment vertical="center"/>
    </xf>
    <xf numFmtId="170" fontId="136" fillId="0" borderId="21" xfId="1" applyNumberFormat="1" applyFont="1" applyBorder="1" applyAlignment="1">
      <alignment vertical="center"/>
    </xf>
    <xf numFmtId="170" fontId="125" fillId="0" borderId="127" xfId="1" applyNumberFormat="1" applyFont="1" applyBorder="1" applyAlignment="1">
      <alignment vertical="center"/>
    </xf>
    <xf numFmtId="170" fontId="135" fillId="0" borderId="105" xfId="1" applyNumberFormat="1" applyFont="1" applyBorder="1" applyAlignment="1">
      <alignment vertical="center"/>
    </xf>
    <xf numFmtId="170" fontId="125" fillId="0" borderId="12" xfId="1" applyNumberFormat="1" applyFont="1" applyBorder="1" applyAlignment="1">
      <alignment horizontal="center" vertical="center"/>
    </xf>
    <xf numFmtId="170" fontId="134" fillId="11" borderId="62" xfId="1" applyNumberFormat="1" applyFont="1" applyFill="1" applyBorder="1" applyAlignment="1">
      <alignment vertical="center"/>
    </xf>
    <xf numFmtId="170" fontId="125" fillId="0" borderId="0" xfId="1" applyNumberFormat="1" applyFont="1" applyAlignment="1">
      <alignment horizontal="center" vertical="center"/>
    </xf>
    <xf numFmtId="170" fontId="134" fillId="11" borderId="20" xfId="1" applyNumberFormat="1" applyFont="1" applyFill="1" applyBorder="1" applyAlignment="1">
      <alignment vertical="center"/>
    </xf>
    <xf numFmtId="170" fontId="125" fillId="40" borderId="91" xfId="1" applyNumberFormat="1" applyFont="1" applyFill="1" applyBorder="1" applyAlignment="1">
      <alignment horizontal="center" vertical="center"/>
    </xf>
    <xf numFmtId="170" fontId="137" fillId="40" borderId="105" xfId="1" applyNumberFormat="1" applyFont="1" applyFill="1" applyBorder="1" applyAlignment="1">
      <alignment vertical="center"/>
    </xf>
    <xf numFmtId="170" fontId="137" fillId="40" borderId="179" xfId="1" applyNumberFormat="1" applyFont="1" applyFill="1" applyBorder="1" applyAlignment="1">
      <alignment vertical="center"/>
    </xf>
    <xf numFmtId="170" fontId="137" fillId="0" borderId="0" xfId="1" applyNumberFormat="1" applyFont="1" applyAlignment="1">
      <alignment vertical="center"/>
    </xf>
    <xf numFmtId="170" fontId="134" fillId="0" borderId="59" xfId="1" applyNumberFormat="1" applyFont="1" applyBorder="1" applyAlignment="1">
      <alignment vertical="center"/>
    </xf>
    <xf numFmtId="170" fontId="134" fillId="0" borderId="21" xfId="1" applyNumberFormat="1" applyFont="1" applyBorder="1" applyAlignment="1">
      <alignment vertical="center"/>
    </xf>
    <xf numFmtId="170" fontId="125" fillId="10" borderId="0" xfId="1" applyNumberFormat="1" applyFont="1" applyFill="1"/>
    <xf numFmtId="170" fontId="0" fillId="41" borderId="0" xfId="1541" applyNumberFormat="1" applyFont="1" applyFill="1"/>
    <xf numFmtId="170" fontId="142" fillId="20" borderId="0" xfId="1" applyNumberFormat="1" applyFill="1"/>
    <xf numFmtId="0" fontId="0" fillId="41" borderId="0" xfId="1541" applyFont="1" applyFill="1"/>
    <xf numFmtId="178" fontId="38" fillId="0" borderId="0" xfId="1" applyNumberFormat="1" applyFont="1"/>
    <xf numFmtId="0" fontId="12" fillId="8" borderId="0" xfId="1541" applyFont="1" applyFill="1" applyAlignment="1">
      <alignment horizontal="right"/>
    </xf>
    <xf numFmtId="167" fontId="0" fillId="8" borderId="0" xfId="1541" applyNumberFormat="1" applyFont="1" applyFill="1"/>
    <xf numFmtId="179" fontId="142" fillId="0" borderId="0" xfId="1" applyNumberFormat="1"/>
    <xf numFmtId="0" fontId="12" fillId="0" borderId="0" xfId="1541" applyFont="1" applyAlignment="1">
      <alignment horizontal="right"/>
    </xf>
    <xf numFmtId="0" fontId="138" fillId="0" borderId="0" xfId="1541" applyFont="1"/>
    <xf numFmtId="173" fontId="29" fillId="0" borderId="71" xfId="1541" applyNumberFormat="1" applyFont="1" applyBorder="1" applyAlignment="1">
      <alignment horizontal="center" vertical="center" wrapText="1"/>
    </xf>
    <xf numFmtId="173" fontId="29" fillId="0" borderId="17" xfId="1541" applyNumberFormat="1" applyFont="1" applyBorder="1" applyAlignment="1">
      <alignment horizontal="center" vertical="center" wrapText="1"/>
    </xf>
    <xf numFmtId="173" fontId="29" fillId="0" borderId="24" xfId="1541" applyNumberFormat="1" applyFont="1" applyBorder="1" applyAlignment="1">
      <alignment horizontal="center" vertical="center" wrapText="1"/>
    </xf>
    <xf numFmtId="0" fontId="0" fillId="0" borderId="0" xfId="1541" applyFont="1" applyAlignment="1">
      <alignment horizontal="left" indent="3"/>
    </xf>
    <xf numFmtId="0" fontId="30" fillId="14" borderId="71" xfId="1541" applyFont="1" applyFill="1" applyBorder="1" applyAlignment="1">
      <alignment vertical="center"/>
    </xf>
    <xf numFmtId="0" fontId="139" fillId="14" borderId="99" xfId="1541" applyFont="1" applyFill="1" applyBorder="1" applyAlignment="1">
      <alignment vertical="center"/>
    </xf>
    <xf numFmtId="3" fontId="30" fillId="14" borderId="97" xfId="1541" applyNumberFormat="1" applyFont="1" applyFill="1" applyBorder="1" applyAlignment="1">
      <alignment horizontal="center" vertical="center"/>
    </xf>
    <xf numFmtId="3" fontId="30" fillId="14" borderId="98" xfId="1541" applyNumberFormat="1" applyFont="1" applyFill="1" applyBorder="1" applyAlignment="1">
      <alignment horizontal="center" vertical="center"/>
    </xf>
    <xf numFmtId="3" fontId="30" fillId="14" borderId="96" xfId="1541" applyNumberFormat="1" applyFont="1" applyFill="1" applyBorder="1" applyAlignment="1">
      <alignment horizontal="center" vertical="center"/>
    </xf>
    <xf numFmtId="3" fontId="30" fillId="14" borderId="95" xfId="1541" applyNumberFormat="1" applyFont="1" applyFill="1" applyBorder="1" applyAlignment="1">
      <alignment horizontal="center" vertical="center"/>
    </xf>
    <xf numFmtId="3" fontId="0" fillId="0" borderId="0" xfId="1541" applyNumberFormat="1" applyFont="1" applyAlignment="1">
      <alignment vertical="center"/>
    </xf>
    <xf numFmtId="0" fontId="0" fillId="0" borderId="21" xfId="1541" applyFont="1" applyBorder="1" applyAlignment="1">
      <alignment horizontal="center" vertical="center"/>
    </xf>
    <xf numFmtId="3" fontId="30" fillId="14" borderId="82" xfId="1541" applyNumberFormat="1" applyFont="1" applyFill="1" applyBorder="1" applyAlignment="1">
      <alignment horizontal="center" vertical="center"/>
    </xf>
    <xf numFmtId="3" fontId="30" fillId="14" borderId="83" xfId="1541" applyNumberFormat="1" applyFont="1" applyFill="1" applyBorder="1" applyAlignment="1">
      <alignment horizontal="center" vertical="center"/>
    </xf>
    <xf numFmtId="3" fontId="30" fillId="14" borderId="81" xfId="1541" applyNumberFormat="1" applyFont="1" applyFill="1" applyBorder="1" applyAlignment="1">
      <alignment horizontal="center" vertical="center"/>
    </xf>
    <xf numFmtId="3" fontId="30" fillId="14" borderId="80" xfId="1541" applyNumberFormat="1" applyFont="1" applyFill="1" applyBorder="1" applyAlignment="1">
      <alignment horizontal="center" vertical="center"/>
    </xf>
    <xf numFmtId="0" fontId="52" fillId="10" borderId="19" xfId="1541" applyFont="1" applyFill="1" applyBorder="1" applyAlignment="1">
      <alignment vertical="center"/>
    </xf>
    <xf numFmtId="0" fontId="52" fillId="10" borderId="28" xfId="1541" applyFont="1" applyFill="1" applyBorder="1" applyAlignment="1">
      <alignment vertical="center"/>
    </xf>
    <xf numFmtId="0" fontId="52" fillId="0" borderId="0" xfId="1541" applyFont="1" applyAlignment="1">
      <alignment vertical="center"/>
    </xf>
    <xf numFmtId="3" fontId="52" fillId="0" borderId="21" xfId="1541" applyNumberFormat="1" applyFont="1" applyBorder="1" applyAlignment="1">
      <alignment horizontal="center" vertical="center"/>
    </xf>
    <xf numFmtId="3" fontId="52" fillId="0" borderId="20" xfId="1541" applyNumberFormat="1" applyFont="1" applyBorder="1" applyAlignment="1">
      <alignment horizontal="center" vertical="center"/>
    </xf>
    <xf numFmtId="3" fontId="52" fillId="0" borderId="0" xfId="1541" applyNumberFormat="1" applyFont="1" applyAlignment="1">
      <alignment horizontal="center" vertical="center"/>
    </xf>
    <xf numFmtId="3" fontId="52" fillId="0" borderId="22" xfId="1541" applyNumberFormat="1" applyFont="1" applyBorder="1" applyAlignment="1">
      <alignment horizontal="center" vertical="center"/>
    </xf>
    <xf numFmtId="3" fontId="52" fillId="0" borderId="0" xfId="1541" applyNumberFormat="1" applyFont="1" applyAlignment="1">
      <alignment vertical="center"/>
    </xf>
    <xf numFmtId="0" fontId="52" fillId="10" borderId="0" xfId="1541" applyFont="1" applyFill="1" applyAlignment="1">
      <alignment vertical="center"/>
    </xf>
    <xf numFmtId="0" fontId="52" fillId="10" borderId="21" xfId="1541" applyFont="1" applyFill="1" applyBorder="1" applyAlignment="1">
      <alignment vertical="center"/>
    </xf>
    <xf numFmtId="0" fontId="52" fillId="10" borderId="75" xfId="1541" applyFont="1" applyFill="1" applyBorder="1" applyAlignment="1">
      <alignment vertical="center"/>
    </xf>
    <xf numFmtId="0" fontId="52" fillId="10" borderId="51" xfId="1541" applyFont="1" applyFill="1" applyBorder="1" applyAlignment="1">
      <alignment vertical="center"/>
    </xf>
    <xf numFmtId="0" fontId="52" fillId="0" borderId="50" xfId="1541" applyFont="1" applyBorder="1" applyAlignment="1">
      <alignment vertical="center"/>
    </xf>
    <xf numFmtId="3" fontId="52" fillId="0" borderId="51" xfId="1541" applyNumberFormat="1" applyFont="1" applyBorder="1" applyAlignment="1">
      <alignment horizontal="center" vertical="center"/>
    </xf>
    <xf numFmtId="3" fontId="52" fillId="0" borderId="44" xfId="1541" applyNumberFormat="1" applyFont="1" applyBorder="1" applyAlignment="1">
      <alignment horizontal="center" vertical="center"/>
    </xf>
    <xf numFmtId="3" fontId="52" fillId="0" borderId="50" xfId="1541" applyNumberFormat="1" applyFont="1" applyBorder="1" applyAlignment="1">
      <alignment horizontal="center" vertical="center"/>
    </xf>
    <xf numFmtId="3" fontId="52" fillId="0" borderId="85" xfId="1541" applyNumberFormat="1" applyFont="1" applyBorder="1" applyAlignment="1">
      <alignment horizontal="center" vertical="center"/>
    </xf>
    <xf numFmtId="167" fontId="120" fillId="0" borderId="0" xfId="1541" applyNumberFormat="1" applyFont="1"/>
    <xf numFmtId="0" fontId="108" fillId="0" borderId="63" xfId="1541" applyFont="1" applyBorder="1"/>
    <xf numFmtId="0" fontId="108" fillId="0" borderId="12" xfId="1541" applyFont="1" applyBorder="1"/>
    <xf numFmtId="167" fontId="140" fillId="42" borderId="115" xfId="1541" applyNumberFormat="1" applyFont="1" applyFill="1" applyBorder="1" applyAlignment="1">
      <alignment horizontal="center" vertical="center" wrapText="1"/>
    </xf>
    <xf numFmtId="167" fontId="140" fillId="42" borderId="140" xfId="1541" applyNumberFormat="1" applyFont="1" applyFill="1" applyBorder="1" applyAlignment="1">
      <alignment horizontal="center" vertical="center" wrapText="1"/>
    </xf>
    <xf numFmtId="0" fontId="140" fillId="42" borderId="115" xfId="1541" applyFont="1" applyFill="1" applyBorder="1" applyAlignment="1">
      <alignment horizontal="center" vertical="center" wrapText="1"/>
    </xf>
    <xf numFmtId="0" fontId="79" fillId="0" borderId="0" xfId="1541" applyFont="1"/>
    <xf numFmtId="167" fontId="79" fillId="0" borderId="0" xfId="1541" applyNumberFormat="1" applyFont="1" applyAlignment="1">
      <alignment horizontal="center"/>
    </xf>
    <xf numFmtId="0" fontId="119" fillId="0" borderId="115" xfId="1541" applyFont="1" applyBorder="1" applyAlignment="1">
      <alignment horizontal="center" vertical="center"/>
    </xf>
    <xf numFmtId="0" fontId="119" fillId="0" borderId="158" xfId="1541" applyFont="1" applyBorder="1" applyAlignment="1">
      <alignment vertical="center"/>
    </xf>
    <xf numFmtId="167" fontId="140" fillId="42" borderId="69" xfId="1541" applyNumberFormat="1" applyFont="1" applyFill="1" applyBorder="1" applyAlignment="1">
      <alignment horizontal="center" vertical="center"/>
    </xf>
    <xf numFmtId="203" fontId="140" fillId="42" borderId="69" xfId="1541" applyNumberFormat="1" applyFont="1" applyFill="1" applyBorder="1" applyAlignment="1">
      <alignment horizontal="center" vertical="center"/>
    </xf>
    <xf numFmtId="167" fontId="79" fillId="0" borderId="0" xfId="1541" applyNumberFormat="1" applyFont="1"/>
    <xf numFmtId="167" fontId="79" fillId="13" borderId="0" xfId="1541" applyNumberFormat="1" applyFont="1" applyFill="1"/>
    <xf numFmtId="0" fontId="119" fillId="0" borderId="49" xfId="1541" applyFont="1" applyBorder="1" applyAlignment="1">
      <alignment horizontal="center" vertical="center"/>
    </xf>
    <xf numFmtId="0" fontId="119" fillId="0" borderId="91" xfId="1541" applyFont="1" applyBorder="1" applyAlignment="1">
      <alignment vertical="center"/>
    </xf>
    <xf numFmtId="167" fontId="0" fillId="43" borderId="0" xfId="1541" applyNumberFormat="1" applyFont="1" applyFill="1"/>
    <xf numFmtId="0" fontId="108" fillId="0" borderId="49" xfId="1541" applyFont="1" applyBorder="1"/>
    <xf numFmtId="167" fontId="140" fillId="42" borderId="49" xfId="1541" applyNumberFormat="1" applyFont="1" applyFill="1" applyBorder="1" applyAlignment="1">
      <alignment horizontal="center" vertical="center"/>
    </xf>
    <xf numFmtId="0" fontId="108" fillId="0" borderId="0" xfId="1541" applyFont="1"/>
    <xf numFmtId="167" fontId="140" fillId="0" borderId="70" xfId="1541" applyNumberFormat="1" applyFont="1" applyBorder="1" applyAlignment="1">
      <alignment horizontal="center"/>
    </xf>
    <xf numFmtId="167" fontId="140" fillId="0" borderId="0" xfId="1541" applyNumberFormat="1" applyFont="1" applyAlignment="1">
      <alignment horizontal="center"/>
    </xf>
    <xf numFmtId="203" fontId="140" fillId="0" borderId="69" xfId="1541" applyNumberFormat="1" applyFont="1" applyBorder="1" applyAlignment="1">
      <alignment horizontal="center"/>
    </xf>
    <xf numFmtId="167" fontId="140" fillId="42" borderId="115" xfId="1541" applyNumberFormat="1" applyFont="1" applyFill="1" applyBorder="1" applyAlignment="1">
      <alignment horizontal="center" vertical="center"/>
    </xf>
    <xf numFmtId="167" fontId="140" fillId="42" borderId="140" xfId="1541" applyNumberFormat="1" applyFont="1" applyFill="1" applyBorder="1" applyAlignment="1">
      <alignment horizontal="center" vertical="center"/>
    </xf>
    <xf numFmtId="0" fontId="141" fillId="0" borderId="0" xfId="1541" applyFont="1"/>
    <xf numFmtId="0" fontId="7" fillId="0" borderId="0" xfId="1541" applyFont="1"/>
    <xf numFmtId="203" fontId="79" fillId="0" borderId="0" xfId="1541" applyNumberFormat="1" applyFont="1"/>
    <xf numFmtId="0" fontId="45" fillId="0" borderId="68" xfId="1541" applyFont="1" applyBorder="1" applyAlignment="1">
      <alignment horizontal="center" vertical="center"/>
    </xf>
    <xf numFmtId="173" fontId="29" fillId="0" borderId="44" xfId="1541" applyNumberFormat="1" applyFont="1" applyBorder="1" applyAlignment="1">
      <alignment horizontal="center" vertical="center"/>
    </xf>
    <xf numFmtId="0" fontId="29" fillId="0" borderId="64" xfId="1541" applyFont="1" applyBorder="1" applyAlignment="1">
      <alignment horizontal="center" vertical="center"/>
    </xf>
    <xf numFmtId="0" fontId="29" fillId="0" borderId="91" xfId="1541" applyFont="1" applyBorder="1" applyAlignment="1">
      <alignment horizontal="center" vertical="center"/>
    </xf>
    <xf numFmtId="0" fontId="56" fillId="15" borderId="30" xfId="1541" applyFont="1" applyFill="1" applyBorder="1" applyAlignment="1">
      <alignment horizontal="left" vertical="center"/>
    </xf>
    <xf numFmtId="173" fontId="29" fillId="0" borderId="107" xfId="1541" applyNumberFormat="1" applyFont="1" applyBorder="1" applyAlignment="1">
      <alignment horizontal="center" vertical="center"/>
    </xf>
    <xf numFmtId="173" fontId="29" fillId="0" borderId="76" xfId="1541" applyNumberFormat="1" applyFont="1" applyBorder="1" applyAlignment="1">
      <alignment horizontal="center" vertical="center"/>
    </xf>
    <xf numFmtId="0" fontId="29" fillId="0" borderId="11" xfId="1541" applyFont="1" applyBorder="1" applyAlignment="1">
      <alignment horizontal="center" vertical="center"/>
    </xf>
    <xf numFmtId="0" fontId="29" fillId="0" borderId="89" xfId="1541" applyFont="1" applyBorder="1" applyAlignment="1">
      <alignment horizontal="center" vertical="center"/>
    </xf>
    <xf numFmtId="173" fontId="29" fillId="0" borderId="11" xfId="1541" applyNumberFormat="1" applyFont="1" applyBorder="1" applyAlignment="1">
      <alignment horizontal="center"/>
    </xf>
    <xf numFmtId="173" fontId="29" fillId="0" borderId="65" xfId="1541" applyNumberFormat="1" applyFont="1" applyBorder="1" applyAlignment="1">
      <alignment horizontal="center"/>
    </xf>
    <xf numFmtId="173" fontId="29" fillId="0" borderId="64" xfId="1541" applyNumberFormat="1" applyFont="1" applyBorder="1" applyAlignment="1">
      <alignment horizontal="center"/>
    </xf>
    <xf numFmtId="0" fontId="29" fillId="0" borderId="0" xfId="1541" applyFont="1" applyAlignment="1">
      <alignment horizontal="center" vertical="center"/>
    </xf>
    <xf numFmtId="173" fontId="74" fillId="32" borderId="110" xfId="1541" applyNumberFormat="1" applyFont="1" applyFill="1" applyBorder="1" applyAlignment="1">
      <alignment horizontal="center" vertical="center"/>
    </xf>
    <xf numFmtId="0" fontId="74" fillId="33" borderId="110" xfId="1541" applyFont="1" applyFill="1" applyBorder="1" applyAlignment="1">
      <alignment horizontal="center" vertical="center"/>
    </xf>
    <xf numFmtId="0" fontId="74" fillId="33" borderId="0" xfId="1541" applyFont="1" applyFill="1" applyAlignment="1">
      <alignment horizontal="center" vertical="center"/>
    </xf>
    <xf numFmtId="0" fontId="78" fillId="34" borderId="115" xfId="1541" applyFont="1" applyFill="1" applyBorder="1" applyAlignment="1">
      <alignment vertical="center"/>
    </xf>
    <xf numFmtId="173" fontId="74" fillId="32" borderId="0" xfId="1541" applyNumberFormat="1" applyFont="1" applyFill="1" applyAlignment="1">
      <alignment horizontal="center" vertical="center"/>
    </xf>
    <xf numFmtId="0" fontId="95" fillId="34" borderId="61" xfId="1541" applyFont="1" applyFill="1" applyBorder="1" applyAlignment="1">
      <alignment horizontal="left" vertical="center" indent="1"/>
    </xf>
    <xf numFmtId="0" fontId="95" fillId="34" borderId="49" xfId="1541" applyFont="1" applyFill="1" applyBorder="1" applyAlignment="1">
      <alignment horizontal="left" vertical="center" indent="1"/>
    </xf>
    <xf numFmtId="173" fontId="29" fillId="0" borderId="96" xfId="1541" applyNumberFormat="1" applyFont="1" applyBorder="1" applyAlignment="1">
      <alignment horizontal="center"/>
    </xf>
    <xf numFmtId="173" fontId="29" fillId="0" borderId="87" xfId="1541" applyNumberFormat="1" applyFont="1" applyBorder="1" applyAlignment="1">
      <alignment horizontal="center"/>
    </xf>
    <xf numFmtId="0" fontId="29" fillId="0" borderId="96" xfId="1541" applyFont="1" applyBorder="1" applyAlignment="1">
      <alignment horizontal="center" vertical="center"/>
    </xf>
    <xf numFmtId="0" fontId="29" fillId="0" borderId="98" xfId="1541" applyFont="1" applyBorder="1" applyAlignment="1">
      <alignment horizontal="center" vertical="center"/>
    </xf>
    <xf numFmtId="0" fontId="29" fillId="0" borderId="50" xfId="1541" applyFont="1" applyBorder="1" applyAlignment="1">
      <alignment horizontal="center" vertical="center"/>
    </xf>
    <xf numFmtId="0" fontId="29" fillId="0" borderId="67" xfId="1541" applyFont="1" applyBorder="1" applyAlignment="1">
      <alignment horizontal="center" vertical="center"/>
    </xf>
    <xf numFmtId="0" fontId="114" fillId="30" borderId="166" xfId="1541" applyFont="1" applyFill="1" applyBorder="1" applyAlignment="1">
      <alignment horizontal="center" vertical="center" wrapText="1"/>
    </xf>
    <xf numFmtId="0" fontId="115" fillId="30" borderId="166" xfId="1541" applyFont="1" applyFill="1" applyBorder="1" applyAlignment="1">
      <alignment horizontal="center" vertical="center" wrapText="1"/>
    </xf>
    <xf numFmtId="170" fontId="114" fillId="0" borderId="166" xfId="1" applyNumberFormat="1" applyFont="1" applyBorder="1" applyAlignment="1">
      <alignment horizontal="center" vertical="center"/>
    </xf>
    <xf numFmtId="0" fontId="114" fillId="0" borderId="166" xfId="1541" applyFont="1" applyBorder="1" applyAlignment="1">
      <alignment horizontal="center" vertical="center"/>
    </xf>
    <xf numFmtId="173" fontId="29" fillId="0" borderId="169" xfId="1541" applyNumberFormat="1" applyFont="1" applyBorder="1" applyAlignment="1">
      <alignment horizontal="center" vertical="center"/>
    </xf>
    <xf numFmtId="173" fontId="29" fillId="0" borderId="89" xfId="1541" applyNumberFormat="1" applyFont="1" applyBorder="1" applyAlignment="1">
      <alignment horizontal="center" vertical="center"/>
    </xf>
    <xf numFmtId="0" fontId="29" fillId="0" borderId="44" xfId="1541" applyFont="1" applyBorder="1" applyAlignment="1">
      <alignment horizontal="center" vertical="center"/>
    </xf>
    <xf numFmtId="0" fontId="124" fillId="0" borderId="0" xfId="1541" applyFont="1" applyAlignment="1">
      <alignment horizontal="center"/>
    </xf>
    <xf numFmtId="2" fontId="127" fillId="16" borderId="177" xfId="1541" applyNumberFormat="1" applyFont="1" applyFill="1" applyBorder="1" applyAlignment="1">
      <alignment horizontal="center" vertical="center"/>
    </xf>
    <xf numFmtId="2" fontId="127" fillId="16" borderId="160" xfId="1541" applyNumberFormat="1" applyFont="1" applyFill="1" applyBorder="1" applyAlignment="1">
      <alignment horizontal="center" vertical="center" wrapText="1"/>
    </xf>
    <xf numFmtId="0" fontId="127" fillId="16" borderId="58" xfId="1541" applyFont="1" applyFill="1" applyBorder="1" applyAlignment="1">
      <alignment horizontal="center" vertical="center"/>
    </xf>
    <xf numFmtId="170" fontId="128" fillId="0" borderId="115" xfId="1" applyNumberFormat="1" applyFont="1" applyBorder="1" applyAlignment="1">
      <alignment horizontal="center" vertical="center" textRotation="90"/>
    </xf>
    <xf numFmtId="170" fontId="133" fillId="0" borderId="115" xfId="1" applyNumberFormat="1" applyFont="1" applyBorder="1" applyAlignment="1">
      <alignment horizontal="center" vertical="center" textRotation="90"/>
    </xf>
    <xf numFmtId="170" fontId="69" fillId="0" borderId="115" xfId="1" applyNumberFormat="1" applyFont="1" applyBorder="1" applyAlignment="1">
      <alignment horizontal="center" vertical="center" textRotation="90"/>
    </xf>
  </cellXfs>
  <cellStyles count="17253">
    <cellStyle name=" Writer Import]_x000d__x000a_Display Dialog=No_x000d__x000a__x000d__x000a_[Horizontal Arrange]_x000d__x000a_Dimensions Interlocking=Yes_x000d__x000a_Sum Hierarchy=Yes_x000d__x000a_Generate" xfId="6" xr:uid="{00000000-0005-0000-0000-000007000000}"/>
    <cellStyle name=" Writer Import]_x000d__x000a_Display Dialog=No_x000d__x000a__x000d__x000a_[Horizontal Arrange]_x000d__x000a_Dimensions Interlocking=Yes_x000d__x000a_Sum Hierarchy=Yes_x000d__x000a_Generate 2" xfId="7" xr:uid="{00000000-0005-0000-0000-000008000000}"/>
    <cellStyle name=" Writer Import]_x000d__x000a_Display Dialog=No_x000d__x000a__x000d__x000a_[Horizontal Arrange]_x000d__x000a_Dimensions Interlocking=Yes_x000d__x000a_Sum Hierarchy=Yes_x000d__x000a_Generate 2 2" xfId="8" xr:uid="{00000000-0005-0000-0000-000009000000}"/>
    <cellStyle name=" Writer Import]_x000d__x000a_Display Dialog=No_x000d__x000a__x000d__x000a_[Horizontal Arrange]_x000d__x000a_Dimensions Interlocking=Yes_x000d__x000a_Sum Hierarchy=Yes_x000d__x000a_Generate 3" xfId="9" xr:uid="{00000000-0005-0000-0000-00000A000000}"/>
    <cellStyle name=" Writer Import]_x000d__x000a_Display Dialog=No_x000d__x000a__x000d__x000a_[Horizontal Arrange]_x000d__x000a_Dimensions Interlocking=Yes_x000d__x000a_Sum Hierarchy=Yes_x000d__x000a_Generate 3 2" xfId="10" xr:uid="{00000000-0005-0000-0000-00000B000000}"/>
    <cellStyle name=" Writer Import]_x000d__x000a_Display Dialog=No_x000d__x000a__x000d__x000a_[Horizontal Arrange]_x000d__x000a_Dimensions Interlocking=Yes_x000d__x000a_Sum Hierarchy=Yes_x000d__x000a_Generate 4" xfId="11" xr:uid="{00000000-0005-0000-0000-00000C000000}"/>
    <cellStyle name=" Writer Import]_x000d__x000a_Display Dialog=No_x000d__x000a__x000d__x000a_[Horizontal Arrange]_x000d__x000a_Dimensions Interlocking=Yes_x000d__x000a_Sum Hierarchy=Yes_x000d__x000a_Generate_Kombissiri" xfId="12" xr:uid="{00000000-0005-0000-0000-00000D000000}"/>
    <cellStyle name="$K" xfId="13" xr:uid="{00000000-0005-0000-0000-00000E000000}"/>
    <cellStyle name="%" xfId="14" xr:uid="{00000000-0005-0000-0000-00000F000000}"/>
    <cellStyle name="% 10" xfId="15" xr:uid="{00000000-0005-0000-0000-000010000000}"/>
    <cellStyle name="% 2" xfId="16" xr:uid="{00000000-0005-0000-0000-000011000000}"/>
    <cellStyle name="% 3" xfId="17" xr:uid="{00000000-0005-0000-0000-000012000000}"/>
    <cellStyle name="% 4" xfId="18" xr:uid="{00000000-0005-0000-0000-000013000000}"/>
    <cellStyle name="%_ACTU1 2010" xfId="19" xr:uid="{00000000-0005-0000-0000-000014000000}"/>
    <cellStyle name="%_Budget 09_CF conso Onatel" xfId="20" xr:uid="{00000000-0005-0000-0000-000015000000}"/>
    <cellStyle name="%_BUDGET ONATEL 2010 v5" xfId="26" xr:uid="{00000000-0005-0000-0000-00001B000000}"/>
    <cellStyle name="%_Budget Onatel -Actu 3-2008" xfId="21" xr:uid="{00000000-0005-0000-0000-000016000000}"/>
    <cellStyle name="%_Budget Onatel -Actu 3-2008_BUDGET ONATEL 2010 v5" xfId="22" xr:uid="{00000000-0005-0000-0000-000017000000}"/>
    <cellStyle name="%_Budget Onatel -Actu 3-2008_Budget Telmob 2011" xfId="23" xr:uid="{00000000-0005-0000-0000-000018000000}"/>
    <cellStyle name="%_Budget Onatel -Actu 3-2008_CAPEX BUDGET2010" xfId="24" xr:uid="{00000000-0005-0000-0000-000019000000}"/>
    <cellStyle name="%_Budget Onatel -Actu 3-2008_Capex- Mobile" xfId="25" xr:uid="{00000000-0005-0000-0000-00001A000000}"/>
    <cellStyle name="%_Budget Telmob 2011" xfId="27" xr:uid="{00000000-0005-0000-0000-00001C000000}"/>
    <cellStyle name="%_CAPEX BUDGET2010" xfId="28" xr:uid="{00000000-0005-0000-0000-00001D000000}"/>
    <cellStyle name="%_Capex Fixe" xfId="29" xr:uid="{00000000-0005-0000-0000-00001E000000}"/>
    <cellStyle name="%_Capex- Mobile" xfId="30" xr:uid="{00000000-0005-0000-0000-00001F000000}"/>
    <cellStyle name="%_Classeur1 (2)" xfId="31" xr:uid="{00000000-0005-0000-0000-000020000000}"/>
    <cellStyle name="%_commentaires fixe  internet Déc 08" xfId="32" xr:uid="{00000000-0005-0000-0000-000021000000}"/>
    <cellStyle name="%_commentaires fixe  internet Déc 08 2" xfId="33" xr:uid="{00000000-0005-0000-0000-000022000000}"/>
    <cellStyle name="%_commentaires fixe  internet Déc 08_Classeur1" xfId="34" xr:uid="{00000000-0005-0000-0000-000023000000}"/>
    <cellStyle name="%_commentaires fixe  internet Déc 08_Commentaire activité Fixe  mobile ONATEL Nov 2009" xfId="35" xr:uid="{00000000-0005-0000-0000-000024000000}"/>
    <cellStyle name="%_commentaires fixe  internet Déc 08_COMMENTAIRES" xfId="36" xr:uid="{00000000-0005-0000-0000-000025000000}"/>
    <cellStyle name="%_commentaires fixe  internet Déc 08_Commentaires Janvier 2010" xfId="37" xr:uid="{00000000-0005-0000-0000-000026000000}"/>
    <cellStyle name="%_commentaires fixe  internet Déc 08_FAITS MARQUANTS DE SEPTEMBRE 2009" xfId="38" xr:uid="{00000000-0005-0000-0000-000027000000}"/>
    <cellStyle name="%_commentaires fixe  internet Déc 08_Flash du mois de Décembre 2009 V3 (2)" xfId="39" xr:uid="{00000000-0005-0000-0000-000028000000}"/>
    <cellStyle name="%_commentaires fixe  internet Déc 08_Flash du mois de Novembre V2" xfId="40" xr:uid="{00000000-0005-0000-0000-000029000000}"/>
    <cellStyle name="%_commentaires fixe  internet Déc 08_Flash du mois de septembre 2009 (2) (version 1)" xfId="41" xr:uid="{00000000-0005-0000-0000-00002A000000}"/>
    <cellStyle name="%_commentaires fixe  internet Déc 08_FLASH ONATEL DU MOIS DE FEVRIER 2010 V2" xfId="42" xr:uid="{00000000-0005-0000-0000-00002B000000}"/>
    <cellStyle name="%_commentaires fixe  internet Déc 08_Reporting Onatel septembre  2009 V1 (4)" xfId="43" xr:uid="{00000000-0005-0000-0000-00002C000000}"/>
    <cellStyle name="%_commentaires_fixe__internet_nov_08(2)" xfId="44" xr:uid="{00000000-0005-0000-0000-00002D000000}"/>
    <cellStyle name="%_commentaires_fixe__internet_nov_08(2) 2" xfId="45" xr:uid="{00000000-0005-0000-0000-00002E000000}"/>
    <cellStyle name="%_commentaires_fixe__internet_nov_08(2)_Classeur1" xfId="46" xr:uid="{00000000-0005-0000-0000-00002F000000}"/>
    <cellStyle name="%_commentaires_fixe__internet_nov_08(2)_Commentaire activité Fixe  mobile ONATEL Nov 2009" xfId="47" xr:uid="{00000000-0005-0000-0000-000030000000}"/>
    <cellStyle name="%_commentaires_fixe__internet_nov_08(2)_COMMENTAIRES" xfId="48" xr:uid="{00000000-0005-0000-0000-000031000000}"/>
    <cellStyle name="%_commentaires_fixe__internet_nov_08(2)_Commentaires Janvier 2010" xfId="49" xr:uid="{00000000-0005-0000-0000-000032000000}"/>
    <cellStyle name="%_commentaires_fixe__internet_nov_08(2)_FAITS MARQUANTS DE SEPTEMBRE 2009" xfId="50" xr:uid="{00000000-0005-0000-0000-000033000000}"/>
    <cellStyle name="%_commentaires_fixe__internet_nov_08(2)_Flash du mois de Décembre 2009 V3 (2)" xfId="51" xr:uid="{00000000-0005-0000-0000-000034000000}"/>
    <cellStyle name="%_commentaires_fixe__internet_nov_08(2)_Flash du mois de Novembre V2" xfId="52" xr:uid="{00000000-0005-0000-0000-000035000000}"/>
    <cellStyle name="%_commentaires_fixe__internet_nov_08(2)_Flash du mois de septembre 2009 (2) (version 1)" xfId="53" xr:uid="{00000000-0005-0000-0000-000036000000}"/>
    <cellStyle name="%_commentaires_fixe__internet_nov_08(2)_FLASH ONATEL DU MOIS DE FEVRIER 2010 V2" xfId="54" xr:uid="{00000000-0005-0000-0000-000037000000}"/>
    <cellStyle name="%_commentaires_fixe__internet_nov_08(2)_Reporting Onatel septembre  2009 V1 (4)" xfId="55" xr:uid="{00000000-0005-0000-0000-000038000000}"/>
    <cellStyle name="%_Feuil1" xfId="56" xr:uid="{00000000-0005-0000-0000-000039000000}"/>
    <cellStyle name="%_Flash du mois de septembre 2009 (2) (version 1)" xfId="57" xr:uid="{00000000-0005-0000-0000-00003A000000}"/>
    <cellStyle name="%_Flash du mois de septembre 2009 (2) (version 1) 2" xfId="58" xr:uid="{00000000-0005-0000-0000-00003B000000}"/>
    <cellStyle name="%_Flash du mois de septembre 2009 (2) (version 1)_Classeur1" xfId="59" xr:uid="{00000000-0005-0000-0000-00003C000000}"/>
    <cellStyle name="%_Flash du mois de septembre 2009 (2) (version 1)_Commentaire activité Fixe  mobile ONATEL Nov 2009" xfId="60" xr:uid="{00000000-0005-0000-0000-00003D000000}"/>
    <cellStyle name="%_Flash du mois de septembre 2009 (2) (version 1)_COMMENTAIRES" xfId="61" xr:uid="{00000000-0005-0000-0000-00003E000000}"/>
    <cellStyle name="%_Flash du mois de septembre 2009 (2) (version 1)_Commentaires Janvier 2010" xfId="62" xr:uid="{00000000-0005-0000-0000-00003F000000}"/>
    <cellStyle name="%_Flash du mois de septembre 2009 (2) (version 1)_Flash du mois de Décembre 2009 V3 (2)" xfId="63" xr:uid="{00000000-0005-0000-0000-000040000000}"/>
    <cellStyle name="%_Flash du mois de septembre 2009 (2) (version 1)_Flash du mois de Novembre V2" xfId="64" xr:uid="{00000000-0005-0000-0000-000041000000}"/>
    <cellStyle name="%_Flash du mois de septembre 2009 (2) (version 1)_FLASH ONATEL DU MOIS DE FEVRIER 2010 V2" xfId="65" xr:uid="{00000000-0005-0000-0000-000042000000}"/>
    <cellStyle name="%_Flash du mois de septembre 2009 (2) (version 1)_Reporting Onatel septembre  2009 V1 (4)" xfId="66" xr:uid="{00000000-0005-0000-0000-000043000000}"/>
    <cellStyle name="%_Flash_du_mois_de_Décembre_2008_v2(2)" xfId="67" xr:uid="{00000000-0005-0000-0000-000044000000}"/>
    <cellStyle name="%_Flash_du_mois_de_Décembre_2008_v2(2)_Flash du mois de septembre 2009 (2) (version 1)" xfId="68" xr:uid="{00000000-0005-0000-0000-000045000000}"/>
    <cellStyle name="%_Flash_du_mois_de_Décembre_2008_v2(2)_Flash du mois de septembre 2009 (2) (version 1) 2" xfId="69" xr:uid="{00000000-0005-0000-0000-000046000000}"/>
    <cellStyle name="%_Flash_du_mois_de_Décembre_2008_v2(2)_Flash du mois de septembre 2009 (2) (version 1)_Classeur1" xfId="70" xr:uid="{00000000-0005-0000-0000-000047000000}"/>
    <cellStyle name="%_Flash_du_mois_de_Décembre_2008_v2(2)_Flash du mois de septembre 2009 (2) (version 1)_Commentaire activité Fixe  mobile ONATEL Nov 2009" xfId="71" xr:uid="{00000000-0005-0000-0000-000048000000}"/>
    <cellStyle name="%_Flash_du_mois_de_Décembre_2008_v2(2)_Flash du mois de septembre 2009 (2) (version 1)_COMMENTAIRES" xfId="72" xr:uid="{00000000-0005-0000-0000-000049000000}"/>
    <cellStyle name="%_Flash_du_mois_de_Décembre_2008_v2(2)_Flash du mois de septembre 2009 (2) (version 1)_Commentaires Janvier 2010" xfId="73" xr:uid="{00000000-0005-0000-0000-00004A000000}"/>
    <cellStyle name="%_Flash_du_mois_de_Décembre_2008_v2(2)_Flash du mois de septembre 2009 (2) (version 1)_Flash du mois de Décembre 2009 V3 (2)" xfId="74" xr:uid="{00000000-0005-0000-0000-00004B000000}"/>
    <cellStyle name="%_Flash_du_mois_de_Décembre_2008_v2(2)_Flash du mois de septembre 2009 (2) (version 1)_Flash du mois de Novembre V2" xfId="75" xr:uid="{00000000-0005-0000-0000-00004C000000}"/>
    <cellStyle name="%_Flash_du_mois_de_Décembre_2008_v2(2)_Flash du mois de septembre 2009 (2) (version 1)_FLASH ONATEL DU MOIS DE FEVRIER 2010 V2" xfId="76" xr:uid="{00000000-0005-0000-0000-00004D000000}"/>
    <cellStyle name="%_Flash_du_mois_de_Décembre_2008_v2(2)_Flash du mois de septembre 2009 (2) (version 1)_Reporting Onatel septembre  2009 V1 (4)" xfId="77" xr:uid="{00000000-0005-0000-0000-00004E000000}"/>
    <cellStyle name="%_Flash_du_mois_de_Décembre_2008_v2(2)_Flux Financiers Conso" xfId="78" xr:uid="{00000000-0005-0000-0000-00004F000000}"/>
    <cellStyle name="%_Flash_du_mois_de_Décembre_2008_v2(2)_Flux Financiers Conso 2" xfId="79" xr:uid="{00000000-0005-0000-0000-000050000000}"/>
    <cellStyle name="%_Flash_du_mois_de_Décembre_2008_v2(2)_Flux Financiers Conso_Classeur1" xfId="80" xr:uid="{00000000-0005-0000-0000-000051000000}"/>
    <cellStyle name="%_Flash_du_mois_de_Décembre_2008_v2(2)_Flux Financiers Conso_Commentaire activité Fixe  mobile ONATEL Nov 2009" xfId="81" xr:uid="{00000000-0005-0000-0000-000052000000}"/>
    <cellStyle name="%_Flash_du_mois_de_Décembre_2008_v2(2)_Flux Financiers Conso_COMMENTAIRES" xfId="82" xr:uid="{00000000-0005-0000-0000-000053000000}"/>
    <cellStyle name="%_Flash_du_mois_de_Décembre_2008_v2(2)_Flux Financiers Conso_Commentaires Janvier 2010" xfId="83" xr:uid="{00000000-0005-0000-0000-000054000000}"/>
    <cellStyle name="%_Flash_du_mois_de_Décembre_2008_v2(2)_Flux Financiers Conso_FAITS MARQUANTS DE SEPTEMBRE 2009" xfId="84" xr:uid="{00000000-0005-0000-0000-000055000000}"/>
    <cellStyle name="%_Flash_du_mois_de_Décembre_2008_v2(2)_Flux Financiers Conso_Flash du mois de Décembre 2009 V3 (2)" xfId="85" xr:uid="{00000000-0005-0000-0000-000056000000}"/>
    <cellStyle name="%_Flash_du_mois_de_Décembre_2008_v2(2)_Flux Financiers Conso_Flash du mois de Novembre V2" xfId="86" xr:uid="{00000000-0005-0000-0000-000057000000}"/>
    <cellStyle name="%_Flash_du_mois_de_Décembre_2008_v2(2)_Flux Financiers Conso_Flash du mois de septembre 2009 (2) (version 1)" xfId="87" xr:uid="{00000000-0005-0000-0000-000058000000}"/>
    <cellStyle name="%_Flash_du_mois_de_Décembre_2008_v2(2)_Flux Financiers Conso_FLASH ONATEL DU MOIS DE FEVRIER 2010 V2" xfId="88" xr:uid="{00000000-0005-0000-0000-000059000000}"/>
    <cellStyle name="%_Flash_du_mois_de_Décembre_2008_v2(2)_Flux Financiers Conso_Reporting Onatel septembre  2009 V1 (4)" xfId="89" xr:uid="{00000000-0005-0000-0000-00005A000000}"/>
    <cellStyle name="%_Flash_du_mois_de_Décembre_2008_v2(2)_Reporting Onatel septembre  2009 préparé" xfId="90" xr:uid="{00000000-0005-0000-0000-00005B000000}"/>
    <cellStyle name="%_Flux Financiers Conso" xfId="91" xr:uid="{00000000-0005-0000-0000-00005C000000}"/>
    <cellStyle name="%_Flux Financiers Conso 2" xfId="92" xr:uid="{00000000-0005-0000-0000-00005D000000}"/>
    <cellStyle name="%_Flux Financiers Conso_Classeur1" xfId="93" xr:uid="{00000000-0005-0000-0000-00005E000000}"/>
    <cellStyle name="%_Flux Financiers Conso_Commentaire activité Fixe  mobile ONATEL Nov 2009" xfId="94" xr:uid="{00000000-0005-0000-0000-00005F000000}"/>
    <cellStyle name="%_Flux Financiers Conso_COMMENTAIRES" xfId="95" xr:uid="{00000000-0005-0000-0000-000060000000}"/>
    <cellStyle name="%_Flux Financiers Conso_Commentaires Janvier 2010" xfId="96" xr:uid="{00000000-0005-0000-0000-000061000000}"/>
    <cellStyle name="%_Flux Financiers Conso_FAITS MARQUANTS DE SEPTEMBRE 2009" xfId="97" xr:uid="{00000000-0005-0000-0000-000062000000}"/>
    <cellStyle name="%_Flux Financiers Conso_Flash du mois de Décembre 2009 V3 (2)" xfId="98" xr:uid="{00000000-0005-0000-0000-000063000000}"/>
    <cellStyle name="%_Flux Financiers Conso_Flash du mois de Novembre V2" xfId="99" xr:uid="{00000000-0005-0000-0000-000064000000}"/>
    <cellStyle name="%_Flux Financiers Conso_Flash du mois de septembre 2009 (2) (version 1)" xfId="100" xr:uid="{00000000-0005-0000-0000-000065000000}"/>
    <cellStyle name="%_Flux Financiers Conso_FLASH ONATEL DU MOIS DE FEVRIER 2010 V2" xfId="101" xr:uid="{00000000-0005-0000-0000-000066000000}"/>
    <cellStyle name="%_Flux Financiers Conso_Reporting Onatel septembre  2009 V1 (4)" xfId="102" xr:uid="{00000000-0005-0000-0000-000067000000}"/>
    <cellStyle name="%_Phase préparatoire du TBG de Décembre 2008" xfId="104" xr:uid="{00000000-0005-0000-0000-000069000000}"/>
    <cellStyle name="%_Phase préparatoire du TBG de Décembre 2008_Flash du mois de septembre 2009 (2) (version 1)" xfId="105" xr:uid="{00000000-0005-0000-0000-00006A000000}"/>
    <cellStyle name="%_Phase préparatoire du TBG de Décembre 2008_Flash du mois de septembre 2009 (2) (version 1) 2" xfId="106" xr:uid="{00000000-0005-0000-0000-00006B000000}"/>
    <cellStyle name="%_Phase préparatoire du TBG de Décembre 2008_Flash du mois de septembre 2009 (2) (version 1)_Classeur1" xfId="107" xr:uid="{00000000-0005-0000-0000-00006C000000}"/>
    <cellStyle name="%_Phase préparatoire du TBG de Décembre 2008_Flash du mois de septembre 2009 (2) (version 1)_Commentaire activité Fixe  mobile ONATEL Nov 2009" xfId="108" xr:uid="{00000000-0005-0000-0000-00006D000000}"/>
    <cellStyle name="%_Phase préparatoire du TBG de Décembre 2008_Flash du mois de septembre 2009 (2) (version 1)_COMMENTAIRES" xfId="109" xr:uid="{00000000-0005-0000-0000-00006E000000}"/>
    <cellStyle name="%_Phase préparatoire du TBG de Décembre 2008_Flash du mois de septembre 2009 (2) (version 1)_Commentaires Janvier 2010" xfId="110" xr:uid="{00000000-0005-0000-0000-00006F000000}"/>
    <cellStyle name="%_Phase préparatoire du TBG de Décembre 2008_Flash du mois de septembre 2009 (2) (version 1)_Flash du mois de Décembre 2009 V3 (2)" xfId="111" xr:uid="{00000000-0005-0000-0000-000070000000}"/>
    <cellStyle name="%_Phase préparatoire du TBG de Décembre 2008_Flash du mois de septembre 2009 (2) (version 1)_Flash du mois de Novembre V2" xfId="112" xr:uid="{00000000-0005-0000-0000-000071000000}"/>
    <cellStyle name="%_Phase préparatoire du TBG de Décembre 2008_Flash du mois de septembre 2009 (2) (version 1)_FLASH ONATEL DU MOIS DE FEVRIER 2010 V2" xfId="113" xr:uid="{00000000-0005-0000-0000-000072000000}"/>
    <cellStyle name="%_Phase préparatoire du TBG de Décembre 2008_Flash du mois de septembre 2009 (2) (version 1)_Reporting Onatel septembre  2009 V1 (4)" xfId="114" xr:uid="{00000000-0005-0000-0000-000073000000}"/>
    <cellStyle name="%_Phase préparatoire du TBG de Décembre 2008_Flux Financiers Conso" xfId="115" xr:uid="{00000000-0005-0000-0000-000074000000}"/>
    <cellStyle name="%_Phase préparatoire du TBG de Décembre 2008_Flux Financiers Conso 2" xfId="116" xr:uid="{00000000-0005-0000-0000-000075000000}"/>
    <cellStyle name="%_Phase préparatoire du TBG de Décembre 2008_Flux Financiers Conso_Classeur1" xfId="117" xr:uid="{00000000-0005-0000-0000-000076000000}"/>
    <cellStyle name="%_Phase préparatoire du TBG de Décembre 2008_Flux Financiers Conso_Commentaire activité Fixe  mobile ONATEL Nov 2009" xfId="118" xr:uid="{00000000-0005-0000-0000-000077000000}"/>
    <cellStyle name="%_Phase préparatoire du TBG de Décembre 2008_Flux Financiers Conso_COMMENTAIRES" xfId="119" xr:uid="{00000000-0005-0000-0000-000078000000}"/>
    <cellStyle name="%_Phase préparatoire du TBG de Décembre 2008_Flux Financiers Conso_Commentaires Janvier 2010" xfId="120" xr:uid="{00000000-0005-0000-0000-000079000000}"/>
    <cellStyle name="%_Phase préparatoire du TBG de Décembre 2008_Flux Financiers Conso_FAITS MARQUANTS DE SEPTEMBRE 2009" xfId="121" xr:uid="{00000000-0005-0000-0000-00007A000000}"/>
    <cellStyle name="%_Phase préparatoire du TBG de Décembre 2008_Flux Financiers Conso_Flash du mois de Décembre 2009 V3 (2)" xfId="122" xr:uid="{00000000-0005-0000-0000-00007B000000}"/>
    <cellStyle name="%_Phase préparatoire du TBG de Décembre 2008_Flux Financiers Conso_Flash du mois de Novembre V2" xfId="123" xr:uid="{00000000-0005-0000-0000-00007C000000}"/>
    <cellStyle name="%_Phase préparatoire du TBG de Décembre 2008_Flux Financiers Conso_Flash du mois de septembre 2009 (2) (version 1)" xfId="124" xr:uid="{00000000-0005-0000-0000-00007D000000}"/>
    <cellStyle name="%_Phase préparatoire du TBG de Décembre 2008_Flux Financiers Conso_FLASH ONATEL DU MOIS DE FEVRIER 2010 V2" xfId="125" xr:uid="{00000000-0005-0000-0000-00007E000000}"/>
    <cellStyle name="%_Phase préparatoire du TBG de Décembre 2008_Flux Financiers Conso_Reporting Onatel septembre  2009 V1 (4)" xfId="126" xr:uid="{00000000-0005-0000-0000-00007F000000}"/>
    <cellStyle name="%_Phase préparatoire du TBG de Décembre 2008_Reporting Onatel septembre  2009 préparé" xfId="127" xr:uid="{00000000-0005-0000-0000-000080000000}"/>
    <cellStyle name="%_P-L Fixe" xfId="103" xr:uid="{00000000-0005-0000-0000-000068000000}"/>
    <cellStyle name="%_Prez Budget 2009-V1" xfId="128" xr:uid="{00000000-0005-0000-0000-000081000000}"/>
    <cellStyle name="%_Prez Budget 2009-V1_BUDGET ONATEL 2010 v5" xfId="129" xr:uid="{00000000-0005-0000-0000-000082000000}"/>
    <cellStyle name="%_Prez Budget 2009-V1_CAPEX BUDGET2010" xfId="130" xr:uid="{00000000-0005-0000-0000-000083000000}"/>
    <cellStyle name="%_Projet de budget 2009- Onatel- V5bis" xfId="131" xr:uid="{00000000-0005-0000-0000-000084000000}"/>
    <cellStyle name="%_Projet de budget 2009- Onatel- V5bis_BUDGET ONATEL 2010 v5" xfId="132" xr:uid="{00000000-0005-0000-0000-000085000000}"/>
    <cellStyle name="%_Projet de budget 2009- Onatel- V5bis_CAPEX BUDGET2010" xfId="133" xr:uid="{00000000-0005-0000-0000-000086000000}"/>
    <cellStyle name="%_repartition_mensuelle_objectifs_2010 _par_DR" xfId="134" xr:uid="{00000000-0005-0000-0000-000087000000}"/>
    <cellStyle name="%_repartition_objectifs_2011" xfId="135" xr:uid="{00000000-0005-0000-0000-000088000000}"/>
    <cellStyle name="%_REPORTING  ONATEL SEPTEMBRE 2008 V3" xfId="136" xr:uid="{00000000-0005-0000-0000-000089000000}"/>
    <cellStyle name="%_REPORTING  ONATEL SEPTEMBRE 2008 V3_BUDGET ONATEL 2010 v5" xfId="137" xr:uid="{00000000-0005-0000-0000-00008A000000}"/>
    <cellStyle name="%_REPORTING  ONATEL SEPTEMBRE 2008 V3_Budget Telmob 2011" xfId="138" xr:uid="{00000000-0005-0000-0000-00008B000000}"/>
    <cellStyle name="%_REPORTING  ONATEL SEPTEMBRE 2008 V3_CAPEX BUDGET2010" xfId="139" xr:uid="{00000000-0005-0000-0000-00008C000000}"/>
    <cellStyle name="%_REPORTING  ONATEL SEPTEMBRE 2008 V3_Capex- Mobile" xfId="140" xr:uid="{00000000-0005-0000-0000-00008D000000}"/>
    <cellStyle name="%_Reporting Onatel septembre  2009 préparé" xfId="141" xr:uid="{00000000-0005-0000-0000-00008E000000}"/>
    <cellStyle name="%_Sotelma- P&amp;L MAD " xfId="142" xr:uid="{00000000-0005-0000-0000-00008F000000}"/>
    <cellStyle name="%_Tableau de suivi d'interco-DF_DO Onatel" xfId="143" xr:uid="{00000000-0005-0000-0000-000090000000}"/>
    <cellStyle name="%_TBG filiales Février 10" xfId="144" xr:uid="{00000000-0005-0000-0000-000091000000}"/>
    <cellStyle name="%_TRAFIC FIXE &amp; MOBILE" xfId="145" xr:uid="{00000000-0005-0000-0000-000092000000}"/>
    <cellStyle name="%_TRAFIC FIXE &amp; MOBILE_Flash du mois de septembre 2009 (2) (version 1)" xfId="146" xr:uid="{00000000-0005-0000-0000-000093000000}"/>
    <cellStyle name="%_TRAFIC FIXE &amp; MOBILE_Flash du mois de septembre 2009 (2) (version 1) 2" xfId="147" xr:uid="{00000000-0005-0000-0000-000094000000}"/>
    <cellStyle name="%_TRAFIC FIXE &amp; MOBILE_Flash du mois de septembre 2009 (2) (version 1)_Classeur1" xfId="148" xr:uid="{00000000-0005-0000-0000-000095000000}"/>
    <cellStyle name="%_TRAFIC FIXE &amp; MOBILE_Flash du mois de septembre 2009 (2) (version 1)_Commentaire activité Fixe  mobile ONATEL Nov 2009" xfId="149" xr:uid="{00000000-0005-0000-0000-000096000000}"/>
    <cellStyle name="%_TRAFIC FIXE &amp; MOBILE_Flash du mois de septembre 2009 (2) (version 1)_COMMENTAIRES" xfId="150" xr:uid="{00000000-0005-0000-0000-000097000000}"/>
    <cellStyle name="%_TRAFIC FIXE &amp; MOBILE_Flash du mois de septembre 2009 (2) (version 1)_Commentaires Janvier 2010" xfId="151" xr:uid="{00000000-0005-0000-0000-000098000000}"/>
    <cellStyle name="%_TRAFIC FIXE &amp; MOBILE_Flash du mois de septembre 2009 (2) (version 1)_Flash du mois de Décembre 2009 V3 (2)" xfId="152" xr:uid="{00000000-0005-0000-0000-000099000000}"/>
    <cellStyle name="%_TRAFIC FIXE &amp; MOBILE_Flash du mois de septembre 2009 (2) (version 1)_Flash du mois de Novembre V2" xfId="153" xr:uid="{00000000-0005-0000-0000-00009A000000}"/>
    <cellStyle name="%_TRAFIC FIXE &amp; MOBILE_Flash du mois de septembre 2009 (2) (version 1)_FLASH ONATEL DU MOIS DE FEVRIER 2010 V2" xfId="154" xr:uid="{00000000-0005-0000-0000-00009B000000}"/>
    <cellStyle name="%_TRAFIC FIXE &amp; MOBILE_Flash du mois de septembre 2009 (2) (version 1)_Reporting Onatel septembre  2009 V1 (4)" xfId="155" xr:uid="{00000000-0005-0000-0000-00009C000000}"/>
    <cellStyle name="%_TRAFIC FIXE &amp; MOBILE_Reporting Onatel septembre  2009 préparé" xfId="156" xr:uid="{00000000-0005-0000-0000-00009D000000}"/>
    <cellStyle name="%_Trafic_Comptable_2009_Août" xfId="157" xr:uid="{00000000-0005-0000-0000-00009E000000}"/>
    <cellStyle name="%_Trafic_Comptable_2009_Août 2" xfId="158" xr:uid="{00000000-0005-0000-0000-00009F000000}"/>
    <cellStyle name="%_Trafic_Comptable_2009_Août 2_Tableau de suivi d'interco-DF_DO Onatel" xfId="159" xr:uid="{00000000-0005-0000-0000-0000A0000000}"/>
    <cellStyle name="%_Trafic_Comptable_2009_juillet" xfId="160" xr:uid="{00000000-0005-0000-0000-0000A1000000}"/>
    <cellStyle name="%_Trafic_Comptable_2009_juillet 2" xfId="161" xr:uid="{00000000-0005-0000-0000-0000A2000000}"/>
    <cellStyle name="%_Trafic_Comptable_2009_juillet 2_Tableau de suivi d'interco-DF_DO Onatel" xfId="162" xr:uid="{00000000-0005-0000-0000-0000A3000000}"/>
    <cellStyle name="%_Trafic_Comptable_2009_NOV" xfId="163" xr:uid="{00000000-0005-0000-0000-0000A4000000}"/>
    <cellStyle name="%_Trafic_Comptable_2009_NOV 2" xfId="164" xr:uid="{00000000-0005-0000-0000-0000A5000000}"/>
    <cellStyle name="%_Trafic_Comptable_2009_NOV 2_Tableau de suivi d'interco-DF_DO Onatel" xfId="165" xr:uid="{00000000-0005-0000-0000-0000A6000000}"/>
    <cellStyle name="%_Trafic_Comptable_2009_oct" xfId="166" xr:uid="{00000000-0005-0000-0000-0000A7000000}"/>
    <cellStyle name="%_Trafic_Comptable_2009_oct 2" xfId="167" xr:uid="{00000000-0005-0000-0000-0000A8000000}"/>
    <cellStyle name="%_Trafic_Comptable_2009_oct 2_Tableau de suivi d'interco-DF_DO Onatel" xfId="168" xr:uid="{00000000-0005-0000-0000-0000A9000000}"/>
    <cellStyle name="%_Trafic_Comptable_2009_Sept" xfId="169" xr:uid="{00000000-0005-0000-0000-0000AA000000}"/>
    <cellStyle name="%_Trafic_Comptable_2009_Sept 2" xfId="170" xr:uid="{00000000-0005-0000-0000-0000AB000000}"/>
    <cellStyle name="%_Trafic_Comptable_2009_Sept 2_Tableau de suivi d'interco-DF_DO Onatel" xfId="171" xr:uid="{00000000-0005-0000-0000-0000AC000000}"/>
    <cellStyle name="%_Trafic_Comptable_2010_Janvier" xfId="172" xr:uid="{00000000-0005-0000-0000-0000AD000000}"/>
    <cellStyle name="%_Trafic_Comptable_2010_Janvier 2" xfId="173" xr:uid="{00000000-0005-0000-0000-0000AE000000}"/>
    <cellStyle name="%_Trafic_Comptable_2010_Janvier 2_Tableau de suivi d'interco-DF_DO Onatel" xfId="174" xr:uid="{00000000-0005-0000-0000-0000AF000000}"/>
    <cellStyle name="%_yan mogo ba" xfId="175" xr:uid="{00000000-0005-0000-0000-0000B0000000}"/>
    <cellStyle name="%_yan mogo ba_Flash du mois de septembre 2009 (2) (version 1)" xfId="176" xr:uid="{00000000-0005-0000-0000-0000B1000000}"/>
    <cellStyle name="%_yan mogo ba_Flash du mois de septembre 2009 (2) (version 1) 2" xfId="177" xr:uid="{00000000-0005-0000-0000-0000B2000000}"/>
    <cellStyle name="%_yan mogo ba_Flash du mois de septembre 2009 (2) (version 1)_Classeur1" xfId="178" xr:uid="{00000000-0005-0000-0000-0000B3000000}"/>
    <cellStyle name="%_yan mogo ba_Flash du mois de septembre 2009 (2) (version 1)_Commentaire activité Fixe  mobile ONATEL Nov 2009" xfId="179" xr:uid="{00000000-0005-0000-0000-0000B4000000}"/>
    <cellStyle name="%_yan mogo ba_Flash du mois de septembre 2009 (2) (version 1)_COMMENTAIRES" xfId="180" xr:uid="{00000000-0005-0000-0000-0000B5000000}"/>
    <cellStyle name="%_yan mogo ba_Flash du mois de septembre 2009 (2) (version 1)_Commentaires Janvier 2010" xfId="181" xr:uid="{00000000-0005-0000-0000-0000B6000000}"/>
    <cellStyle name="%_yan mogo ba_Flash du mois de septembre 2009 (2) (version 1)_Flash du mois de Décembre 2009 V3 (2)" xfId="182" xr:uid="{00000000-0005-0000-0000-0000B7000000}"/>
    <cellStyle name="%_yan mogo ba_Flash du mois de septembre 2009 (2) (version 1)_Flash du mois de Novembre V2" xfId="183" xr:uid="{00000000-0005-0000-0000-0000B8000000}"/>
    <cellStyle name="%_yan mogo ba_Flash du mois de septembre 2009 (2) (version 1)_FLASH ONATEL DU MOIS DE FEVRIER 2010 V2" xfId="184" xr:uid="{00000000-0005-0000-0000-0000B9000000}"/>
    <cellStyle name="%_yan mogo ba_Flash du mois de septembre 2009 (2) (version 1)_Reporting Onatel septembre  2009 V1 (4)" xfId="185" xr:uid="{00000000-0005-0000-0000-0000BA000000}"/>
    <cellStyle name="%_yan mogo ba_Reporting Onatel septembre  2009 préparé" xfId="186" xr:uid="{00000000-0005-0000-0000-0000BB000000}"/>
    <cellStyle name="??" xfId="5360" xr:uid="{00000000-0005-0000-0000-0000F1140000}"/>
    <cellStyle name="?? [0]_BINV" xfId="5361" xr:uid="{00000000-0005-0000-0000-0000F2140000}"/>
    <cellStyle name="???[0]_BINV" xfId="5362" xr:uid="{00000000-0005-0000-0000-0000F3140000}"/>
    <cellStyle name="???_BINV" xfId="5363" xr:uid="{00000000-0005-0000-0000-0000F4140000}"/>
    <cellStyle name="??[0]_laroux" xfId="5364" xr:uid="{00000000-0005-0000-0000-0000F5140000}"/>
    <cellStyle name="??_BINV" xfId="5365" xr:uid="{00000000-0005-0000-0000-0000F6140000}"/>
    <cellStyle name="\" xfId="5366" xr:uid="{00000000-0005-0000-0000-0000F7140000}"/>
    <cellStyle name="\_Budget 09_CF conso Onatel" xfId="5367" xr:uid="{00000000-0005-0000-0000-0000F8140000}"/>
    <cellStyle name="\_Capex Fixe" xfId="5368" xr:uid="{00000000-0005-0000-0000-0000F9140000}"/>
    <cellStyle name="\_Tableau de Bord de Gestion ONATEL 2011" xfId="5369" xr:uid="{00000000-0005-0000-0000-0000FA140000}"/>
    <cellStyle name="_%(SignOnly)" xfId="5370" xr:uid="{00000000-0005-0000-0000-0000FB140000}"/>
    <cellStyle name="_%(SignOnly)_BLS2q_salesforce" xfId="5371" xr:uid="{00000000-0005-0000-0000-0000FC140000}"/>
    <cellStyle name="_%(SignSpaceOnly)" xfId="5372" xr:uid="{00000000-0005-0000-0000-0000FD140000}"/>
    <cellStyle name="_%(SignSpaceOnly)_BLS2q_salesforce" xfId="5373" xr:uid="{00000000-0005-0000-0000-0000FE140000}"/>
    <cellStyle name="_~8691318" xfId="11256" xr:uid="{00000000-0005-0000-0000-0000F92B0000}"/>
    <cellStyle name="_~8691318_BP&amp;A Bulletin - 05- 2008-09-MAPA (draft)" xfId="11257" xr:uid="{00000000-0005-0000-0000-0000FA2B0000}"/>
    <cellStyle name="_~8691318_BP&amp;A Bulletin - 05- 2008-09-MAPA (Post review)" xfId="11258" xr:uid="{00000000-0005-0000-0000-0000FB2B0000}"/>
    <cellStyle name="_9thFeb_1350_capex model" xfId="5374" xr:uid="{00000000-0005-0000-0000-0000FF140000}"/>
    <cellStyle name="_9thFeb_1350_capex model_F2.7A" xfId="5375" xr:uid="{00000000-0005-0000-0000-000000150000}"/>
    <cellStyle name="_Access Charges - Unit wise Feb 04" xfId="5376" xr:uid="{00000000-0005-0000-0000-000001150000}"/>
    <cellStyle name="_Access Charges Infotel" xfId="5377" xr:uid="{00000000-0005-0000-0000-000002150000}"/>
    <cellStyle name="_Access Charges Mobility" xfId="5378" xr:uid="{00000000-0005-0000-0000-000003150000}"/>
    <cellStyle name="_Access KPI_Nov 04" xfId="5379" xr:uid="{00000000-0005-0000-0000-000004150000}"/>
    <cellStyle name="_actu3 2007 GT" xfId="5380" xr:uid="{00000000-0005-0000-0000-000005150000}"/>
    <cellStyle name="_BFR 1009v1" xfId="5381" xr:uid="{00000000-0005-0000-0000-000006150000}"/>
    <cellStyle name="_BPA 17Jan" xfId="5382" xr:uid="{00000000-0005-0000-0000-000007150000}"/>
    <cellStyle name="_BPA 17Jan_F2.7A" xfId="5383" xr:uid="{00000000-0005-0000-0000-000008150000}"/>
    <cellStyle name="_BTVL Consolidated" xfId="5384" xr:uid="{00000000-0005-0000-0000-000009150000}"/>
    <cellStyle name="_BTVL consolidation format_new V 2.7" xfId="5385" xr:uid="{00000000-0005-0000-0000-00000A150000}"/>
    <cellStyle name="_BTVL F&amp;F - 2+10 - For circulation" xfId="5386" xr:uid="{00000000-0005-0000-0000-00000B150000}"/>
    <cellStyle name="_BTVL Format" xfId="5387" xr:uid="{00000000-0005-0000-0000-00000C150000}"/>
    <cellStyle name="_Budget 2004-05 V 2.7" xfId="5388" xr:uid="{00000000-0005-0000-0000-00000D150000}"/>
    <cellStyle name="_Budget HR 2004-05" xfId="5389" xr:uid="{00000000-0005-0000-0000-00000E150000}"/>
    <cellStyle name="_Budget ver2" xfId="5390" xr:uid="{00000000-0005-0000-0000-00000F150000}"/>
    <cellStyle name="_CAPEX Août 07 (3)" xfId="5391" xr:uid="{00000000-0005-0000-0000-000010150000}"/>
    <cellStyle name="_CAPEX Août 07 (3)_Classeur1 (2)" xfId="5392" xr:uid="{00000000-0005-0000-0000-000011150000}"/>
    <cellStyle name="_CAPEX Pole Réseaux  fevrier 2007" xfId="5393" xr:uid="{00000000-0005-0000-0000-000012150000}"/>
    <cellStyle name="_CAPEX Pole Réseaux  Mars 2007" xfId="5394" xr:uid="{00000000-0005-0000-0000-000013150000}"/>
    <cellStyle name="_CAPEX RFE 2007-2008-Actu12008 (2)" xfId="5395" xr:uid="{00000000-0005-0000-0000-000014150000}"/>
    <cellStyle name="_CIP Commercial DRM 30-10-05" xfId="5396" xr:uid="{00000000-0005-0000-0000-000015150000}"/>
    <cellStyle name="_Classeur2" xfId="5397" xr:uid="{00000000-0005-0000-0000-000016150000}"/>
    <cellStyle name="_Classeur2 2" xfId="5398" xr:uid="{00000000-0005-0000-0000-000017150000}"/>
    <cellStyle name="_Classeur2 3" xfId="5399" xr:uid="{00000000-0005-0000-0000-000018150000}"/>
    <cellStyle name="_Classeur4" xfId="5400" xr:uid="{00000000-0005-0000-0000-000019150000}"/>
    <cellStyle name="_Comma" xfId="5401" xr:uid="{00000000-0005-0000-0000-00001A150000}"/>
    <cellStyle name="_Comma_BLS2q_salesforce" xfId="5402" xr:uid="{00000000-0005-0000-0000-00001B150000}"/>
    <cellStyle name="_Comma_Contribution of assets into USAi_02" xfId="5403" xr:uid="{00000000-0005-0000-0000-00001C150000}"/>
    <cellStyle name="_Comma_credit - newco_6_18" xfId="5404" xr:uid="{00000000-0005-0000-0000-00001D150000}"/>
    <cellStyle name="_Comma_CSC Cable makers 060502" xfId="5405" xr:uid="{00000000-0005-0000-0000-00001E150000}"/>
    <cellStyle name="_Comma_Final Pages 8-20" xfId="5406" xr:uid="{00000000-0005-0000-0000-00001F150000}"/>
    <cellStyle name="_Comma_Final Pages 8-20_BLS2q_salesforce" xfId="5407" xr:uid="{00000000-0005-0000-0000-000020150000}"/>
    <cellStyle name="_Comma_further analysis on comparables" xfId="5408" xr:uid="{00000000-0005-0000-0000-000021150000}"/>
    <cellStyle name="_Comma_further analysis on comparables_BLS2q_salesforce" xfId="5409" xr:uid="{00000000-0005-0000-0000-000022150000}"/>
    <cellStyle name="_Comma_NBC-5 yearDCF-Final from Vivendi modified" xfId="5410" xr:uid="{00000000-0005-0000-0000-000023150000}"/>
    <cellStyle name="_Comma_Training Model Shell" xfId="5411" xr:uid="{00000000-0005-0000-0000-000024150000}"/>
    <cellStyle name="_Comma_Update 08-27-01-3" xfId="5412" xr:uid="{00000000-0005-0000-0000-000025150000}"/>
    <cellStyle name="_conso v3 bis" xfId="5413" xr:uid="{00000000-0005-0000-0000-000026150000}"/>
    <cellStyle name="_CONSOLIDATION DES PRODUITS COMMERCIAUX-31-10-05" xfId="5414" xr:uid="{00000000-0005-0000-0000-000027150000}"/>
    <cellStyle name="_Copy of QoQ Access Charges" xfId="5415" xr:uid="{00000000-0005-0000-0000-000028150000}"/>
    <cellStyle name="_Currency" xfId="5416" xr:uid="{00000000-0005-0000-0000-000029150000}"/>
    <cellStyle name="_Currency_BLS2q_salesforce" xfId="5417" xr:uid="{00000000-0005-0000-0000-00002A150000}"/>
    <cellStyle name="_Currency_Contribution of assets into USAi_02" xfId="5418" xr:uid="{00000000-0005-0000-0000-00002B150000}"/>
    <cellStyle name="_Currency_credit - newco_6_18" xfId="5419" xr:uid="{00000000-0005-0000-0000-00002C150000}"/>
    <cellStyle name="_Currency_credit - newco_6_18_BLS2q_salesforce" xfId="5420" xr:uid="{00000000-0005-0000-0000-00002D150000}"/>
    <cellStyle name="_Currency_CSC Cable makers 060502" xfId="5421" xr:uid="{00000000-0005-0000-0000-00002E150000}"/>
    <cellStyle name="_Currency_Final Pages 8-20" xfId="5422" xr:uid="{00000000-0005-0000-0000-00002F150000}"/>
    <cellStyle name="_Currency_Final Pages 8-20_BLS2q_salesforce" xfId="5423" xr:uid="{00000000-0005-0000-0000-000030150000}"/>
    <cellStyle name="_Currency_further analysis on comparables" xfId="5424" xr:uid="{00000000-0005-0000-0000-000031150000}"/>
    <cellStyle name="_Currency_further analysis on comparables_BLS2q_salesforce" xfId="5425" xr:uid="{00000000-0005-0000-0000-000032150000}"/>
    <cellStyle name="_Currency_NBC-5 yearDCF-Final from Vivendi modified" xfId="5426" xr:uid="{00000000-0005-0000-0000-000033150000}"/>
    <cellStyle name="_Currency_Pirelli Valo" xfId="5427" xr:uid="{00000000-0005-0000-0000-000034150000}"/>
    <cellStyle name="_Currency_Preliminary Model 30 06 00" xfId="5428" xr:uid="{00000000-0005-0000-0000-000035150000}"/>
    <cellStyle name="_Currency_Training Model Shell" xfId="5429" xr:uid="{00000000-0005-0000-0000-000036150000}"/>
    <cellStyle name="_Currency_Training Model Shell_BLS2q_salesforce" xfId="5430" xr:uid="{00000000-0005-0000-0000-000037150000}"/>
    <cellStyle name="_Currency_Update 08-27-01-3" xfId="5431" xr:uid="{00000000-0005-0000-0000-000038150000}"/>
    <cellStyle name="_Currency_Update 08-27-01-3_BLS2q_salesforce" xfId="5432" xr:uid="{00000000-0005-0000-0000-000039150000}"/>
    <cellStyle name="_Currency_Warrants Valuation Model" xfId="5433" xr:uid="{00000000-0005-0000-0000-00003A150000}"/>
    <cellStyle name="_CurrencySpace" xfId="5434" xr:uid="{00000000-0005-0000-0000-00003B150000}"/>
    <cellStyle name="_CurrencySpace_BLS2q_salesforce" xfId="5435" xr:uid="{00000000-0005-0000-0000-00003C150000}"/>
    <cellStyle name="_CurrencySpace_Contribution of assets into USAi_02" xfId="5436" xr:uid="{00000000-0005-0000-0000-00003D150000}"/>
    <cellStyle name="_CurrencySpace_credit - newco_6_18" xfId="5437" xr:uid="{00000000-0005-0000-0000-00003E150000}"/>
    <cellStyle name="_CurrencySpace_CSC Cable makers 060502" xfId="5438" xr:uid="{00000000-0005-0000-0000-00003F150000}"/>
    <cellStyle name="_CurrencySpace_Final Pages 8-20" xfId="5439" xr:uid="{00000000-0005-0000-0000-000040150000}"/>
    <cellStyle name="_CurrencySpace_Final Pages 8-20_BLS2q_salesforce" xfId="5440" xr:uid="{00000000-0005-0000-0000-000041150000}"/>
    <cellStyle name="_CurrencySpace_further analysis on comparables" xfId="5441" xr:uid="{00000000-0005-0000-0000-000042150000}"/>
    <cellStyle name="_CurrencySpace_further analysis on comparables_BLS2q_salesforce" xfId="5442" xr:uid="{00000000-0005-0000-0000-000043150000}"/>
    <cellStyle name="_CurrencySpace_NBC-5 yearDCF-Final from Vivendi modified" xfId="5443" xr:uid="{00000000-0005-0000-0000-000044150000}"/>
    <cellStyle name="_CurrencySpace_Training Model Shell" xfId="5444" xr:uid="{00000000-0005-0000-0000-000045150000}"/>
    <cellStyle name="_CurrencySpace_Update 08-27-01-3" xfId="5445" xr:uid="{00000000-0005-0000-0000-000046150000}"/>
    <cellStyle name="_CWNs - HAR" xfId="5446" xr:uid="{00000000-0005-0000-0000-000047150000}"/>
    <cellStyle name="_CWNs - HAR_BP&amp;A Bulletin - 05- 2008-09-MAPA (draft)" xfId="5447" xr:uid="{00000000-0005-0000-0000-000048150000}"/>
    <cellStyle name="_CWNs - HAR_BP&amp;A Bulletin - 05- 2008-09-MAPA (Post review)" xfId="5448" xr:uid="{00000000-0005-0000-0000-000049150000}"/>
    <cellStyle name="_CWNs - MOBILITY" xfId="5449" xr:uid="{00000000-0005-0000-0000-00004A150000}"/>
    <cellStyle name="_CWNs - MOBILITY_BP&amp;A Bulletin - 05- 2008-09-MAPA (draft)" xfId="5453" xr:uid="{00000000-0005-0000-0000-00004E150000}"/>
    <cellStyle name="_CWNs - MOBILITY_BP&amp;A Bulletin - 05- 2008-09-MAPA (Post review)" xfId="5454" xr:uid="{00000000-0005-0000-0000-00004F150000}"/>
    <cellStyle name="_CWNs - MOBILITY1" xfId="5450" xr:uid="{00000000-0005-0000-0000-00004B150000}"/>
    <cellStyle name="_CWNs - MOBILITY1_BP&amp;A Bulletin - 05- 2008-09-MAPA (draft)" xfId="5451" xr:uid="{00000000-0005-0000-0000-00004C150000}"/>
    <cellStyle name="_CWNs - MOBILITY1_BP&amp;A Bulletin - 05- 2008-09-MAPA (Post review)" xfId="5452" xr:uid="{00000000-0005-0000-0000-00004D150000}"/>
    <cellStyle name="_Delhi - CAPEX - updated Dec 30" xfId="5455" xr:uid="{00000000-0005-0000-0000-000050150000}"/>
    <cellStyle name="_Delhi - CAPEX - updated Dec 30_BP&amp;A Bulletin - 05- 2008-09-MAPA (draft)" xfId="5456" xr:uid="{00000000-0005-0000-0000-000051150000}"/>
    <cellStyle name="_Delhi - CAPEX - updated Dec 30_BP&amp;A Bulletin - 05- 2008-09-MAPA (Post review)" xfId="5457" xr:uid="{00000000-0005-0000-0000-000052150000}"/>
    <cellStyle name="_Données du 11 octobre" xfId="5458" xr:uid="{00000000-0005-0000-0000-000053150000}"/>
    <cellStyle name="_DSL profitability- Feb '04_Access" xfId="5459" xr:uid="{00000000-0005-0000-0000-000054150000}"/>
    <cellStyle name="_DV CAPEX 2008" xfId="5460" xr:uid="{00000000-0005-0000-0000-000055150000}"/>
    <cellStyle name="_EBITDA Margin Analysis" xfId="5461" xr:uid="{00000000-0005-0000-0000-000056150000}"/>
    <cellStyle name="_EtatADSL-10-01-2007- estimation PdM" xfId="5462" xr:uid="{00000000-0005-0000-0000-000057150000}"/>
    <cellStyle name="_EtatADSL-10-01-2007- estimation PdM_BUDGET ONATEL 2010 v5" xfId="5463" xr:uid="{00000000-0005-0000-0000-000058150000}"/>
    <cellStyle name="_EtatADSL-10-01-2007- estimation PdM_CAPEX BUDGET2010" xfId="5464" xr:uid="{00000000-0005-0000-0000-000059150000}"/>
    <cellStyle name="_Euro" xfId="5465" xr:uid="{00000000-0005-0000-0000-00005A150000}"/>
    <cellStyle name="_Euro_BLS2q_salesforce" xfId="5466" xr:uid="{00000000-0005-0000-0000-00005B150000}"/>
    <cellStyle name="_Expense variation" xfId="5467" xr:uid="{00000000-0005-0000-0000-00005C150000}"/>
    <cellStyle name="_Flash KPI Consol" xfId="5468" xr:uid="{00000000-0005-0000-0000-00005D150000}"/>
    <cellStyle name="_Frais d'actes  Contentieux 2009" xfId="5469" xr:uid="{00000000-0005-0000-0000-00005E150000}"/>
    <cellStyle name="_frs 112009v1" xfId="5470" xr:uid="{00000000-0005-0000-0000-00005F150000}"/>
    <cellStyle name="_Heading" xfId="5471" xr:uid="{00000000-0005-0000-0000-000060150000}"/>
    <cellStyle name="_Heading_01 VU Liquidity 171202" xfId="5472" xr:uid="{00000000-0005-0000-0000-000061150000}"/>
    <cellStyle name="_Heading_210302 VU Liquidity new figures" xfId="5473" xr:uid="{00000000-0005-0000-0000-000062150000}"/>
    <cellStyle name="_Heading_210302 VU Liquidity new figures 2" xfId="5474" xr:uid="{00000000-0005-0000-0000-000063150000}"/>
    <cellStyle name="_Heading_210302 VU Liquidity new figures_BUDGET ONATEL 2010 v5" xfId="5475" xr:uid="{00000000-0005-0000-0000-000064150000}"/>
    <cellStyle name="_Heading_210302 VU Liquidity new figures_CAPEX BUDGET2010" xfId="5476" xr:uid="{00000000-0005-0000-0000-000065150000}"/>
    <cellStyle name="_Heading_210302 VU Liquidity new figures_Classeur1" xfId="5477" xr:uid="{00000000-0005-0000-0000-000066150000}"/>
    <cellStyle name="_Heading_210302 VU Liquidity new figures_Classeur1 (2)" xfId="5478" xr:uid="{00000000-0005-0000-0000-000067150000}"/>
    <cellStyle name="_Heading_210302 VU Liquidity new figures_Commentaire activité Fixe  mobile ONATEL Nov 2009" xfId="5479" xr:uid="{00000000-0005-0000-0000-000068150000}"/>
    <cellStyle name="_Heading_210302 VU Liquidity new figures_COMMENTAIRES" xfId="5480" xr:uid="{00000000-0005-0000-0000-000069150000}"/>
    <cellStyle name="_Heading_210302 VU Liquidity new figures_commentaires fixe  internet Déc 08" xfId="5481" xr:uid="{00000000-0005-0000-0000-00006A150000}"/>
    <cellStyle name="_Heading_210302 VU Liquidity new figures_Commentaires Janvier 2010" xfId="5482" xr:uid="{00000000-0005-0000-0000-00006B150000}"/>
    <cellStyle name="_Heading_210302 VU Liquidity new figures_commentaires_fixe__internet_nov_08(2)" xfId="5483" xr:uid="{00000000-0005-0000-0000-00006C150000}"/>
    <cellStyle name="_Heading_210302 VU Liquidity new figures_Copie de Flash du mois d' avril 2009 corrigé par NAIMI" xfId="5484" xr:uid="{00000000-0005-0000-0000-00006D150000}"/>
    <cellStyle name="_Heading_210302 VU Liquidity new figures_Copie de Flash du mois de Décembre 2008 v2 (3)" xfId="5485" xr:uid="{00000000-0005-0000-0000-00006E150000}"/>
    <cellStyle name="_Heading_210302 VU Liquidity new figures_FAITS MARQUANTS DE SEPTEMBRE 2009" xfId="5486" xr:uid="{00000000-0005-0000-0000-00006F150000}"/>
    <cellStyle name="_Heading_210302 VU Liquidity new figures_Feuil1" xfId="5487" xr:uid="{00000000-0005-0000-0000-000070150000}"/>
    <cellStyle name="_Heading_210302 VU Liquidity new figures_Flash du mois d' avril 2009" xfId="5488" xr:uid="{00000000-0005-0000-0000-000071150000}"/>
    <cellStyle name="_Heading_210302 VU Liquidity new figures_Flash du mois de Décembre 2009 V3 (2)" xfId="5489" xr:uid="{00000000-0005-0000-0000-000072150000}"/>
    <cellStyle name="_Heading_210302 VU Liquidity new figures_Flash du mois de mai 2009" xfId="5490" xr:uid="{00000000-0005-0000-0000-000073150000}"/>
    <cellStyle name="_Heading_210302 VU Liquidity new figures_Flash du mois de Novembre V2" xfId="5491" xr:uid="{00000000-0005-0000-0000-000074150000}"/>
    <cellStyle name="_Heading_210302 VU Liquidity new figures_Flash du mois de septembre 2009 (2) (version 1)" xfId="5492" xr:uid="{00000000-0005-0000-0000-000075150000}"/>
    <cellStyle name="_Heading_210302 VU Liquidity new figures_FLASH ONATEL DU MOIS DE FEVRIER 2010 V2" xfId="5493" xr:uid="{00000000-0005-0000-0000-000076150000}"/>
    <cellStyle name="_Heading_210302 VU Liquidity new figures_Flash_du_mois_de_Décembre_2008_v2(2)" xfId="5494" xr:uid="{00000000-0005-0000-0000-000077150000}"/>
    <cellStyle name="_Heading_210302 VU Liquidity new figures_Flux Financiers Conso" xfId="5495" xr:uid="{00000000-0005-0000-0000-000078150000}"/>
    <cellStyle name="_Heading_210302 VU Liquidity new figures_P-L Fixe" xfId="5496" xr:uid="{00000000-0005-0000-0000-000079150000}"/>
    <cellStyle name="_Heading_210302 VU Liquidity new figures_Reporting Consolidé ONATEL 04.2009" xfId="5497" xr:uid="{00000000-0005-0000-0000-00007A150000}"/>
    <cellStyle name="_Heading_210302 VU Liquidity new figures_Reporting Onatel Avril 2009 V0" xfId="5498" xr:uid="{00000000-0005-0000-0000-00007B150000}"/>
    <cellStyle name="_Heading_210302 VU Liquidity new figures_Reporting Onatel Avril 2009 V0 2" xfId="5499" xr:uid="{00000000-0005-0000-0000-00007C150000}"/>
    <cellStyle name="_Heading_210302 VU Liquidity new figures_Reporting Onatel Avril 2009 V0_Classeur1" xfId="5500" xr:uid="{00000000-0005-0000-0000-00007D150000}"/>
    <cellStyle name="_Heading_210302 VU Liquidity new figures_Reporting Onatel Avril 2009 V0_Commentaire activité Fixe  mobile ONATEL Nov 2009" xfId="5501" xr:uid="{00000000-0005-0000-0000-00007E150000}"/>
    <cellStyle name="_Heading_210302 VU Liquidity new figures_Reporting Onatel Avril 2009 V0_COMMENTAIRES" xfId="5502" xr:uid="{00000000-0005-0000-0000-00007F150000}"/>
    <cellStyle name="_Heading_210302 VU Liquidity new figures_Reporting Onatel Avril 2009 V0_Commentaires Janvier 2010" xfId="5503" xr:uid="{00000000-0005-0000-0000-000080150000}"/>
    <cellStyle name="_Heading_210302 VU Liquidity new figures_Reporting Onatel Avril 2009 V0_FAITS MARQUANTS DE SEPTEMBRE 2009" xfId="5504" xr:uid="{00000000-0005-0000-0000-000081150000}"/>
    <cellStyle name="_Heading_210302 VU Liquidity new figures_Reporting Onatel Avril 2009 V0_Flash du mois de Décembre 2009 V3 (2)" xfId="5505" xr:uid="{00000000-0005-0000-0000-000082150000}"/>
    <cellStyle name="_Heading_210302 VU Liquidity new figures_Reporting Onatel Avril 2009 V0_Flash du mois de Novembre V2" xfId="5506" xr:uid="{00000000-0005-0000-0000-000083150000}"/>
    <cellStyle name="_Heading_210302 VU Liquidity new figures_Reporting Onatel Avril 2009 V0_Flash du mois de septembre 2009 (2) (version 1)" xfId="5507" xr:uid="{00000000-0005-0000-0000-000084150000}"/>
    <cellStyle name="_Heading_210302 VU Liquidity new figures_Reporting Onatel Avril 2009 V0_Flash du mois de septembre 2009 (2) (version 1) 2" xfId="5508" xr:uid="{00000000-0005-0000-0000-000085150000}"/>
    <cellStyle name="_Heading_210302 VU Liquidity new figures_Reporting Onatel Avril 2009 V0_Flash du mois de septembre 2009 (2) (version 1)_Classeur1" xfId="5509" xr:uid="{00000000-0005-0000-0000-000086150000}"/>
    <cellStyle name="_Heading_210302 VU Liquidity new figures_Reporting Onatel Avril 2009 V0_Flash du mois de septembre 2009 (2) (version 1)_Commentaire activité Fixe  mobile ONATEL Nov 2009" xfId="5510" xr:uid="{00000000-0005-0000-0000-000087150000}"/>
    <cellStyle name="_Heading_210302 VU Liquidity new figures_Reporting Onatel Avril 2009 V0_Flash du mois de septembre 2009 (2) (version 1)_COMMENTAIRES" xfId="5511" xr:uid="{00000000-0005-0000-0000-000088150000}"/>
    <cellStyle name="_Heading_210302 VU Liquidity new figures_Reporting Onatel Avril 2009 V0_Flash du mois de septembre 2009 (2) (version 1)_Commentaires Janvier 2010" xfId="5512" xr:uid="{00000000-0005-0000-0000-000089150000}"/>
    <cellStyle name="_Heading_210302 VU Liquidity new figures_Reporting Onatel Avril 2009 V0_Flash du mois de septembre 2009 (2) (version 1)_Flash du mois de Décembre 2009 V3 (2)" xfId="5513" xr:uid="{00000000-0005-0000-0000-00008A150000}"/>
    <cellStyle name="_Heading_210302 VU Liquidity new figures_Reporting Onatel Avril 2009 V0_Flash du mois de septembre 2009 (2) (version 1)_Flash du mois de Novembre V2" xfId="5514" xr:uid="{00000000-0005-0000-0000-00008B150000}"/>
    <cellStyle name="_Heading_210302 VU Liquidity new figures_Reporting Onatel Avril 2009 V0_Flash du mois de septembre 2009 (2) (version 1)_FLASH ONATEL DU MOIS DE FEVRIER 2010 V2" xfId="5515" xr:uid="{00000000-0005-0000-0000-00008C150000}"/>
    <cellStyle name="_Heading_210302 VU Liquidity new figures_Reporting Onatel Avril 2009 V0_Flash du mois de septembre 2009 (2) (version 1)_Reporting Onatel septembre  2009 V1 (4)" xfId="5516" xr:uid="{00000000-0005-0000-0000-00008D150000}"/>
    <cellStyle name="_Heading_210302 VU Liquidity new figures_Reporting Onatel Avril 2009 V0_FLASH ONATEL DU MOIS DE FEVRIER 2010 V2" xfId="5517" xr:uid="{00000000-0005-0000-0000-00008E150000}"/>
    <cellStyle name="_Heading_210302 VU Liquidity new figures_Reporting Onatel Avril 2009 V0_Reporting Consolidé ONATEL 04.2009" xfId="5518" xr:uid="{00000000-0005-0000-0000-00008F150000}"/>
    <cellStyle name="_Heading_210302 VU Liquidity new figures_Reporting Onatel Avril 2009 V0_Reporting Onatel septembre  2009 préparé" xfId="5519" xr:uid="{00000000-0005-0000-0000-000090150000}"/>
    <cellStyle name="_Heading_210302 VU Liquidity new figures_Reporting Onatel Avril 2009 V0_Reporting Onatel septembre  2009 V1 (4)" xfId="5520" xr:uid="{00000000-0005-0000-0000-000091150000}"/>
    <cellStyle name="_Heading_210302 VU Liquidity new figures_Reporting Onatel Mai 2009 V 0" xfId="5521" xr:uid="{00000000-0005-0000-0000-000092150000}"/>
    <cellStyle name="_Heading_210302 VU Liquidity new figures_Reporting Onatel Mai 2009 V 0 2" xfId="5522" xr:uid="{00000000-0005-0000-0000-000093150000}"/>
    <cellStyle name="_Heading_210302 VU Liquidity new figures_Reporting Onatel Mai 2009 V 0 A ENVOYE" xfId="5523" xr:uid="{00000000-0005-0000-0000-000094150000}"/>
    <cellStyle name="_Heading_210302 VU Liquidity new figures_Reporting Onatel Mai 2009 V 0 A ENVOYE 2" xfId="5524" xr:uid="{00000000-0005-0000-0000-000095150000}"/>
    <cellStyle name="_Heading_210302 VU Liquidity new figures_Reporting Onatel Mai 2009 V 0 A ENVOYE_Classeur1" xfId="5525" xr:uid="{00000000-0005-0000-0000-000096150000}"/>
    <cellStyle name="_Heading_210302 VU Liquidity new figures_Reporting Onatel Mai 2009 V 0 A ENVOYE_Commentaire activité Fixe  mobile ONATEL Nov 2009" xfId="5526" xr:uid="{00000000-0005-0000-0000-000097150000}"/>
    <cellStyle name="_Heading_210302 VU Liquidity new figures_Reporting Onatel Mai 2009 V 0 A ENVOYE_COMMENTAIRES" xfId="5527" xr:uid="{00000000-0005-0000-0000-000098150000}"/>
    <cellStyle name="_Heading_210302 VU Liquidity new figures_Reporting Onatel Mai 2009 V 0 A ENVOYE_Commentaires Janvier 2010" xfId="5528" xr:uid="{00000000-0005-0000-0000-000099150000}"/>
    <cellStyle name="_Heading_210302 VU Liquidity new figures_Reporting Onatel Mai 2009 V 0 A ENVOYE_FAITS MARQUANTS DE SEPTEMBRE 2009" xfId="5529" xr:uid="{00000000-0005-0000-0000-00009A150000}"/>
    <cellStyle name="_Heading_210302 VU Liquidity new figures_Reporting Onatel Mai 2009 V 0 A ENVOYE_Flash du mois de Décembre 2009 V3 (2)" xfId="5530" xr:uid="{00000000-0005-0000-0000-00009B150000}"/>
    <cellStyle name="_Heading_210302 VU Liquidity new figures_Reporting Onatel Mai 2009 V 0 A ENVOYE_Flash du mois de Novembre V2" xfId="5531" xr:uid="{00000000-0005-0000-0000-00009C150000}"/>
    <cellStyle name="_Heading_210302 VU Liquidity new figures_Reporting Onatel Mai 2009 V 0 A ENVOYE_Flash du mois de septembre 2009 (2) (version 1)" xfId="5532" xr:uid="{00000000-0005-0000-0000-00009D150000}"/>
    <cellStyle name="_Heading_210302 VU Liquidity new figures_Reporting Onatel Mai 2009 V 0 A ENVOYE_Flash du mois de septembre 2009 (2) (version 1) 2" xfId="5533" xr:uid="{00000000-0005-0000-0000-00009E150000}"/>
    <cellStyle name="_Heading_210302 VU Liquidity new figures_Reporting Onatel Mai 2009 V 0 A ENVOYE_Flash du mois de septembre 2009 (2) (version 1)_Classeur1" xfId="5534" xr:uid="{00000000-0005-0000-0000-00009F150000}"/>
    <cellStyle name="_Heading_210302 VU Liquidity new figures_Reporting Onatel Mai 2009 V 0 A ENVOYE_Flash du mois de septembre 2009 (2) (version 1)_Commentaire activité Fixe  mobile ONATEL Nov 2009" xfId="5535" xr:uid="{00000000-0005-0000-0000-0000A0150000}"/>
    <cellStyle name="_Heading_210302 VU Liquidity new figures_Reporting Onatel Mai 2009 V 0 A ENVOYE_Flash du mois de septembre 2009 (2) (version 1)_COMMENTAIRES" xfId="5536" xr:uid="{00000000-0005-0000-0000-0000A1150000}"/>
    <cellStyle name="_Heading_210302 VU Liquidity new figures_Reporting Onatel Mai 2009 V 0 A ENVOYE_Flash du mois de septembre 2009 (2) (version 1)_Commentaires Janvier 2010" xfId="5537" xr:uid="{00000000-0005-0000-0000-0000A2150000}"/>
    <cellStyle name="_Heading_210302 VU Liquidity new figures_Reporting Onatel Mai 2009 V 0 A ENVOYE_Flash du mois de septembre 2009 (2) (version 1)_Flash du mois de Décembre 2009 V3 (2)" xfId="5538" xr:uid="{00000000-0005-0000-0000-0000A3150000}"/>
    <cellStyle name="_Heading_210302 VU Liquidity new figures_Reporting Onatel Mai 2009 V 0 A ENVOYE_Flash du mois de septembre 2009 (2) (version 1)_Flash du mois de Novembre V2" xfId="5539" xr:uid="{00000000-0005-0000-0000-0000A4150000}"/>
    <cellStyle name="_Heading_210302 VU Liquidity new figures_Reporting Onatel Mai 2009 V 0 A ENVOYE_Flash du mois de septembre 2009 (2) (version 1)_FLASH ONATEL DU MOIS DE FEVRIER 2010 V2" xfId="5540" xr:uid="{00000000-0005-0000-0000-0000A5150000}"/>
    <cellStyle name="_Heading_210302 VU Liquidity new figures_Reporting Onatel Mai 2009 V 0 A ENVOYE_Flash du mois de septembre 2009 (2) (version 1)_Reporting Onatel septembre  2009 V1 (4)" xfId="5541" xr:uid="{00000000-0005-0000-0000-0000A6150000}"/>
    <cellStyle name="_Heading_210302 VU Liquidity new figures_Reporting Onatel Mai 2009 V 0 A ENVOYE_FLASH ONATEL DU MOIS DE FEVRIER 2010 V2" xfId="5542" xr:uid="{00000000-0005-0000-0000-0000A7150000}"/>
    <cellStyle name="_Heading_210302 VU Liquidity new figures_Reporting Onatel Mai 2009 V 0 A ENVOYE_Reporting Onatel septembre  2009 préparé" xfId="5543" xr:uid="{00000000-0005-0000-0000-0000A8150000}"/>
    <cellStyle name="_Heading_210302 VU Liquidity new figures_Reporting Onatel Mai 2009 V 0 A ENVOYE_Reporting Onatel septembre  2009 V1 (4)" xfId="5544" xr:uid="{00000000-0005-0000-0000-0000A9150000}"/>
    <cellStyle name="_Heading_210302 VU Liquidity new figures_Reporting Onatel Mai 2009 V 0_Classeur1" xfId="5545" xr:uid="{00000000-0005-0000-0000-0000AA150000}"/>
    <cellStyle name="_Heading_210302 VU Liquidity new figures_Reporting Onatel Mai 2009 V 0_Commentaire activité Fixe  mobile ONATEL Nov 2009" xfId="5546" xr:uid="{00000000-0005-0000-0000-0000AB150000}"/>
    <cellStyle name="_Heading_210302 VU Liquidity new figures_Reporting Onatel Mai 2009 V 0_COMMENTAIRES" xfId="5547" xr:uid="{00000000-0005-0000-0000-0000AC150000}"/>
    <cellStyle name="_Heading_210302 VU Liquidity new figures_Reporting Onatel Mai 2009 V 0_Commentaires Janvier 2010" xfId="5548" xr:uid="{00000000-0005-0000-0000-0000AD150000}"/>
    <cellStyle name="_Heading_210302 VU Liquidity new figures_Reporting Onatel Mai 2009 V 0_FAITS MARQUANTS DE SEPTEMBRE 2009" xfId="5549" xr:uid="{00000000-0005-0000-0000-0000AE150000}"/>
    <cellStyle name="_Heading_210302 VU Liquidity new figures_Reporting Onatel Mai 2009 V 0_Flash du mois de Décembre 2009 V3 (2)" xfId="5550" xr:uid="{00000000-0005-0000-0000-0000AF150000}"/>
    <cellStyle name="_Heading_210302 VU Liquidity new figures_Reporting Onatel Mai 2009 V 0_Flash du mois de Novembre V2" xfId="5551" xr:uid="{00000000-0005-0000-0000-0000B0150000}"/>
    <cellStyle name="_Heading_210302 VU Liquidity new figures_Reporting Onatel Mai 2009 V 0_Flash du mois de septembre 2009 (2) (version 1)" xfId="5552" xr:uid="{00000000-0005-0000-0000-0000B1150000}"/>
    <cellStyle name="_Heading_210302 VU Liquidity new figures_Reporting Onatel Mai 2009 V 0_Flash du mois de septembre 2009 (2) (version 1) 2" xfId="5553" xr:uid="{00000000-0005-0000-0000-0000B2150000}"/>
    <cellStyle name="_Heading_210302 VU Liquidity new figures_Reporting Onatel Mai 2009 V 0_Flash du mois de septembre 2009 (2) (version 1)_Classeur1" xfId="5554" xr:uid="{00000000-0005-0000-0000-0000B3150000}"/>
    <cellStyle name="_Heading_210302 VU Liquidity new figures_Reporting Onatel Mai 2009 V 0_Flash du mois de septembre 2009 (2) (version 1)_Commentaire activité Fixe  mobile ONATEL Nov 2009" xfId="5555" xr:uid="{00000000-0005-0000-0000-0000B4150000}"/>
    <cellStyle name="_Heading_210302 VU Liquidity new figures_Reporting Onatel Mai 2009 V 0_Flash du mois de septembre 2009 (2) (version 1)_COMMENTAIRES" xfId="5556" xr:uid="{00000000-0005-0000-0000-0000B5150000}"/>
    <cellStyle name="_Heading_210302 VU Liquidity new figures_Reporting Onatel Mai 2009 V 0_Flash du mois de septembre 2009 (2) (version 1)_Commentaires Janvier 2010" xfId="5557" xr:uid="{00000000-0005-0000-0000-0000B6150000}"/>
    <cellStyle name="_Heading_210302 VU Liquidity new figures_Reporting Onatel Mai 2009 V 0_Flash du mois de septembre 2009 (2) (version 1)_Flash du mois de Décembre 2009 V3 (2)" xfId="5558" xr:uid="{00000000-0005-0000-0000-0000B7150000}"/>
    <cellStyle name="_Heading_210302 VU Liquidity new figures_Reporting Onatel Mai 2009 V 0_Flash du mois de septembre 2009 (2) (version 1)_Flash du mois de Novembre V2" xfId="5559" xr:uid="{00000000-0005-0000-0000-0000B8150000}"/>
    <cellStyle name="_Heading_210302 VU Liquidity new figures_Reporting Onatel Mai 2009 V 0_Flash du mois de septembre 2009 (2) (version 1)_FLASH ONATEL DU MOIS DE FEVRIER 2010 V2" xfId="5560" xr:uid="{00000000-0005-0000-0000-0000B9150000}"/>
    <cellStyle name="_Heading_210302 VU Liquidity new figures_Reporting Onatel Mai 2009 V 0_Flash du mois de septembre 2009 (2) (version 1)_Reporting Onatel septembre  2009 V1 (4)" xfId="5561" xr:uid="{00000000-0005-0000-0000-0000BA150000}"/>
    <cellStyle name="_Heading_210302 VU Liquidity new figures_Reporting Onatel Mai 2009 V 0_FLASH ONATEL DU MOIS DE FEVRIER 2010 V2" xfId="5562" xr:uid="{00000000-0005-0000-0000-0000BB150000}"/>
    <cellStyle name="_Heading_210302 VU Liquidity new figures_Reporting Onatel Mai 2009 V 0_Reporting Onatel septembre  2009 préparé" xfId="5563" xr:uid="{00000000-0005-0000-0000-0000BC150000}"/>
    <cellStyle name="_Heading_210302 VU Liquidity new figures_Reporting Onatel Mai 2009 V 0_Reporting Onatel septembre  2009 V1 (4)" xfId="5564" xr:uid="{00000000-0005-0000-0000-0000BD150000}"/>
    <cellStyle name="_Heading_210302 VU Liquidity new figures_Reporting Onatel septembre  2009 préparé" xfId="5565" xr:uid="{00000000-0005-0000-0000-0000BE150000}"/>
    <cellStyle name="_Heading_210302 VU Liquidity new figures_Reporting Onatel septembre  2009 V1 (4)" xfId="5566" xr:uid="{00000000-0005-0000-0000-0000BF150000}"/>
    <cellStyle name="_Heading_210302 VU Liquidity new figures_Sotelma réctifié5" xfId="5567" xr:uid="{00000000-0005-0000-0000-0000C0150000}"/>
    <cellStyle name="_Heading_prestemp" xfId="5568" xr:uid="{00000000-0005-0000-0000-0000C1150000}"/>
    <cellStyle name="_Heading_prestemp 2" xfId="5569" xr:uid="{00000000-0005-0000-0000-0000C2150000}"/>
    <cellStyle name="_Heading_prestemp_BUDGET ONATEL 2010 v5" xfId="5570" xr:uid="{00000000-0005-0000-0000-0000C3150000}"/>
    <cellStyle name="_Heading_prestemp_Classeur1" xfId="5571" xr:uid="{00000000-0005-0000-0000-0000C4150000}"/>
    <cellStyle name="_Heading_prestemp_Classeur1 (2)" xfId="5572" xr:uid="{00000000-0005-0000-0000-0000C5150000}"/>
    <cellStyle name="_Heading_prestemp_Commentaire activité Fixe  mobile ONATEL Nov 2009" xfId="5573" xr:uid="{00000000-0005-0000-0000-0000C6150000}"/>
    <cellStyle name="_Heading_prestemp_COMMENTAIRES" xfId="5574" xr:uid="{00000000-0005-0000-0000-0000C7150000}"/>
    <cellStyle name="_Heading_prestemp_commentaires fixe  internet Déc 08" xfId="5575" xr:uid="{00000000-0005-0000-0000-0000C8150000}"/>
    <cellStyle name="_Heading_prestemp_Commentaires Janvier 2010" xfId="5576" xr:uid="{00000000-0005-0000-0000-0000C9150000}"/>
    <cellStyle name="_Heading_prestemp_commentaires_fixe__internet_nov_08(2)" xfId="5577" xr:uid="{00000000-0005-0000-0000-0000CA150000}"/>
    <cellStyle name="_Heading_prestemp_Copie de Flash du mois d' avril 2009 corrigé par NAIMI" xfId="5578" xr:uid="{00000000-0005-0000-0000-0000CB150000}"/>
    <cellStyle name="_Heading_prestemp_Copie de Flash du mois de Décembre 2008 v2 (3)" xfId="5579" xr:uid="{00000000-0005-0000-0000-0000CC150000}"/>
    <cellStyle name="_Heading_prestemp_FAITS MARQUANTS DE SEPTEMBRE 2009" xfId="5580" xr:uid="{00000000-0005-0000-0000-0000CD150000}"/>
    <cellStyle name="_Heading_prestemp_Feuil1" xfId="5581" xr:uid="{00000000-0005-0000-0000-0000CE150000}"/>
    <cellStyle name="_Heading_prestemp_Flash du mois d' avril 2009" xfId="5582" xr:uid="{00000000-0005-0000-0000-0000CF150000}"/>
    <cellStyle name="_Heading_prestemp_Flash du mois de Décembre 2009 V3 (2)" xfId="5583" xr:uid="{00000000-0005-0000-0000-0000D0150000}"/>
    <cellStyle name="_Heading_prestemp_Flash du mois de mai 2009" xfId="5584" xr:uid="{00000000-0005-0000-0000-0000D1150000}"/>
    <cellStyle name="_Heading_prestemp_Flash du mois de Novembre V2" xfId="5585" xr:uid="{00000000-0005-0000-0000-0000D2150000}"/>
    <cellStyle name="_Heading_prestemp_Flash du mois de septembre 2009 (2) (version 1)" xfId="5586" xr:uid="{00000000-0005-0000-0000-0000D3150000}"/>
    <cellStyle name="_Heading_prestemp_FLASH ONATEL DU MOIS DE FEVRIER 2010 V2" xfId="5587" xr:uid="{00000000-0005-0000-0000-0000D4150000}"/>
    <cellStyle name="_Heading_prestemp_Flash_du_mois_de_Décembre_2008_v2(2)" xfId="5588" xr:uid="{00000000-0005-0000-0000-0000D5150000}"/>
    <cellStyle name="_Heading_prestemp_Flux Financiers Conso" xfId="5589" xr:uid="{00000000-0005-0000-0000-0000D6150000}"/>
    <cellStyle name="_Heading_prestemp_Reporting Consolidé ONATEL 04.2009" xfId="5590" xr:uid="{00000000-0005-0000-0000-0000D7150000}"/>
    <cellStyle name="_Heading_prestemp_Reporting Onatel Avril 2009 V0" xfId="5591" xr:uid="{00000000-0005-0000-0000-0000D8150000}"/>
    <cellStyle name="_Heading_prestemp_Reporting Onatel Avril 2009 V0 2" xfId="5592" xr:uid="{00000000-0005-0000-0000-0000D9150000}"/>
    <cellStyle name="_Heading_prestemp_Reporting Onatel Avril 2009 V0_Classeur1" xfId="5593" xr:uid="{00000000-0005-0000-0000-0000DA150000}"/>
    <cellStyle name="_Heading_prestemp_Reporting Onatel Avril 2009 V0_Commentaire activité Fixe  mobile ONATEL Nov 2009" xfId="5594" xr:uid="{00000000-0005-0000-0000-0000DB150000}"/>
    <cellStyle name="_Heading_prestemp_Reporting Onatel Avril 2009 V0_COMMENTAIRES" xfId="5595" xr:uid="{00000000-0005-0000-0000-0000DC150000}"/>
    <cellStyle name="_Heading_prestemp_Reporting Onatel Avril 2009 V0_Commentaires Janvier 2010" xfId="5596" xr:uid="{00000000-0005-0000-0000-0000DD150000}"/>
    <cellStyle name="_Heading_prestemp_Reporting Onatel Avril 2009 V0_FAITS MARQUANTS DE SEPTEMBRE 2009" xfId="5597" xr:uid="{00000000-0005-0000-0000-0000DE150000}"/>
    <cellStyle name="_Heading_prestemp_Reporting Onatel Avril 2009 V0_Flash du mois de Décembre 2009 V3 (2)" xfId="5598" xr:uid="{00000000-0005-0000-0000-0000DF150000}"/>
    <cellStyle name="_Heading_prestemp_Reporting Onatel Avril 2009 V0_Flash du mois de Novembre V2" xfId="5599" xr:uid="{00000000-0005-0000-0000-0000E0150000}"/>
    <cellStyle name="_Heading_prestemp_Reporting Onatel Avril 2009 V0_Flash du mois de septembre 2009 (2) (version 1)" xfId="5600" xr:uid="{00000000-0005-0000-0000-0000E1150000}"/>
    <cellStyle name="_Heading_prestemp_Reporting Onatel Avril 2009 V0_Flash du mois de septembre 2009 (2) (version 1) 2" xfId="5601" xr:uid="{00000000-0005-0000-0000-0000E2150000}"/>
    <cellStyle name="_Heading_prestemp_Reporting Onatel Avril 2009 V0_Flash du mois de septembre 2009 (2) (version 1)_Classeur1" xfId="5602" xr:uid="{00000000-0005-0000-0000-0000E3150000}"/>
    <cellStyle name="_Heading_prestemp_Reporting Onatel Avril 2009 V0_Flash du mois de septembre 2009 (2) (version 1)_Commentaire activité Fixe  mobile ONATEL Nov 2009" xfId="5603" xr:uid="{00000000-0005-0000-0000-0000E4150000}"/>
    <cellStyle name="_Heading_prestemp_Reporting Onatel Avril 2009 V0_Flash du mois de septembre 2009 (2) (version 1)_COMMENTAIRES" xfId="5604" xr:uid="{00000000-0005-0000-0000-0000E5150000}"/>
    <cellStyle name="_Heading_prestemp_Reporting Onatel Avril 2009 V0_Flash du mois de septembre 2009 (2) (version 1)_Commentaires Janvier 2010" xfId="5605" xr:uid="{00000000-0005-0000-0000-0000E6150000}"/>
    <cellStyle name="_Heading_prestemp_Reporting Onatel Avril 2009 V0_Flash du mois de septembre 2009 (2) (version 1)_Flash du mois de Décembre 2009 V3 (2)" xfId="5606" xr:uid="{00000000-0005-0000-0000-0000E7150000}"/>
    <cellStyle name="_Heading_prestemp_Reporting Onatel Avril 2009 V0_Flash du mois de septembre 2009 (2) (version 1)_Flash du mois de Novembre V2" xfId="5607" xr:uid="{00000000-0005-0000-0000-0000E8150000}"/>
    <cellStyle name="_Heading_prestemp_Reporting Onatel Avril 2009 V0_Flash du mois de septembre 2009 (2) (version 1)_FLASH ONATEL DU MOIS DE FEVRIER 2010 V2" xfId="5608" xr:uid="{00000000-0005-0000-0000-0000E9150000}"/>
    <cellStyle name="_Heading_prestemp_Reporting Onatel Avril 2009 V0_Flash du mois de septembre 2009 (2) (version 1)_Reporting Onatel septembre  2009 V1 (4)" xfId="5609" xr:uid="{00000000-0005-0000-0000-0000EA150000}"/>
    <cellStyle name="_Heading_prestemp_Reporting Onatel Avril 2009 V0_FLASH ONATEL DU MOIS DE FEVRIER 2010 V2" xfId="5610" xr:uid="{00000000-0005-0000-0000-0000EB150000}"/>
    <cellStyle name="_Heading_prestemp_Reporting Onatel Avril 2009 V0_Reporting Consolidé ONATEL 04.2009" xfId="5611" xr:uid="{00000000-0005-0000-0000-0000EC150000}"/>
    <cellStyle name="_Heading_prestemp_Reporting Onatel Avril 2009 V0_Reporting Onatel septembre  2009 préparé" xfId="5612" xr:uid="{00000000-0005-0000-0000-0000ED150000}"/>
    <cellStyle name="_Heading_prestemp_Reporting Onatel Avril 2009 V0_Reporting Onatel septembre  2009 V1 (4)" xfId="5613" xr:uid="{00000000-0005-0000-0000-0000EE150000}"/>
    <cellStyle name="_Heading_prestemp_Reporting Onatel Mai 2009 V 0" xfId="5614" xr:uid="{00000000-0005-0000-0000-0000EF150000}"/>
    <cellStyle name="_Heading_prestemp_Reporting Onatel Mai 2009 V 0 2" xfId="5615" xr:uid="{00000000-0005-0000-0000-0000F0150000}"/>
    <cellStyle name="_Heading_prestemp_Reporting Onatel Mai 2009 V 0 A ENVOYE" xfId="5616" xr:uid="{00000000-0005-0000-0000-0000F1150000}"/>
    <cellStyle name="_Heading_prestemp_Reporting Onatel Mai 2009 V 0 A ENVOYE 2" xfId="5617" xr:uid="{00000000-0005-0000-0000-0000F2150000}"/>
    <cellStyle name="_Heading_prestemp_Reporting Onatel Mai 2009 V 0 A ENVOYE_Classeur1" xfId="5618" xr:uid="{00000000-0005-0000-0000-0000F3150000}"/>
    <cellStyle name="_Heading_prestemp_Reporting Onatel Mai 2009 V 0 A ENVOYE_Commentaire activité Fixe  mobile ONATEL Nov 2009" xfId="5619" xr:uid="{00000000-0005-0000-0000-0000F4150000}"/>
    <cellStyle name="_Heading_prestemp_Reporting Onatel Mai 2009 V 0 A ENVOYE_COMMENTAIRES" xfId="5620" xr:uid="{00000000-0005-0000-0000-0000F5150000}"/>
    <cellStyle name="_Heading_prestemp_Reporting Onatel Mai 2009 V 0 A ENVOYE_Commentaires Janvier 2010" xfId="5621" xr:uid="{00000000-0005-0000-0000-0000F6150000}"/>
    <cellStyle name="_Heading_prestemp_Reporting Onatel Mai 2009 V 0 A ENVOYE_FAITS MARQUANTS DE SEPTEMBRE 2009" xfId="5622" xr:uid="{00000000-0005-0000-0000-0000F7150000}"/>
    <cellStyle name="_Heading_prestemp_Reporting Onatel Mai 2009 V 0 A ENVOYE_Flash du mois de Décembre 2009 V3 (2)" xfId="5623" xr:uid="{00000000-0005-0000-0000-0000F8150000}"/>
    <cellStyle name="_Heading_prestemp_Reporting Onatel Mai 2009 V 0 A ENVOYE_Flash du mois de Novembre V2" xfId="5624" xr:uid="{00000000-0005-0000-0000-0000F9150000}"/>
    <cellStyle name="_Heading_prestemp_Reporting Onatel Mai 2009 V 0 A ENVOYE_Flash du mois de septembre 2009 (2) (version 1)" xfId="5625" xr:uid="{00000000-0005-0000-0000-0000FA150000}"/>
    <cellStyle name="_Heading_prestemp_Reporting Onatel Mai 2009 V 0 A ENVOYE_Flash du mois de septembre 2009 (2) (version 1) 2" xfId="5626" xr:uid="{00000000-0005-0000-0000-0000FB150000}"/>
    <cellStyle name="_Heading_prestemp_Reporting Onatel Mai 2009 V 0 A ENVOYE_Flash du mois de septembre 2009 (2) (version 1)_Classeur1" xfId="5627" xr:uid="{00000000-0005-0000-0000-0000FC150000}"/>
    <cellStyle name="_Heading_prestemp_Reporting Onatel Mai 2009 V 0 A ENVOYE_Flash du mois de septembre 2009 (2) (version 1)_Commentaire activité Fixe  mobile ONATEL Nov 2009" xfId="5628" xr:uid="{00000000-0005-0000-0000-0000FD150000}"/>
    <cellStyle name="_Heading_prestemp_Reporting Onatel Mai 2009 V 0 A ENVOYE_Flash du mois de septembre 2009 (2) (version 1)_COMMENTAIRES" xfId="5629" xr:uid="{00000000-0005-0000-0000-0000FE150000}"/>
    <cellStyle name="_Heading_prestemp_Reporting Onatel Mai 2009 V 0 A ENVOYE_Flash du mois de septembre 2009 (2) (version 1)_Commentaires Janvier 2010" xfId="5630" xr:uid="{00000000-0005-0000-0000-0000FF150000}"/>
    <cellStyle name="_Heading_prestemp_Reporting Onatel Mai 2009 V 0 A ENVOYE_Flash du mois de septembre 2009 (2) (version 1)_Flash du mois de Décembre 2009 V3 (2)" xfId="5631" xr:uid="{00000000-0005-0000-0000-000000160000}"/>
    <cellStyle name="_Heading_prestemp_Reporting Onatel Mai 2009 V 0 A ENVOYE_Flash du mois de septembre 2009 (2) (version 1)_Flash du mois de Novembre V2" xfId="5632" xr:uid="{00000000-0005-0000-0000-000001160000}"/>
    <cellStyle name="_Heading_prestemp_Reporting Onatel Mai 2009 V 0 A ENVOYE_Flash du mois de septembre 2009 (2) (version 1)_FLASH ONATEL DU MOIS DE FEVRIER 2010 V2" xfId="5633" xr:uid="{00000000-0005-0000-0000-000002160000}"/>
    <cellStyle name="_Heading_prestemp_Reporting Onatel Mai 2009 V 0 A ENVOYE_Flash du mois de septembre 2009 (2) (version 1)_Reporting Onatel septembre  2009 V1 (4)" xfId="5634" xr:uid="{00000000-0005-0000-0000-000003160000}"/>
    <cellStyle name="_Heading_prestemp_Reporting Onatel Mai 2009 V 0 A ENVOYE_FLASH ONATEL DU MOIS DE FEVRIER 2010 V2" xfId="5635" xr:uid="{00000000-0005-0000-0000-000004160000}"/>
    <cellStyle name="_Heading_prestemp_Reporting Onatel Mai 2009 V 0 A ENVOYE_Reporting Onatel septembre  2009 préparé" xfId="5636" xr:uid="{00000000-0005-0000-0000-000005160000}"/>
    <cellStyle name="_Heading_prestemp_Reporting Onatel Mai 2009 V 0 A ENVOYE_Reporting Onatel septembre  2009 V1 (4)" xfId="5637" xr:uid="{00000000-0005-0000-0000-000006160000}"/>
    <cellStyle name="_Heading_prestemp_Reporting Onatel Mai 2009 V 0_Classeur1" xfId="5638" xr:uid="{00000000-0005-0000-0000-000007160000}"/>
    <cellStyle name="_Heading_prestemp_Reporting Onatel Mai 2009 V 0_COMMENTAIRES" xfId="5639" xr:uid="{00000000-0005-0000-0000-000008160000}"/>
    <cellStyle name="_Heading_prestemp_Reporting Onatel Mai 2009 V 0_Commentaires Janvier 2010" xfId="5640" xr:uid="{00000000-0005-0000-0000-000009160000}"/>
    <cellStyle name="_Heading_prestemp_Reporting Onatel Mai 2009 V 0_FAITS MARQUANTS DE SEPTEMBRE 2009" xfId="5641" xr:uid="{00000000-0005-0000-0000-00000A160000}"/>
    <cellStyle name="_Heading_prestemp_Reporting Onatel Mai 2009 V 0_Flash du mois de Décembre 2009 V3 (2)" xfId="5642" xr:uid="{00000000-0005-0000-0000-00000B160000}"/>
    <cellStyle name="_Heading_prestemp_Reporting Onatel Mai 2009 V 0_Flash du mois de septembre 2009 (2) (version 1)" xfId="5643" xr:uid="{00000000-0005-0000-0000-00000C160000}"/>
    <cellStyle name="_Heading_prestemp_Reporting Onatel Mai 2009 V 0_Flash du mois de septembre 2009 (2) (version 1) 2" xfId="5644" xr:uid="{00000000-0005-0000-0000-00000D160000}"/>
    <cellStyle name="_Heading_prestemp_Reporting Onatel Mai 2009 V 0_Flash du mois de septembre 2009 (2) (version 1)_Classeur1" xfId="5645" xr:uid="{00000000-0005-0000-0000-00000E160000}"/>
    <cellStyle name="_Heading_prestemp_Reporting Onatel Mai 2009 V 0_Flash du mois de septembre 2009 (2) (version 1)_Commentaires Janvier 2010" xfId="5646" xr:uid="{00000000-0005-0000-0000-00000F160000}"/>
    <cellStyle name="_Heading_prestemp_Reporting Onatel Mai 2009 V 0_Flash du mois de septembre 2009 (2) (version 1)_Flash du mois de Décembre 2009 V3 (2)" xfId="5647" xr:uid="{00000000-0005-0000-0000-000010160000}"/>
    <cellStyle name="_Heading_prestemp_Reporting Onatel Mai 2009 V 0_Flash du mois de septembre 2009 (2) (version 1)_FLASH ONATEL DU MOIS DE FEVRIER 2010 V2" xfId="5648" xr:uid="{00000000-0005-0000-0000-000011160000}"/>
    <cellStyle name="_Heading_prestemp_Reporting Onatel Mai 2009 V 0_Flash du mois de septembre 2009 (2) (version 1)_Reporting Onatel septembre  2009 V1 (4)" xfId="5649" xr:uid="{00000000-0005-0000-0000-000012160000}"/>
    <cellStyle name="_Heading_prestemp_Reporting Onatel Mai 2009 V 0_FLASH ONATEL DU MOIS DE FEVRIER 2010 V2" xfId="5650" xr:uid="{00000000-0005-0000-0000-000013160000}"/>
    <cellStyle name="_Heading_prestemp_Reporting Onatel Mai 2009 V 0_Reporting Onatel septembre  2009 préparé" xfId="5651" xr:uid="{00000000-0005-0000-0000-000014160000}"/>
    <cellStyle name="_Heading_prestemp_Reporting Onatel Mai 2009 V 0_Reporting Onatel septembre  2009 V1 (4)" xfId="5652" xr:uid="{00000000-0005-0000-0000-000015160000}"/>
    <cellStyle name="_Heading_prestemp_Reporting Onatel septembre  2009 préparé" xfId="5653" xr:uid="{00000000-0005-0000-0000-000016160000}"/>
    <cellStyle name="_Heading_prestemp_Reporting Onatel septembre  2009 V1 (4)" xfId="5654" xr:uid="{00000000-0005-0000-0000-000017160000}"/>
    <cellStyle name="_Heading_prestemp_Sotelma réctifié5" xfId="5655" xr:uid="{00000000-0005-0000-0000-000018160000}"/>
    <cellStyle name="_Headline" xfId="5656" xr:uid="{00000000-0005-0000-0000-000019160000}"/>
    <cellStyle name="_Highlight" xfId="5657" xr:uid="{00000000-0005-0000-0000-00001A160000}"/>
    <cellStyle name="_ILD MAPA Format" xfId="5658" xr:uid="{00000000-0005-0000-0000-00001B160000}"/>
    <cellStyle name="_ILD MAPA Format_BP&amp;A Bulletin - 05- 2008-09-MAPA (draft)" xfId="5659" xr:uid="{00000000-0005-0000-0000-00001C160000}"/>
    <cellStyle name="_ILD MAPA Format_BP&amp;A Bulletin - 05- 2008-09-MAPA (Post review)" xfId="5660" xr:uid="{00000000-0005-0000-0000-00001D160000}"/>
    <cellStyle name="_Immo BLO _global" xfId="5661" xr:uid="{00000000-0005-0000-0000-00001E160000}"/>
    <cellStyle name="_Indicateurs BFR Régions 03 2008 vesrion finale (2) (2)" xfId="5662" xr:uid="{00000000-0005-0000-0000-00001F160000}"/>
    <cellStyle name="_Indicateurs BFR Régions 06 2008 (3)" xfId="5663" xr:uid="{00000000-0005-0000-0000-000020160000}"/>
    <cellStyle name="_Indicateurs BFR Régions 06 2008 (5)" xfId="5664" xr:uid="{00000000-0005-0000-0000-000021160000}"/>
    <cellStyle name="_Indicateurs BFR Régions 08 2008" xfId="5665" xr:uid="{00000000-0005-0000-0000-000022160000}"/>
    <cellStyle name="_Indicateurs BFR Régions 08 2008 (2)" xfId="5666" xr:uid="{00000000-0005-0000-0000-000023160000}"/>
    <cellStyle name="_Indicateurs BFR Régions 092008" xfId="5667" xr:uid="{00000000-0005-0000-0000-000024160000}"/>
    <cellStyle name="_Indicateurs BFR Régions 102008" xfId="5668" xr:uid="{00000000-0005-0000-0000-000025160000}"/>
    <cellStyle name="_Indicateurs BFR Régions 122008" xfId="5669" xr:uid="{00000000-0005-0000-0000-000026160000}"/>
    <cellStyle name="_indicateurs BFR régions TBG 06 08" xfId="5670" xr:uid="{00000000-0005-0000-0000-000027160000}"/>
    <cellStyle name="_indicateurs BFR régions TBG 06 08_Classeur1 (2)" xfId="5671" xr:uid="{00000000-0005-0000-0000-000028160000}"/>
    <cellStyle name="_indicateurs fournisseurs" xfId="5672" xr:uid="{00000000-0005-0000-0000-000029160000}"/>
    <cellStyle name="_Infotel KPI's Cover page" xfId="5673" xr:uid="{00000000-0005-0000-0000-00002A160000}"/>
    <cellStyle name="_IR Pack first cut" xfId="5674" xr:uid="{00000000-0005-0000-0000-00002B160000}"/>
    <cellStyle name="_IR Pack first cut_BP&amp;A Bulletin - 05- 2008-09-MAPA (draft)" xfId="5675" xr:uid="{00000000-0005-0000-0000-00002C160000}"/>
    <cellStyle name="_IR Pack first cut_BP&amp;A Bulletin - 05- 2008-09-MAPA (Post review)" xfId="5676" xr:uid="{00000000-0005-0000-0000-00002D160000}"/>
    <cellStyle name="_Justifs Actu1" xfId="5677" xr:uid="{00000000-0005-0000-0000-00002E160000}"/>
    <cellStyle name="_KPI BBNL" xfId="5678" xr:uid="{00000000-0005-0000-0000-00002F160000}"/>
    <cellStyle name="_KPI BBNL_BP&amp;A Bulletin - 05- 2008-09-MAPA (draft)" xfId="5679" xr:uid="{00000000-0005-0000-0000-000030160000}"/>
    <cellStyle name="_KPI BBNL_BP&amp;A Bulletin - 05- 2008-09-MAPA (Post review)" xfId="5680" xr:uid="{00000000-0005-0000-0000-000031160000}"/>
    <cellStyle name="_KPI Consolidation version 8" xfId="5681" xr:uid="{00000000-0005-0000-0000-000032160000}"/>
    <cellStyle name="_KPI definitions_Draft" xfId="5682" xr:uid="{00000000-0005-0000-0000-000033160000}"/>
    <cellStyle name="_KPI definitions_Draft_BP&amp;A Bulletin - 05- 2008-09-MAPA (draft)" xfId="5683" xr:uid="{00000000-0005-0000-0000-000034160000}"/>
    <cellStyle name="_KPI definitions_Draft_BP&amp;A Bulletin - 05- 2008-09-MAPA (Post review)" xfId="5684" xr:uid="{00000000-0005-0000-0000-000035160000}"/>
    <cellStyle name="_MAPA-Nov 04" xfId="5685" xr:uid="{00000000-0005-0000-0000-000036160000}"/>
    <cellStyle name="_MAPA-Nov 04_BP&amp;A Bulletin - 05- 2008-09-MAPA (draft)" xfId="5686" xr:uid="{00000000-0005-0000-0000-000037160000}"/>
    <cellStyle name="_MAPA-Nov 04_BP&amp;A Bulletin - 05- 2008-09-MAPA (Post review)" xfId="5687" xr:uid="{00000000-0005-0000-0000-000038160000}"/>
    <cellStyle name="_Mobility QonQ1" xfId="5688" xr:uid="{00000000-0005-0000-0000-000039160000}"/>
    <cellStyle name="_Mobility QonQ1_F2.7A" xfId="5689" xr:uid="{00000000-0005-0000-0000-00003A160000}"/>
    <cellStyle name="_MT-trim-mail2007-int" xfId="5690" xr:uid="{00000000-0005-0000-0000-00003B160000}"/>
    <cellStyle name="_MT-trim-mail2007-int_Classeur1 (2)" xfId="5691" xr:uid="{00000000-0005-0000-0000-00003C160000}"/>
    <cellStyle name="_MT-trim-mail2007-int_Feuil1" xfId="5692" xr:uid="{00000000-0005-0000-0000-00003D160000}"/>
    <cellStyle name="_MT-trim-mail2007-int_Sotelma réctifié5" xfId="5693" xr:uid="{00000000-0005-0000-0000-00003E160000}"/>
    <cellStyle name="_MT-trim-mail2007-int_TBG nov 09 - v5" xfId="5694" xr:uid="{00000000-0005-0000-0000-00003F160000}"/>
    <cellStyle name="_MT-trim-mail2007-int_TBG Oct 2009 - v1" xfId="5695" xr:uid="{00000000-0005-0000-0000-000040160000}"/>
    <cellStyle name="_MT-trim-mail2007-int_xSAP 8-12v1" xfId="5696" xr:uid="{00000000-0005-0000-0000-000041160000}"/>
    <cellStyle name="_Multiple" xfId="5697" xr:uid="{00000000-0005-0000-0000-000042160000}"/>
    <cellStyle name="_Multiple_02 Pfd Valuation" xfId="5698" xr:uid="{00000000-0005-0000-0000-000043160000}"/>
    <cellStyle name="_Multiple_Contribution of assets into USAi_02" xfId="5699" xr:uid="{00000000-0005-0000-0000-000044160000}"/>
    <cellStyle name="_Multiple_credit - newco_6_18" xfId="5700" xr:uid="{00000000-0005-0000-0000-000045160000}"/>
    <cellStyle name="_Multiple_credit - newco_6_18_BLS2q_salesforce" xfId="5701" xr:uid="{00000000-0005-0000-0000-000046160000}"/>
    <cellStyle name="_Multiple_CSC Cable makers 060502" xfId="5702" xr:uid="{00000000-0005-0000-0000-000047160000}"/>
    <cellStyle name="_Multiple_Final Pages 8-20" xfId="5703" xr:uid="{00000000-0005-0000-0000-000048160000}"/>
    <cellStyle name="_Multiple_further analysis on comparables" xfId="5704" xr:uid="{00000000-0005-0000-0000-000049160000}"/>
    <cellStyle name="_Multiple_NBC-5 yearDCF-Final from Vivendi modified" xfId="5705" xr:uid="{00000000-0005-0000-0000-00004A160000}"/>
    <cellStyle name="_Multiple_Training Model Shell" xfId="5706" xr:uid="{00000000-0005-0000-0000-00004B160000}"/>
    <cellStyle name="_Multiple_Training Model Shell_BLS2q_salesforce" xfId="5707" xr:uid="{00000000-0005-0000-0000-00004C160000}"/>
    <cellStyle name="_Multiple_Update 08-27-01-3" xfId="5708" xr:uid="{00000000-0005-0000-0000-00004D160000}"/>
    <cellStyle name="_Multiple_Update 08-27-01-3_BLS2q_salesforce" xfId="5709" xr:uid="{00000000-0005-0000-0000-00004E160000}"/>
    <cellStyle name="_Multiple_USA Ownership" xfId="5710" xr:uid="{00000000-0005-0000-0000-00004F160000}"/>
    <cellStyle name="_MultipleSpace" xfId="5711" xr:uid="{00000000-0005-0000-0000-000050160000}"/>
    <cellStyle name="_MultipleSpace_02 Pfd Valuation" xfId="5712" xr:uid="{00000000-0005-0000-0000-000051160000}"/>
    <cellStyle name="_MultipleSpace_BLS2q_salesforce" xfId="5713" xr:uid="{00000000-0005-0000-0000-000052160000}"/>
    <cellStyle name="_MultipleSpace_Contribution of assets into USAi_02" xfId="5714" xr:uid="{00000000-0005-0000-0000-000053160000}"/>
    <cellStyle name="_MultipleSpace_credit - newco_6_18" xfId="5715" xr:uid="{00000000-0005-0000-0000-000054160000}"/>
    <cellStyle name="_MultipleSpace_credit - newco_6_18_BLS2q_salesforce" xfId="5716" xr:uid="{00000000-0005-0000-0000-000055160000}"/>
    <cellStyle name="_MultipleSpace_CSC Cable makers 060502" xfId="5717" xr:uid="{00000000-0005-0000-0000-000056160000}"/>
    <cellStyle name="_MultipleSpace_EBITDA Multiple_3" xfId="5718" xr:uid="{00000000-0005-0000-0000-000057160000}"/>
    <cellStyle name="_MultipleSpace_Final Pages 8-20" xfId="5719" xr:uid="{00000000-0005-0000-0000-000058160000}"/>
    <cellStyle name="_MultipleSpace_Final Pages 8-20_BLS2q_salesforce" xfId="5720" xr:uid="{00000000-0005-0000-0000-000059160000}"/>
    <cellStyle name="_MultipleSpace_further analysis on comparables" xfId="5721" xr:uid="{00000000-0005-0000-0000-00005A160000}"/>
    <cellStyle name="_MultipleSpace_further analysis on comparables_BLS2q_salesforce" xfId="5722" xr:uid="{00000000-0005-0000-0000-00005B160000}"/>
    <cellStyle name="_MultipleSpace_NBC-5 yearDCF-Final from Vivendi modified" xfId="5723" xr:uid="{00000000-0005-0000-0000-00005C160000}"/>
    <cellStyle name="_MultipleSpace_Training Model Shell" xfId="5724" xr:uid="{00000000-0005-0000-0000-00005D160000}"/>
    <cellStyle name="_MultipleSpace_Training Model Shell_BLS2q_salesforce" xfId="5725" xr:uid="{00000000-0005-0000-0000-00005E160000}"/>
    <cellStyle name="_MultipleSpace_Update 08-27-01-3" xfId="5726" xr:uid="{00000000-0005-0000-0000-00005F160000}"/>
    <cellStyle name="_MultipleSpace_Update 08-27-01-3_BLS2q_salesforce" xfId="5727" xr:uid="{00000000-0005-0000-0000-000060160000}"/>
    <cellStyle name="_MultipleSpace_USA Ownership" xfId="5728" xr:uid="{00000000-0005-0000-0000-000061160000}"/>
    <cellStyle name="_MultipleSpace_VU Valuation-top down approach 02" xfId="5729" xr:uid="{00000000-0005-0000-0000-000062160000}"/>
    <cellStyle name="_Network Capex &amp; Opex Module - Circle" xfId="5730" xr:uid="{00000000-0005-0000-0000-000063160000}"/>
    <cellStyle name="_Network Capex &amp; Opex Module - Circle_F2.7A" xfId="5731" xr:uid="{00000000-0005-0000-0000-000064160000}"/>
    <cellStyle name="_Opex_11" xfId="5732" xr:uid="{00000000-0005-0000-0000-000065160000}"/>
    <cellStyle name="_OUJDA fixe detail 29-05-2005" xfId="5733" xr:uid="{00000000-0005-0000-0000-000066160000}"/>
    <cellStyle name="_P&amp;L consolidé q1 2007 V1 bis" xfId="5734" xr:uid="{00000000-0005-0000-0000-000067160000}"/>
    <cellStyle name="_P&amp;LMobility" xfId="5735" xr:uid="{00000000-0005-0000-0000-000068160000}"/>
    <cellStyle name="_P&amp;LMobility_BP&amp;A Bulletin - 05- 2008-09-MAPA (draft)" xfId="5736" xr:uid="{00000000-0005-0000-0000-000069160000}"/>
    <cellStyle name="_P&amp;LMobility_BP&amp;A Bulletin - 05- 2008-09-MAPA (Post review)" xfId="5737" xr:uid="{00000000-0005-0000-0000-00006A160000}"/>
    <cellStyle name="_Percent" xfId="5738" xr:uid="{00000000-0005-0000-0000-00006B160000}"/>
    <cellStyle name="_Percent_02 Pfd Valuation" xfId="5739" xr:uid="{00000000-0005-0000-0000-00006C160000}"/>
    <cellStyle name="_Percent_BLS2q_salesforce" xfId="5740" xr:uid="{00000000-0005-0000-0000-00006D160000}"/>
    <cellStyle name="_Percent_USA Ownership" xfId="5741" xr:uid="{00000000-0005-0000-0000-00006E160000}"/>
    <cellStyle name="_PercentSpace" xfId="5742" xr:uid="{00000000-0005-0000-0000-00006F160000}"/>
    <cellStyle name="_PercentSpace_02 Pfd Valuation" xfId="5743" xr:uid="{00000000-0005-0000-0000-000070160000}"/>
    <cellStyle name="_PercentSpace_BLS2q_salesforce" xfId="5744" xr:uid="{00000000-0005-0000-0000-000071160000}"/>
    <cellStyle name="_PercentSpace_USA Ownership" xfId="5745" xr:uid="{00000000-0005-0000-0000-000072160000}"/>
    <cellStyle name="_POI working" xfId="5746" xr:uid="{00000000-0005-0000-0000-000073160000}"/>
    <cellStyle name="_POI working_F2.7A" xfId="5747" xr:uid="{00000000-0005-0000-0000-000074160000}"/>
    <cellStyle name="_Presentation DL Ver.5" xfId="5748" xr:uid="{00000000-0005-0000-0000-000075160000}"/>
    <cellStyle name="_Presentation DL Ver.5_BP&amp;A Bulletin - 05- 2008-09-MAPA (draft)" xfId="5749" xr:uid="{00000000-0005-0000-0000-000076160000}"/>
    <cellStyle name="_Presentation DL Ver.5_BP&amp;A Bulletin - 05- 2008-09-MAPA (Post review)" xfId="5750" xr:uid="{00000000-0005-0000-0000-000077160000}"/>
    <cellStyle name="_QoQ Access Charegs" xfId="5751" xr:uid="{00000000-0005-0000-0000-000078160000}"/>
    <cellStyle name="_QoQ Access Charges" xfId="5752" xr:uid="{00000000-0005-0000-0000-000079160000}"/>
    <cellStyle name="_Rapport_Mez_GSR7TRX" xfId="5753" xr:uid="{00000000-0005-0000-0000-00007A160000}"/>
    <cellStyle name="_Rapport_Mez_GSR7TRX (2)" xfId="5754" xr:uid="{00000000-0005-0000-0000-00007B160000}"/>
    <cellStyle name="_RECAP_NEGO_BSS 2008_17 03 08 " xfId="5755" xr:uid="{00000000-0005-0000-0000-00007C160000}"/>
    <cellStyle name="_RECAP_NEGO_BSS 2008_17 03 08 _Classeur1 (2)" xfId="5756" xr:uid="{00000000-0005-0000-0000-00007D160000}"/>
    <cellStyle name="_RECAPFLUXMES2004" xfId="5757" xr:uid="{00000000-0005-0000-0000-00007E160000}"/>
    <cellStyle name="_réel avril07" xfId="5760" xr:uid="{00000000-0005-0000-0000-000081160000}"/>
    <cellStyle name="_Réel CAPEX" xfId="5761" xr:uid="{00000000-0005-0000-0000-000082160000}"/>
    <cellStyle name="_Réel CAPEX_Classeur1 (2)" xfId="5762" xr:uid="{00000000-0005-0000-0000-000083160000}"/>
    <cellStyle name="_Retenu  Projets exceptionnels" xfId="5758" xr:uid="{00000000-0005-0000-0000-00007F160000}"/>
    <cellStyle name="_Retenu  Projets exceptionnels_Classeur1 (2)" xfId="5759" xr:uid="{00000000-0005-0000-0000-000080160000}"/>
    <cellStyle name="_SI" xfId="5763" xr:uid="{00000000-0005-0000-0000-000084160000}"/>
    <cellStyle name="_SI_Classeur1 (2)" xfId="5764" xr:uid="{00000000-0005-0000-0000-000085160000}"/>
    <cellStyle name="_Situation des projets FTK_BSS_Envrt_02-10-07" xfId="5765" xr:uid="{00000000-0005-0000-0000-000086160000}"/>
    <cellStyle name="_Situation des projets FTK_BSS_Envrt_02-10-07_DRC" xfId="5766" xr:uid="{00000000-0005-0000-0000-000087160000}"/>
    <cellStyle name="_Situation des projets FTK_BSS_Envrt_02-10-07_Feuil1" xfId="5767" xr:uid="{00000000-0005-0000-0000-000088160000}"/>
    <cellStyle name="_Situation des projets FTK_BSS_Envrt_02-10-07_PPO_3G_2009 Propos DR &amp; Scénarios Mktg 12-12" xfId="5768" xr:uid="{00000000-0005-0000-0000-000089160000}"/>
    <cellStyle name="_Situation des projets FTK_BSS_Envrt_02-10-07_PPO_3G_2009 Propos DR &amp; Scénarios Mktg 12-12_Feuil1" xfId="5769" xr:uid="{00000000-0005-0000-0000-00008A160000}"/>
    <cellStyle name="_Situation des projets FTK_BSS_Envrt_02-10-07_PPO_3G_2009 Propos DR &amp; Scénarios Mktg 12-12_Sotelma- P&amp;L MAD " xfId="5770" xr:uid="{00000000-0005-0000-0000-00008B160000}"/>
    <cellStyle name="_Situation des projets FTK_BSS_Envrt_02-10-07_PPO_3G_2009 Propos DR &amp; Scénarios Mktg 12-12_TBG nov 09 - v5" xfId="5771" xr:uid="{00000000-0005-0000-0000-00008C160000}"/>
    <cellStyle name="_Situation des projets FTK_BSS_Envrt_02-10-07_PPO_3G_2009 Propos DR &amp; Scénarios Mktg 12-12_TBG Oct 2009 - v1" xfId="5772" xr:uid="{00000000-0005-0000-0000-00008D160000}"/>
    <cellStyle name="_Situation des projets FTK_BSS_Envrt_02-10-07_Sotelma- P&amp;L MAD " xfId="5773" xr:uid="{00000000-0005-0000-0000-00008E160000}"/>
    <cellStyle name="_Situation des projets FTK_BSS_Envrt_02-10-07_Tableau de bord 3G" xfId="5774" xr:uid="{00000000-0005-0000-0000-00008F160000}"/>
    <cellStyle name="_Situation des projets FTK_BSS_Envrt_02-10-07_Tableau de bord 3G_Feuil1" xfId="5775" xr:uid="{00000000-0005-0000-0000-000090160000}"/>
    <cellStyle name="_Situation des projets FTK_BSS_Envrt_02-10-07_Tableau de bord 3G_Sotelma- P&amp;L MAD " xfId="5776" xr:uid="{00000000-0005-0000-0000-000091160000}"/>
    <cellStyle name="_Situation des projets FTK_BSS_Envrt_02-10-07_Tableau de bord 3G_TBG nov 09 - v5" xfId="5777" xr:uid="{00000000-0005-0000-0000-000092160000}"/>
    <cellStyle name="_Situation des projets FTK_BSS_Envrt_02-10-07_Tableau de bord 3G_TBG Oct 2009 - v1" xfId="5778" xr:uid="{00000000-0005-0000-0000-000093160000}"/>
    <cellStyle name="_Situation des projets FTK_BSS_Envrt_02-10-07_Tableau de bord-PPO_3G_2009 (3)" xfId="5779" xr:uid="{00000000-0005-0000-0000-000094160000}"/>
    <cellStyle name="_Situation des projets FTK_BSS_Envrt_02-10-07_TBG nov 09 - v5" xfId="5780" xr:uid="{00000000-0005-0000-0000-000095160000}"/>
    <cellStyle name="_Situation des projets FTK_BSS_Envrt_02-10-07_TBG Oct 2009 - v1" xfId="5781" xr:uid="{00000000-0005-0000-0000-000096160000}"/>
    <cellStyle name="_Situation des projets FTK_BSS_Envrt_18-10-05" xfId="5782" xr:uid="{00000000-0005-0000-0000-000097160000}"/>
    <cellStyle name="_Situation des projets FTK_BSS_Envrt_18-10-05_DRC" xfId="5783" xr:uid="{00000000-0005-0000-0000-000098160000}"/>
    <cellStyle name="_Situation des projets FTK_BSS_Envrt_18-10-05_Feuil1" xfId="5784" xr:uid="{00000000-0005-0000-0000-000099160000}"/>
    <cellStyle name="_Situation des projets FTK_BSS_Envrt_18-10-05_PPO_3G_2009 Propos DR &amp; Scénarios Mktg 12-12" xfId="5785" xr:uid="{00000000-0005-0000-0000-00009A160000}"/>
    <cellStyle name="_Situation des projets FTK_BSS_Envrt_18-10-05_PPO_3G_2009 Propos DR &amp; Scénarios Mktg 12-12_Feuil1" xfId="5786" xr:uid="{00000000-0005-0000-0000-00009B160000}"/>
    <cellStyle name="_Situation des projets FTK_BSS_Envrt_18-10-05_PPO_3G_2009 Propos DR &amp; Scénarios Mktg 12-12_Sotelma- P&amp;L MAD " xfId="5787" xr:uid="{00000000-0005-0000-0000-00009C160000}"/>
    <cellStyle name="_Situation des projets FTK_BSS_Envrt_18-10-05_PPO_3G_2009 Propos DR &amp; Scénarios Mktg 12-12_TBG nov 09 - v5" xfId="5788" xr:uid="{00000000-0005-0000-0000-00009D160000}"/>
    <cellStyle name="_Situation des projets FTK_BSS_Envrt_18-10-05_PPO_3G_2009 Propos DR &amp; Scénarios Mktg 12-12_TBG Oct 2009 - v1" xfId="5789" xr:uid="{00000000-0005-0000-0000-00009E160000}"/>
    <cellStyle name="_Situation des projets FTK_BSS_Envrt_18-10-05_Sotelma- P&amp;L MAD " xfId="5790" xr:uid="{00000000-0005-0000-0000-00009F160000}"/>
    <cellStyle name="_Situation des projets FTK_BSS_Envrt_18-10-05_Tableau de bord 3G" xfId="5791" xr:uid="{00000000-0005-0000-0000-0000A0160000}"/>
    <cellStyle name="_Situation des projets FTK_BSS_Envrt_18-10-05_Tableau de bord 3G_Feuil1" xfId="5792" xr:uid="{00000000-0005-0000-0000-0000A1160000}"/>
    <cellStyle name="_Situation des projets FTK_BSS_Envrt_18-10-05_Tableau de bord 3G_Sotelma- P&amp;L MAD " xfId="5793" xr:uid="{00000000-0005-0000-0000-0000A2160000}"/>
    <cellStyle name="_Situation des projets FTK_BSS_Envrt_18-10-05_Tableau de bord 3G_TBG nov 09 - v5" xfId="5794" xr:uid="{00000000-0005-0000-0000-0000A3160000}"/>
    <cellStyle name="_Situation des projets FTK_BSS_Envrt_18-10-05_Tableau de bord 3G_TBG Oct 2009 - v1" xfId="5795" xr:uid="{00000000-0005-0000-0000-0000A4160000}"/>
    <cellStyle name="_Situation des projets FTK_BSS_Envrt_18-10-05_Tableau de bord-PPO_3G_2009 (3)" xfId="5796" xr:uid="{00000000-0005-0000-0000-0000A5160000}"/>
    <cellStyle name="_Situation des projets FTK_BSS_Envrt_18-10-05_TBG nov 09 - v5" xfId="5797" xr:uid="{00000000-0005-0000-0000-0000A6160000}"/>
    <cellStyle name="_Situation des projets FTK_BSS_Envrt_18-10-05_TBG Oct 2009 - v1" xfId="5798" xr:uid="{00000000-0005-0000-0000-0000A7160000}"/>
    <cellStyle name="_SubHeading" xfId="5799" xr:uid="{00000000-0005-0000-0000-0000A8160000}"/>
    <cellStyle name="_SubHeading_01 VU Liquidity 171202" xfId="5800" xr:uid="{00000000-0005-0000-0000-0000A9160000}"/>
    <cellStyle name="_SubHeading_210302 VU Liquidity new figures" xfId="5801" xr:uid="{00000000-0005-0000-0000-0000AA160000}"/>
    <cellStyle name="_SubHeading_210302 VU Liquidity new figures 2" xfId="5802" xr:uid="{00000000-0005-0000-0000-0000AB160000}"/>
    <cellStyle name="_SubHeading_210302 VU Liquidity new figures_BUDGET ONATEL 2010 v5" xfId="5803" xr:uid="{00000000-0005-0000-0000-0000AC160000}"/>
    <cellStyle name="_SubHeading_210302 VU Liquidity new figures_Classeur1" xfId="5804" xr:uid="{00000000-0005-0000-0000-0000AD160000}"/>
    <cellStyle name="_SubHeading_210302 VU Liquidity new figures_Classeur1 (2)" xfId="5805" xr:uid="{00000000-0005-0000-0000-0000AE160000}"/>
    <cellStyle name="_SubHeading_210302 VU Liquidity new figures_commentaires fixe  internet Déc 08" xfId="5806" xr:uid="{00000000-0005-0000-0000-0000AF160000}"/>
    <cellStyle name="_SubHeading_210302 VU Liquidity new figures_Commentaires Janvier 2010" xfId="5807" xr:uid="{00000000-0005-0000-0000-0000B0160000}"/>
    <cellStyle name="_SubHeading_210302 VU Liquidity new figures_Copie de Flash du mois d' avril 2009 corrigé par NAIMI" xfId="5808" xr:uid="{00000000-0005-0000-0000-0000B1160000}"/>
    <cellStyle name="_SubHeading_210302 VU Liquidity new figures_Copie de Flash du mois de Décembre 2008 v2 (3)" xfId="5809" xr:uid="{00000000-0005-0000-0000-0000B2160000}"/>
    <cellStyle name="_SubHeading_210302 VU Liquidity new figures_FAITS MARQUANTS DE SEPTEMBRE 2009" xfId="5810" xr:uid="{00000000-0005-0000-0000-0000B3160000}"/>
    <cellStyle name="_SubHeading_210302 VU Liquidity new figures_Feuil1" xfId="5811" xr:uid="{00000000-0005-0000-0000-0000B4160000}"/>
    <cellStyle name="_SubHeading_210302 VU Liquidity new figures_Flash du mois d' avril 2009" xfId="5812" xr:uid="{00000000-0005-0000-0000-0000B5160000}"/>
    <cellStyle name="_SubHeading_210302 VU Liquidity new figures_Flash du mois de Décembre 2009 V3 (2)" xfId="5813" xr:uid="{00000000-0005-0000-0000-0000B6160000}"/>
    <cellStyle name="_SubHeading_210302 VU Liquidity new figures_Flash du mois de mai 2009" xfId="5814" xr:uid="{00000000-0005-0000-0000-0000B7160000}"/>
    <cellStyle name="_SubHeading_210302 VU Liquidity new figures_Flash du mois de septembre 2009 (2) (version 1)" xfId="5815" xr:uid="{00000000-0005-0000-0000-0000B8160000}"/>
    <cellStyle name="_SubHeading_210302 VU Liquidity new figures_FLASH ONATEL DU MOIS DE FEVRIER 2010 V2" xfId="5816" xr:uid="{00000000-0005-0000-0000-0000B9160000}"/>
    <cellStyle name="_SubHeading_210302 VU Liquidity new figures_Flash_du_mois_de_Décembre_2008_v2(2)" xfId="5817" xr:uid="{00000000-0005-0000-0000-0000BA160000}"/>
    <cellStyle name="_SubHeading_210302 VU Liquidity new figures_Flux Financiers Conso" xfId="5818" xr:uid="{00000000-0005-0000-0000-0000BB160000}"/>
    <cellStyle name="_SubHeading_210302 VU Liquidity new figures_Reporting Consolidé ONATEL 04.2009" xfId="5819" xr:uid="{00000000-0005-0000-0000-0000BC160000}"/>
    <cellStyle name="_SubHeading_210302 VU Liquidity new figures_Reporting Onatel Avril 2009 V0" xfId="5820" xr:uid="{00000000-0005-0000-0000-0000BD160000}"/>
    <cellStyle name="_SubHeading_210302 VU Liquidity new figures_Reporting Onatel Avril 2009 V0 2" xfId="5821" xr:uid="{00000000-0005-0000-0000-0000BE160000}"/>
    <cellStyle name="_SubHeading_210302 VU Liquidity new figures_Reporting Onatel Avril 2009 V0_Classeur1" xfId="5822" xr:uid="{00000000-0005-0000-0000-0000BF160000}"/>
    <cellStyle name="_SubHeading_210302 VU Liquidity new figures_Reporting Onatel Avril 2009 V0_Commentaires Janvier 2010" xfId="5823" xr:uid="{00000000-0005-0000-0000-0000C0160000}"/>
    <cellStyle name="_SubHeading_210302 VU Liquidity new figures_Reporting Onatel Avril 2009 V0_FAITS MARQUANTS DE SEPTEMBRE 2009" xfId="5824" xr:uid="{00000000-0005-0000-0000-0000C1160000}"/>
    <cellStyle name="_SubHeading_210302 VU Liquidity new figures_Reporting Onatel Avril 2009 V0_Flash du mois de Décembre 2009 V3 (2)" xfId="5825" xr:uid="{00000000-0005-0000-0000-0000C2160000}"/>
    <cellStyle name="_SubHeading_210302 VU Liquidity new figures_Reporting Onatel Avril 2009 V0_Flash du mois de septembre 2009 (2) (version 1)" xfId="5826" xr:uid="{00000000-0005-0000-0000-0000C3160000}"/>
    <cellStyle name="_SubHeading_210302 VU Liquidity new figures_Reporting Onatel Avril 2009 V0_Flash du mois de septembre 2009 (2) (version 1) 2" xfId="5827" xr:uid="{00000000-0005-0000-0000-0000C4160000}"/>
    <cellStyle name="_SubHeading_210302 VU Liquidity new figures_Reporting Onatel Avril 2009 V0_Flash du mois de septembre 2009 (2) (version 1)_Classeur1" xfId="5828" xr:uid="{00000000-0005-0000-0000-0000C5160000}"/>
    <cellStyle name="_SubHeading_210302 VU Liquidity new figures_Reporting Onatel Avril 2009 V0_Flash du mois de septembre 2009 (2) (version 1)_Commentaires Janvier 2010" xfId="5829" xr:uid="{00000000-0005-0000-0000-0000C6160000}"/>
    <cellStyle name="_SubHeading_210302 VU Liquidity new figures_Reporting Onatel Avril 2009 V0_Flash du mois de septembre 2009 (2) (version 1)_Flash du mois de Décembre 2009 V3 (2)" xfId="5830" xr:uid="{00000000-0005-0000-0000-0000C7160000}"/>
    <cellStyle name="_SubHeading_210302 VU Liquidity new figures_Reporting Onatel Avril 2009 V0_Flash du mois de septembre 2009 (2) (version 1)_FLASH ONATEL DU MOIS DE FEVRIER 2010 V2" xfId="5831" xr:uid="{00000000-0005-0000-0000-0000C8160000}"/>
    <cellStyle name="_SubHeading_210302 VU Liquidity new figures_Reporting Onatel Avril 2009 V0_Flash du mois de septembre 2009 (2) (version 1)_Reporting Onatel septembre  2009 V1 (4)" xfId="5832" xr:uid="{00000000-0005-0000-0000-0000C9160000}"/>
    <cellStyle name="_SubHeading_210302 VU Liquidity new figures_Reporting Onatel Avril 2009 V0_FLASH ONATEL DU MOIS DE FEVRIER 2010 V2" xfId="5833" xr:uid="{00000000-0005-0000-0000-0000CA160000}"/>
    <cellStyle name="_SubHeading_210302 VU Liquidity new figures_Reporting Onatel Avril 2009 V0_Reporting Consolidé ONATEL 04.2009" xfId="5834" xr:uid="{00000000-0005-0000-0000-0000CB160000}"/>
    <cellStyle name="_SubHeading_210302 VU Liquidity new figures_Reporting Onatel Avril 2009 V0_Reporting Onatel septembre  2009 préparé" xfId="5835" xr:uid="{00000000-0005-0000-0000-0000CC160000}"/>
    <cellStyle name="_SubHeading_210302 VU Liquidity new figures_Reporting Onatel Avril 2009 V0_Reporting Onatel septembre  2009 V1 (4)" xfId="5836" xr:uid="{00000000-0005-0000-0000-0000CD160000}"/>
    <cellStyle name="_SubHeading_210302 VU Liquidity new figures_Reporting Onatel Mai 2009 V 0" xfId="5837" xr:uid="{00000000-0005-0000-0000-0000CE160000}"/>
    <cellStyle name="_SubHeading_210302 VU Liquidity new figures_Reporting Onatel Mai 2009 V 0 2" xfId="5838" xr:uid="{00000000-0005-0000-0000-0000CF160000}"/>
    <cellStyle name="_SubHeading_210302 VU Liquidity new figures_Reporting Onatel Mai 2009 V 0 A ENVOYE" xfId="5839" xr:uid="{00000000-0005-0000-0000-0000D0160000}"/>
    <cellStyle name="_SubHeading_210302 VU Liquidity new figures_Reporting Onatel Mai 2009 V 0 A ENVOYE 2" xfId="5840" xr:uid="{00000000-0005-0000-0000-0000D1160000}"/>
    <cellStyle name="_SubHeading_210302 VU Liquidity new figures_Reporting Onatel Mai 2009 V 0 A ENVOYE_Classeur1" xfId="5841" xr:uid="{00000000-0005-0000-0000-0000D2160000}"/>
    <cellStyle name="_SubHeading_210302 VU Liquidity new figures_Reporting Onatel Mai 2009 V 0 A ENVOYE_Commentaires Janvier 2010" xfId="5842" xr:uid="{00000000-0005-0000-0000-0000D3160000}"/>
    <cellStyle name="_SubHeading_210302 VU Liquidity new figures_Reporting Onatel Mai 2009 V 0 A ENVOYE_FAITS MARQUANTS DE SEPTEMBRE 2009" xfId="5843" xr:uid="{00000000-0005-0000-0000-0000D4160000}"/>
    <cellStyle name="_SubHeading_210302 VU Liquidity new figures_Reporting Onatel Mai 2009 V 0 A ENVOYE_Flash du mois de Décembre 2009 V3 (2)" xfId="5844" xr:uid="{00000000-0005-0000-0000-0000D5160000}"/>
    <cellStyle name="_SubHeading_210302 VU Liquidity new figures_Reporting Onatel Mai 2009 V 0 A ENVOYE_Flash du mois de septembre 2009 (2) (version 1)" xfId="5845" xr:uid="{00000000-0005-0000-0000-0000D6160000}"/>
    <cellStyle name="_SubHeading_210302 VU Liquidity new figures_Reporting Onatel Mai 2009 V 0 A ENVOYE_Flash du mois de septembre 2009 (2) (version 1) 2" xfId="5846" xr:uid="{00000000-0005-0000-0000-0000D7160000}"/>
    <cellStyle name="_SubHeading_210302 VU Liquidity new figures_Reporting Onatel Mai 2009 V 0 A ENVOYE_Flash du mois de septembre 2009 (2) (version 1)_Classeur1" xfId="5847" xr:uid="{00000000-0005-0000-0000-0000D8160000}"/>
    <cellStyle name="_SubHeading_210302 VU Liquidity new figures_Reporting Onatel Mai 2009 V 0 A ENVOYE_Flash du mois de septembre 2009 (2) (version 1)_Commentaires Janvier 2010" xfId="5848" xr:uid="{00000000-0005-0000-0000-0000D9160000}"/>
    <cellStyle name="_SubHeading_210302 VU Liquidity new figures_Reporting Onatel Mai 2009 V 0 A ENVOYE_Flash du mois de septembre 2009 (2) (version 1)_Flash du mois de Décembre 2009 V3 (2)" xfId="5849" xr:uid="{00000000-0005-0000-0000-0000DA160000}"/>
    <cellStyle name="_SubHeading_210302 VU Liquidity new figures_Reporting Onatel Mai 2009 V 0 A ENVOYE_Flash du mois de septembre 2009 (2) (version 1)_FLASH ONATEL DU MOIS DE FEVRIER 2010 V2" xfId="5850" xr:uid="{00000000-0005-0000-0000-0000DB160000}"/>
    <cellStyle name="_SubHeading_210302 VU Liquidity new figures_Reporting Onatel Mai 2009 V 0 A ENVOYE_Flash du mois de septembre 2009 (2) (version 1)_Reporting Onatel septembre  2009 V1 (4)" xfId="5851" xr:uid="{00000000-0005-0000-0000-0000DC160000}"/>
    <cellStyle name="_SubHeading_210302 VU Liquidity new figures_Reporting Onatel Mai 2009 V 0 A ENVOYE_FLASH ONATEL DU MOIS DE FEVRIER 2010 V2" xfId="5852" xr:uid="{00000000-0005-0000-0000-0000DD160000}"/>
    <cellStyle name="_SubHeading_210302 VU Liquidity new figures_Reporting Onatel Mai 2009 V 0 A ENVOYE_Reporting Onatel septembre  2009 préparé" xfId="5853" xr:uid="{00000000-0005-0000-0000-0000DE160000}"/>
    <cellStyle name="_SubHeading_210302 VU Liquidity new figures_Reporting Onatel Mai 2009 V 0 A ENVOYE_Reporting Onatel septembre  2009 V1 (4)" xfId="5854" xr:uid="{00000000-0005-0000-0000-0000DF160000}"/>
    <cellStyle name="_SubHeading_210302 VU Liquidity new figures_Reporting Onatel Mai 2009 V 0_Classeur1" xfId="5855" xr:uid="{00000000-0005-0000-0000-0000E0160000}"/>
    <cellStyle name="_SubHeading_210302 VU Liquidity new figures_Reporting Onatel Mai 2009 V 0_Commentaires Janvier 2010" xfId="5856" xr:uid="{00000000-0005-0000-0000-0000E1160000}"/>
    <cellStyle name="_SubHeading_210302 VU Liquidity new figures_Reporting Onatel Mai 2009 V 0_FAITS MARQUANTS DE SEPTEMBRE 2009" xfId="5857" xr:uid="{00000000-0005-0000-0000-0000E2160000}"/>
    <cellStyle name="_SubHeading_210302 VU Liquidity new figures_Reporting Onatel Mai 2009 V 0_Flash du mois de Décembre 2009 V3 (2)" xfId="5858" xr:uid="{00000000-0005-0000-0000-0000E3160000}"/>
    <cellStyle name="_SubHeading_210302 VU Liquidity new figures_Reporting Onatel Mai 2009 V 0_Flash du mois de septembre 2009 (2) (version 1)" xfId="5859" xr:uid="{00000000-0005-0000-0000-0000E4160000}"/>
    <cellStyle name="_SubHeading_210302 VU Liquidity new figures_Reporting Onatel Mai 2009 V 0_Flash du mois de septembre 2009 (2) (version 1) 2" xfId="5860" xr:uid="{00000000-0005-0000-0000-0000E5160000}"/>
    <cellStyle name="_SubHeading_210302 VU Liquidity new figures_Reporting Onatel Mai 2009 V 0_Flash du mois de septembre 2009 (2) (version 1)_Classeur1" xfId="5861" xr:uid="{00000000-0005-0000-0000-0000E6160000}"/>
    <cellStyle name="_SubHeading_210302 VU Liquidity new figures_Reporting Onatel Mai 2009 V 0_Flash du mois de septembre 2009 (2) (version 1)_Commentaires Janvier 2010" xfId="5862" xr:uid="{00000000-0005-0000-0000-0000E7160000}"/>
    <cellStyle name="_SubHeading_210302 VU Liquidity new figures_Reporting Onatel Mai 2009 V 0_Flash du mois de septembre 2009 (2) (version 1)_Flash du mois de Décembre 2009 V3 (2)" xfId="5863" xr:uid="{00000000-0005-0000-0000-0000E8160000}"/>
    <cellStyle name="_SubHeading_210302 VU Liquidity new figures_Reporting Onatel Mai 2009 V 0_Flash du mois de septembre 2009 (2) (version 1)_FLASH ONATEL DU MOIS DE FEVRIER 2010 V2" xfId="5864" xr:uid="{00000000-0005-0000-0000-0000E9160000}"/>
    <cellStyle name="_SubHeading_210302 VU Liquidity new figures_Reporting Onatel Mai 2009 V 0_Flash du mois de septembre 2009 (2) (version 1)_Reporting Onatel septembre  2009 V1 (4)" xfId="5865" xr:uid="{00000000-0005-0000-0000-0000EA160000}"/>
    <cellStyle name="_SubHeading_210302 VU Liquidity new figures_Reporting Onatel Mai 2009 V 0_FLASH ONATEL DU MOIS DE FEVRIER 2010 V2" xfId="5866" xr:uid="{00000000-0005-0000-0000-0000EB160000}"/>
    <cellStyle name="_SubHeading_210302 VU Liquidity new figures_Reporting Onatel Mai 2009 V 0_Reporting Onatel septembre  2009 préparé" xfId="5867" xr:uid="{00000000-0005-0000-0000-0000EC160000}"/>
    <cellStyle name="_SubHeading_210302 VU Liquidity new figures_Reporting Onatel Mai 2009 V 0_Reporting Onatel septembre  2009 V1 (4)" xfId="5868" xr:uid="{00000000-0005-0000-0000-0000ED160000}"/>
    <cellStyle name="_SubHeading_210302 VU Liquidity new figures_Reporting Onatel septembre  2009 préparé" xfId="5869" xr:uid="{00000000-0005-0000-0000-0000EE160000}"/>
    <cellStyle name="_SubHeading_210302 VU Liquidity new figures_Reporting Onatel septembre  2009 V1 (4)" xfId="5870" xr:uid="{00000000-0005-0000-0000-0000EF160000}"/>
    <cellStyle name="_SubHeading_210302 VU Liquidity new figures_Sotelma réctifié5" xfId="5871" xr:uid="{00000000-0005-0000-0000-0000F0160000}"/>
    <cellStyle name="_SubHeading_Contribution of assets into USAi_02" xfId="5872" xr:uid="{00000000-0005-0000-0000-0000F1160000}"/>
    <cellStyle name="_SubHeading_NBC-5 yearDCF-Final from Vivendi modified" xfId="5873" xr:uid="{00000000-0005-0000-0000-0000F2160000}"/>
    <cellStyle name="_SubHeading_prestemp" xfId="5874" xr:uid="{00000000-0005-0000-0000-0000F3160000}"/>
    <cellStyle name="_SubHeading_prestemp 2" xfId="5875" xr:uid="{00000000-0005-0000-0000-0000F4160000}"/>
    <cellStyle name="_SubHeading_prestemp_BUDGET ONATEL 2010 v5" xfId="5876" xr:uid="{00000000-0005-0000-0000-0000F5160000}"/>
    <cellStyle name="_SubHeading_prestemp_Classeur1" xfId="5877" xr:uid="{00000000-0005-0000-0000-0000F6160000}"/>
    <cellStyle name="_SubHeading_prestemp_Classeur1 (2)" xfId="5878" xr:uid="{00000000-0005-0000-0000-0000F7160000}"/>
    <cellStyle name="_SubHeading_prestemp_commentaires fixe  internet Déc 08" xfId="5879" xr:uid="{00000000-0005-0000-0000-0000F8160000}"/>
    <cellStyle name="_SubHeading_prestemp_Commentaires Janvier 2010" xfId="5880" xr:uid="{00000000-0005-0000-0000-0000F9160000}"/>
    <cellStyle name="_SubHeading_prestemp_Copie de Flash du mois d' avril 2009 corrigé par NAIMI" xfId="5881" xr:uid="{00000000-0005-0000-0000-0000FA160000}"/>
    <cellStyle name="_SubHeading_prestemp_Copie de Flash du mois de Décembre 2008 v2 (3)" xfId="5882" xr:uid="{00000000-0005-0000-0000-0000FB160000}"/>
    <cellStyle name="_SubHeading_prestemp_FAITS MARQUANTS DE SEPTEMBRE 2009" xfId="5883" xr:uid="{00000000-0005-0000-0000-0000FC160000}"/>
    <cellStyle name="_SubHeading_prestemp_Feuil1" xfId="5884" xr:uid="{00000000-0005-0000-0000-0000FD160000}"/>
    <cellStyle name="_SubHeading_prestemp_Flash du mois d' avril 2009" xfId="5885" xr:uid="{00000000-0005-0000-0000-0000FE160000}"/>
    <cellStyle name="_SubHeading_prestemp_Flash du mois de Décembre 2009 V3 (2)" xfId="5886" xr:uid="{00000000-0005-0000-0000-0000FF160000}"/>
    <cellStyle name="_SubHeading_prestemp_Flash du mois de mai 2009" xfId="5887" xr:uid="{00000000-0005-0000-0000-000000170000}"/>
    <cellStyle name="_SubHeading_prestemp_Flash du mois de septembre 2009 (2) (version 1)" xfId="5888" xr:uid="{00000000-0005-0000-0000-000001170000}"/>
    <cellStyle name="_SubHeading_prestemp_FLASH ONATEL DU MOIS DE FEVRIER 2010 V2" xfId="5889" xr:uid="{00000000-0005-0000-0000-000002170000}"/>
    <cellStyle name="_SubHeading_prestemp_Flash_du_mois_de_Décembre_2008_v2(2)" xfId="5890" xr:uid="{00000000-0005-0000-0000-000003170000}"/>
    <cellStyle name="_SubHeading_prestemp_Flux Financiers Conso" xfId="5891" xr:uid="{00000000-0005-0000-0000-000004170000}"/>
    <cellStyle name="_SubHeading_prestemp_Reporting Consolidé ONATEL 04.2009" xfId="5892" xr:uid="{00000000-0005-0000-0000-000005170000}"/>
    <cellStyle name="_SubHeading_prestemp_Reporting Onatel Avril 2009 V0" xfId="5893" xr:uid="{00000000-0005-0000-0000-000006170000}"/>
    <cellStyle name="_SubHeading_prestemp_Reporting Onatel Avril 2009 V0 2" xfId="5894" xr:uid="{00000000-0005-0000-0000-000007170000}"/>
    <cellStyle name="_SubHeading_prestemp_Reporting Onatel Avril 2009 V0_Classeur1" xfId="5895" xr:uid="{00000000-0005-0000-0000-000008170000}"/>
    <cellStyle name="_SubHeading_prestemp_Reporting Onatel Avril 2009 V0_Commentaires Janvier 2010" xfId="5896" xr:uid="{00000000-0005-0000-0000-000009170000}"/>
    <cellStyle name="_SubHeading_prestemp_Reporting Onatel Avril 2009 V0_FAITS MARQUANTS DE SEPTEMBRE 2009" xfId="5897" xr:uid="{00000000-0005-0000-0000-00000A170000}"/>
    <cellStyle name="_SubHeading_prestemp_Reporting Onatel Avril 2009 V0_Flash du mois de Décembre 2009 V3 (2)" xfId="5898" xr:uid="{00000000-0005-0000-0000-00000B170000}"/>
    <cellStyle name="_SubHeading_prestemp_Reporting Onatel Avril 2009 V0_Flash du mois de septembre 2009 (2) (version 1)" xfId="5899" xr:uid="{00000000-0005-0000-0000-00000C170000}"/>
    <cellStyle name="_SubHeading_prestemp_Reporting Onatel Avril 2009 V0_Flash du mois de septembre 2009 (2) (version 1) 2" xfId="5900" xr:uid="{00000000-0005-0000-0000-00000D170000}"/>
    <cellStyle name="_SubHeading_prestemp_Reporting Onatel Avril 2009 V0_Flash du mois de septembre 2009 (2) (version 1)_Classeur1" xfId="5901" xr:uid="{00000000-0005-0000-0000-00000E170000}"/>
    <cellStyle name="_SubHeading_prestemp_Reporting Onatel Avril 2009 V0_Flash du mois de septembre 2009 (2) (version 1)_Commentaires Janvier 2010" xfId="5902" xr:uid="{00000000-0005-0000-0000-00000F170000}"/>
    <cellStyle name="_SubHeading_prestemp_Reporting Onatel Avril 2009 V0_Flash du mois de septembre 2009 (2) (version 1)_Flash du mois de Décembre 2009 V3 (2)" xfId="5903" xr:uid="{00000000-0005-0000-0000-000010170000}"/>
    <cellStyle name="_SubHeading_prestemp_Reporting Onatel Avril 2009 V0_Flash du mois de septembre 2009 (2) (version 1)_FLASH ONATEL DU MOIS DE FEVRIER 2010 V2" xfId="5904" xr:uid="{00000000-0005-0000-0000-000011170000}"/>
    <cellStyle name="_SubHeading_prestemp_Reporting Onatel Avril 2009 V0_Flash du mois de septembre 2009 (2) (version 1)_Reporting Onatel septembre  2009 V1 (4)" xfId="5905" xr:uid="{00000000-0005-0000-0000-000012170000}"/>
    <cellStyle name="_SubHeading_prestemp_Reporting Onatel Avril 2009 V0_FLASH ONATEL DU MOIS DE FEVRIER 2010 V2" xfId="5906" xr:uid="{00000000-0005-0000-0000-000013170000}"/>
    <cellStyle name="_SubHeading_prestemp_Reporting Onatel Avril 2009 V0_Reporting Consolidé ONATEL 04.2009" xfId="5907" xr:uid="{00000000-0005-0000-0000-000014170000}"/>
    <cellStyle name="_SubHeading_prestemp_Reporting Onatel Avril 2009 V0_Reporting Onatel septembre  2009 préparé" xfId="5908" xr:uid="{00000000-0005-0000-0000-000015170000}"/>
    <cellStyle name="_SubHeading_prestemp_Reporting Onatel Avril 2009 V0_Reporting Onatel septembre  2009 V1 (4)" xfId="5909" xr:uid="{00000000-0005-0000-0000-000016170000}"/>
    <cellStyle name="_SubHeading_prestemp_Reporting Onatel Mai 2009 V 0" xfId="5910" xr:uid="{00000000-0005-0000-0000-000017170000}"/>
    <cellStyle name="_SubHeading_prestemp_Reporting Onatel Mai 2009 V 0 2" xfId="5911" xr:uid="{00000000-0005-0000-0000-000018170000}"/>
    <cellStyle name="_SubHeading_prestemp_Reporting Onatel Mai 2009 V 0 A ENVOYE" xfId="5912" xr:uid="{00000000-0005-0000-0000-000019170000}"/>
    <cellStyle name="_SubHeading_prestemp_Reporting Onatel Mai 2009 V 0 A ENVOYE 2" xfId="5913" xr:uid="{00000000-0005-0000-0000-00001A170000}"/>
    <cellStyle name="_SubHeading_prestemp_Reporting Onatel Mai 2009 V 0 A ENVOYE_Classeur1" xfId="5914" xr:uid="{00000000-0005-0000-0000-00001B170000}"/>
    <cellStyle name="_SubHeading_prestemp_Reporting Onatel Mai 2009 V 0 A ENVOYE_Commentaires Janvier 2010" xfId="5915" xr:uid="{00000000-0005-0000-0000-00001C170000}"/>
    <cellStyle name="_SubHeading_prestemp_Reporting Onatel Mai 2009 V 0 A ENVOYE_FAITS MARQUANTS DE SEPTEMBRE 2009" xfId="5916" xr:uid="{00000000-0005-0000-0000-00001D170000}"/>
    <cellStyle name="_SubHeading_prestemp_Reporting Onatel Mai 2009 V 0 A ENVOYE_Flash du mois de Décembre 2009 V3 (2)" xfId="5917" xr:uid="{00000000-0005-0000-0000-00001E170000}"/>
    <cellStyle name="_SubHeading_prestemp_Reporting Onatel Mai 2009 V 0 A ENVOYE_Flash du mois de septembre 2009 (2) (version 1)" xfId="5918" xr:uid="{00000000-0005-0000-0000-00001F170000}"/>
    <cellStyle name="_SubHeading_prestemp_Reporting Onatel Mai 2009 V 0 A ENVOYE_Flash du mois de septembre 2009 (2) (version 1) 2" xfId="5919" xr:uid="{00000000-0005-0000-0000-000020170000}"/>
    <cellStyle name="_SubHeading_prestemp_Reporting Onatel Mai 2009 V 0 A ENVOYE_Flash du mois de septembre 2009 (2) (version 1)_Classeur1" xfId="5920" xr:uid="{00000000-0005-0000-0000-000021170000}"/>
    <cellStyle name="_SubHeading_prestemp_Reporting Onatel Mai 2009 V 0 A ENVOYE_Flash du mois de septembre 2009 (2) (version 1)_Commentaires Janvier 2010" xfId="5921" xr:uid="{00000000-0005-0000-0000-000022170000}"/>
    <cellStyle name="_SubHeading_prestemp_Reporting Onatel Mai 2009 V 0 A ENVOYE_Flash du mois de septembre 2009 (2) (version 1)_Flash du mois de Décembre 2009 V3 (2)" xfId="5922" xr:uid="{00000000-0005-0000-0000-000023170000}"/>
    <cellStyle name="_SubHeading_prestemp_Reporting Onatel Mai 2009 V 0 A ENVOYE_Flash du mois de septembre 2009 (2) (version 1)_FLASH ONATEL DU MOIS DE FEVRIER 2010 V2" xfId="5923" xr:uid="{00000000-0005-0000-0000-000024170000}"/>
    <cellStyle name="_SubHeading_prestemp_Reporting Onatel Mai 2009 V 0 A ENVOYE_Flash du mois de septembre 2009 (2) (version 1)_Reporting Onatel septembre  2009 V1 (4)" xfId="5924" xr:uid="{00000000-0005-0000-0000-000025170000}"/>
    <cellStyle name="_SubHeading_prestemp_Reporting Onatel Mai 2009 V 0 A ENVOYE_FLASH ONATEL DU MOIS DE FEVRIER 2010 V2" xfId="5925" xr:uid="{00000000-0005-0000-0000-000026170000}"/>
    <cellStyle name="_SubHeading_prestemp_Reporting Onatel Mai 2009 V 0 A ENVOYE_Reporting Onatel septembre  2009 préparé" xfId="5926" xr:uid="{00000000-0005-0000-0000-000027170000}"/>
    <cellStyle name="_SubHeading_prestemp_Reporting Onatel Mai 2009 V 0 A ENVOYE_Reporting Onatel septembre  2009 V1 (4)" xfId="5927" xr:uid="{00000000-0005-0000-0000-000028170000}"/>
    <cellStyle name="_SubHeading_prestemp_Reporting Onatel Mai 2009 V 0_Classeur1" xfId="5928" xr:uid="{00000000-0005-0000-0000-000029170000}"/>
    <cellStyle name="_SubHeading_prestemp_Reporting Onatel Mai 2009 V 0_Commentaires Janvier 2010" xfId="5929" xr:uid="{00000000-0005-0000-0000-00002A170000}"/>
    <cellStyle name="_SubHeading_prestemp_Reporting Onatel Mai 2009 V 0_FAITS MARQUANTS DE SEPTEMBRE 2009" xfId="5930" xr:uid="{00000000-0005-0000-0000-00002B170000}"/>
    <cellStyle name="_SubHeading_prestemp_Reporting Onatel Mai 2009 V 0_Flash du mois de Décembre 2009 V3 (2)" xfId="5931" xr:uid="{00000000-0005-0000-0000-00002C170000}"/>
    <cellStyle name="_SubHeading_prestemp_Reporting Onatel Mai 2009 V 0_Flash du mois de septembre 2009 (2) (version 1)" xfId="5932" xr:uid="{00000000-0005-0000-0000-00002D170000}"/>
    <cellStyle name="_SubHeading_prestemp_Reporting Onatel Mai 2009 V 0_Flash du mois de septembre 2009 (2) (version 1) 2" xfId="5933" xr:uid="{00000000-0005-0000-0000-00002E170000}"/>
    <cellStyle name="_SubHeading_prestemp_Reporting Onatel Mai 2009 V 0_Flash du mois de septembre 2009 (2) (version 1)_Classeur1" xfId="5934" xr:uid="{00000000-0005-0000-0000-00002F170000}"/>
    <cellStyle name="_SubHeading_prestemp_Reporting Onatel Mai 2009 V 0_Flash du mois de septembre 2009 (2) (version 1)_Commentaires Janvier 2010" xfId="5935" xr:uid="{00000000-0005-0000-0000-000030170000}"/>
    <cellStyle name="_SubHeading_prestemp_Reporting Onatel Mai 2009 V 0_Flash du mois de septembre 2009 (2) (version 1)_Flash du mois de Décembre 2009 V3 (2)" xfId="5936" xr:uid="{00000000-0005-0000-0000-000031170000}"/>
    <cellStyle name="_SubHeading_prestemp_Reporting Onatel Mai 2009 V 0_Flash du mois de septembre 2009 (2) (version 1)_FLASH ONATEL DU MOIS DE FEVRIER 2010 V2" xfId="5937" xr:uid="{00000000-0005-0000-0000-000032170000}"/>
    <cellStyle name="_SubHeading_prestemp_Reporting Onatel Mai 2009 V 0_Flash du mois de septembre 2009 (2) (version 1)_Reporting Onatel septembre  2009 V1 (4)" xfId="5938" xr:uid="{00000000-0005-0000-0000-000033170000}"/>
    <cellStyle name="_SubHeading_prestemp_Reporting Onatel Mai 2009 V 0_FLASH ONATEL DU MOIS DE FEVRIER 2010 V2" xfId="5939" xr:uid="{00000000-0005-0000-0000-000034170000}"/>
    <cellStyle name="_SubHeading_prestemp_Reporting Onatel Mai 2009 V 0_Reporting Onatel septembre  2009 préparé" xfId="5940" xr:uid="{00000000-0005-0000-0000-000035170000}"/>
    <cellStyle name="_SubHeading_prestemp_Reporting Onatel Mai 2009 V 0_Reporting Onatel septembre  2009 V1 (4)" xfId="5941" xr:uid="{00000000-0005-0000-0000-000036170000}"/>
    <cellStyle name="_SubHeading_prestemp_Reporting Onatel septembre  2009 préparé" xfId="5942" xr:uid="{00000000-0005-0000-0000-000037170000}"/>
    <cellStyle name="_SubHeading_prestemp_Reporting Onatel septembre  2009 V1 (4)" xfId="5943" xr:uid="{00000000-0005-0000-0000-000038170000}"/>
    <cellStyle name="_SubHeading_prestemp_Sotelma réctifié5" xfId="5944" xr:uid="{00000000-0005-0000-0000-000039170000}"/>
    <cellStyle name="_SubHeading_prestemp_USAi Warrants Valuation 1" xfId="5945" xr:uid="{00000000-0005-0000-0000-00003A170000}"/>
    <cellStyle name="_Ta" xfId="5946" xr:uid="{00000000-0005-0000-0000-00003B170000}"/>
    <cellStyle name="_Ta 2" xfId="5947" xr:uid="{00000000-0005-0000-0000-00003C170000}"/>
    <cellStyle name="_Ta 2 2" xfId="5948" xr:uid="{00000000-0005-0000-0000-00003D170000}"/>
    <cellStyle name="_Ta 3" xfId="5949" xr:uid="{00000000-0005-0000-0000-00003E170000}"/>
    <cellStyle name="_tab indicat" xfId="5950" xr:uid="{00000000-0005-0000-0000-00003F170000}"/>
    <cellStyle name="_tab indicat_Classeur1 (2)" xfId="5951" xr:uid="{00000000-0005-0000-0000-000040170000}"/>
    <cellStyle name="_Tabl" xfId="5952" xr:uid="{00000000-0005-0000-0000-000041170000}"/>
    <cellStyle name="_Tabl 2" xfId="5953" xr:uid="{00000000-0005-0000-0000-000042170000}"/>
    <cellStyle name="_Tabl 2 2" xfId="5954" xr:uid="{00000000-0005-0000-0000-000043170000}"/>
    <cellStyle name="_Tabl 3" xfId="5955" xr:uid="{00000000-0005-0000-0000-000044170000}"/>
    <cellStyle name="_Table" xfId="5956" xr:uid="{00000000-0005-0000-0000-000045170000}"/>
    <cellStyle name="_Table_" xfId="5957" xr:uid="{00000000-0005-0000-0000-000046170000}"/>
    <cellStyle name="_Table_ 2" xfId="5958" xr:uid="{00000000-0005-0000-0000-000047170000}"/>
    <cellStyle name="_Table_ 2 2" xfId="5959" xr:uid="{00000000-0005-0000-0000-000048170000}"/>
    <cellStyle name="_Table_ 3" xfId="5960" xr:uid="{00000000-0005-0000-0000-000049170000}"/>
    <cellStyle name="_Table_02 " xfId="5961" xr:uid="{00000000-0005-0000-0000-00004A170000}"/>
    <cellStyle name="_Table_02  2" xfId="5962" xr:uid="{00000000-0005-0000-0000-00004B170000}"/>
    <cellStyle name="_Table_02  2 2" xfId="5963" xr:uid="{00000000-0005-0000-0000-00004C170000}"/>
    <cellStyle name="_Table_02  3" xfId="5964" xr:uid="{00000000-0005-0000-0000-00004D170000}"/>
    <cellStyle name="_Table_02 Pfd Valuation" xfId="5965" xr:uid="{00000000-0005-0000-0000-00004E170000}"/>
    <cellStyle name="_Table_02 Pfd Valuation 2" xfId="5966" xr:uid="{00000000-0005-0000-0000-00004F170000}"/>
    <cellStyle name="_Table_02 Pfd Valuation 2 2" xfId="5967" xr:uid="{00000000-0005-0000-0000-000050170000}"/>
    <cellStyle name="_Table_02 Pfd Valuation 3" xfId="5968" xr:uid="{00000000-0005-0000-0000-000051170000}"/>
    <cellStyle name="_Table_02 Pfd Valuation_Budget Telmob 2011" xfId="5969" xr:uid="{00000000-0005-0000-0000-000052170000}"/>
    <cellStyle name="_Table_02 Pfd Valuation_Budget Telmob 2011 2" xfId="5970" xr:uid="{00000000-0005-0000-0000-000053170000}"/>
    <cellStyle name="_Table_02 Pfd Valuation_Budget Telmob 2011 2 2" xfId="5971" xr:uid="{00000000-0005-0000-0000-000054170000}"/>
    <cellStyle name="_Table_02 Pfd Valuation_Budget Telmob 2011 3" xfId="5972" xr:uid="{00000000-0005-0000-0000-000055170000}"/>
    <cellStyle name="_Table_02 Pfd Valuation_Capex- Mobile" xfId="5973" xr:uid="{00000000-0005-0000-0000-000056170000}"/>
    <cellStyle name="_Table_02 Pfd Valuation_Capex- Mobile 2" xfId="5974" xr:uid="{00000000-0005-0000-0000-000057170000}"/>
    <cellStyle name="_Table_02 Pfd Valuation_Capex- Mobile 2 2" xfId="5975" xr:uid="{00000000-0005-0000-0000-000058170000}"/>
    <cellStyle name="_Table_02 Pfd Valuation_Capex- Mobile 3" xfId="5976" xr:uid="{00000000-0005-0000-0000-000059170000}"/>
    <cellStyle name="_Table_02 Pfd Valuation_commentaires fixe  internet Déc 08" xfId="5977" xr:uid="{00000000-0005-0000-0000-00005A170000}"/>
    <cellStyle name="_Table_02 Pfd Valuation_commentaires fixe  internet Déc 08 2" xfId="5978" xr:uid="{00000000-0005-0000-0000-00005B170000}"/>
    <cellStyle name="_Table_02 Pfd Valuation_commentaires fixe  internet Déc 08 2 2" xfId="5979" xr:uid="{00000000-0005-0000-0000-00005C170000}"/>
    <cellStyle name="_Table_02 Pfd Valuation_commentaires fixe  internet Déc 08 3" xfId="5980" xr:uid="{00000000-0005-0000-0000-00005D170000}"/>
    <cellStyle name="_Table_02 Pfd Valuation_commentaires fixe  internet Déc 08_Budget Telmob 2011" xfId="5981" xr:uid="{00000000-0005-0000-0000-00005E170000}"/>
    <cellStyle name="_Table_02 Pfd Valuation_commentaires fixe  internet Déc 08_Budget Telmob 2011 2" xfId="5982" xr:uid="{00000000-0005-0000-0000-00005F170000}"/>
    <cellStyle name="_Table_02 Pfd Valuation_commentaires fixe  internet Déc 08_Budget Telmob 2011 2 2" xfId="5983" xr:uid="{00000000-0005-0000-0000-000060170000}"/>
    <cellStyle name="_Table_02 Pfd Valuation_commentaires fixe  internet Déc 08_Budget Telmob 2011 3" xfId="5984" xr:uid="{00000000-0005-0000-0000-000061170000}"/>
    <cellStyle name="_Table_02 Pfd Valuation_commentaires fixe  internet Déc 08_Capex- Mobile" xfId="5985" xr:uid="{00000000-0005-0000-0000-000062170000}"/>
    <cellStyle name="_Table_02 Pfd Valuation_commentaires fixe  internet Déc 08_Capex- Mobile 2" xfId="5986" xr:uid="{00000000-0005-0000-0000-000063170000}"/>
    <cellStyle name="_Table_02 Pfd Valuation_commentaires fixe  internet Déc 08_Capex- Mobile 2 2" xfId="5987" xr:uid="{00000000-0005-0000-0000-000064170000}"/>
    <cellStyle name="_Table_02 Pfd Valuation_commentaires fixe  internet Déc 08_Capex- Mobile 3" xfId="5988" xr:uid="{00000000-0005-0000-0000-000065170000}"/>
    <cellStyle name="_Table_02 Pfd Valuation_commentaires fixe  internet Déc 08_Commentaires TBG mars" xfId="5989" xr:uid="{00000000-0005-0000-0000-000066170000}"/>
    <cellStyle name="_Table_02 Pfd Valuation_commentaires fixe  internet Déc 08_Commentaires TBG mars 2" xfId="5990" xr:uid="{00000000-0005-0000-0000-000067170000}"/>
    <cellStyle name="_Table_02 Pfd Valuation_commentaires fixe  internet Déc 08_Commentaires TBG mars 2 2" xfId="5991" xr:uid="{00000000-0005-0000-0000-000068170000}"/>
    <cellStyle name="_Table_02 Pfd Valuation_commentaires fixe  internet Déc 08_Commentaires TBG mars 3" xfId="5992" xr:uid="{00000000-0005-0000-0000-000069170000}"/>
    <cellStyle name="_Table_02 Pfd Valuation_commentaires fixe  internet Déc 08_Commentaires TBG mars_Budget Telmob 2011" xfId="5993" xr:uid="{00000000-0005-0000-0000-00006A170000}"/>
    <cellStyle name="_Table_02 Pfd Valuation_commentaires fixe  internet Déc 08_Commentaires TBG mars_Budget Telmob 2011 2" xfId="5994" xr:uid="{00000000-0005-0000-0000-00006B170000}"/>
    <cellStyle name="_Table_02 Pfd Valuation_commentaires fixe  internet Déc 08_Commentaires TBG mars_Budget Telmob 2011 2 2" xfId="5995" xr:uid="{00000000-0005-0000-0000-00006C170000}"/>
    <cellStyle name="_Table_02 Pfd Valuation_commentaires fixe  internet Déc 08_Commentaires TBG mars_Budget Telmob 2011 3" xfId="5996" xr:uid="{00000000-0005-0000-0000-00006D170000}"/>
    <cellStyle name="_Table_02 Pfd Valuation_commentaires fixe  internet Déc 08_Commentaires TBG mars_Capex- Mobile" xfId="5997" xr:uid="{00000000-0005-0000-0000-00006E170000}"/>
    <cellStyle name="_Table_02 Pfd Valuation_commentaires fixe  internet Déc 08_Commentaires TBG mars_Capex- Mobile 2" xfId="5998" xr:uid="{00000000-0005-0000-0000-00006F170000}"/>
    <cellStyle name="_Table_02 Pfd Valuation_commentaires fixe  internet Déc 08_Commentaires TBG mars_Capex- Mobile 2 2" xfId="5999" xr:uid="{00000000-0005-0000-0000-000070170000}"/>
    <cellStyle name="_Table_02 Pfd Valuation_commentaires fixe  internet Déc 08_Commentaires TBG mars_Capex- Mobile 3" xfId="6000" xr:uid="{00000000-0005-0000-0000-000071170000}"/>
    <cellStyle name="_Table_02 Pfd Valuation_commentaires fixe  internet Déc 08_Commentaires TBG mars_Copie de Flash du mois d' avril 2009 corrigé par NAIMI" xfId="6001" xr:uid="{00000000-0005-0000-0000-000072170000}"/>
    <cellStyle name="_Table_02 Pfd Valuation_commentaires fixe  internet Déc 08_Commentaires TBG mars_Copie de Flash du mois d' avril 2009 corrigé par NAIMI 2" xfId="6002" xr:uid="{00000000-0005-0000-0000-000073170000}"/>
    <cellStyle name="_Table_02 Pfd Valuation_commentaires fixe  internet Déc 08_Commentaires TBG mars_Copie de Flash du mois d' avril 2009 corrigé par NAIMI 2 2" xfId="6003" xr:uid="{00000000-0005-0000-0000-000074170000}"/>
    <cellStyle name="_Table_02 Pfd Valuation_commentaires fixe  internet Déc 08_Commentaires TBG mars_Copie de Flash du mois d' avril 2009 corrigé par NAIMI 3" xfId="6004" xr:uid="{00000000-0005-0000-0000-000075170000}"/>
    <cellStyle name="_Table_02 Pfd Valuation_commentaires fixe  internet Déc 08_Commentaires TBG mars_Copie de Flash du mois d' avril 2009 corrigé par NAIMI_Budget Telmob 2011" xfId="6005" xr:uid="{00000000-0005-0000-0000-000076170000}"/>
    <cellStyle name="_Table_02 Pfd Valuation_commentaires fixe  internet Déc 08_Commentaires TBG mars_Copie de Flash du mois d' avril 2009 corrigé par NAIMI_Budget Telmob 2011 2" xfId="6006" xr:uid="{00000000-0005-0000-0000-000077170000}"/>
    <cellStyle name="_Table_02 Pfd Valuation_commentaires fixe  internet Déc 08_Commentaires TBG mars_Copie de Flash du mois d' avril 2009 corrigé par NAIMI_Budget Telmob 2011 2 2" xfId="6007" xr:uid="{00000000-0005-0000-0000-000078170000}"/>
    <cellStyle name="_Table_02 Pfd Valuation_commentaires fixe  internet Déc 08_Commentaires TBG mars_Copie de Flash du mois d' avril 2009 corrigé par NAIMI_Budget Telmob 2011 3" xfId="6008" xr:uid="{00000000-0005-0000-0000-000079170000}"/>
    <cellStyle name="_Table_02 Pfd Valuation_commentaires fixe  internet Déc 08_Commentaires TBG mars_Copie de Flash du mois d' avril 2009 corrigé par NAIMI_Capex- Mobile" xfId="6009" xr:uid="{00000000-0005-0000-0000-00007A170000}"/>
    <cellStyle name="_Table_02 Pfd Valuation_commentaires fixe  internet Déc 08_Commentaires TBG mars_Copie de Flash du mois d' avril 2009 corrigé par NAIMI_Capex- Mobile 2" xfId="6010" xr:uid="{00000000-0005-0000-0000-00007B170000}"/>
    <cellStyle name="_Table_02 Pfd Valuation_commentaires fixe  internet Déc 08_Commentaires TBG mars_Copie de Flash du mois d' avril 2009 corrigé par NAIMI_Capex- Mobile 2 2" xfId="6011" xr:uid="{00000000-0005-0000-0000-00007C170000}"/>
    <cellStyle name="_Table_02 Pfd Valuation_commentaires fixe  internet Déc 08_Commentaires TBG mars_Copie de Flash du mois d' avril 2009 corrigé par NAIMI_Capex- Mobile 3" xfId="6012" xr:uid="{00000000-0005-0000-0000-00007D170000}"/>
    <cellStyle name="_Table_02 Pfd Valuation_commentaires fixe  internet Déc 08_Commentaires TBG mars_Copie de Flash du mois d' avril 2009 corrigé par NAIMI_Flash du mois de mai 2009" xfId="6013" xr:uid="{00000000-0005-0000-0000-00007E170000}"/>
    <cellStyle name="_Table_02 Pfd Valuation_commentaires fixe  internet Déc 08_Commentaires TBG mars_Copie de Flash du mois d' avril 2009 corrigé par NAIMI_Flash du mois de mai 2009 2" xfId="6014" xr:uid="{00000000-0005-0000-0000-00007F170000}"/>
    <cellStyle name="_Table_02 Pfd Valuation_commentaires fixe  internet Déc 08_Commentaires TBG mars_Copie de Flash du mois d' avril 2009 corrigé par NAIMI_Flash du mois de mai 2009 2 2" xfId="6015" xr:uid="{00000000-0005-0000-0000-000080170000}"/>
    <cellStyle name="_Table_02 Pfd Valuation_commentaires fixe  internet Déc 08_Commentaires TBG mars_Copie de Flash du mois d' avril 2009 corrigé par NAIMI_Flash du mois de mai 2009 3" xfId="6016" xr:uid="{00000000-0005-0000-0000-000081170000}"/>
    <cellStyle name="_Table_02 Pfd Valuation_commentaires fixe  internet Déc 08_Commentaires TBG mars_Copie de Flash du mois d' avril 2009 corrigé par NAIMI_Flash du mois de mai 2009_Budget Telmob 2011" xfId="6017" xr:uid="{00000000-0005-0000-0000-000082170000}"/>
    <cellStyle name="_Table_02 Pfd Valuation_commentaires fixe  internet Déc 08_Commentaires TBG mars_Copie de Flash du mois d' avril 2009 corrigé par NAIMI_Flash du mois de mai 2009_Budget Telmob 2011 2" xfId="6018" xr:uid="{00000000-0005-0000-0000-000083170000}"/>
    <cellStyle name="_Table_02 Pfd Valuation_commentaires fixe  internet Déc 08_Commentaires TBG mars_Copie de Flash du mois d' avril 2009 corrigé par NAIMI_Flash du mois de mai 2009_Budget Telmob 2011 2 2" xfId="6019" xr:uid="{00000000-0005-0000-0000-000084170000}"/>
    <cellStyle name="_Table_02 Pfd Valuation_commentaires fixe  internet Déc 08_Commentaires TBG mars_Copie de Flash du mois d' avril 2009 corrigé par NAIMI_Flash du mois de mai 2009_Budget Telmob 2011 3" xfId="6020" xr:uid="{00000000-0005-0000-0000-000085170000}"/>
    <cellStyle name="_Table_02 Pfd Valuation_commentaires fixe  internet Déc 08_Commentaires TBG mars_Copie de Flash du mois d' avril 2009 corrigé par NAIMI_Flash du mois de mai 2009_Capex- Mobile" xfId="6021" xr:uid="{00000000-0005-0000-0000-000086170000}"/>
    <cellStyle name="_Table_02 Pfd Valuation_commentaires fixe  internet Déc 08_Commentaires TBG mars_Copie de Flash du mois d' avril 2009 corrigé par NAIMI_Flash du mois de mai 2009_Capex- Mobile 2" xfId="6022" xr:uid="{00000000-0005-0000-0000-000087170000}"/>
    <cellStyle name="_Table_02 Pfd Valuation_commentaires fixe  internet Déc 08_Commentaires TBG mars_Copie de Flash du mois d' avril 2009 corrigé par NAIMI_Flash du mois de mai 2009_Capex- Mobile 2 2" xfId="6023" xr:uid="{00000000-0005-0000-0000-000088170000}"/>
    <cellStyle name="_Table_02 Pfd Valuation_commentaires fixe  internet Déc 08_Commentaires TBG mars_Copie de Flash du mois d' avril 2009 corrigé par NAIMI_Flash du mois de mai 2009_Capex- Mobile 3" xfId="6024" xr:uid="{00000000-0005-0000-0000-000089170000}"/>
    <cellStyle name="_Table_02 Pfd Valuation_commentaires fixe  internet Déc 08_Commentaires TBG mars_Copie de Flash du mois d' avril 2009 corrigé par NAIMI_Flash du mois de septembre 2009 (2) (version 1)" xfId="6025" xr:uid="{00000000-0005-0000-0000-00008A170000}"/>
    <cellStyle name="_Table_02 Pfd Valuation_commentaires fixe  internet Déc 08_Commentaires TBG mars_Copie de Flash du mois d' avril 2009 corrigé par NAIMI_Flash du mois de septembre 2009 (2) (version 1) 2" xfId="6026" xr:uid="{00000000-0005-0000-0000-00008B170000}"/>
    <cellStyle name="_Table_02 Pfd Valuation_commentaires fixe  internet Déc 08_Commentaires TBG mars_Copie de Flash du mois d' avril 2009 corrigé par NAIMI_Flash du mois de septembre 2009 (2) (version 1) 2 2" xfId="6027" xr:uid="{00000000-0005-0000-0000-00008C170000}"/>
    <cellStyle name="_Table_02 Pfd Valuation_commentaires fixe  internet Déc 08_Commentaires TBG mars_Copie de Flash du mois d' avril 2009 corrigé par NAIMI_Flash du mois de septembre 2009 (2) (version 1) 3" xfId="6028" xr:uid="{00000000-0005-0000-0000-00008D170000}"/>
    <cellStyle name="_Table_02 Pfd Valuation_commentaires fixe  internet Déc 08_Commentaires TBG mars_Copie de Flash du mois d' avril 2009 corrigé par NAIMI_Flash du mois de septembre 2009 (2) (version 1)_Budget Telmob 2011" xfId="6029" xr:uid="{00000000-0005-0000-0000-00008E170000}"/>
    <cellStyle name="_Table_02 Pfd Valuation_commentaires fixe  internet Déc 08_Commentaires TBG mars_Copie de Flash du mois d' avril 2009 corrigé par NAIMI_Flash du mois de septembre 2009 (2) (version 1)_Budget Telmob 2011 2" xfId="6030" xr:uid="{00000000-0005-0000-0000-00008F170000}"/>
    <cellStyle name="_Table_02 Pfd Valuation_commentaires fixe  internet Déc 08_Commentaires TBG mars_Copie de Flash du mois d' avril 2009 corrigé par NAIMI_Flash du mois de septembre 2009 (2) (version 1)_Budget Telmob 2011 2 2" xfId="6031" xr:uid="{00000000-0005-0000-0000-000090170000}"/>
    <cellStyle name="_Table_02 Pfd Valuation_commentaires fixe  internet Déc 08_Commentaires TBG mars_Copie de Flash du mois d' avril 2009 corrigé par NAIMI_Flash du mois de septembre 2009 (2) (version 1)_Budget Telmob 2011 3" xfId="6032" xr:uid="{00000000-0005-0000-0000-000091170000}"/>
    <cellStyle name="_Table_02 Pfd Valuation_commentaires fixe  internet Déc 08_Commentaires TBG mars_Copie de Flash du mois d' avril 2009 corrigé par NAIMI_Flash du mois de septembre 2009 (2) (version 1)_Capex- Mobile" xfId="6033" xr:uid="{00000000-0005-0000-0000-000092170000}"/>
    <cellStyle name="_Table_02 Pfd Valuation_commentaires fixe  internet Déc 08_Commentaires TBG mars_Copie de Flash du mois d' avril 2009 corrigé par NAIMI_Flash du mois de septembre 2009 (2) (version 1)_Capex- Mobile 2" xfId="6034" xr:uid="{00000000-0005-0000-0000-000093170000}"/>
    <cellStyle name="_Table_02 Pfd Valuation_commentaires fixe  internet Déc 08_Commentaires TBG mars_Copie de Flash du mois d' avril 2009 corrigé par NAIMI_Flash du mois de septembre 2009 (2) (version 1)_Capex- Mobile 2 2" xfId="6035" xr:uid="{00000000-0005-0000-0000-000094170000}"/>
    <cellStyle name="_Table_02 Pfd Valuation_commentaires fixe  internet Déc 08_Commentaires TBG mars_Copie de Flash du mois d' avril 2009 corrigé par NAIMI_Flash du mois de septembre 2009 (2) (version 1)_Capex- Mobile 3" xfId="6036" xr:uid="{00000000-0005-0000-0000-000095170000}"/>
    <cellStyle name="_Table_02 Pfd Valuation_commentaires fixe  internet Déc 08_Commentaires TBG mars_Copie de Flash du mois d' avril 2009 corrigé par NAIMI_Reporting Onatel Mai 2009 V 0" xfId="6037" xr:uid="{00000000-0005-0000-0000-000096170000}"/>
    <cellStyle name="_Table_02 Pfd Valuation_commentaires fixe  internet Déc 08_Commentaires TBG mars_Copie de Flash du mois d' avril 2009 corrigé par NAIMI_Reporting Onatel Mai 2009 V 0 2" xfId="6038" xr:uid="{00000000-0005-0000-0000-000097170000}"/>
    <cellStyle name="_Table_02 Pfd Valuation_commentaires fixe  internet Déc 08_Commentaires TBG mars_Copie de Flash du mois d' avril 2009 corrigé par NAIMI_Reporting Onatel Mai 2009 V 0 2 2" xfId="6039" xr:uid="{00000000-0005-0000-0000-000098170000}"/>
    <cellStyle name="_Table_02 Pfd Valuation_commentaires fixe  internet Déc 08_Commentaires TBG mars_Copie de Flash du mois d' avril 2009 corrigé par NAIMI_Reporting Onatel Mai 2009 V 0 3" xfId="6040" xr:uid="{00000000-0005-0000-0000-000099170000}"/>
    <cellStyle name="_Table_02 Pfd Valuation_commentaires fixe  internet Déc 08_Commentaires TBG mars_Copie de Flash du mois d' avril 2009 corrigé par NAIMI_Reporting Onatel Mai 2009 V 0_Budget Telmob 2011" xfId="6041" xr:uid="{00000000-0005-0000-0000-00009A170000}"/>
    <cellStyle name="_Table_02 Pfd Valuation_commentaires fixe  internet Déc 08_Commentaires TBG mars_Copie de Flash du mois d' avril 2009 corrigé par NAIMI_Reporting Onatel Mai 2009 V 0_Budget Telmob 2011 2" xfId="6042" xr:uid="{00000000-0005-0000-0000-00009B170000}"/>
    <cellStyle name="_Table_02 Pfd Valuation_commentaires fixe  internet Déc 08_Commentaires TBG mars_Copie de Flash du mois d' avril 2009 corrigé par NAIMI_Reporting Onatel Mai 2009 V 0_Budget Telmob 2011 2 2" xfId="6043" xr:uid="{00000000-0005-0000-0000-00009C170000}"/>
    <cellStyle name="_Table_02 Pfd Valuation_commentaires fixe  internet Déc 08_Commentaires TBG mars_Copie de Flash du mois d' avril 2009 corrigé par NAIMI_Reporting Onatel Mai 2009 V 0_Budget Telmob 2011 3" xfId="6044" xr:uid="{00000000-0005-0000-0000-00009D170000}"/>
    <cellStyle name="_Table_02 Pfd Valuation_commentaires fixe  internet Déc 08_Commentaires TBG mars_Copie de Flash du mois d' avril 2009 corrigé par NAIMI_Reporting Onatel Mai 2009 V 0_Capex- Mobile" xfId="6045" xr:uid="{00000000-0005-0000-0000-00009E170000}"/>
    <cellStyle name="_Table_02 Pfd Valuation_commentaires fixe  internet Déc 08_Commentaires TBG mars_Copie de Flash du mois d' avril 2009 corrigé par NAIMI_Reporting Onatel Mai 2009 V 0_Capex- Mobile 2" xfId="6046" xr:uid="{00000000-0005-0000-0000-00009F170000}"/>
    <cellStyle name="_Table_02 Pfd Valuation_commentaires fixe  internet Déc 08_Commentaires TBG mars_Copie de Flash du mois d' avril 2009 corrigé par NAIMI_Reporting Onatel Mai 2009 V 0_Capex- Mobile 2 2" xfId="6047" xr:uid="{00000000-0005-0000-0000-0000A0170000}"/>
    <cellStyle name="_Table_02 Pfd Valuation_commentaires fixe  internet Déc 08_Commentaires TBG mars_Copie de Flash du mois d' avril 2009 corrigé par NAIMI_Reporting Onatel Mai 2009 V 0_Capex- Mobile 3" xfId="6048" xr:uid="{00000000-0005-0000-0000-0000A1170000}"/>
    <cellStyle name="_Table_02 Pfd Valuation_commentaires fixe  internet Déc 08_Commentaires TBG mars_Copie de Flash du mois d' avril 2009 corrigé par NAIMI_Reporting Onatel Mai 2009 V 0_Flash du mois de septembre 2009 (2) (version 1)" xfId="6049" xr:uid="{00000000-0005-0000-0000-0000A2170000}"/>
    <cellStyle name="_Table_02 Pfd Valuation_commentaires fixe  internet Déc 08_Commentaires TBG mars_Copie de Flash du mois d' avril 2009 corrigé par NAIMI_Reporting Onatel Mai 2009 V 0_Flash du mois de septembre 2009 (2) (version 1) 2" xfId="6050" xr:uid="{00000000-0005-0000-0000-0000A3170000}"/>
    <cellStyle name="_Table_02 Pfd Valuation_commentaires fixe  internet Déc 08_Commentaires TBG mars_Copie de Flash du mois d' avril 2009 corrigé par NAIMI_Reporting Onatel Mai 2009 V 0_Flash du mois de septembre 2009 (2) (version 1) 2 2" xfId="6051" xr:uid="{00000000-0005-0000-0000-0000A4170000}"/>
    <cellStyle name="_Table_02 Pfd Valuation_commentaires fixe  internet Déc 08_Commentaires TBG mars_Copie de Flash du mois d' avril 2009 corrigé par NAIMI_Reporting Onatel Mai 2009 V 0_Flash du mois de septembre 2009 (2) (version 1) 3" xfId="6052" xr:uid="{00000000-0005-0000-0000-0000A5170000}"/>
    <cellStyle name="_Table_02 Pfd Valuation_commentaires fixe  internet Déc 08_Commentaires TBG mars_Copie de Flash du mois d' avril 2009 corrigé par NAIMI_Reporting Onatel Mai 2009 V 0_Flash du mois de septembre 2009 (2) (version 1)_Budget Telmob 2011" xfId="6053" xr:uid="{00000000-0005-0000-0000-0000A6170000}"/>
    <cellStyle name="_Table_02 Pfd Valuation_commentaires fixe  internet Déc 08_Commentaires TBG mars_Copie de Flash du mois d' avril 2009 corrigé par NAIMI_Reporting Onatel Mai 2009 V 0_Flash du mois de septembre 2009 (2) (version 1)_Budget Telmob 2011 2" xfId="6054" xr:uid="{00000000-0005-0000-0000-0000A7170000}"/>
    <cellStyle name="_Table_02 Pfd Valuation_commentaires fixe  internet Déc 08_Commentaires TBG mars_Copie de Flash du mois d' avril 2009 corrigé par NAIMI_Reporting Onatel Mai 2009 V 0_Flash du mois de septembre 2009 (2) (version 1)_Budget Telmob 2011 2 2" xfId="6055" xr:uid="{00000000-0005-0000-0000-0000A8170000}"/>
    <cellStyle name="_Table_02 Pfd Valuation_commentaires fixe  internet Déc 08_Commentaires TBG mars_Copie de Flash du mois d' avril 2009 corrigé par NAIMI_Reporting Onatel Mai 2009 V 0_Flash du mois de septembre 2009 (2) (version 1)_Budget Telmob 2011 3" xfId="6056" xr:uid="{00000000-0005-0000-0000-0000A9170000}"/>
    <cellStyle name="_Table_02 Pfd Valuation_commentaires fixe  internet Déc 08_Commentaires TBG mars_Copie de Flash du mois d' avril 2009 corrigé par NAIMI_Reporting Onatel Mai 2009 V 0_Flash du mois de septembre 2009 (2) (version 1)_Capex- Mobile" xfId="6057" xr:uid="{00000000-0005-0000-0000-0000AA170000}"/>
    <cellStyle name="_Table_02 Pfd Valuation_commentaires fixe  internet Déc 08_Commentaires TBG mars_Copie de Flash du mois d' avril 2009 corrigé par NAIMI_Reporting Onatel Mai 2009 V 0_Flash du mois de septembre 2009 (2) (version 1)_Capex- Mobile 2" xfId="6058" xr:uid="{00000000-0005-0000-0000-0000AB170000}"/>
    <cellStyle name="_Table_02 Pfd Valuation_commentaires fixe  internet Déc 08_Commentaires TBG mars_Copie de Flash du mois d' avril 2009 corrigé par NAIMI_Reporting Onatel Mai 2009 V 0_Flash du mois de septembre 2009 (2) (version 1)_Capex- Mobile 2 2" xfId="6059" xr:uid="{00000000-0005-0000-0000-0000AC170000}"/>
    <cellStyle name="_Table_02 Pfd Valuation_commentaires fixe  internet Déc 08_Commentaires TBG mars_Copie de Flash du mois d' avril 2009 corrigé par NAIMI_Reporting Onatel Mai 2009 V 0_Flash du mois de septembre 2009 (2) (version 1)_Capex- Mobile 3" xfId="6060" xr:uid="{00000000-0005-0000-0000-0000AD170000}"/>
    <cellStyle name="_Table_02 Pfd Valuation_commentaires fixe  internet Déc 08_Commentaires TBG mars_Copie de Flash du mois d' avril 2009 corrigé par NAIMI_Reporting Onatel Mai 2009 V 0_Reporting Onatel septembre  2009 préparé" xfId="6061" xr:uid="{00000000-0005-0000-0000-0000AE170000}"/>
    <cellStyle name="_Table_02 Pfd Valuation_commentaires fixe  internet Déc 08_Commentaires TBG mars_Copie de Flash du mois d' avril 2009 corrigé par NAIMI_Reporting Onatel Mai 2009 V 0_Reporting Onatel septembre  2009 préparé 2" xfId="6062" xr:uid="{00000000-0005-0000-0000-0000AF170000}"/>
    <cellStyle name="_Table_02 Pfd Valuation_commentaires fixe  internet Déc 08_Commentaires TBG mars_Copie de Flash du mois d' avril 2009 corrigé par NAIMI_Reporting Onatel Mai 2009 V 0_Reporting Onatel septembre  2009 préparé 2 2" xfId="6063" xr:uid="{00000000-0005-0000-0000-0000B0170000}"/>
    <cellStyle name="_Table_02 Pfd Valuation_commentaires fixe  internet Déc 08_Commentaires TBG mars_Copie de Flash du mois d' avril 2009 corrigé par NAIMI_Reporting Onatel Mai 2009 V 0_Reporting Onatel septembre  2009 préparé 3" xfId="6064" xr:uid="{00000000-0005-0000-0000-0000B1170000}"/>
    <cellStyle name="_Table_02 Pfd Valuation_commentaires fixe  internet Déc 08_Commentaires TBG mars_Copie de Flash du mois d' avril 2009 corrigé par NAIMI_Reporting Onatel Mai 2009 V 0_Reporting Onatel septembre  2009 préparé_Budget Telmob 2011" xfId="6065" xr:uid="{00000000-0005-0000-0000-0000B2170000}"/>
    <cellStyle name="_Table_02 Pfd Valuation_commentaires fixe  internet Déc 08_Commentaires TBG mars_Copie de Flash du mois d' avril 2009 corrigé par NAIMI_Reporting Onatel Mai 2009 V 0_Reporting Onatel septembre  2009 préparé_Budget Telmob 2011 2" xfId="6066" xr:uid="{00000000-0005-0000-0000-0000B3170000}"/>
    <cellStyle name="_Table_02 Pfd Valuation_commentaires fixe  internet Déc 08_Commentaires TBG mars_Copie de Flash du mois d' avril 2009 corrigé par NAIMI_Reporting Onatel Mai 2009 V 0_Reporting Onatel septembre  2009 préparé_Budget Telmob 2011 2 2" xfId="6067" xr:uid="{00000000-0005-0000-0000-0000B4170000}"/>
    <cellStyle name="_Table_02 Pfd Valuation_commentaires fixe  internet Déc 08_Commentaires TBG mars_Copie de Flash du mois d' avril 2009 corrigé par NAIMI_Reporting Onatel Mai 2009 V 0_Reporting Onatel septembre  2009 préparé_Budget Telmob 2011 3" xfId="6068" xr:uid="{00000000-0005-0000-0000-0000B5170000}"/>
    <cellStyle name="_Table_02 Pfd Valuation_commentaires fixe  internet Déc 08_Commentaires TBG mars_Copie de Flash du mois d' avril 2009 corrigé par NAIMI_Reporting Onatel Mai 2009 V 0_Reporting Onatel septembre  2009 préparé_Capex- Mobile" xfId="6069" xr:uid="{00000000-0005-0000-0000-0000B6170000}"/>
    <cellStyle name="_Table_02 Pfd Valuation_commentaires fixe  internet Déc 08_Commentaires TBG mars_Copie de Flash du mois d' avril 2009 corrigé par NAIMI_Reporting Onatel Mai 2009 V 0_Reporting Onatel septembre  2009 préparé_Capex- Mobile 2" xfId="6070" xr:uid="{00000000-0005-0000-0000-0000B7170000}"/>
    <cellStyle name="_Table_02 Pfd Valuation_commentaires fixe  internet Déc 08_Commentaires TBG mars_Copie de Flash du mois d' avril 2009 corrigé par NAIMI_Reporting Onatel Mai 2009 V 0_Reporting Onatel septembre  2009 préparé_Capex- Mobile 2 2" xfId="6071" xr:uid="{00000000-0005-0000-0000-0000B8170000}"/>
    <cellStyle name="_Table_02 Pfd Valuation_commentaires fixe  internet Déc 08_Commentaires TBG mars_Copie de Flash du mois d' avril 2009 corrigé par NAIMI_Reporting Onatel Mai 2009 V 0_Reporting Onatel septembre  2009 préparé_Capex- Mobile 3" xfId="6072" xr:uid="{00000000-0005-0000-0000-0000B9170000}"/>
    <cellStyle name="_Table_02 Pfd Valuation_commentaires fixe  internet Déc 08_Commentaires TBG mars_Copie de Flash du mois d' avril 2009 corrigé par NAIMI_Reporting Onatel septembre  2009 préparé" xfId="6073" xr:uid="{00000000-0005-0000-0000-0000BA170000}"/>
    <cellStyle name="_Table_02 Pfd Valuation_commentaires fixe  internet Déc 08_Commentaires TBG mars_Copie de Flash du mois d' avril 2009 corrigé par NAIMI_Reporting Onatel septembre  2009 préparé 2" xfId="6074" xr:uid="{00000000-0005-0000-0000-0000BB170000}"/>
    <cellStyle name="_Table_02 Pfd Valuation_commentaires fixe  internet Déc 08_Commentaires TBG mars_Copie de Flash du mois d' avril 2009 corrigé par NAIMI_Reporting Onatel septembre  2009 préparé 2 2" xfId="6075" xr:uid="{00000000-0005-0000-0000-0000BC170000}"/>
    <cellStyle name="_Table_02 Pfd Valuation_commentaires fixe  internet Déc 08_Commentaires TBG mars_Copie de Flash du mois d' avril 2009 corrigé par NAIMI_Reporting Onatel septembre  2009 préparé 3" xfId="6076" xr:uid="{00000000-0005-0000-0000-0000BD170000}"/>
    <cellStyle name="_Table_02 Pfd Valuation_commentaires fixe  internet Déc 08_Commentaires TBG mars_Copie de Flash du mois d' avril 2009 corrigé par NAIMI_Reporting Onatel septembre  2009 préparé_Budget Telmob 2011" xfId="6077" xr:uid="{00000000-0005-0000-0000-0000BE170000}"/>
    <cellStyle name="_Table_02 Pfd Valuation_commentaires fixe  internet Déc 08_Commentaires TBG mars_Copie de Flash du mois d' avril 2009 corrigé par NAIMI_Reporting Onatel septembre  2009 préparé_Budget Telmob 2011 2" xfId="6078" xr:uid="{00000000-0005-0000-0000-0000BF170000}"/>
    <cellStyle name="_Table_02 Pfd Valuation_commentaires fixe  internet Déc 08_Commentaires TBG mars_Copie de Flash du mois d' avril 2009 corrigé par NAIMI_Reporting Onatel septembre  2009 préparé_Budget Telmob 2011 2 2" xfId="6079" xr:uid="{00000000-0005-0000-0000-0000C0170000}"/>
    <cellStyle name="_Table_02 Pfd Valuation_commentaires fixe  internet Déc 08_Commentaires TBG mars_Copie de Flash du mois d' avril 2009 corrigé par NAIMI_Reporting Onatel septembre  2009 préparé_Budget Telmob 2011 3" xfId="6080" xr:uid="{00000000-0005-0000-0000-0000C1170000}"/>
    <cellStyle name="_Table_02 Pfd Valuation_commentaires fixe  internet Déc 08_Commentaires TBG mars_Copie de Flash du mois d' avril 2009 corrigé par NAIMI_Reporting Onatel septembre  2009 préparé_Capex- Mobile" xfId="6081" xr:uid="{00000000-0005-0000-0000-0000C2170000}"/>
    <cellStyle name="_Table_02 Pfd Valuation_commentaires fixe  internet Déc 08_Commentaires TBG mars_Copie de Flash du mois d' avril 2009 corrigé par NAIMI_Reporting Onatel septembre  2009 préparé_Capex- Mobile 2" xfId="6082" xr:uid="{00000000-0005-0000-0000-0000C3170000}"/>
    <cellStyle name="_Table_02 Pfd Valuation_commentaires fixe  internet Déc 08_Commentaires TBG mars_Copie de Flash du mois d' avril 2009 corrigé par NAIMI_Reporting Onatel septembre  2009 préparé_Capex- Mobile 2 2" xfId="6083" xr:uid="{00000000-0005-0000-0000-0000C4170000}"/>
    <cellStyle name="_Table_02 Pfd Valuation_commentaires fixe  internet Déc 08_Commentaires TBG mars_Copie de Flash du mois d' avril 2009 corrigé par NAIMI_Reporting Onatel septembre  2009 préparé_Capex- Mobile 3" xfId="6084" xr:uid="{00000000-0005-0000-0000-0000C5170000}"/>
    <cellStyle name="_Table_02 Pfd Valuation_commentaires fixe  internet Déc 08_Commentaires TBG mars_Flash du mois d' avril 2009" xfId="6085" xr:uid="{00000000-0005-0000-0000-0000C6170000}"/>
    <cellStyle name="_Table_02 Pfd Valuation_commentaires fixe  internet Déc 08_Commentaires TBG mars_Flash du mois d' avril 2009 2" xfId="6086" xr:uid="{00000000-0005-0000-0000-0000C7170000}"/>
    <cellStyle name="_Table_02 Pfd Valuation_commentaires fixe  internet Déc 08_Commentaires TBG mars_Flash du mois d' avril 2009 2 2" xfId="6087" xr:uid="{00000000-0005-0000-0000-0000C8170000}"/>
    <cellStyle name="_Table_02 Pfd Valuation_commentaires fixe  internet Déc 08_Commentaires TBG mars_Flash du mois d' avril 2009 3" xfId="6088" xr:uid="{00000000-0005-0000-0000-0000C9170000}"/>
    <cellStyle name="_Table_02 Pfd Valuation_commentaires fixe  internet Déc 08_Commentaires TBG mars_Flash du mois d' avril 2009_Budget Telmob 2011" xfId="6089" xr:uid="{00000000-0005-0000-0000-0000CA170000}"/>
    <cellStyle name="_Table_02 Pfd Valuation_commentaires fixe  internet Déc 08_Commentaires TBG mars_Flash du mois d' avril 2009_Budget Telmob 2011 2" xfId="6090" xr:uid="{00000000-0005-0000-0000-0000CB170000}"/>
    <cellStyle name="_Table_02 Pfd Valuation_commentaires fixe  internet Déc 08_Commentaires TBG mars_Flash du mois d' avril 2009_Budget Telmob 2011 2 2" xfId="6091" xr:uid="{00000000-0005-0000-0000-0000CC170000}"/>
    <cellStyle name="_Table_02 Pfd Valuation_commentaires fixe  internet Déc 08_Commentaires TBG mars_Flash du mois d' avril 2009_Budget Telmob 2011 3" xfId="6092" xr:uid="{00000000-0005-0000-0000-0000CD170000}"/>
    <cellStyle name="_Table_02 Pfd Valuation_commentaires fixe  internet Déc 08_Commentaires TBG mars_Flash du mois d' avril 2009_Capex- Mobile" xfId="6093" xr:uid="{00000000-0005-0000-0000-0000CE170000}"/>
    <cellStyle name="_Table_02 Pfd Valuation_commentaires fixe  internet Déc 08_Commentaires TBG mars_Flash du mois d' avril 2009_Capex- Mobile 2" xfId="6094" xr:uid="{00000000-0005-0000-0000-0000CF170000}"/>
    <cellStyle name="_Table_02 Pfd Valuation_commentaires fixe  internet Déc 08_Commentaires TBG mars_Flash du mois d' avril 2009_Capex- Mobile 2 2" xfId="6095" xr:uid="{00000000-0005-0000-0000-0000D0170000}"/>
    <cellStyle name="_Table_02 Pfd Valuation_commentaires fixe  internet Déc 08_Commentaires TBG mars_Flash du mois d' avril 2009_Capex- Mobile 3" xfId="6096" xr:uid="{00000000-0005-0000-0000-0000D1170000}"/>
    <cellStyle name="_Table_02 Pfd Valuation_commentaires fixe  internet Déc 08_Commentaires TBG mars_Flash du mois d' avril 2009_Flash du mois de mai 2009" xfId="6097" xr:uid="{00000000-0005-0000-0000-0000D2170000}"/>
    <cellStyle name="_Table_02 Pfd Valuation_commentaires fixe  internet Déc 08_Commentaires TBG mars_Flash du mois d' avril 2009_Flash du mois de mai 2009 2" xfId="6098" xr:uid="{00000000-0005-0000-0000-0000D3170000}"/>
    <cellStyle name="_Table_02 Pfd Valuation_commentaires fixe  internet Déc 08_Commentaires TBG mars_Flash du mois d' avril 2009_Flash du mois de mai 2009 2 2" xfId="6099" xr:uid="{00000000-0005-0000-0000-0000D4170000}"/>
    <cellStyle name="_Table_02 Pfd Valuation_commentaires fixe  internet Déc 08_Commentaires TBG mars_Flash du mois d' avril 2009_Flash du mois de mai 2009 3" xfId="6100" xr:uid="{00000000-0005-0000-0000-0000D5170000}"/>
    <cellStyle name="_Table_02 Pfd Valuation_commentaires fixe  internet Déc 08_Commentaires TBG mars_Flash du mois d' avril 2009_Flash du mois de mai 2009_Budget Telmob 2011" xfId="6101" xr:uid="{00000000-0005-0000-0000-0000D6170000}"/>
    <cellStyle name="_Table_02 Pfd Valuation_commentaires fixe  internet Déc 08_Commentaires TBG mars_Flash du mois d' avril 2009_Flash du mois de mai 2009_Budget Telmob 2011 2" xfId="6102" xr:uid="{00000000-0005-0000-0000-0000D7170000}"/>
    <cellStyle name="_Table_02 Pfd Valuation_commentaires fixe  internet Déc 08_Commentaires TBG mars_Flash du mois d' avril 2009_Flash du mois de mai 2009_Budget Telmob 2011 2 2" xfId="6103" xr:uid="{00000000-0005-0000-0000-0000D8170000}"/>
    <cellStyle name="_Table_02 Pfd Valuation_commentaires fixe  internet Déc 08_Commentaires TBG mars_Flash du mois d' avril 2009_Flash du mois de mai 2009_Budget Telmob 2011 3" xfId="6104" xr:uid="{00000000-0005-0000-0000-0000D9170000}"/>
    <cellStyle name="_Table_02 Pfd Valuation_commentaires fixe  internet Déc 08_Commentaires TBG mars_Flash du mois d' avril 2009_Flash du mois de mai 2009_Capex- Mobile" xfId="6105" xr:uid="{00000000-0005-0000-0000-0000DA170000}"/>
    <cellStyle name="_Table_02 Pfd Valuation_commentaires fixe  internet Déc 08_Commentaires TBG mars_Flash du mois d' avril 2009_Flash du mois de mai 2009_Capex- Mobile 2" xfId="6106" xr:uid="{00000000-0005-0000-0000-0000DB170000}"/>
    <cellStyle name="_Table_02 Pfd Valuation_commentaires fixe  internet Déc 08_Commentaires TBG mars_Flash du mois d' avril 2009_Flash du mois de mai 2009_Capex- Mobile 2 2" xfId="6107" xr:uid="{00000000-0005-0000-0000-0000DC170000}"/>
    <cellStyle name="_Table_02 Pfd Valuation_commentaires fixe  internet Déc 08_Commentaires TBG mars_Flash du mois d' avril 2009_Flash du mois de mai 2009_Capex- Mobile 3" xfId="6108" xr:uid="{00000000-0005-0000-0000-0000DD170000}"/>
    <cellStyle name="_Table_02 Pfd Valuation_commentaires fixe  internet Déc 08_Commentaires TBG mars_Flash du mois d' avril 2009_Flash du mois de septembre 2009 (2) (version 1)" xfId="6109" xr:uid="{00000000-0005-0000-0000-0000DE170000}"/>
    <cellStyle name="_Table_02 Pfd Valuation_commentaires fixe  internet Déc 08_Commentaires TBG mars_Flash du mois d' avril 2009_Flash du mois de septembre 2009 (2) (version 1) 2" xfId="6110" xr:uid="{00000000-0005-0000-0000-0000DF170000}"/>
    <cellStyle name="_Table_02 Pfd Valuation_commentaires fixe  internet Déc 08_Commentaires TBG mars_Flash du mois d' avril 2009_Flash du mois de septembre 2009 (2) (version 1) 2 2" xfId="6111" xr:uid="{00000000-0005-0000-0000-0000E0170000}"/>
    <cellStyle name="_Table_02 Pfd Valuation_commentaires fixe  internet Déc 08_Commentaires TBG mars_Flash du mois d' avril 2009_Flash du mois de septembre 2009 (2) (version 1) 3" xfId="6112" xr:uid="{00000000-0005-0000-0000-0000E1170000}"/>
    <cellStyle name="_Table_02 Pfd Valuation_commentaires fixe  internet Déc 08_Commentaires TBG mars_Flash du mois d' avril 2009_Flash du mois de septembre 2009 (2) (version 1)_Budget Telmob 2011" xfId="6113" xr:uid="{00000000-0005-0000-0000-0000E2170000}"/>
    <cellStyle name="_Table_02 Pfd Valuation_commentaires fixe  internet Déc 08_Commentaires TBG mars_Flash du mois d' avril 2009_Flash du mois de septembre 2009 (2) (version 1)_Budget Telmob 2011 2" xfId="6114" xr:uid="{00000000-0005-0000-0000-0000E3170000}"/>
    <cellStyle name="_Table_02 Pfd Valuation_commentaires fixe  internet Déc 08_Commentaires TBG mars_Flash du mois d' avril 2009_Flash du mois de septembre 2009 (2) (version 1)_Budget Telmob 2011 2 2" xfId="6115" xr:uid="{00000000-0005-0000-0000-0000E4170000}"/>
    <cellStyle name="_Table_02 Pfd Valuation_commentaires fixe  internet Déc 08_Commentaires TBG mars_Flash du mois d' avril 2009_Flash du mois de septembre 2009 (2) (version 1)_Budget Telmob 2011 3" xfId="6116" xr:uid="{00000000-0005-0000-0000-0000E5170000}"/>
    <cellStyle name="_Table_02 Pfd Valuation_commentaires fixe  internet Déc 08_Commentaires TBG mars_Flash du mois d' avril 2009_Flash du mois de septembre 2009 (2) (version 1)_Capex- Mobile" xfId="6117" xr:uid="{00000000-0005-0000-0000-0000E6170000}"/>
    <cellStyle name="_Table_02 Pfd Valuation_commentaires fixe  internet Déc 08_Commentaires TBG mars_Flash du mois d' avril 2009_Flash du mois de septembre 2009 (2) (version 1)_Capex- Mobile 2" xfId="6118" xr:uid="{00000000-0005-0000-0000-0000E7170000}"/>
    <cellStyle name="_Table_02 Pfd Valuation_commentaires fixe  internet Déc 08_Commentaires TBG mars_Flash du mois d' avril 2009_Flash du mois de septembre 2009 (2) (version 1)_Capex- Mobile 2 2" xfId="6119" xr:uid="{00000000-0005-0000-0000-0000E8170000}"/>
    <cellStyle name="_Table_02 Pfd Valuation_commentaires fixe  internet Déc 08_Commentaires TBG mars_Flash du mois d' avril 2009_Flash du mois de septembre 2009 (2) (version 1)_Capex- Mobile 3" xfId="6120" xr:uid="{00000000-0005-0000-0000-0000E9170000}"/>
    <cellStyle name="_Table_02 Pfd Valuation_commentaires fixe  internet Déc 08_Commentaires TBG mars_Flash du mois d' avril 2009_Reporting Onatel Mai 2009 V 0" xfId="6121" xr:uid="{00000000-0005-0000-0000-0000EA170000}"/>
    <cellStyle name="_Table_02 Pfd Valuation_commentaires fixe  internet Déc 08_Commentaires TBG mars_Flash du mois d' avril 2009_Reporting Onatel Mai 2009 V 0 2" xfId="6122" xr:uid="{00000000-0005-0000-0000-0000EB170000}"/>
    <cellStyle name="_Table_02 Pfd Valuation_commentaires fixe  internet Déc 08_Commentaires TBG mars_Flash du mois d' avril 2009_Reporting Onatel Mai 2009 V 0 2 2" xfId="6123" xr:uid="{00000000-0005-0000-0000-0000EC170000}"/>
    <cellStyle name="_Table_02 Pfd Valuation_commentaires fixe  internet Déc 08_Commentaires TBG mars_Flash du mois d' avril 2009_Reporting Onatel Mai 2009 V 0 3" xfId="6124" xr:uid="{00000000-0005-0000-0000-0000ED170000}"/>
    <cellStyle name="_Table_02 Pfd Valuation_commentaires fixe  internet Déc 08_Commentaires TBG mars_Flash du mois d' avril 2009_Reporting Onatel Mai 2009 V 0_Budget Telmob 2011" xfId="6125" xr:uid="{00000000-0005-0000-0000-0000EE170000}"/>
    <cellStyle name="_Table_02 Pfd Valuation_commentaires fixe  internet Déc 08_Commentaires TBG mars_Flash du mois d' avril 2009_Reporting Onatel Mai 2009 V 0_Budget Telmob 2011 2" xfId="6126" xr:uid="{00000000-0005-0000-0000-0000EF170000}"/>
    <cellStyle name="_Table_02 Pfd Valuation_commentaires fixe  internet Déc 08_Commentaires TBG mars_Flash du mois d' avril 2009_Reporting Onatel Mai 2009 V 0_Budget Telmob 2011 2 2" xfId="6127" xr:uid="{00000000-0005-0000-0000-0000F0170000}"/>
    <cellStyle name="_Table_02 Pfd Valuation_commentaires fixe  internet Déc 08_Commentaires TBG mars_Flash du mois d' avril 2009_Reporting Onatel Mai 2009 V 0_Budget Telmob 2011 3" xfId="6128" xr:uid="{00000000-0005-0000-0000-0000F1170000}"/>
    <cellStyle name="_Table_02 Pfd Valuation_commentaires fixe  internet Déc 08_Commentaires TBG mars_Flash du mois d' avril 2009_Reporting Onatel Mai 2009 V 0_Capex- Mobile" xfId="6129" xr:uid="{00000000-0005-0000-0000-0000F2170000}"/>
    <cellStyle name="_Table_02 Pfd Valuation_commentaires fixe  internet Déc 08_Commentaires TBG mars_Flash du mois d' avril 2009_Reporting Onatel Mai 2009 V 0_Capex- Mobile 2" xfId="6130" xr:uid="{00000000-0005-0000-0000-0000F3170000}"/>
    <cellStyle name="_Table_02 Pfd Valuation_commentaires fixe  internet Déc 08_Commentaires TBG mars_Flash du mois d' avril 2009_Reporting Onatel Mai 2009 V 0_Capex- Mobile 2 2" xfId="6131" xr:uid="{00000000-0005-0000-0000-0000F4170000}"/>
    <cellStyle name="_Table_02 Pfd Valuation_commentaires fixe  internet Déc 08_Commentaires TBG mars_Flash du mois d' avril 2009_Reporting Onatel Mai 2009 V 0_Capex- Mobile 3" xfId="6132" xr:uid="{00000000-0005-0000-0000-0000F5170000}"/>
    <cellStyle name="_Table_02 Pfd Valuation_commentaires fixe  internet Déc 08_Commentaires TBG mars_Flash du mois d' avril 2009_Reporting Onatel septembre  2009 préparé" xfId="6133" xr:uid="{00000000-0005-0000-0000-0000F6170000}"/>
    <cellStyle name="_Table_02 Pfd Valuation_commentaires fixe  internet Déc 08_Commentaires TBG mars_Flash du mois d' avril 2009_Reporting Onatel septembre  2009 préparé 2" xfId="6134" xr:uid="{00000000-0005-0000-0000-0000F7170000}"/>
    <cellStyle name="_Table_02 Pfd Valuation_commentaires fixe  internet Déc 08_Commentaires TBG mars_Flash du mois d' avril 2009_Reporting Onatel septembre  2009 préparé 2 2" xfId="6135" xr:uid="{00000000-0005-0000-0000-0000F8170000}"/>
    <cellStyle name="_Table_02 Pfd Valuation_commentaires fixe  internet Déc 08_Commentaires TBG mars_Flash du mois d' avril 2009_Reporting Onatel septembre  2009 préparé 3" xfId="6136" xr:uid="{00000000-0005-0000-0000-0000F9170000}"/>
    <cellStyle name="_Table_02 Pfd Valuation_commentaires fixe  internet Déc 08_Commentaires TBG mars_Flash du mois d' avril 2009_Reporting Onatel septembre  2009 préparé_Budget Telmob 2011" xfId="6137" xr:uid="{00000000-0005-0000-0000-0000FA170000}"/>
    <cellStyle name="_Table_02 Pfd Valuation_commentaires fixe  internet Déc 08_Commentaires TBG mars_Flash du mois d' avril 2009_Reporting Onatel septembre  2009 préparé_Budget Telmob 2011 2" xfId="6138" xr:uid="{00000000-0005-0000-0000-0000FB170000}"/>
    <cellStyle name="_Table_02 Pfd Valuation_commentaires fixe  internet Déc 08_Commentaires TBG mars_Flash du mois d' avril 2009_Reporting Onatel septembre  2009 préparé_Budget Telmob 2011 2 2" xfId="6139" xr:uid="{00000000-0005-0000-0000-0000FC170000}"/>
    <cellStyle name="_Table_02 Pfd Valuation_commentaires fixe  internet Déc 08_Commentaires TBG mars_Flash du mois d' avril 2009_Reporting Onatel septembre  2009 préparé_Budget Telmob 2011 3" xfId="6140" xr:uid="{00000000-0005-0000-0000-0000FD170000}"/>
    <cellStyle name="_Table_02 Pfd Valuation_commentaires fixe  internet Déc 08_Commentaires TBG mars_Flash du mois d' avril 2009_Reporting Onatel septembre  2009 préparé_Capex- Mobile" xfId="6141" xr:uid="{00000000-0005-0000-0000-0000FE170000}"/>
    <cellStyle name="_Table_02 Pfd Valuation_commentaires fixe  internet Déc 08_Commentaires TBG mars_Flash du mois d' avril 2009_Reporting Onatel septembre  2009 préparé_Capex- Mobile 2" xfId="6142" xr:uid="{00000000-0005-0000-0000-0000FF170000}"/>
    <cellStyle name="_Table_02 Pfd Valuation_commentaires fixe  internet Déc 08_Commentaires TBG mars_Flash du mois d' avril 2009_Reporting Onatel septembre  2009 préparé_Capex- Mobile 2 2" xfId="6143" xr:uid="{00000000-0005-0000-0000-000000180000}"/>
    <cellStyle name="_Table_02 Pfd Valuation_commentaires fixe  internet Déc 08_Commentaires TBG mars_Flash du mois d' avril 2009_Reporting Onatel septembre  2009 préparé_Capex- Mobile 3" xfId="6144" xr:uid="{00000000-0005-0000-0000-000001180000}"/>
    <cellStyle name="_Table_02 Pfd Valuation_commentaires fixe  internet Déc 08_Commentaires TBG mars_Flash du mois de mai 2009" xfId="6145" xr:uid="{00000000-0005-0000-0000-000002180000}"/>
    <cellStyle name="_Table_02 Pfd Valuation_commentaires fixe  internet Déc 08_Commentaires TBG mars_Flash du mois de mai 2009 2" xfId="6146" xr:uid="{00000000-0005-0000-0000-000003180000}"/>
    <cellStyle name="_Table_02 Pfd Valuation_commentaires fixe  internet Déc 08_Commentaires TBG mars_Flash du mois de mai 2009 2 2" xfId="6147" xr:uid="{00000000-0005-0000-0000-000004180000}"/>
    <cellStyle name="_Table_02 Pfd Valuation_commentaires fixe  internet Déc 08_Commentaires TBG mars_Flash du mois de mai 2009 3" xfId="6148" xr:uid="{00000000-0005-0000-0000-000005180000}"/>
    <cellStyle name="_Table_02 Pfd Valuation_commentaires fixe  internet Déc 08_Commentaires TBG mars_Flash du mois de mai 2009_Budget Telmob 2011" xfId="6149" xr:uid="{00000000-0005-0000-0000-000006180000}"/>
    <cellStyle name="_Table_02 Pfd Valuation_commentaires fixe  internet Déc 08_Commentaires TBG mars_Flash du mois de mai 2009_Budget Telmob 2011 2" xfId="6150" xr:uid="{00000000-0005-0000-0000-000007180000}"/>
    <cellStyle name="_Table_02 Pfd Valuation_commentaires fixe  internet Déc 08_Commentaires TBG mars_Flash du mois de mai 2009_Budget Telmob 2011 2 2" xfId="6151" xr:uid="{00000000-0005-0000-0000-000008180000}"/>
    <cellStyle name="_Table_02 Pfd Valuation_commentaires fixe  internet Déc 08_Commentaires TBG mars_Flash du mois de mai 2009_Budget Telmob 2011 3" xfId="6152" xr:uid="{00000000-0005-0000-0000-000009180000}"/>
    <cellStyle name="_Table_02 Pfd Valuation_commentaires fixe  internet Déc 08_Commentaires TBG mars_Flash du mois de mai 2009_Capex- Mobile" xfId="6153" xr:uid="{00000000-0005-0000-0000-00000A180000}"/>
    <cellStyle name="_Table_02 Pfd Valuation_commentaires fixe  internet Déc 08_Commentaires TBG mars_Flash du mois de mai 2009_Capex- Mobile 2" xfId="6154" xr:uid="{00000000-0005-0000-0000-00000B180000}"/>
    <cellStyle name="_Table_02 Pfd Valuation_commentaires fixe  internet Déc 08_Commentaires TBG mars_Flash du mois de mai 2009_Capex- Mobile 2 2" xfId="6155" xr:uid="{00000000-0005-0000-0000-00000C180000}"/>
    <cellStyle name="_Table_02 Pfd Valuation_commentaires fixe  internet Déc 08_Commentaires TBG mars_Flash du mois de mai 2009_Capex- Mobile 3" xfId="6156" xr:uid="{00000000-0005-0000-0000-00000D180000}"/>
    <cellStyle name="_Table_02 Pfd Valuation_commentaires fixe  internet Déc 08_Commentaires TBG mars_Flash du mois de septembre 2009 (2) (version 1)" xfId="6157" xr:uid="{00000000-0005-0000-0000-00000E180000}"/>
    <cellStyle name="_Table_02 Pfd Valuation_commentaires fixe  internet Déc 08_Commentaires TBG mars_Flash du mois de septembre 2009 (2) (version 1) 2" xfId="6158" xr:uid="{00000000-0005-0000-0000-00000F180000}"/>
    <cellStyle name="_Table_02 Pfd Valuation_commentaires fixe  internet Déc 08_Commentaires TBG mars_Flash du mois de septembre 2009 (2) (version 1) 2 2" xfId="6159" xr:uid="{00000000-0005-0000-0000-000010180000}"/>
    <cellStyle name="_Table_02 Pfd Valuation_commentaires fixe  internet Déc 08_Commentaires TBG mars_Flash du mois de septembre 2009 (2) (version 1) 3" xfId="6160" xr:uid="{00000000-0005-0000-0000-000011180000}"/>
    <cellStyle name="_Table_02 Pfd Valuation_commentaires fixe  internet Déc 08_Commentaires TBG mars_Flash du mois de septembre 2009 (2) (version 1)_Budget Telmob 2011" xfId="6161" xr:uid="{00000000-0005-0000-0000-000012180000}"/>
    <cellStyle name="_Table_02 Pfd Valuation_commentaires fixe  internet Déc 08_Commentaires TBG mars_Flash du mois de septembre 2009 (2) (version 1)_Budget Telmob 2011 2" xfId="6162" xr:uid="{00000000-0005-0000-0000-000013180000}"/>
    <cellStyle name="_Table_02 Pfd Valuation_commentaires fixe  internet Déc 08_Commentaires TBG mars_Flash du mois de septembre 2009 (2) (version 1)_Budget Telmob 2011 2 2" xfId="6163" xr:uid="{00000000-0005-0000-0000-000014180000}"/>
    <cellStyle name="_Table_02 Pfd Valuation_commentaires fixe  internet Déc 08_Commentaires TBG mars_Flash du mois de septembre 2009 (2) (version 1)_Budget Telmob 2011 3" xfId="6164" xr:uid="{00000000-0005-0000-0000-000015180000}"/>
    <cellStyle name="_Table_02 Pfd Valuation_commentaires fixe  internet Déc 08_Commentaires TBG mars_Flash du mois de septembre 2009 (2) (version 1)_Capex- Mobile" xfId="6165" xr:uid="{00000000-0005-0000-0000-000016180000}"/>
    <cellStyle name="_Table_02 Pfd Valuation_commentaires fixe  internet Déc 08_Commentaires TBG mars_Flash du mois de septembre 2009 (2) (version 1)_Capex- Mobile 2" xfId="6166" xr:uid="{00000000-0005-0000-0000-000017180000}"/>
    <cellStyle name="_Table_02 Pfd Valuation_commentaires fixe  internet Déc 08_Commentaires TBG mars_Flash du mois de septembre 2009 (2) (version 1)_Capex- Mobile 2 2" xfId="6167" xr:uid="{00000000-0005-0000-0000-000018180000}"/>
    <cellStyle name="_Table_02 Pfd Valuation_commentaires fixe  internet Déc 08_Commentaires TBG mars_Flash du mois de septembre 2009 (2) (version 1)_Capex- Mobile 3" xfId="6168" xr:uid="{00000000-0005-0000-0000-000019180000}"/>
    <cellStyle name="_Table_02 Pfd Valuation_commentaires fixe  internet Déc 08_Commentaires TBG mars_Reporting Onatel Mai 2009 V 0" xfId="6169" xr:uid="{00000000-0005-0000-0000-00001A180000}"/>
    <cellStyle name="_Table_02 Pfd Valuation_commentaires fixe  internet Déc 08_Commentaires TBG mars_Reporting Onatel Mai 2009 V 0 2" xfId="6170" xr:uid="{00000000-0005-0000-0000-00001B180000}"/>
    <cellStyle name="_Table_02 Pfd Valuation_commentaires fixe  internet Déc 08_Commentaires TBG mars_Reporting Onatel Mai 2009 V 0 2 2" xfId="6171" xr:uid="{00000000-0005-0000-0000-00001C180000}"/>
    <cellStyle name="_Table_02 Pfd Valuation_commentaires fixe  internet Déc 08_Commentaires TBG mars_Reporting Onatel Mai 2009 V 0 3" xfId="6172" xr:uid="{00000000-0005-0000-0000-00001D180000}"/>
    <cellStyle name="_Table_02 Pfd Valuation_commentaires fixe  internet Déc 08_Commentaires TBG mars_Reporting Onatel Mai 2009 V 0_Budget Telmob 2011" xfId="6173" xr:uid="{00000000-0005-0000-0000-00001E180000}"/>
    <cellStyle name="_Table_02 Pfd Valuation_commentaires fixe  internet Déc 08_Commentaires TBG mars_Reporting Onatel Mai 2009 V 0_Budget Telmob 2011 2" xfId="6174" xr:uid="{00000000-0005-0000-0000-00001F180000}"/>
    <cellStyle name="_Table_02 Pfd Valuation_commentaires fixe  internet Déc 08_Commentaires TBG mars_Reporting Onatel Mai 2009 V 0_Budget Telmob 2011 2 2" xfId="6175" xr:uid="{00000000-0005-0000-0000-000020180000}"/>
    <cellStyle name="_Table_02 Pfd Valuation_commentaires fixe  internet Déc 08_Commentaires TBG mars_Reporting Onatel Mai 2009 V 0_Budget Telmob 2011 3" xfId="6176" xr:uid="{00000000-0005-0000-0000-000021180000}"/>
    <cellStyle name="_Table_02 Pfd Valuation_commentaires fixe  internet Déc 08_Commentaires TBG mars_Reporting Onatel Mai 2009 V 0_Capex- Mobile" xfId="6177" xr:uid="{00000000-0005-0000-0000-000022180000}"/>
    <cellStyle name="_Table_02 Pfd Valuation_commentaires fixe  internet Déc 08_Commentaires TBG mars_Reporting Onatel Mai 2009 V 0_Capex- Mobile 2" xfId="6178" xr:uid="{00000000-0005-0000-0000-000023180000}"/>
    <cellStyle name="_Table_02 Pfd Valuation_commentaires fixe  internet Déc 08_Commentaires TBG mars_Reporting Onatel Mai 2009 V 0_Capex- Mobile 2 2" xfId="6179" xr:uid="{00000000-0005-0000-0000-000024180000}"/>
    <cellStyle name="_Table_02 Pfd Valuation_commentaires fixe  internet Déc 08_Commentaires TBG mars_Reporting Onatel Mai 2009 V 0_Capex- Mobile 3" xfId="6180" xr:uid="{00000000-0005-0000-0000-000025180000}"/>
    <cellStyle name="_Table_02 Pfd Valuation_commentaires fixe  internet Déc 08_Commentaires TBG mars_Reporting Onatel septembre  2009 préparé" xfId="6181" xr:uid="{00000000-0005-0000-0000-000026180000}"/>
    <cellStyle name="_Table_02 Pfd Valuation_commentaires fixe  internet Déc 08_Commentaires TBG mars_Reporting Onatel septembre  2009 préparé 2" xfId="6182" xr:uid="{00000000-0005-0000-0000-000027180000}"/>
    <cellStyle name="_Table_02 Pfd Valuation_commentaires fixe  internet Déc 08_Commentaires TBG mars_Reporting Onatel septembre  2009 préparé 2 2" xfId="6183" xr:uid="{00000000-0005-0000-0000-000028180000}"/>
    <cellStyle name="_Table_02 Pfd Valuation_commentaires fixe  internet Déc 08_Commentaires TBG mars_Reporting Onatel septembre  2009 préparé 3" xfId="6184" xr:uid="{00000000-0005-0000-0000-000029180000}"/>
    <cellStyle name="_Table_02 Pfd Valuation_commentaires fixe  internet Déc 08_Commentaires TBG mars_Reporting Onatel septembre  2009 préparé_Budget Telmob 2011" xfId="6185" xr:uid="{00000000-0005-0000-0000-00002A180000}"/>
    <cellStyle name="_Table_02 Pfd Valuation_commentaires fixe  internet Déc 08_Commentaires TBG mars_Reporting Onatel septembre  2009 préparé_Budget Telmob 2011 2" xfId="6186" xr:uid="{00000000-0005-0000-0000-00002B180000}"/>
    <cellStyle name="_Table_02 Pfd Valuation_commentaires fixe  internet Déc 08_Commentaires TBG mars_Reporting Onatel septembre  2009 préparé_Budget Telmob 2011 2 2" xfId="6187" xr:uid="{00000000-0005-0000-0000-00002C180000}"/>
    <cellStyle name="_Table_02 Pfd Valuation_commentaires fixe  internet Déc 08_Commentaires TBG mars_Reporting Onatel septembre  2009 préparé_Budget Telmob 2011 3" xfId="6188" xr:uid="{00000000-0005-0000-0000-00002D180000}"/>
    <cellStyle name="_Table_02 Pfd Valuation_commentaires fixe  internet Déc 08_Commentaires TBG mars_Reporting Onatel septembre  2009 préparé_Capex- Mobile" xfId="6189" xr:uid="{00000000-0005-0000-0000-00002E180000}"/>
    <cellStyle name="_Table_02 Pfd Valuation_commentaires fixe  internet Déc 08_Commentaires TBG mars_Reporting Onatel septembre  2009 préparé_Capex- Mobile 2" xfId="6190" xr:uid="{00000000-0005-0000-0000-00002F180000}"/>
    <cellStyle name="_Table_02 Pfd Valuation_commentaires fixe  internet Déc 08_Commentaires TBG mars_Reporting Onatel septembre  2009 préparé_Capex- Mobile 2 2" xfId="6191" xr:uid="{00000000-0005-0000-0000-000030180000}"/>
    <cellStyle name="_Table_02 Pfd Valuation_commentaires fixe  internet Déc 08_Commentaires TBG mars_Reporting Onatel septembre  2009 préparé_Capex- Mobile 3" xfId="6192" xr:uid="{00000000-0005-0000-0000-000031180000}"/>
    <cellStyle name="_Table_02 Pfd Valuation_commentaires fixe  internet Déc 08_Copie de Flash du mois d' avril 2009 corrigé par NAIMI" xfId="6193" xr:uid="{00000000-0005-0000-0000-000032180000}"/>
    <cellStyle name="_Table_02 Pfd Valuation_commentaires fixe  internet Déc 08_Copie de Flash du mois d' avril 2009 corrigé par NAIMI 2" xfId="6194" xr:uid="{00000000-0005-0000-0000-000033180000}"/>
    <cellStyle name="_Table_02 Pfd Valuation_commentaires fixe  internet Déc 08_Copie de Flash du mois d' avril 2009 corrigé par NAIMI 2 2" xfId="6195" xr:uid="{00000000-0005-0000-0000-000034180000}"/>
    <cellStyle name="_Table_02 Pfd Valuation_commentaires fixe  internet Déc 08_Copie de Flash du mois d' avril 2009 corrigé par NAIMI 3" xfId="6196" xr:uid="{00000000-0005-0000-0000-000035180000}"/>
    <cellStyle name="_Table_02 Pfd Valuation_commentaires fixe  internet Déc 08_Copie de Flash du mois d' avril 2009 corrigé par NAIMI_Budget Telmob 2011" xfId="6197" xr:uid="{00000000-0005-0000-0000-000036180000}"/>
    <cellStyle name="_Table_02 Pfd Valuation_commentaires fixe  internet Déc 08_Copie de Flash du mois d' avril 2009 corrigé par NAIMI_Budget Telmob 2011 2" xfId="6198" xr:uid="{00000000-0005-0000-0000-000037180000}"/>
    <cellStyle name="_Table_02 Pfd Valuation_commentaires fixe  internet Déc 08_Copie de Flash du mois d' avril 2009 corrigé par NAIMI_Budget Telmob 2011 2 2" xfId="6199" xr:uid="{00000000-0005-0000-0000-000038180000}"/>
    <cellStyle name="_Table_02 Pfd Valuation_commentaires fixe  internet Déc 08_Copie de Flash du mois d' avril 2009 corrigé par NAIMI_Budget Telmob 2011 3" xfId="6200" xr:uid="{00000000-0005-0000-0000-000039180000}"/>
    <cellStyle name="_Table_02 Pfd Valuation_commentaires fixe  internet Déc 08_Copie de Flash du mois d' avril 2009 corrigé par NAIMI_Capex- Mobile" xfId="6201" xr:uid="{00000000-0005-0000-0000-00003A180000}"/>
    <cellStyle name="_Table_02 Pfd Valuation_commentaires fixe  internet Déc 08_Copie de Flash du mois d' avril 2009 corrigé par NAIMI_Capex- Mobile 2" xfId="6202" xr:uid="{00000000-0005-0000-0000-00003B180000}"/>
    <cellStyle name="_Table_02 Pfd Valuation_commentaires fixe  internet Déc 08_Copie de Flash du mois d' avril 2009 corrigé par NAIMI_Capex- Mobile 2 2" xfId="6203" xr:uid="{00000000-0005-0000-0000-00003C180000}"/>
    <cellStyle name="_Table_02 Pfd Valuation_commentaires fixe  internet Déc 08_Copie de Flash du mois d' avril 2009 corrigé par NAIMI_Capex- Mobile 3" xfId="6204" xr:uid="{00000000-0005-0000-0000-00003D180000}"/>
    <cellStyle name="_Table_02 Pfd Valuation_commentaires fixe  internet Déc 08_Copie de Flash du mois d' avril 2009 corrigé par NAIMI_Flash du mois de mai 2009" xfId="6205" xr:uid="{00000000-0005-0000-0000-00003E180000}"/>
    <cellStyle name="_Table_02 Pfd Valuation_commentaires fixe  internet Déc 08_Copie de Flash du mois d' avril 2009 corrigé par NAIMI_Flash du mois de mai 2009 2" xfId="6206" xr:uid="{00000000-0005-0000-0000-00003F180000}"/>
    <cellStyle name="_Table_02 Pfd Valuation_commentaires fixe  internet Déc 08_Copie de Flash du mois d' avril 2009 corrigé par NAIMI_Flash du mois de mai 2009 2 2" xfId="6207" xr:uid="{00000000-0005-0000-0000-000040180000}"/>
    <cellStyle name="_Table_02 Pfd Valuation_commentaires fixe  internet Déc 08_Copie de Flash du mois d' avril 2009 corrigé par NAIMI_Flash du mois de mai 2009 3" xfId="6208" xr:uid="{00000000-0005-0000-0000-000041180000}"/>
    <cellStyle name="_Table_02 Pfd Valuation_commentaires fixe  internet Déc 08_Copie de Flash du mois d' avril 2009 corrigé par NAIMI_Flash du mois de mai 2009_Budget Telmob 2011" xfId="6209" xr:uid="{00000000-0005-0000-0000-000042180000}"/>
    <cellStyle name="_Table_02 Pfd Valuation_commentaires fixe  internet Déc 08_Copie de Flash du mois d' avril 2009 corrigé par NAIMI_Flash du mois de mai 2009_Budget Telmob 2011 2" xfId="6210" xr:uid="{00000000-0005-0000-0000-000043180000}"/>
    <cellStyle name="_Table_02 Pfd Valuation_commentaires fixe  internet Déc 08_Copie de Flash du mois d' avril 2009 corrigé par NAIMI_Flash du mois de mai 2009_Budget Telmob 2011 2 2" xfId="6211" xr:uid="{00000000-0005-0000-0000-000044180000}"/>
    <cellStyle name="_Table_02 Pfd Valuation_commentaires fixe  internet Déc 08_Copie de Flash du mois d' avril 2009 corrigé par NAIMI_Flash du mois de mai 2009_Budget Telmob 2011 3" xfId="6212" xr:uid="{00000000-0005-0000-0000-000045180000}"/>
    <cellStyle name="_Table_02 Pfd Valuation_commentaires fixe  internet Déc 08_Copie de Flash du mois d' avril 2009 corrigé par NAIMI_Flash du mois de mai 2009_Capex- Mobile" xfId="6213" xr:uid="{00000000-0005-0000-0000-000046180000}"/>
    <cellStyle name="_Table_02 Pfd Valuation_commentaires fixe  internet Déc 08_Copie de Flash du mois d' avril 2009 corrigé par NAIMI_Flash du mois de mai 2009_Capex- Mobile 2" xfId="6214" xr:uid="{00000000-0005-0000-0000-000047180000}"/>
    <cellStyle name="_Table_02 Pfd Valuation_commentaires fixe  internet Déc 08_Copie de Flash du mois d' avril 2009 corrigé par NAIMI_Flash du mois de mai 2009_Capex- Mobile 2 2" xfId="6215" xr:uid="{00000000-0005-0000-0000-000048180000}"/>
    <cellStyle name="_Table_02 Pfd Valuation_commentaires fixe  internet Déc 08_Copie de Flash du mois d' avril 2009 corrigé par NAIMI_Flash du mois de mai 2009_Capex- Mobile 3" xfId="6216" xr:uid="{00000000-0005-0000-0000-000049180000}"/>
    <cellStyle name="_Table_02 Pfd Valuation_commentaires fixe  internet Déc 08_Copie de Flash du mois d' avril 2009 corrigé par NAIMI_Flash du mois de septembre 2009 (2) (version 1)" xfId="6217" xr:uid="{00000000-0005-0000-0000-00004A180000}"/>
    <cellStyle name="_Table_02 Pfd Valuation_commentaires fixe  internet Déc 08_Copie de Flash du mois d' avril 2009 corrigé par NAIMI_Flash du mois de septembre 2009 (2) (version 1) 2" xfId="6218" xr:uid="{00000000-0005-0000-0000-00004B180000}"/>
    <cellStyle name="_Table_02 Pfd Valuation_commentaires fixe  internet Déc 08_Copie de Flash du mois d' avril 2009 corrigé par NAIMI_Flash du mois de septembre 2009 (2) (version 1) 2 2" xfId="6219" xr:uid="{00000000-0005-0000-0000-00004C180000}"/>
    <cellStyle name="_Table_02 Pfd Valuation_commentaires fixe  internet Déc 08_Copie de Flash du mois d' avril 2009 corrigé par NAIMI_Flash du mois de septembre 2009 (2) (version 1) 3" xfId="6220" xr:uid="{00000000-0005-0000-0000-00004D180000}"/>
    <cellStyle name="_Table_02 Pfd Valuation_commentaires fixe  internet Déc 08_Copie de Flash du mois d' avril 2009 corrigé par NAIMI_Flash du mois de septembre 2009 (2) (version 1)_Budget Telmob 2011" xfId="6221" xr:uid="{00000000-0005-0000-0000-00004E180000}"/>
    <cellStyle name="_Table_02 Pfd Valuation_commentaires fixe  internet Déc 08_Copie de Flash du mois d' avril 2009 corrigé par NAIMI_Flash du mois de septembre 2009 (2) (version 1)_Budget Telmob 2011 2" xfId="6222" xr:uid="{00000000-0005-0000-0000-00004F180000}"/>
    <cellStyle name="_Table_02 Pfd Valuation_commentaires fixe  internet Déc 08_Copie de Flash du mois d' avril 2009 corrigé par NAIMI_Flash du mois de septembre 2009 (2) (version 1)_Budget Telmob 2011 2 2" xfId="6223" xr:uid="{00000000-0005-0000-0000-000050180000}"/>
    <cellStyle name="_Table_02 Pfd Valuation_commentaires fixe  internet Déc 08_Copie de Flash du mois d' avril 2009 corrigé par NAIMI_Flash du mois de septembre 2009 (2) (version 1)_Budget Telmob 2011 3" xfId="6224" xr:uid="{00000000-0005-0000-0000-000051180000}"/>
    <cellStyle name="_Table_02 Pfd Valuation_commentaires fixe  internet Déc 08_Copie de Flash du mois d' avril 2009 corrigé par NAIMI_Flash du mois de septembre 2009 (2) (version 1)_Capex- Mobile" xfId="6225" xr:uid="{00000000-0005-0000-0000-000052180000}"/>
    <cellStyle name="_Table_02 Pfd Valuation_commentaires fixe  internet Déc 08_Copie de Flash du mois d' avril 2009 corrigé par NAIMI_Flash du mois de septembre 2009 (2) (version 1)_Capex- Mobile 2" xfId="6226" xr:uid="{00000000-0005-0000-0000-000053180000}"/>
    <cellStyle name="_Table_02 Pfd Valuation_commentaires fixe  internet Déc 08_Copie de Flash du mois d' avril 2009 corrigé par NAIMI_Flash du mois de septembre 2009 (2) (version 1)_Capex- Mobile 2 2" xfId="6227" xr:uid="{00000000-0005-0000-0000-000054180000}"/>
    <cellStyle name="_Table_02 Pfd Valuation_commentaires fixe  internet Déc 08_Copie de Flash du mois d' avril 2009 corrigé par NAIMI_Flash du mois de septembre 2009 (2) (version 1)_Capex- Mobile 3" xfId="6228" xr:uid="{00000000-0005-0000-0000-000055180000}"/>
    <cellStyle name="_Table_02 Pfd Valuation_commentaires fixe  internet Déc 08_Copie de Flash du mois d' avril 2009 corrigé par NAIMI_Reporting Onatel Mai 2009 V 0" xfId="6229" xr:uid="{00000000-0005-0000-0000-000056180000}"/>
    <cellStyle name="_Table_02 Pfd Valuation_commentaires fixe  internet Déc 08_Copie de Flash du mois d' avril 2009 corrigé par NAIMI_Reporting Onatel Mai 2009 V 0 2" xfId="6230" xr:uid="{00000000-0005-0000-0000-000057180000}"/>
    <cellStyle name="_Table_02 Pfd Valuation_commentaires fixe  internet Déc 08_Copie de Flash du mois d' avril 2009 corrigé par NAIMI_Reporting Onatel Mai 2009 V 0 2 2" xfId="6231" xr:uid="{00000000-0005-0000-0000-000058180000}"/>
    <cellStyle name="_Table_02 Pfd Valuation_commentaires fixe  internet Déc 08_Copie de Flash du mois d' avril 2009 corrigé par NAIMI_Reporting Onatel Mai 2009 V 0 3" xfId="6232" xr:uid="{00000000-0005-0000-0000-000059180000}"/>
    <cellStyle name="_Table_02 Pfd Valuation_commentaires fixe  internet Déc 08_Copie de Flash du mois d' avril 2009 corrigé par NAIMI_Reporting Onatel Mai 2009 V 0_Budget Telmob 2011" xfId="6233" xr:uid="{00000000-0005-0000-0000-00005A180000}"/>
    <cellStyle name="_Table_02 Pfd Valuation_commentaires fixe  internet Déc 08_Copie de Flash du mois d' avril 2009 corrigé par NAIMI_Reporting Onatel Mai 2009 V 0_Budget Telmob 2011 2" xfId="6234" xr:uid="{00000000-0005-0000-0000-00005B180000}"/>
    <cellStyle name="_Table_02 Pfd Valuation_commentaires fixe  internet Déc 08_Copie de Flash du mois d' avril 2009 corrigé par NAIMI_Reporting Onatel Mai 2009 V 0_Budget Telmob 2011 2 2" xfId="6235" xr:uid="{00000000-0005-0000-0000-00005C180000}"/>
    <cellStyle name="_Table_02 Pfd Valuation_commentaires fixe  internet Déc 08_Copie de Flash du mois d' avril 2009 corrigé par NAIMI_Reporting Onatel Mai 2009 V 0_Budget Telmob 2011 3" xfId="6236" xr:uid="{00000000-0005-0000-0000-00005D180000}"/>
    <cellStyle name="_Table_02 Pfd Valuation_commentaires fixe  internet Déc 08_Copie de Flash du mois d' avril 2009 corrigé par NAIMI_Reporting Onatel Mai 2009 V 0_Capex- Mobile" xfId="6237" xr:uid="{00000000-0005-0000-0000-00005E180000}"/>
    <cellStyle name="_Table_02 Pfd Valuation_commentaires fixe  internet Déc 08_Copie de Flash du mois d' avril 2009 corrigé par NAIMI_Reporting Onatel Mai 2009 V 0_Capex- Mobile 2" xfId="6238" xr:uid="{00000000-0005-0000-0000-00005F180000}"/>
    <cellStyle name="_Table_02 Pfd Valuation_commentaires fixe  internet Déc 08_Copie de Flash du mois d' avril 2009 corrigé par NAIMI_Reporting Onatel Mai 2009 V 0_Capex- Mobile 2 2" xfId="6239" xr:uid="{00000000-0005-0000-0000-000060180000}"/>
    <cellStyle name="_Table_02 Pfd Valuation_commentaires fixe  internet Déc 08_Copie de Flash du mois d' avril 2009 corrigé par NAIMI_Reporting Onatel Mai 2009 V 0_Capex- Mobile 3" xfId="6240" xr:uid="{00000000-0005-0000-0000-000061180000}"/>
    <cellStyle name="_Table_02 Pfd Valuation_commentaires fixe  internet Déc 08_Copie de Flash du mois d' avril 2009 corrigé par NAIMI_Reporting Onatel Mai 2009 V 0_Flash du mois de septembre 2009 (2) (version 1)" xfId="6241" xr:uid="{00000000-0005-0000-0000-000062180000}"/>
    <cellStyle name="_Table_02 Pfd Valuation_commentaires fixe  internet Déc 08_Copie de Flash du mois d' avril 2009 corrigé par NAIMI_Reporting Onatel Mai 2009 V 0_Flash du mois de septembre 2009 (2) (version 1) 2" xfId="6242" xr:uid="{00000000-0005-0000-0000-000063180000}"/>
    <cellStyle name="_Table_02 Pfd Valuation_commentaires fixe  internet Déc 08_Copie de Flash du mois d' avril 2009 corrigé par NAIMI_Reporting Onatel Mai 2009 V 0_Flash du mois de septembre 2009 (2) (version 1) 2 2" xfId="6243" xr:uid="{00000000-0005-0000-0000-000064180000}"/>
    <cellStyle name="_Table_02 Pfd Valuation_commentaires fixe  internet Déc 08_Copie de Flash du mois d' avril 2009 corrigé par NAIMI_Reporting Onatel Mai 2009 V 0_Flash du mois de septembre 2009 (2) (version 1) 3" xfId="6244" xr:uid="{00000000-0005-0000-0000-000065180000}"/>
    <cellStyle name="_Table_02 Pfd Valuation_commentaires fixe  internet Déc 08_Copie de Flash du mois d' avril 2009 corrigé par NAIMI_Reporting Onatel Mai 2009 V 0_Flash du mois de septembre 2009 (2) (version 1)_Budget Telmob 2011" xfId="6245" xr:uid="{00000000-0005-0000-0000-000066180000}"/>
    <cellStyle name="_Table_02 Pfd Valuation_commentaires fixe  internet Déc 08_Copie de Flash du mois d' avril 2009 corrigé par NAIMI_Reporting Onatel Mai 2009 V 0_Flash du mois de septembre 2009 (2) (version 1)_Budget Telmob 2011 2" xfId="6246" xr:uid="{00000000-0005-0000-0000-000067180000}"/>
    <cellStyle name="_Table_02 Pfd Valuation_commentaires fixe  internet Déc 08_Copie de Flash du mois d' avril 2009 corrigé par NAIMI_Reporting Onatel Mai 2009 V 0_Flash du mois de septembre 2009 (2) (version 1)_Budget Telmob 2011 2 2" xfId="6247" xr:uid="{00000000-0005-0000-0000-000068180000}"/>
    <cellStyle name="_Table_02 Pfd Valuation_commentaires fixe  internet Déc 08_Copie de Flash du mois d' avril 2009 corrigé par NAIMI_Reporting Onatel Mai 2009 V 0_Flash du mois de septembre 2009 (2) (version 1)_Budget Telmob 2011 3" xfId="6248" xr:uid="{00000000-0005-0000-0000-000069180000}"/>
    <cellStyle name="_Table_02 Pfd Valuation_commentaires fixe  internet Déc 08_Copie de Flash du mois d' avril 2009 corrigé par NAIMI_Reporting Onatel Mai 2009 V 0_Flash du mois de septembre 2009 (2) (version 1)_Capex- Mobile" xfId="6249" xr:uid="{00000000-0005-0000-0000-00006A180000}"/>
    <cellStyle name="_Table_02 Pfd Valuation_commentaires fixe  internet Déc 08_Copie de Flash du mois d' avril 2009 corrigé par NAIMI_Reporting Onatel Mai 2009 V 0_Flash du mois de septembre 2009 (2) (version 1)_Capex- Mobile 2" xfId="6250" xr:uid="{00000000-0005-0000-0000-00006B180000}"/>
    <cellStyle name="_Table_02 Pfd Valuation_commentaires fixe  internet Déc 08_Copie de Flash du mois d' avril 2009 corrigé par NAIMI_Reporting Onatel Mai 2009 V 0_Flash du mois de septembre 2009 (2) (version 1)_Capex- Mobile 2 2" xfId="6251" xr:uid="{00000000-0005-0000-0000-00006C180000}"/>
    <cellStyle name="_Table_02 Pfd Valuation_commentaires fixe  internet Déc 08_Copie de Flash du mois d' avril 2009 corrigé par NAIMI_Reporting Onatel Mai 2009 V 0_Flash du mois de septembre 2009 (2) (version 1)_Capex- Mobile 3" xfId="6252" xr:uid="{00000000-0005-0000-0000-00006D180000}"/>
    <cellStyle name="_Table_02 Pfd Valuation_commentaires fixe  internet Déc 08_Copie de Flash du mois d' avril 2009 corrigé par NAIMI_Reporting Onatel Mai 2009 V 0_Reporting Onatel septembre  2009 préparé" xfId="6253" xr:uid="{00000000-0005-0000-0000-00006E180000}"/>
    <cellStyle name="_Table_02 Pfd Valuation_commentaires fixe  internet Déc 08_Copie de Flash du mois d' avril 2009 corrigé par NAIMI_Reporting Onatel Mai 2009 V 0_Reporting Onatel septembre  2009 préparé 2" xfId="6254" xr:uid="{00000000-0005-0000-0000-00006F180000}"/>
    <cellStyle name="_Table_02 Pfd Valuation_commentaires fixe  internet Déc 08_Copie de Flash du mois d' avril 2009 corrigé par NAIMI_Reporting Onatel Mai 2009 V 0_Reporting Onatel septembre  2009 préparé 2 2" xfId="6255" xr:uid="{00000000-0005-0000-0000-000070180000}"/>
    <cellStyle name="_Table_02 Pfd Valuation_commentaires fixe  internet Déc 08_Copie de Flash du mois d' avril 2009 corrigé par NAIMI_Reporting Onatel Mai 2009 V 0_Reporting Onatel septembre  2009 préparé 3" xfId="6256" xr:uid="{00000000-0005-0000-0000-000071180000}"/>
    <cellStyle name="_Table_02 Pfd Valuation_commentaires fixe  internet Déc 08_Copie de Flash du mois d' avril 2009 corrigé par NAIMI_Reporting Onatel Mai 2009 V 0_Reporting Onatel septembre  2009 préparé_Budget Telmob 2011" xfId="6257" xr:uid="{00000000-0005-0000-0000-000072180000}"/>
    <cellStyle name="_Table_02 Pfd Valuation_commentaires fixe  internet Déc 08_Copie de Flash du mois d' avril 2009 corrigé par NAIMI_Reporting Onatel Mai 2009 V 0_Reporting Onatel septembre  2009 préparé_Budget Telmob 2011 2" xfId="6258" xr:uid="{00000000-0005-0000-0000-000073180000}"/>
    <cellStyle name="_Table_02 Pfd Valuation_commentaires fixe  internet Déc 08_Copie de Flash du mois d' avril 2009 corrigé par NAIMI_Reporting Onatel Mai 2009 V 0_Reporting Onatel septembre  2009 préparé_Budget Telmob 2011 2 2" xfId="6259" xr:uid="{00000000-0005-0000-0000-000074180000}"/>
    <cellStyle name="_Table_02 Pfd Valuation_commentaires fixe  internet Déc 08_Copie de Flash du mois d' avril 2009 corrigé par NAIMI_Reporting Onatel Mai 2009 V 0_Reporting Onatel septembre  2009 préparé_Budget Telmob 2011 3" xfId="6260" xr:uid="{00000000-0005-0000-0000-000075180000}"/>
    <cellStyle name="_Table_02 Pfd Valuation_commentaires fixe  internet Déc 08_Copie de Flash du mois d' avril 2009 corrigé par NAIMI_Reporting Onatel Mai 2009 V 0_Reporting Onatel septembre  2009 préparé_Capex- Mobile" xfId="6261" xr:uid="{00000000-0005-0000-0000-000076180000}"/>
    <cellStyle name="_Table_02 Pfd Valuation_commentaires fixe  internet Déc 08_Copie de Flash du mois d' avril 2009 corrigé par NAIMI_Reporting Onatel Mai 2009 V 0_Reporting Onatel septembre  2009 préparé_Capex- Mobile 2" xfId="6262" xr:uid="{00000000-0005-0000-0000-000077180000}"/>
    <cellStyle name="_Table_02 Pfd Valuation_commentaires fixe  internet Déc 08_Copie de Flash du mois d' avril 2009 corrigé par NAIMI_Reporting Onatel Mai 2009 V 0_Reporting Onatel septembre  2009 préparé_Capex- Mobile 2 2" xfId="6263" xr:uid="{00000000-0005-0000-0000-000078180000}"/>
    <cellStyle name="_Table_02 Pfd Valuation_commentaires fixe  internet Déc 08_Copie de Flash du mois d' avril 2009 corrigé par NAIMI_Reporting Onatel Mai 2009 V 0_Reporting Onatel septembre  2009 préparé_Capex- Mobile 3" xfId="6264" xr:uid="{00000000-0005-0000-0000-000079180000}"/>
    <cellStyle name="_Table_02 Pfd Valuation_commentaires fixe  internet Déc 08_Copie de Flash du mois d' avril 2009 corrigé par NAIMI_Reporting Onatel septembre  2009 préparé" xfId="6265" xr:uid="{00000000-0005-0000-0000-00007A180000}"/>
    <cellStyle name="_Table_02 Pfd Valuation_commentaires fixe  internet Déc 08_Copie de Flash du mois d' avril 2009 corrigé par NAIMI_Reporting Onatel septembre  2009 préparé 2" xfId="6266" xr:uid="{00000000-0005-0000-0000-00007B180000}"/>
    <cellStyle name="_Table_02 Pfd Valuation_commentaires fixe  internet Déc 08_Copie de Flash du mois d' avril 2009 corrigé par NAIMI_Reporting Onatel septembre  2009 préparé 2 2" xfId="6267" xr:uid="{00000000-0005-0000-0000-00007C180000}"/>
    <cellStyle name="_Table_02 Pfd Valuation_commentaires fixe  internet Déc 08_Copie de Flash du mois d' avril 2009 corrigé par NAIMI_Reporting Onatel septembre  2009 préparé 3" xfId="6268" xr:uid="{00000000-0005-0000-0000-00007D180000}"/>
    <cellStyle name="_Table_02 Pfd Valuation_commentaires fixe  internet Déc 08_Copie de Flash du mois d' avril 2009 corrigé par NAIMI_Reporting Onatel septembre  2009 préparé_Budget Telmob 2011" xfId="6269" xr:uid="{00000000-0005-0000-0000-00007E180000}"/>
    <cellStyle name="_Table_02 Pfd Valuation_commentaires fixe  internet Déc 08_Copie de Flash du mois d' avril 2009 corrigé par NAIMI_Reporting Onatel septembre  2009 préparé_Budget Telmob 2011 2" xfId="6270" xr:uid="{00000000-0005-0000-0000-00007F180000}"/>
    <cellStyle name="_Table_02 Pfd Valuation_commentaires fixe  internet Déc 08_Copie de Flash du mois d' avril 2009 corrigé par NAIMI_Reporting Onatel septembre  2009 préparé_Budget Telmob 2011 2 2" xfId="6271" xr:uid="{00000000-0005-0000-0000-000080180000}"/>
    <cellStyle name="_Table_02 Pfd Valuation_commentaires fixe  internet Déc 08_Copie de Flash du mois d' avril 2009 corrigé par NAIMI_Reporting Onatel septembre  2009 préparé_Budget Telmob 2011 3" xfId="6272" xr:uid="{00000000-0005-0000-0000-000081180000}"/>
    <cellStyle name="_Table_02 Pfd Valuation_commentaires fixe  internet Déc 08_Copie de Flash du mois d' avril 2009 corrigé par NAIMI_Reporting Onatel septembre  2009 préparé_Capex- Mobile" xfId="6273" xr:uid="{00000000-0005-0000-0000-000082180000}"/>
    <cellStyle name="_Table_02 Pfd Valuation_commentaires fixe  internet Déc 08_Copie de Flash du mois d' avril 2009 corrigé par NAIMI_Reporting Onatel septembre  2009 préparé_Capex- Mobile 2" xfId="6274" xr:uid="{00000000-0005-0000-0000-000083180000}"/>
    <cellStyle name="_Table_02 Pfd Valuation_commentaires fixe  internet Déc 08_Copie de Flash du mois d' avril 2009 corrigé par NAIMI_Reporting Onatel septembre  2009 préparé_Capex- Mobile 2 2" xfId="6275" xr:uid="{00000000-0005-0000-0000-000084180000}"/>
    <cellStyle name="_Table_02 Pfd Valuation_commentaires fixe  internet Déc 08_Copie de Flash du mois d' avril 2009 corrigé par NAIMI_Reporting Onatel septembre  2009 préparé_Capex- Mobile 3" xfId="6276" xr:uid="{00000000-0005-0000-0000-000085180000}"/>
    <cellStyle name="_Table_02 Pfd Valuation_commentaires fixe  internet Déc 08_Flash du mois d' avril 2009" xfId="6277" xr:uid="{00000000-0005-0000-0000-000086180000}"/>
    <cellStyle name="_Table_02 Pfd Valuation_commentaires fixe  internet Déc 08_Flash du mois d' avril 2009 2" xfId="6278" xr:uid="{00000000-0005-0000-0000-000087180000}"/>
    <cellStyle name="_Table_02 Pfd Valuation_commentaires fixe  internet Déc 08_Flash du mois d' avril 2009 2 2" xfId="6279" xr:uid="{00000000-0005-0000-0000-000088180000}"/>
    <cellStyle name="_Table_02 Pfd Valuation_commentaires fixe  internet Déc 08_Flash du mois d' avril 2009 3" xfId="6280" xr:uid="{00000000-0005-0000-0000-000089180000}"/>
    <cellStyle name="_Table_02 Pfd Valuation_commentaires fixe  internet Déc 08_Flash du mois d' avril 2009_Budget Telmob 2011" xfId="6281" xr:uid="{00000000-0005-0000-0000-00008A180000}"/>
    <cellStyle name="_Table_02 Pfd Valuation_commentaires fixe  internet Déc 08_Flash du mois d' avril 2009_Budget Telmob 2011 2" xfId="6282" xr:uid="{00000000-0005-0000-0000-00008B180000}"/>
    <cellStyle name="_Table_02 Pfd Valuation_commentaires fixe  internet Déc 08_Flash du mois d' avril 2009_Budget Telmob 2011 2 2" xfId="6283" xr:uid="{00000000-0005-0000-0000-00008C180000}"/>
    <cellStyle name="_Table_02 Pfd Valuation_commentaires fixe  internet Déc 08_Flash du mois d' avril 2009_Budget Telmob 2011 3" xfId="6284" xr:uid="{00000000-0005-0000-0000-00008D180000}"/>
    <cellStyle name="_Table_02 Pfd Valuation_commentaires fixe  internet Déc 08_Flash du mois d' avril 2009_Capex- Mobile" xfId="6285" xr:uid="{00000000-0005-0000-0000-00008E180000}"/>
    <cellStyle name="_Table_02 Pfd Valuation_commentaires fixe  internet Déc 08_Flash du mois d' avril 2009_Capex- Mobile 2" xfId="6286" xr:uid="{00000000-0005-0000-0000-00008F180000}"/>
    <cellStyle name="_Table_02 Pfd Valuation_commentaires fixe  internet Déc 08_Flash du mois d' avril 2009_Capex- Mobile 2 2" xfId="6287" xr:uid="{00000000-0005-0000-0000-000090180000}"/>
    <cellStyle name="_Table_02 Pfd Valuation_commentaires fixe  internet Déc 08_Flash du mois d' avril 2009_Capex- Mobile 3" xfId="6288" xr:uid="{00000000-0005-0000-0000-000091180000}"/>
    <cellStyle name="_Table_02 Pfd Valuation_commentaires fixe  internet Déc 08_Flash du mois d' avril 2009_Flash du mois de mai 2009" xfId="6289" xr:uid="{00000000-0005-0000-0000-000092180000}"/>
    <cellStyle name="_Table_02 Pfd Valuation_commentaires fixe  internet Déc 08_Flash du mois d' avril 2009_Flash du mois de mai 2009 2" xfId="6290" xr:uid="{00000000-0005-0000-0000-000093180000}"/>
    <cellStyle name="_Table_02 Pfd Valuation_commentaires fixe  internet Déc 08_Flash du mois d' avril 2009_Flash du mois de mai 2009 2 2" xfId="6291" xr:uid="{00000000-0005-0000-0000-000094180000}"/>
    <cellStyle name="_Table_02 Pfd Valuation_commentaires fixe  internet Déc 08_Flash du mois d' avril 2009_Flash du mois de mai 2009 3" xfId="6292" xr:uid="{00000000-0005-0000-0000-000095180000}"/>
    <cellStyle name="_Table_02 Pfd Valuation_commentaires fixe  internet Déc 08_Flash du mois d' avril 2009_Flash du mois de mai 2009_Budget Telmob 2011" xfId="6293" xr:uid="{00000000-0005-0000-0000-000096180000}"/>
    <cellStyle name="_Table_02 Pfd Valuation_commentaires fixe  internet Déc 08_Flash du mois d' avril 2009_Flash du mois de mai 2009_Budget Telmob 2011 2" xfId="6294" xr:uid="{00000000-0005-0000-0000-000097180000}"/>
    <cellStyle name="_Table_02 Pfd Valuation_commentaires fixe  internet Déc 08_Flash du mois d' avril 2009_Flash du mois de mai 2009_Budget Telmob 2011 2 2" xfId="6295" xr:uid="{00000000-0005-0000-0000-000098180000}"/>
    <cellStyle name="_Table_02 Pfd Valuation_commentaires fixe  internet Déc 08_Flash du mois d' avril 2009_Flash du mois de mai 2009_Budget Telmob 2011 3" xfId="6296" xr:uid="{00000000-0005-0000-0000-000099180000}"/>
    <cellStyle name="_Table_02 Pfd Valuation_commentaires fixe  internet Déc 08_Flash du mois d' avril 2009_Flash du mois de mai 2009_Capex- Mobile" xfId="6297" xr:uid="{00000000-0005-0000-0000-00009A180000}"/>
    <cellStyle name="_Table_02 Pfd Valuation_commentaires fixe  internet Déc 08_Flash du mois d' avril 2009_Flash du mois de mai 2009_Capex- Mobile 2" xfId="6298" xr:uid="{00000000-0005-0000-0000-00009B180000}"/>
    <cellStyle name="_Table_02 Pfd Valuation_commentaires fixe  internet Déc 08_Flash du mois d' avril 2009_Flash du mois de mai 2009_Capex- Mobile 2 2" xfId="6299" xr:uid="{00000000-0005-0000-0000-00009C180000}"/>
    <cellStyle name="_Table_02 Pfd Valuation_commentaires fixe  internet Déc 08_Flash du mois d' avril 2009_Flash du mois de mai 2009_Capex- Mobile 3" xfId="6300" xr:uid="{00000000-0005-0000-0000-00009D180000}"/>
    <cellStyle name="_Table_02 Pfd Valuation_commentaires fixe  internet Déc 08_Flash du mois d' avril 2009_Flash du mois de septembre 2009 (2) (version 1)" xfId="6301" xr:uid="{00000000-0005-0000-0000-00009E180000}"/>
    <cellStyle name="_Table_02 Pfd Valuation_commentaires fixe  internet Déc 08_Flash du mois d' avril 2009_Flash du mois de septembre 2009 (2) (version 1) 2" xfId="6302" xr:uid="{00000000-0005-0000-0000-00009F180000}"/>
    <cellStyle name="_Table_02 Pfd Valuation_commentaires fixe  internet Déc 08_Flash du mois d' avril 2009_Flash du mois de septembre 2009 (2) (version 1) 2 2" xfId="6303" xr:uid="{00000000-0005-0000-0000-0000A0180000}"/>
    <cellStyle name="_Table_02 Pfd Valuation_commentaires fixe  internet Déc 08_Flash du mois d' avril 2009_Flash du mois de septembre 2009 (2) (version 1) 3" xfId="6304" xr:uid="{00000000-0005-0000-0000-0000A1180000}"/>
    <cellStyle name="_Table_02 Pfd Valuation_commentaires fixe  internet Déc 08_Flash du mois d' avril 2009_Flash du mois de septembre 2009 (2) (version 1)_Budget Telmob 2011" xfId="6305" xr:uid="{00000000-0005-0000-0000-0000A2180000}"/>
    <cellStyle name="_Table_02 Pfd Valuation_commentaires fixe  internet Déc 08_Flash du mois d' avril 2009_Flash du mois de septembre 2009 (2) (version 1)_Budget Telmob 2011 2" xfId="6306" xr:uid="{00000000-0005-0000-0000-0000A3180000}"/>
    <cellStyle name="_Table_02 Pfd Valuation_commentaires fixe  internet Déc 08_Flash du mois d' avril 2009_Flash du mois de septembre 2009 (2) (version 1)_Budget Telmob 2011 2 2" xfId="6307" xr:uid="{00000000-0005-0000-0000-0000A4180000}"/>
    <cellStyle name="_Table_02 Pfd Valuation_commentaires fixe  internet Déc 08_Flash du mois d' avril 2009_Flash du mois de septembre 2009 (2) (version 1)_Budget Telmob 2011 3" xfId="6308" xr:uid="{00000000-0005-0000-0000-0000A5180000}"/>
    <cellStyle name="_Table_02 Pfd Valuation_commentaires fixe  internet Déc 08_Flash du mois d' avril 2009_Flash du mois de septembre 2009 (2) (version 1)_Capex- Mobile" xfId="6309" xr:uid="{00000000-0005-0000-0000-0000A6180000}"/>
    <cellStyle name="_Table_02 Pfd Valuation_commentaires fixe  internet Déc 08_Flash du mois d' avril 2009_Flash du mois de septembre 2009 (2) (version 1)_Capex- Mobile 2" xfId="6310" xr:uid="{00000000-0005-0000-0000-0000A7180000}"/>
    <cellStyle name="_Table_02 Pfd Valuation_commentaires fixe  internet Déc 08_Flash du mois d' avril 2009_Flash du mois de septembre 2009 (2) (version 1)_Capex- Mobile 2 2" xfId="6311" xr:uid="{00000000-0005-0000-0000-0000A8180000}"/>
    <cellStyle name="_Table_02 Pfd Valuation_commentaires fixe  internet Déc 08_Flash du mois d' avril 2009_Flash du mois de septembre 2009 (2) (version 1)_Capex- Mobile 3" xfId="6312" xr:uid="{00000000-0005-0000-0000-0000A9180000}"/>
    <cellStyle name="_Table_02 Pfd Valuation_commentaires fixe  internet Déc 08_Flash du mois d' avril 2009_Reporting Onatel Mai 2009 V 0" xfId="6313" xr:uid="{00000000-0005-0000-0000-0000AA180000}"/>
    <cellStyle name="_Table_02 Pfd Valuation_commentaires fixe  internet Déc 08_Flash du mois d' avril 2009_Reporting Onatel Mai 2009 V 0 2" xfId="6314" xr:uid="{00000000-0005-0000-0000-0000AB180000}"/>
    <cellStyle name="_Table_02 Pfd Valuation_commentaires fixe  internet Déc 08_Flash du mois d' avril 2009_Reporting Onatel Mai 2009 V 0 2 2" xfId="6315" xr:uid="{00000000-0005-0000-0000-0000AC180000}"/>
    <cellStyle name="_Table_02 Pfd Valuation_commentaires fixe  internet Déc 08_Flash du mois d' avril 2009_Reporting Onatel Mai 2009 V 0 3" xfId="6316" xr:uid="{00000000-0005-0000-0000-0000AD180000}"/>
    <cellStyle name="_Table_02 Pfd Valuation_commentaires fixe  internet Déc 08_Flash du mois d' avril 2009_Reporting Onatel Mai 2009 V 0_Budget Telmob 2011" xfId="6317" xr:uid="{00000000-0005-0000-0000-0000AE180000}"/>
    <cellStyle name="_Table_02 Pfd Valuation_commentaires fixe  internet Déc 08_Flash du mois d' avril 2009_Reporting Onatel Mai 2009 V 0_Budget Telmob 2011 2" xfId="6318" xr:uid="{00000000-0005-0000-0000-0000AF180000}"/>
    <cellStyle name="_Table_02 Pfd Valuation_commentaires fixe  internet Déc 08_Flash du mois d' avril 2009_Reporting Onatel Mai 2009 V 0_Budget Telmob 2011 2 2" xfId="6319" xr:uid="{00000000-0005-0000-0000-0000B0180000}"/>
    <cellStyle name="_Table_02 Pfd Valuation_commentaires fixe  internet Déc 08_Flash du mois d' avril 2009_Reporting Onatel Mai 2009 V 0_Budget Telmob 2011 3" xfId="6320" xr:uid="{00000000-0005-0000-0000-0000B1180000}"/>
    <cellStyle name="_Table_02 Pfd Valuation_commentaires fixe  internet Déc 08_Flash du mois d' avril 2009_Reporting Onatel Mai 2009 V 0_Capex- Mobile" xfId="6321" xr:uid="{00000000-0005-0000-0000-0000B2180000}"/>
    <cellStyle name="_Table_02 Pfd Valuation_commentaires fixe  internet Déc 08_Flash du mois d' avril 2009_Reporting Onatel Mai 2009 V 0_Capex- Mobile 2" xfId="6322" xr:uid="{00000000-0005-0000-0000-0000B3180000}"/>
    <cellStyle name="_Table_02 Pfd Valuation_commentaires fixe  internet Déc 08_Flash du mois d' avril 2009_Reporting Onatel Mai 2009 V 0_Capex- Mobile 2 2" xfId="6323" xr:uid="{00000000-0005-0000-0000-0000B4180000}"/>
    <cellStyle name="_Table_02 Pfd Valuation_commentaires fixe  internet Déc 08_Flash du mois d' avril 2009_Reporting Onatel Mai 2009 V 0_Capex- Mobile 3" xfId="6324" xr:uid="{00000000-0005-0000-0000-0000B5180000}"/>
    <cellStyle name="_Table_02 Pfd Valuation_commentaires fixe  internet Déc 08_Flash du mois d' avril 2009_Reporting Onatel septembre  2009 préparé" xfId="6325" xr:uid="{00000000-0005-0000-0000-0000B6180000}"/>
    <cellStyle name="_Table_02 Pfd Valuation_commentaires fixe  internet Déc 08_Flash du mois d' avril 2009_Reporting Onatel septembre  2009 préparé 2" xfId="6326" xr:uid="{00000000-0005-0000-0000-0000B7180000}"/>
    <cellStyle name="_Table_02 Pfd Valuation_commentaires fixe  internet Déc 08_Flash du mois d' avril 2009_Reporting Onatel septembre  2009 préparé 2 2" xfId="6327" xr:uid="{00000000-0005-0000-0000-0000B8180000}"/>
    <cellStyle name="_Table_02 Pfd Valuation_commentaires fixe  internet Déc 08_Flash du mois d' avril 2009_Reporting Onatel septembre  2009 préparé 3" xfId="6328" xr:uid="{00000000-0005-0000-0000-0000B9180000}"/>
    <cellStyle name="_Table_02 Pfd Valuation_commentaires fixe  internet Déc 08_Flash du mois d' avril 2009_Reporting Onatel septembre  2009 préparé_Budget Telmob 2011" xfId="6329" xr:uid="{00000000-0005-0000-0000-0000BA180000}"/>
    <cellStyle name="_Table_02 Pfd Valuation_commentaires fixe  internet Déc 08_Flash du mois d' avril 2009_Reporting Onatel septembre  2009 préparé_Budget Telmob 2011 2" xfId="6330" xr:uid="{00000000-0005-0000-0000-0000BB180000}"/>
    <cellStyle name="_Table_02 Pfd Valuation_commentaires fixe  internet Déc 08_Flash du mois d' avril 2009_Reporting Onatel septembre  2009 préparé_Budget Telmob 2011 2 2" xfId="6331" xr:uid="{00000000-0005-0000-0000-0000BC180000}"/>
    <cellStyle name="_Table_02 Pfd Valuation_commentaires fixe  internet Déc 08_Flash du mois d' avril 2009_Reporting Onatel septembre  2009 préparé_Budget Telmob 2011 3" xfId="6332" xr:uid="{00000000-0005-0000-0000-0000BD180000}"/>
    <cellStyle name="_Table_02 Pfd Valuation_commentaires fixe  internet Déc 08_Flash du mois d' avril 2009_Reporting Onatel septembre  2009 préparé_Capex- Mobile" xfId="6333" xr:uid="{00000000-0005-0000-0000-0000BE180000}"/>
    <cellStyle name="_Table_02 Pfd Valuation_commentaires fixe  internet Déc 08_Flash du mois d' avril 2009_Reporting Onatel septembre  2009 préparé_Capex- Mobile 2" xfId="6334" xr:uid="{00000000-0005-0000-0000-0000BF180000}"/>
    <cellStyle name="_Table_02 Pfd Valuation_commentaires fixe  internet Déc 08_Flash du mois d' avril 2009_Reporting Onatel septembre  2009 préparé_Capex- Mobile 2 2" xfId="6335" xr:uid="{00000000-0005-0000-0000-0000C0180000}"/>
    <cellStyle name="_Table_02 Pfd Valuation_commentaires fixe  internet Déc 08_Flash du mois d' avril 2009_Reporting Onatel septembre  2009 préparé_Capex- Mobile 3" xfId="6336" xr:uid="{00000000-0005-0000-0000-0000C1180000}"/>
    <cellStyle name="_Table_02 Pfd Valuation_commentaires fixe  internet Déc 08_Flash du mois de mai 2009" xfId="6337" xr:uid="{00000000-0005-0000-0000-0000C2180000}"/>
    <cellStyle name="_Table_02 Pfd Valuation_commentaires fixe  internet Déc 08_Flash du mois de mai 2009 2" xfId="6338" xr:uid="{00000000-0005-0000-0000-0000C3180000}"/>
    <cellStyle name="_Table_02 Pfd Valuation_commentaires fixe  internet Déc 08_Flash du mois de mai 2009 2 2" xfId="6339" xr:uid="{00000000-0005-0000-0000-0000C4180000}"/>
    <cellStyle name="_Table_02 Pfd Valuation_commentaires fixe  internet Déc 08_Flash du mois de mai 2009 3" xfId="6340" xr:uid="{00000000-0005-0000-0000-0000C5180000}"/>
    <cellStyle name="_Table_02 Pfd Valuation_commentaires fixe  internet Déc 08_Flash du mois de mai 2009_Budget Telmob 2011" xfId="6341" xr:uid="{00000000-0005-0000-0000-0000C6180000}"/>
    <cellStyle name="_Table_02 Pfd Valuation_commentaires fixe  internet Déc 08_Flash du mois de mai 2009_Budget Telmob 2011 2" xfId="6342" xr:uid="{00000000-0005-0000-0000-0000C7180000}"/>
    <cellStyle name="_Table_02 Pfd Valuation_commentaires fixe  internet Déc 08_Flash du mois de mai 2009_Budget Telmob 2011 2 2" xfId="6343" xr:uid="{00000000-0005-0000-0000-0000C8180000}"/>
    <cellStyle name="_Table_02 Pfd Valuation_commentaires fixe  internet Déc 08_Flash du mois de mai 2009_Budget Telmob 2011 3" xfId="6344" xr:uid="{00000000-0005-0000-0000-0000C9180000}"/>
    <cellStyle name="_Table_02 Pfd Valuation_commentaires fixe  internet Déc 08_Flash du mois de mai 2009_Capex- Mobile" xfId="6345" xr:uid="{00000000-0005-0000-0000-0000CA180000}"/>
    <cellStyle name="_Table_02 Pfd Valuation_commentaires fixe  internet Déc 08_Flash du mois de mai 2009_Capex- Mobile 2" xfId="6346" xr:uid="{00000000-0005-0000-0000-0000CB180000}"/>
    <cellStyle name="_Table_02 Pfd Valuation_commentaires fixe  internet Déc 08_Flash du mois de mai 2009_Capex- Mobile 2 2" xfId="6347" xr:uid="{00000000-0005-0000-0000-0000CC180000}"/>
    <cellStyle name="_Table_02 Pfd Valuation_commentaires fixe  internet Déc 08_Flash du mois de mai 2009_Capex- Mobile 3" xfId="6348" xr:uid="{00000000-0005-0000-0000-0000CD180000}"/>
    <cellStyle name="_Table_02 Pfd Valuation_commentaires fixe  internet Déc 08_Flash du mois de septembre 2009 (2) (version 1)" xfId="6349" xr:uid="{00000000-0005-0000-0000-0000CE180000}"/>
    <cellStyle name="_Table_02 Pfd Valuation_commentaires fixe  internet Déc 08_Flash du mois de septembre 2009 (2) (version 1) 2" xfId="6350" xr:uid="{00000000-0005-0000-0000-0000CF180000}"/>
    <cellStyle name="_Table_02 Pfd Valuation_commentaires fixe  internet Déc 08_Flash du mois de septembre 2009 (2) (version 1) 2 2" xfId="6351" xr:uid="{00000000-0005-0000-0000-0000D0180000}"/>
    <cellStyle name="_Table_02 Pfd Valuation_commentaires fixe  internet Déc 08_Flash du mois de septembre 2009 (2) (version 1) 3" xfId="6352" xr:uid="{00000000-0005-0000-0000-0000D1180000}"/>
    <cellStyle name="_Table_02 Pfd Valuation_commentaires fixe  internet Déc 08_Flash du mois de septembre 2009 (2) (version 1)_Budget Telmob 2011" xfId="6353" xr:uid="{00000000-0005-0000-0000-0000D2180000}"/>
    <cellStyle name="_Table_02 Pfd Valuation_commentaires fixe  internet Déc 08_Flash du mois de septembre 2009 (2) (version 1)_Budget Telmob 2011 2" xfId="6354" xr:uid="{00000000-0005-0000-0000-0000D3180000}"/>
    <cellStyle name="_Table_02 Pfd Valuation_commentaires fixe  internet Déc 08_Flash du mois de septembre 2009 (2) (version 1)_Budget Telmob 2011 2 2" xfId="6355" xr:uid="{00000000-0005-0000-0000-0000D4180000}"/>
    <cellStyle name="_Table_02 Pfd Valuation_commentaires fixe  internet Déc 08_Flash du mois de septembre 2009 (2) (version 1)_Budget Telmob 2011 3" xfId="6356" xr:uid="{00000000-0005-0000-0000-0000D5180000}"/>
    <cellStyle name="_Table_02 Pfd Valuation_commentaires fixe  internet Déc 08_Flash du mois de septembre 2009 (2) (version 1)_Capex- Mobile" xfId="6357" xr:uid="{00000000-0005-0000-0000-0000D6180000}"/>
    <cellStyle name="_Table_02 Pfd Valuation_commentaires fixe  internet Déc 08_Flash du mois de septembre 2009 (2) (version 1)_Capex- Mobile 2" xfId="6358" xr:uid="{00000000-0005-0000-0000-0000D7180000}"/>
    <cellStyle name="_Table_02 Pfd Valuation_commentaires fixe  internet Déc 08_Flash du mois de septembre 2009 (2) (version 1)_Capex- Mobile 2 2" xfId="6359" xr:uid="{00000000-0005-0000-0000-0000D8180000}"/>
    <cellStyle name="_Table_02 Pfd Valuation_commentaires fixe  internet Déc 08_Flash du mois de septembre 2009 (2) (version 1)_Capex- Mobile 3" xfId="6360" xr:uid="{00000000-0005-0000-0000-0000D9180000}"/>
    <cellStyle name="_Table_02 Pfd Valuation_commentaires fixe  internet Déc 08_Reporting Onatel Avril 2009 V0" xfId="6361" xr:uid="{00000000-0005-0000-0000-0000DA180000}"/>
    <cellStyle name="_Table_02 Pfd Valuation_commentaires fixe  internet Déc 08_Reporting Onatel Avril 2009 V0 2" xfId="6362" xr:uid="{00000000-0005-0000-0000-0000DB180000}"/>
    <cellStyle name="_Table_02 Pfd Valuation_commentaires fixe  internet Déc 08_Reporting Onatel Avril 2009 V0 2 2" xfId="6363" xr:uid="{00000000-0005-0000-0000-0000DC180000}"/>
    <cellStyle name="_Table_02 Pfd Valuation_commentaires fixe  internet Déc 08_Reporting Onatel Avril 2009 V0 3" xfId="6364" xr:uid="{00000000-0005-0000-0000-0000DD180000}"/>
    <cellStyle name="_Table_02 Pfd Valuation_commentaires fixe  internet Déc 08_Reporting Onatel Avril 2009 V0_Budget Telmob 2011" xfId="6365" xr:uid="{00000000-0005-0000-0000-0000DE180000}"/>
    <cellStyle name="_Table_02 Pfd Valuation_commentaires fixe  internet Déc 08_Reporting Onatel Avril 2009 V0_Budget Telmob 2011 2" xfId="6366" xr:uid="{00000000-0005-0000-0000-0000DF180000}"/>
    <cellStyle name="_Table_02 Pfd Valuation_commentaires fixe  internet Déc 08_Reporting Onatel Avril 2009 V0_Budget Telmob 2011 2 2" xfId="6367" xr:uid="{00000000-0005-0000-0000-0000E0180000}"/>
    <cellStyle name="_Table_02 Pfd Valuation_commentaires fixe  internet Déc 08_Reporting Onatel Avril 2009 V0_Budget Telmob 2011 3" xfId="6368" xr:uid="{00000000-0005-0000-0000-0000E1180000}"/>
    <cellStyle name="_Table_02 Pfd Valuation_commentaires fixe  internet Déc 08_Reporting Onatel Avril 2009 V0_Capex- Mobile" xfId="6369" xr:uid="{00000000-0005-0000-0000-0000E2180000}"/>
    <cellStyle name="_Table_02 Pfd Valuation_commentaires fixe  internet Déc 08_Reporting Onatel Avril 2009 V0_Capex- Mobile 2" xfId="6370" xr:uid="{00000000-0005-0000-0000-0000E3180000}"/>
    <cellStyle name="_Table_02 Pfd Valuation_commentaires fixe  internet Déc 08_Reporting Onatel Avril 2009 V0_Capex- Mobile 2 2" xfId="6371" xr:uid="{00000000-0005-0000-0000-0000E4180000}"/>
    <cellStyle name="_Table_02 Pfd Valuation_commentaires fixe  internet Déc 08_Reporting Onatel Avril 2009 V0_Capex- Mobile 3" xfId="6372" xr:uid="{00000000-0005-0000-0000-0000E5180000}"/>
    <cellStyle name="_Table_02 Pfd Valuation_commentaires fixe  internet Déc 08_Reporting Onatel Avril 2009 V0_Copie de Flash du mois d' avril 2009 corrigé par NAIMI" xfId="6373" xr:uid="{00000000-0005-0000-0000-0000E6180000}"/>
    <cellStyle name="_Table_02 Pfd Valuation_commentaires fixe  internet Déc 08_Reporting Onatel Avril 2009 V0_Copie de Flash du mois d' avril 2009 corrigé par NAIMI 2" xfId="6374" xr:uid="{00000000-0005-0000-0000-0000E7180000}"/>
    <cellStyle name="_Table_02 Pfd Valuation_commentaires fixe  internet Déc 08_Reporting Onatel Avril 2009 V0_Copie de Flash du mois d' avril 2009 corrigé par NAIMI 2 2" xfId="6375" xr:uid="{00000000-0005-0000-0000-0000E8180000}"/>
    <cellStyle name="_Table_02 Pfd Valuation_commentaires fixe  internet Déc 08_Reporting Onatel Avril 2009 V0_Copie de Flash du mois d' avril 2009 corrigé par NAIMI 3" xfId="6376" xr:uid="{00000000-0005-0000-0000-0000E9180000}"/>
    <cellStyle name="_Table_02 Pfd Valuation_commentaires fixe  internet Déc 08_Reporting Onatel Avril 2009 V0_Copie de Flash du mois d' avril 2009 corrigé par NAIMI_Budget Telmob 2011" xfId="6377" xr:uid="{00000000-0005-0000-0000-0000EA180000}"/>
    <cellStyle name="_Table_02 Pfd Valuation_commentaires fixe  internet Déc 08_Reporting Onatel Avril 2009 V0_Copie de Flash du mois d' avril 2009 corrigé par NAIMI_Budget Telmob 2011 2" xfId="6378" xr:uid="{00000000-0005-0000-0000-0000EB180000}"/>
    <cellStyle name="_Table_02 Pfd Valuation_commentaires fixe  internet Déc 08_Reporting Onatel Avril 2009 V0_Copie de Flash du mois d' avril 2009 corrigé par NAIMI_Budget Telmob 2011 2 2" xfId="6379" xr:uid="{00000000-0005-0000-0000-0000EC180000}"/>
    <cellStyle name="_Table_02 Pfd Valuation_commentaires fixe  internet Déc 08_Reporting Onatel Avril 2009 V0_Copie de Flash du mois d' avril 2009 corrigé par NAIMI_Budget Telmob 2011 3" xfId="6380" xr:uid="{00000000-0005-0000-0000-0000ED180000}"/>
    <cellStyle name="_Table_02 Pfd Valuation_commentaires fixe  internet Déc 08_Reporting Onatel Avril 2009 V0_Copie de Flash du mois d' avril 2009 corrigé par NAIMI_Capex- Mobile" xfId="6381" xr:uid="{00000000-0005-0000-0000-0000EE180000}"/>
    <cellStyle name="_Table_02 Pfd Valuation_commentaires fixe  internet Déc 08_Reporting Onatel Avril 2009 V0_Copie de Flash du mois d' avril 2009 corrigé par NAIMI_Capex- Mobile 2" xfId="6382" xr:uid="{00000000-0005-0000-0000-0000EF180000}"/>
    <cellStyle name="_Table_02 Pfd Valuation_commentaires fixe  internet Déc 08_Reporting Onatel Avril 2009 V0_Copie de Flash du mois d' avril 2009 corrigé par NAIMI_Capex- Mobile 2 2" xfId="6383" xr:uid="{00000000-0005-0000-0000-0000F0180000}"/>
    <cellStyle name="_Table_02 Pfd Valuation_commentaires fixe  internet Déc 08_Reporting Onatel Avril 2009 V0_Copie de Flash du mois d' avril 2009 corrigé par NAIMI_Capex- Mobile 3" xfId="6384" xr:uid="{00000000-0005-0000-0000-0000F1180000}"/>
    <cellStyle name="_Table_02 Pfd Valuation_commentaires fixe  internet Déc 08_Reporting Onatel Avril 2009 V0_Copie de Flash du mois d' avril 2009 corrigé par NAIMI_Flash du mois de mai 2009" xfId="6385" xr:uid="{00000000-0005-0000-0000-0000F2180000}"/>
    <cellStyle name="_Table_02 Pfd Valuation_commentaires fixe  internet Déc 08_Reporting Onatel Avril 2009 V0_Copie de Flash du mois d' avril 2009 corrigé par NAIMI_Flash du mois de mai 2009 2" xfId="6386" xr:uid="{00000000-0005-0000-0000-0000F3180000}"/>
    <cellStyle name="_Table_02 Pfd Valuation_commentaires fixe  internet Déc 08_Reporting Onatel Avril 2009 V0_Copie de Flash du mois d' avril 2009 corrigé par NAIMI_Flash du mois de mai 2009 2 2" xfId="6387" xr:uid="{00000000-0005-0000-0000-0000F4180000}"/>
    <cellStyle name="_Table_02 Pfd Valuation_commentaires fixe  internet Déc 08_Reporting Onatel Avril 2009 V0_Copie de Flash du mois d' avril 2009 corrigé par NAIMI_Flash du mois de mai 2009 3" xfId="6388" xr:uid="{00000000-0005-0000-0000-0000F5180000}"/>
    <cellStyle name="_Table_02 Pfd Valuation_commentaires fixe  internet Déc 08_Reporting Onatel Avril 2009 V0_Copie de Flash du mois d' avril 2009 corrigé par NAIMI_Flash du mois de mai 2009_Budget Telmob 2011" xfId="6389" xr:uid="{00000000-0005-0000-0000-0000F6180000}"/>
    <cellStyle name="_Table_02 Pfd Valuation_commentaires fixe  internet Déc 08_Reporting Onatel Avril 2009 V0_Copie de Flash du mois d' avril 2009 corrigé par NAIMI_Flash du mois de mai 2009_Budget Telmob 2011 2" xfId="6390" xr:uid="{00000000-0005-0000-0000-0000F7180000}"/>
    <cellStyle name="_Table_02 Pfd Valuation_commentaires fixe  internet Déc 08_Reporting Onatel Avril 2009 V0_Copie de Flash du mois d' avril 2009 corrigé par NAIMI_Flash du mois de mai 2009_Budget Telmob 2011 2 2" xfId="6391" xr:uid="{00000000-0005-0000-0000-0000F8180000}"/>
    <cellStyle name="_Table_02 Pfd Valuation_commentaires fixe  internet Déc 08_Reporting Onatel Avril 2009 V0_Copie de Flash du mois d' avril 2009 corrigé par NAIMI_Flash du mois de mai 2009_Budget Telmob 2011 3" xfId="6392" xr:uid="{00000000-0005-0000-0000-0000F9180000}"/>
    <cellStyle name="_Table_02 Pfd Valuation_commentaires fixe  internet Déc 08_Reporting Onatel Avril 2009 V0_Copie de Flash du mois d' avril 2009 corrigé par NAIMI_Flash du mois de mai 2009_Capex- Mobile" xfId="6393" xr:uid="{00000000-0005-0000-0000-0000FA180000}"/>
    <cellStyle name="_Table_02 Pfd Valuation_commentaires fixe  internet Déc 08_Reporting Onatel Avril 2009 V0_Copie de Flash du mois d' avril 2009 corrigé par NAIMI_Flash du mois de mai 2009_Capex- Mobile 2" xfId="6394" xr:uid="{00000000-0005-0000-0000-0000FB180000}"/>
    <cellStyle name="_Table_02 Pfd Valuation_commentaires fixe  internet Déc 08_Reporting Onatel Avril 2009 V0_Copie de Flash du mois d' avril 2009 corrigé par NAIMI_Flash du mois de mai 2009_Capex- Mobile 2 2" xfId="6395" xr:uid="{00000000-0005-0000-0000-0000FC180000}"/>
    <cellStyle name="_Table_02 Pfd Valuation_commentaires fixe  internet Déc 08_Reporting Onatel Avril 2009 V0_Copie de Flash du mois d' avril 2009 corrigé par NAIMI_Flash du mois de mai 2009_Capex- Mobile 3" xfId="6396" xr:uid="{00000000-0005-0000-0000-0000FD180000}"/>
    <cellStyle name="_Table_02 Pfd Valuation_commentaires fixe  internet Déc 08_Reporting Onatel Avril 2009 V0_Copie de Flash du mois d' avril 2009 corrigé par NAIMI_Flash du mois de septembre 2009 (2) (version 1)" xfId="6397" xr:uid="{00000000-0005-0000-0000-0000FE180000}"/>
    <cellStyle name="_Table_02 Pfd Valuation_commentaires fixe  internet Déc 08_Reporting Onatel Avril 2009 V0_Copie de Flash du mois d' avril 2009 corrigé par NAIMI_Flash du mois de septembre 2009 (2) (version 1) 2" xfId="6398" xr:uid="{00000000-0005-0000-0000-0000FF180000}"/>
    <cellStyle name="_Table_02 Pfd Valuation_commentaires fixe  internet Déc 08_Reporting Onatel Avril 2009 V0_Copie de Flash du mois d' avril 2009 corrigé par NAIMI_Flash du mois de septembre 2009 (2) (version 1) 2 2" xfId="6399" xr:uid="{00000000-0005-0000-0000-000000190000}"/>
    <cellStyle name="_Table_02 Pfd Valuation_commentaires fixe  internet Déc 08_Reporting Onatel Avril 2009 V0_Copie de Flash du mois d' avril 2009 corrigé par NAIMI_Flash du mois de septembre 2009 (2) (version 1) 3" xfId="6400" xr:uid="{00000000-0005-0000-0000-000001190000}"/>
    <cellStyle name="_Table_02 Pfd Valuation_commentaires fixe  internet Déc 08_Reporting Onatel Avril 2009 V0_Copie de Flash du mois d' avril 2009 corrigé par NAIMI_Flash du mois de septembre 2009 (2) (version 1)_Budget Telmob 2011" xfId="6401" xr:uid="{00000000-0005-0000-0000-000002190000}"/>
    <cellStyle name="_Table_02 Pfd Valuation_commentaires fixe  internet Déc 08_Reporting Onatel Avril 2009 V0_Copie de Flash du mois d' avril 2009 corrigé par NAIMI_Flash du mois de septembre 2009 (2) (version 1)_Budget Telmob 2011 2" xfId="6402" xr:uid="{00000000-0005-0000-0000-000003190000}"/>
    <cellStyle name="_Table_02 Pfd Valuation_commentaires fixe  internet Déc 08_Reporting Onatel Avril 2009 V0_Copie de Flash du mois d' avril 2009 corrigé par NAIMI_Flash du mois de septembre 2009 (2) (version 1)_Budget Telmob 2011 2 2" xfId="6403" xr:uid="{00000000-0005-0000-0000-000004190000}"/>
    <cellStyle name="_Table_02 Pfd Valuation_commentaires fixe  internet Déc 08_Reporting Onatel Avril 2009 V0_Copie de Flash du mois d' avril 2009 corrigé par NAIMI_Flash du mois de septembre 2009 (2) (version 1)_Budget Telmob 2011 3" xfId="6404" xr:uid="{00000000-0005-0000-0000-000005190000}"/>
    <cellStyle name="_Table_02 Pfd Valuation_commentaires fixe  internet Déc 08_Reporting Onatel Avril 2009 V0_Copie de Flash du mois d' avril 2009 corrigé par NAIMI_Flash du mois de septembre 2009 (2) (version 1)_Capex- Mobile" xfId="6405" xr:uid="{00000000-0005-0000-0000-000006190000}"/>
    <cellStyle name="_Table_02 Pfd Valuation_commentaires fixe  internet Déc 08_Reporting Onatel Avril 2009 V0_Copie de Flash du mois d' avril 2009 corrigé par NAIMI_Flash du mois de septembre 2009 (2) (version 1)_Capex- Mobile 2" xfId="6406" xr:uid="{00000000-0005-0000-0000-000007190000}"/>
    <cellStyle name="_Table_02 Pfd Valuation_commentaires fixe  internet Déc 08_Reporting Onatel Avril 2009 V0_Copie de Flash du mois d' avril 2009 corrigé par NAIMI_Flash du mois de septembre 2009 (2) (version 1)_Capex- Mobile 2 2" xfId="6407" xr:uid="{00000000-0005-0000-0000-000008190000}"/>
    <cellStyle name="_Table_02 Pfd Valuation_commentaires fixe  internet Déc 08_Reporting Onatel Avril 2009 V0_Copie de Flash du mois d' avril 2009 corrigé par NAIMI_Flash du mois de septembre 2009 (2) (version 1)_Capex- Mobile 3" xfId="6408" xr:uid="{00000000-0005-0000-0000-000009190000}"/>
    <cellStyle name="_Table_02 Pfd Valuation_commentaires fixe  internet Déc 08_Reporting Onatel Avril 2009 V0_Copie de Flash du mois d' avril 2009 corrigé par NAIMI_Reporting Onatel Mai 2009 V 0" xfId="6409" xr:uid="{00000000-0005-0000-0000-00000A190000}"/>
    <cellStyle name="_Table_02 Pfd Valuation_commentaires fixe  internet Déc 08_Reporting Onatel Avril 2009 V0_Copie de Flash du mois d' avril 2009 corrigé par NAIMI_Reporting Onatel Mai 2009 V 0 2" xfId="6410" xr:uid="{00000000-0005-0000-0000-00000B190000}"/>
    <cellStyle name="_Table_02 Pfd Valuation_commentaires fixe  internet Déc 08_Reporting Onatel Avril 2009 V0_Copie de Flash du mois d' avril 2009 corrigé par NAIMI_Reporting Onatel Mai 2009 V 0 2 2" xfId="6411" xr:uid="{00000000-0005-0000-0000-00000C190000}"/>
    <cellStyle name="_Table_02 Pfd Valuation_commentaires fixe  internet Déc 08_Reporting Onatel Avril 2009 V0_Copie de Flash du mois d' avril 2009 corrigé par NAIMI_Reporting Onatel Mai 2009 V 0 3" xfId="6412" xr:uid="{00000000-0005-0000-0000-00000D190000}"/>
    <cellStyle name="_Table_02 Pfd Valuation_commentaires fixe  internet Déc 08_Reporting Onatel Avril 2009 V0_Copie de Flash du mois d' avril 2009 corrigé par NAIMI_Reporting Onatel Mai 2009 V 0_Budget Telmob 2011" xfId="6413" xr:uid="{00000000-0005-0000-0000-00000E190000}"/>
    <cellStyle name="_Table_02 Pfd Valuation_commentaires fixe  internet Déc 08_Reporting Onatel Avril 2009 V0_Copie de Flash du mois d' avril 2009 corrigé par NAIMI_Reporting Onatel Mai 2009 V 0_Budget Telmob 2011 2" xfId="6414" xr:uid="{00000000-0005-0000-0000-00000F190000}"/>
    <cellStyle name="_Table_02 Pfd Valuation_commentaires fixe  internet Déc 08_Reporting Onatel Avril 2009 V0_Copie de Flash du mois d' avril 2009 corrigé par NAIMI_Reporting Onatel Mai 2009 V 0_Budget Telmob 2011 2 2" xfId="6415" xr:uid="{00000000-0005-0000-0000-000010190000}"/>
    <cellStyle name="_Table_02 Pfd Valuation_commentaires fixe  internet Déc 08_Reporting Onatel Avril 2009 V0_Copie de Flash du mois d' avril 2009 corrigé par NAIMI_Reporting Onatel Mai 2009 V 0_Budget Telmob 2011 3" xfId="6416" xr:uid="{00000000-0005-0000-0000-000011190000}"/>
    <cellStyle name="_Table_02 Pfd Valuation_commentaires fixe  internet Déc 08_Reporting Onatel Avril 2009 V0_Copie de Flash du mois d' avril 2009 corrigé par NAIMI_Reporting Onatel Mai 2009 V 0_Capex- Mobile" xfId="6417" xr:uid="{00000000-0005-0000-0000-000012190000}"/>
    <cellStyle name="_Table_02 Pfd Valuation_commentaires fixe  internet Déc 08_Reporting Onatel Avril 2009 V0_Copie de Flash du mois d' avril 2009 corrigé par NAIMI_Reporting Onatel Mai 2009 V 0_Capex- Mobile 2" xfId="6418" xr:uid="{00000000-0005-0000-0000-000013190000}"/>
    <cellStyle name="_Table_02 Pfd Valuation_commentaires fixe  internet Déc 08_Reporting Onatel Avril 2009 V0_Copie de Flash du mois d' avril 2009 corrigé par NAIMI_Reporting Onatel Mai 2009 V 0_Capex- Mobile 2 2" xfId="6419" xr:uid="{00000000-0005-0000-0000-000014190000}"/>
    <cellStyle name="_Table_02 Pfd Valuation_commentaires fixe  internet Déc 08_Reporting Onatel Avril 2009 V0_Copie de Flash du mois d' avril 2009 corrigé par NAIMI_Reporting Onatel Mai 2009 V 0_Capex- Mobile 3" xfId="6420" xr:uid="{00000000-0005-0000-0000-000015190000}"/>
    <cellStyle name="_Table_02 Pfd Valuation_commentaires fixe  internet Déc 08_Reporting Onatel Avril 2009 V0_Copie de Flash du mois d' avril 2009 corrigé par NAIMI_Reporting Onatel Mai 2009 V 0_Flash du mois de septembre 2009 (2) (version 1)" xfId="6421" xr:uid="{00000000-0005-0000-0000-000016190000}"/>
    <cellStyle name="_Table_02 Pfd Valuation_commentaires fixe  internet Déc 08_Reporting Onatel Avril 2009 V0_Copie de Flash du mois d' avril 2009 corrigé par NAIMI_Reporting Onatel Mai 2009 V 0_Flash du mois de septembre 2009 (2) (version 1) 2" xfId="6422" xr:uid="{00000000-0005-0000-0000-000017190000}"/>
    <cellStyle name="_Table_02 Pfd Valuation_commentaires fixe  internet Déc 08_Reporting Onatel Avril 2009 V0_Copie de Flash du mois d' avril 2009 corrigé par NAIMI_Reporting Onatel Mai 2009 V 0_Flash du mois de septembre 2009 (2) (version 1) 2 2" xfId="6423" xr:uid="{00000000-0005-0000-0000-000018190000}"/>
    <cellStyle name="_Table_02 Pfd Valuation_commentaires fixe  internet Déc 08_Reporting Onatel Avril 2009 V0_Copie de Flash du mois d' avril 2009 corrigé par NAIMI_Reporting Onatel Mai 2009 V 0_Flash du mois de septembre 2009 (2) (version 1) 3" xfId="6424" xr:uid="{00000000-0005-0000-0000-000019190000}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 xr:uid="{00000000-0005-0000-0000-00001A190000}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 xr:uid="{00000000-0005-0000-0000-00001B190000}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 xr:uid="{00000000-0005-0000-0000-00001C190000}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 xr:uid="{00000000-0005-0000-0000-00001D190000}"/>
    <cellStyle name="_Table_02 Pfd Valuation_commentaires fixe  internet Déc 08_Reporting Onatel Avril 2009 V0_Copie de Flash du mois d' avril 2009 corrigé par NAIMI_Reporting Onatel Mai 2009 V 0_Flash du mois de septembre 2009 (2) (version 1)_Capex- Mobile" xfId="6429" xr:uid="{00000000-0005-0000-0000-00001E190000}"/>
    <cellStyle name="_Table_02 Pfd Valuation_commentaires fixe  internet Déc 08_Reporting Onatel Avril 2009 V0_Copie de Flash du mois d' avril 2009 corrigé par NAIMI_Reporting Onatel Mai 2009 V 0_Flash du mois de septembre 2009 (2) (version 1)_Capex- Mobile 2" xfId="6430" xr:uid="{00000000-0005-0000-0000-00001F190000}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 xr:uid="{00000000-0005-0000-0000-000020190000}"/>
    <cellStyle name="_Table_02 Pfd Valuation_commentaires fixe  internet Déc 08_Reporting Onatel Avril 2009 V0_Copie de Flash du mois d' avril 2009 corrigé par NAIMI_Reporting Onatel Mai 2009 V 0_Flash du mois de septembre 2009 (2) (version 1)_Capex- Mobile 3" xfId="6432" xr:uid="{00000000-0005-0000-0000-000021190000}"/>
    <cellStyle name="_Table_02 Pfd Valuation_commentaires fixe  internet Déc 08_Reporting Onatel Avril 2009 V0_Copie de Flash du mois d' avril 2009 corrigé par NAIMI_Reporting Onatel Mai 2009 V 0_Reporting Onatel septembre  2009 préparé" xfId="6433" xr:uid="{00000000-0005-0000-0000-000022190000}"/>
    <cellStyle name="_Table_02 Pfd Valuation_commentaires fixe  internet Déc 08_Reporting Onatel Avril 2009 V0_Copie de Flash du mois d' avril 2009 corrigé par NAIMI_Reporting Onatel Mai 2009 V 0_Reporting Onatel septembre  2009 préparé 2" xfId="6434" xr:uid="{00000000-0005-0000-0000-000023190000}"/>
    <cellStyle name="_Table_02 Pfd Valuation_commentaires fixe  internet Déc 08_Reporting Onatel Avril 2009 V0_Copie de Flash du mois d' avril 2009 corrigé par NAIMI_Reporting Onatel Mai 2009 V 0_Reporting Onatel septembre  2009 préparé 2 2" xfId="6435" xr:uid="{00000000-0005-0000-0000-000024190000}"/>
    <cellStyle name="_Table_02 Pfd Valuation_commentaires fixe  internet Déc 08_Reporting Onatel Avril 2009 V0_Copie de Flash du mois d' avril 2009 corrigé par NAIMI_Reporting Onatel Mai 2009 V 0_Reporting Onatel septembre  2009 préparé 3" xfId="6436" xr:uid="{00000000-0005-0000-0000-000025190000}"/>
    <cellStyle name="_Table_02 Pfd Valuation_commentaires fixe  internet Déc 08_Reporting Onatel Avril 2009 V0_Copie de Flash du mois d' avril 2009 corrigé par NAIMI_Reporting Onatel Mai 2009 V 0_Reporting Onatel septembre  2009 préparé_Budget Telmob 2011" xfId="6437" xr:uid="{00000000-0005-0000-0000-000026190000}"/>
    <cellStyle name="_Table_02 Pfd Valuation_commentaires fixe  internet Déc 08_Reporting Onatel Avril 2009 V0_Copie de Flash du mois d' avril 2009 corrigé par NAIMI_Reporting Onatel Mai 2009 V 0_Reporting Onatel septembre  2009 préparé_Budget Telmob 2011 2" xfId="6438" xr:uid="{00000000-0005-0000-0000-000027190000}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 xr:uid="{00000000-0005-0000-0000-000028190000}"/>
    <cellStyle name="_Table_02 Pfd Valuation_commentaires fixe  internet Déc 08_Reporting Onatel Avril 2009 V0_Copie de Flash du mois d' avril 2009 corrigé par NAIMI_Reporting Onatel Mai 2009 V 0_Reporting Onatel septembre  2009 préparé_Budget Telmob 2011 3" xfId="6440" xr:uid="{00000000-0005-0000-0000-000029190000}"/>
    <cellStyle name="_Table_02 Pfd Valuation_commentaires fixe  internet Déc 08_Reporting Onatel Avril 2009 V0_Copie de Flash du mois d' avril 2009 corrigé par NAIMI_Reporting Onatel Mai 2009 V 0_Reporting Onatel septembre  2009 préparé_Capex- Mobile" xfId="6441" xr:uid="{00000000-0005-0000-0000-00002A190000}"/>
    <cellStyle name="_Table_02 Pfd Valuation_commentaires fixe  internet Déc 08_Reporting Onatel Avril 2009 V0_Copie de Flash du mois d' avril 2009 corrigé par NAIMI_Reporting Onatel Mai 2009 V 0_Reporting Onatel septembre  2009 préparé_Capex- Mobile 2" xfId="6442" xr:uid="{00000000-0005-0000-0000-00002B190000}"/>
    <cellStyle name="_Table_02 Pfd Valuation_commentaires fixe  internet Déc 08_Reporting Onatel Avril 2009 V0_Copie de Flash du mois d' avril 2009 corrigé par NAIMI_Reporting Onatel Mai 2009 V 0_Reporting Onatel septembre  2009 préparé_Capex- Mobile 2 2" xfId="6443" xr:uid="{00000000-0005-0000-0000-00002C190000}"/>
    <cellStyle name="_Table_02 Pfd Valuation_commentaires fixe  internet Déc 08_Reporting Onatel Avril 2009 V0_Copie de Flash du mois d' avril 2009 corrigé par NAIMI_Reporting Onatel Mai 2009 V 0_Reporting Onatel septembre  2009 préparé_Capex- Mobile 3" xfId="6444" xr:uid="{00000000-0005-0000-0000-00002D190000}"/>
    <cellStyle name="_Table_02 Pfd Valuation_commentaires fixe  internet Déc 08_Reporting Onatel Avril 2009 V0_Copie de Flash du mois d' avril 2009 corrigé par NAIMI_Reporting Onatel septembre  2009 préparé" xfId="6445" xr:uid="{00000000-0005-0000-0000-00002E190000}"/>
    <cellStyle name="_Table_02 Pfd Valuation_commentaires fixe  internet Déc 08_Reporting Onatel Avril 2009 V0_Copie de Flash du mois d' avril 2009 corrigé par NAIMI_Reporting Onatel septembre  2009 préparé 2" xfId="6446" xr:uid="{00000000-0005-0000-0000-00002F190000}"/>
    <cellStyle name="_Table_02 Pfd Valuation_commentaires fixe  internet Déc 08_Reporting Onatel Avril 2009 V0_Copie de Flash du mois d' avril 2009 corrigé par NAIMI_Reporting Onatel septembre  2009 préparé 2 2" xfId="6447" xr:uid="{00000000-0005-0000-0000-000030190000}"/>
    <cellStyle name="_Table_02 Pfd Valuation_commentaires fixe  internet Déc 08_Reporting Onatel Avril 2009 V0_Copie de Flash du mois d' avril 2009 corrigé par NAIMI_Reporting Onatel septembre  2009 préparé 3" xfId="6448" xr:uid="{00000000-0005-0000-0000-000031190000}"/>
    <cellStyle name="_Table_02 Pfd Valuation_commentaires fixe  internet Déc 08_Reporting Onatel Avril 2009 V0_Copie de Flash du mois d' avril 2009 corrigé par NAIMI_Reporting Onatel septembre  2009 préparé_Budget Telmob 2011" xfId="6449" xr:uid="{00000000-0005-0000-0000-000032190000}"/>
    <cellStyle name="_Table_02 Pfd Valuation_commentaires fixe  internet Déc 08_Reporting Onatel Avril 2009 V0_Copie de Flash du mois d' avril 2009 corrigé par NAIMI_Reporting Onatel septembre  2009 préparé_Budget Telmob 2011 2" xfId="6450" xr:uid="{00000000-0005-0000-0000-000033190000}"/>
    <cellStyle name="_Table_02 Pfd Valuation_commentaires fixe  internet Déc 08_Reporting Onatel Avril 2009 V0_Copie de Flash du mois d' avril 2009 corrigé par NAIMI_Reporting Onatel septembre  2009 préparé_Budget Telmob 2011 2 2" xfId="6451" xr:uid="{00000000-0005-0000-0000-000034190000}"/>
    <cellStyle name="_Table_02 Pfd Valuation_commentaires fixe  internet Déc 08_Reporting Onatel Avril 2009 V0_Copie de Flash du mois d' avril 2009 corrigé par NAIMI_Reporting Onatel septembre  2009 préparé_Budget Telmob 2011 3" xfId="6452" xr:uid="{00000000-0005-0000-0000-000035190000}"/>
    <cellStyle name="_Table_02 Pfd Valuation_commentaires fixe  internet Déc 08_Reporting Onatel Avril 2009 V0_Copie de Flash du mois d' avril 2009 corrigé par NAIMI_Reporting Onatel septembre  2009 préparé_Capex- Mobile" xfId="6453" xr:uid="{00000000-0005-0000-0000-000036190000}"/>
    <cellStyle name="_Table_02 Pfd Valuation_commentaires fixe  internet Déc 08_Reporting Onatel Avril 2009 V0_Copie de Flash du mois d' avril 2009 corrigé par NAIMI_Reporting Onatel septembre  2009 préparé_Capex- Mobile 2" xfId="6454" xr:uid="{00000000-0005-0000-0000-000037190000}"/>
    <cellStyle name="_Table_02 Pfd Valuation_commentaires fixe  internet Déc 08_Reporting Onatel Avril 2009 V0_Copie de Flash du mois d' avril 2009 corrigé par NAIMI_Reporting Onatel septembre  2009 préparé_Capex- Mobile 2 2" xfId="6455" xr:uid="{00000000-0005-0000-0000-000038190000}"/>
    <cellStyle name="_Table_02 Pfd Valuation_commentaires fixe  internet Déc 08_Reporting Onatel Avril 2009 V0_Copie de Flash du mois d' avril 2009 corrigé par NAIMI_Reporting Onatel septembre  2009 préparé_Capex- Mobile 3" xfId="6456" xr:uid="{00000000-0005-0000-0000-000039190000}"/>
    <cellStyle name="_Table_02 Pfd Valuation_commentaires fixe  internet Déc 08_Reporting Onatel Avril 2009 V0_Flash du mois de mai 2009" xfId="6457" xr:uid="{00000000-0005-0000-0000-00003A190000}"/>
    <cellStyle name="_Table_02 Pfd Valuation_commentaires fixe  internet Déc 08_Reporting Onatel Avril 2009 V0_Flash du mois de mai 2009 2" xfId="6458" xr:uid="{00000000-0005-0000-0000-00003B190000}"/>
    <cellStyle name="_Table_02 Pfd Valuation_commentaires fixe  internet Déc 08_Reporting Onatel Avril 2009 V0_Flash du mois de mai 2009 2 2" xfId="6459" xr:uid="{00000000-0005-0000-0000-00003C190000}"/>
    <cellStyle name="_Table_02 Pfd Valuation_commentaires fixe  internet Déc 08_Reporting Onatel Avril 2009 V0_Flash du mois de mai 2009 3" xfId="6460" xr:uid="{00000000-0005-0000-0000-00003D190000}"/>
    <cellStyle name="_Table_02 Pfd Valuation_commentaires fixe  internet Déc 08_Reporting Onatel Avril 2009 V0_Flash du mois de mai 2009_Budget Telmob 2011" xfId="6461" xr:uid="{00000000-0005-0000-0000-00003E190000}"/>
    <cellStyle name="_Table_02 Pfd Valuation_commentaires fixe  internet Déc 08_Reporting Onatel Avril 2009 V0_Flash du mois de mai 2009_Budget Telmob 2011 2" xfId="6462" xr:uid="{00000000-0005-0000-0000-00003F190000}"/>
    <cellStyle name="_Table_02 Pfd Valuation_commentaires fixe  internet Déc 08_Reporting Onatel Avril 2009 V0_Flash du mois de mai 2009_Budget Telmob 2011 2 2" xfId="6463" xr:uid="{00000000-0005-0000-0000-000040190000}"/>
    <cellStyle name="_Table_02 Pfd Valuation_commentaires fixe  internet Déc 08_Reporting Onatel Avril 2009 V0_Flash du mois de mai 2009_Budget Telmob 2011 3" xfId="6464" xr:uid="{00000000-0005-0000-0000-000041190000}"/>
    <cellStyle name="_Table_02 Pfd Valuation_commentaires fixe  internet Déc 08_Reporting Onatel Avril 2009 V0_Flash du mois de mai 2009_Capex- Mobile" xfId="6465" xr:uid="{00000000-0005-0000-0000-000042190000}"/>
    <cellStyle name="_Table_02 Pfd Valuation_commentaires fixe  internet Déc 08_Reporting Onatel Avril 2009 V0_Flash du mois de mai 2009_Capex- Mobile 2" xfId="6466" xr:uid="{00000000-0005-0000-0000-000043190000}"/>
    <cellStyle name="_Table_02 Pfd Valuation_commentaires fixe  internet Déc 08_Reporting Onatel Avril 2009 V0_Flash du mois de mai 2009_Capex- Mobile 2 2" xfId="6467" xr:uid="{00000000-0005-0000-0000-000044190000}"/>
    <cellStyle name="_Table_02 Pfd Valuation_commentaires fixe  internet Déc 08_Reporting Onatel Avril 2009 V0_Flash du mois de mai 2009_Capex- Mobile 3" xfId="6468" xr:uid="{00000000-0005-0000-0000-000045190000}"/>
    <cellStyle name="_Table_02 Pfd Valuation_commentaires fixe  internet Déc 08_Reporting Onatel Avril 2009 V0_Flash du mois de septembre 2009 (2) (version 1)" xfId="6469" xr:uid="{00000000-0005-0000-0000-000046190000}"/>
    <cellStyle name="_Table_02 Pfd Valuation_commentaires fixe  internet Déc 08_Reporting Onatel Avril 2009 V0_Flash du mois de septembre 2009 (2) (version 1) 2" xfId="6470" xr:uid="{00000000-0005-0000-0000-000047190000}"/>
    <cellStyle name="_Table_02 Pfd Valuation_commentaires fixe  internet Déc 08_Reporting Onatel Avril 2009 V0_Flash du mois de septembre 2009 (2) (version 1) 2 2" xfId="6471" xr:uid="{00000000-0005-0000-0000-000048190000}"/>
    <cellStyle name="_Table_02 Pfd Valuation_commentaires fixe  internet Déc 08_Reporting Onatel Avril 2009 V0_Flash du mois de septembre 2009 (2) (version 1) 3" xfId="6472" xr:uid="{00000000-0005-0000-0000-000049190000}"/>
    <cellStyle name="_Table_02 Pfd Valuation_commentaires fixe  internet Déc 08_Reporting Onatel Avril 2009 V0_Flash du mois de septembre 2009 (2) (version 1)_Budget Telmob 2011" xfId="6473" xr:uid="{00000000-0005-0000-0000-00004A190000}"/>
    <cellStyle name="_Table_02 Pfd Valuation_commentaires fixe  internet Déc 08_Reporting Onatel Avril 2009 V0_Flash du mois de septembre 2009 (2) (version 1)_Budget Telmob 2011 2" xfId="6474" xr:uid="{00000000-0005-0000-0000-00004B190000}"/>
    <cellStyle name="_Table_02 Pfd Valuation_commentaires fixe  internet Déc 08_Reporting Onatel Avril 2009 V0_Flash du mois de septembre 2009 (2) (version 1)_Budget Telmob 2011 2 2" xfId="6475" xr:uid="{00000000-0005-0000-0000-00004C190000}"/>
    <cellStyle name="_Table_02 Pfd Valuation_commentaires fixe  internet Déc 08_Reporting Onatel Avril 2009 V0_Flash du mois de septembre 2009 (2) (version 1)_Budget Telmob 2011 3" xfId="6476" xr:uid="{00000000-0005-0000-0000-00004D190000}"/>
    <cellStyle name="_Table_02 Pfd Valuation_commentaires fixe  internet Déc 08_Reporting Onatel Avril 2009 V0_Flash du mois de septembre 2009 (2) (version 1)_Capex- Mobile" xfId="6477" xr:uid="{00000000-0005-0000-0000-00004E190000}"/>
    <cellStyle name="_Table_02 Pfd Valuation_commentaires fixe  internet Déc 08_Reporting Onatel Avril 2009 V0_Flash du mois de septembre 2009 (2) (version 1)_Capex- Mobile 2" xfId="6478" xr:uid="{00000000-0005-0000-0000-00004F190000}"/>
    <cellStyle name="_Table_02 Pfd Valuation_commentaires fixe  internet Déc 08_Reporting Onatel Avril 2009 V0_Flash du mois de septembre 2009 (2) (version 1)_Capex- Mobile 2 2" xfId="6479" xr:uid="{00000000-0005-0000-0000-000050190000}"/>
    <cellStyle name="_Table_02 Pfd Valuation_commentaires fixe  internet Déc 08_Reporting Onatel Avril 2009 V0_Flash du mois de septembre 2009 (2) (version 1)_Capex- Mobile 3" xfId="6480" xr:uid="{00000000-0005-0000-0000-000051190000}"/>
    <cellStyle name="_Table_02 Pfd Valuation_commentaires fixe  internet Déc 08_Reporting Onatel Avril 2009 V0_Reporting Onatel Mai 2009 V 0" xfId="6481" xr:uid="{00000000-0005-0000-0000-000052190000}"/>
    <cellStyle name="_Table_02 Pfd Valuation_commentaires fixe  internet Déc 08_Reporting Onatel Avril 2009 V0_Reporting Onatel Mai 2009 V 0 2" xfId="6482" xr:uid="{00000000-0005-0000-0000-000053190000}"/>
    <cellStyle name="_Table_02 Pfd Valuation_commentaires fixe  internet Déc 08_Reporting Onatel Avril 2009 V0_Reporting Onatel Mai 2009 V 0 2 2" xfId="6483" xr:uid="{00000000-0005-0000-0000-000054190000}"/>
    <cellStyle name="_Table_02 Pfd Valuation_commentaires fixe  internet Déc 08_Reporting Onatel Avril 2009 V0_Reporting Onatel Mai 2009 V 0 3" xfId="6484" xr:uid="{00000000-0005-0000-0000-000055190000}"/>
    <cellStyle name="_Table_02 Pfd Valuation_commentaires fixe  internet Déc 08_Reporting Onatel Avril 2009 V0_Reporting Onatel Mai 2009 V 0_Budget Telmob 2011" xfId="6485" xr:uid="{00000000-0005-0000-0000-000056190000}"/>
    <cellStyle name="_Table_02 Pfd Valuation_commentaires fixe  internet Déc 08_Reporting Onatel Avril 2009 V0_Reporting Onatel Mai 2009 V 0_Budget Telmob 2011 2" xfId="6486" xr:uid="{00000000-0005-0000-0000-000057190000}"/>
    <cellStyle name="_Table_02 Pfd Valuation_commentaires fixe  internet Déc 08_Reporting Onatel Avril 2009 V0_Reporting Onatel Mai 2009 V 0_Budget Telmob 2011 2 2" xfId="6487" xr:uid="{00000000-0005-0000-0000-000058190000}"/>
    <cellStyle name="_Table_02 Pfd Valuation_commentaires fixe  internet Déc 08_Reporting Onatel Avril 2009 V0_Reporting Onatel Mai 2009 V 0_Budget Telmob 2011 3" xfId="6488" xr:uid="{00000000-0005-0000-0000-000059190000}"/>
    <cellStyle name="_Table_02 Pfd Valuation_commentaires fixe  internet Déc 08_Reporting Onatel Avril 2009 V0_Reporting Onatel Mai 2009 V 0_Capex- Mobile" xfId="6489" xr:uid="{00000000-0005-0000-0000-00005A190000}"/>
    <cellStyle name="_Table_02 Pfd Valuation_commentaires fixe  internet Déc 08_Reporting Onatel Avril 2009 V0_Reporting Onatel Mai 2009 V 0_Capex- Mobile 2" xfId="6490" xr:uid="{00000000-0005-0000-0000-00005B190000}"/>
    <cellStyle name="_Table_02 Pfd Valuation_commentaires fixe  internet Déc 08_Reporting Onatel Avril 2009 V0_Reporting Onatel Mai 2009 V 0_Capex- Mobile 2 2" xfId="6491" xr:uid="{00000000-0005-0000-0000-00005C190000}"/>
    <cellStyle name="_Table_02 Pfd Valuation_commentaires fixe  internet Déc 08_Reporting Onatel Avril 2009 V0_Reporting Onatel Mai 2009 V 0_Capex- Mobile 3" xfId="6492" xr:uid="{00000000-0005-0000-0000-00005D190000}"/>
    <cellStyle name="_Table_02 Pfd Valuation_commentaires fixe  internet Déc 08_Reporting Onatel Avril 2009 V0_Reporting Onatel septembre  2009 préparé" xfId="6493" xr:uid="{00000000-0005-0000-0000-00005E190000}"/>
    <cellStyle name="_Table_02 Pfd Valuation_commentaires fixe  internet Déc 08_Reporting Onatel Avril 2009 V0_Reporting Onatel septembre  2009 préparé 2" xfId="6494" xr:uid="{00000000-0005-0000-0000-00005F190000}"/>
    <cellStyle name="_Table_02 Pfd Valuation_commentaires fixe  internet Déc 08_Reporting Onatel Avril 2009 V0_Reporting Onatel septembre  2009 préparé 2 2" xfId="6495" xr:uid="{00000000-0005-0000-0000-000060190000}"/>
    <cellStyle name="_Table_02 Pfd Valuation_commentaires fixe  internet Déc 08_Reporting Onatel Avril 2009 V0_Reporting Onatel septembre  2009 préparé 3" xfId="6496" xr:uid="{00000000-0005-0000-0000-000061190000}"/>
    <cellStyle name="_Table_02 Pfd Valuation_commentaires fixe  internet Déc 08_Reporting Onatel Avril 2009 V0_Reporting Onatel septembre  2009 préparé_Budget Telmob 2011" xfId="6497" xr:uid="{00000000-0005-0000-0000-000062190000}"/>
    <cellStyle name="_Table_02 Pfd Valuation_commentaires fixe  internet Déc 08_Reporting Onatel Avril 2009 V0_Reporting Onatel septembre  2009 préparé_Budget Telmob 2011 2" xfId="6498" xr:uid="{00000000-0005-0000-0000-000063190000}"/>
    <cellStyle name="_Table_02 Pfd Valuation_commentaires fixe  internet Déc 08_Reporting Onatel Avril 2009 V0_Reporting Onatel septembre  2009 préparé_Budget Telmob 2011 2 2" xfId="6499" xr:uid="{00000000-0005-0000-0000-000064190000}"/>
    <cellStyle name="_Table_02 Pfd Valuation_commentaires fixe  internet Déc 08_Reporting Onatel Avril 2009 V0_Reporting Onatel septembre  2009 préparé_Budget Telmob 2011 3" xfId="6500" xr:uid="{00000000-0005-0000-0000-000065190000}"/>
    <cellStyle name="_Table_02 Pfd Valuation_commentaires fixe  internet Déc 08_Reporting Onatel Avril 2009 V0_Reporting Onatel septembre  2009 préparé_Capex- Mobile" xfId="6501" xr:uid="{00000000-0005-0000-0000-000066190000}"/>
    <cellStyle name="_Table_02 Pfd Valuation_commentaires fixe  internet Déc 08_Reporting Onatel Avril 2009 V0_Reporting Onatel septembre  2009 préparé_Capex- Mobile 2" xfId="6502" xr:uid="{00000000-0005-0000-0000-000067190000}"/>
    <cellStyle name="_Table_02 Pfd Valuation_commentaires fixe  internet Déc 08_Reporting Onatel Avril 2009 V0_Reporting Onatel septembre  2009 préparé_Capex- Mobile 2 2" xfId="6503" xr:uid="{00000000-0005-0000-0000-000068190000}"/>
    <cellStyle name="_Table_02 Pfd Valuation_commentaires fixe  internet Déc 08_Reporting Onatel Avril 2009 V0_Reporting Onatel septembre  2009 préparé_Capex- Mobile 3" xfId="6504" xr:uid="{00000000-0005-0000-0000-000069190000}"/>
    <cellStyle name="_Table_02 Pfd Valuation_commentaires fixe  internet Déc 08_Reporting Onatel Mai 2009 V 0" xfId="6505" xr:uid="{00000000-0005-0000-0000-00006A190000}"/>
    <cellStyle name="_Table_02 Pfd Valuation_commentaires fixe  internet Déc 08_Reporting Onatel Mai 2009 V 0 2" xfId="6506" xr:uid="{00000000-0005-0000-0000-00006B190000}"/>
    <cellStyle name="_Table_02 Pfd Valuation_commentaires fixe  internet Déc 08_Reporting Onatel Mai 2009 V 0 2 2" xfId="6507" xr:uid="{00000000-0005-0000-0000-00006C190000}"/>
    <cellStyle name="_Table_02 Pfd Valuation_commentaires fixe  internet Déc 08_Reporting Onatel Mai 2009 V 0 3" xfId="6508" xr:uid="{00000000-0005-0000-0000-00006D190000}"/>
    <cellStyle name="_Table_02 Pfd Valuation_commentaires fixe  internet Déc 08_Reporting Onatel Mai 2009 V 0 A ENVOYE" xfId="6509" xr:uid="{00000000-0005-0000-0000-00006E190000}"/>
    <cellStyle name="_Table_02 Pfd Valuation_commentaires fixe  internet Déc 08_Reporting Onatel Mai 2009 V 0 A ENVOYE 2" xfId="6510" xr:uid="{00000000-0005-0000-0000-00006F190000}"/>
    <cellStyle name="_Table_02 Pfd Valuation_commentaires fixe  internet Déc 08_Reporting Onatel Mai 2009 V 0 A ENVOYE 2 2" xfId="6511" xr:uid="{00000000-0005-0000-0000-000070190000}"/>
    <cellStyle name="_Table_02 Pfd Valuation_commentaires fixe  internet Déc 08_Reporting Onatel Mai 2009 V 0 A ENVOYE 3" xfId="6512" xr:uid="{00000000-0005-0000-0000-000071190000}"/>
    <cellStyle name="_Table_02 Pfd Valuation_commentaires fixe  internet Déc 08_Reporting Onatel Mai 2009 V 0 A ENVOYE_Budget Telmob 2011" xfId="6513" xr:uid="{00000000-0005-0000-0000-000072190000}"/>
    <cellStyle name="_Table_02 Pfd Valuation_commentaires fixe  internet Déc 08_Reporting Onatel Mai 2009 V 0 A ENVOYE_Budget Telmob 2011 2" xfId="6514" xr:uid="{00000000-0005-0000-0000-000073190000}"/>
    <cellStyle name="_Table_02 Pfd Valuation_commentaires fixe  internet Déc 08_Reporting Onatel Mai 2009 V 0 A ENVOYE_Budget Telmob 2011 2 2" xfId="6515" xr:uid="{00000000-0005-0000-0000-000074190000}"/>
    <cellStyle name="_Table_02 Pfd Valuation_commentaires fixe  internet Déc 08_Reporting Onatel Mai 2009 V 0 A ENVOYE_Budget Telmob 2011 3" xfId="6516" xr:uid="{00000000-0005-0000-0000-000075190000}"/>
    <cellStyle name="_Table_02 Pfd Valuation_commentaires fixe  internet Déc 08_Reporting Onatel Mai 2009 V 0 A ENVOYE_Capex- Mobile" xfId="6517" xr:uid="{00000000-0005-0000-0000-000076190000}"/>
    <cellStyle name="_Table_02 Pfd Valuation_commentaires fixe  internet Déc 08_Reporting Onatel Mai 2009 V 0 A ENVOYE_Capex- Mobile 2" xfId="6518" xr:uid="{00000000-0005-0000-0000-000077190000}"/>
    <cellStyle name="_Table_02 Pfd Valuation_commentaires fixe  internet Déc 08_Reporting Onatel Mai 2009 V 0 A ENVOYE_Capex- Mobile 2 2" xfId="6519" xr:uid="{00000000-0005-0000-0000-000078190000}"/>
    <cellStyle name="_Table_02 Pfd Valuation_commentaires fixe  internet Déc 08_Reporting Onatel Mai 2009 V 0 A ENVOYE_Capex- Mobile 3" xfId="6520" xr:uid="{00000000-0005-0000-0000-000079190000}"/>
    <cellStyle name="_Table_02 Pfd Valuation_commentaires fixe  internet Déc 08_Reporting Onatel Mai 2009 V 0 A ENVOYE_Flash du mois de septembre 2009 (2) (version 1)" xfId="6521" xr:uid="{00000000-0005-0000-0000-00007A190000}"/>
    <cellStyle name="_Table_02 Pfd Valuation_commentaires fixe  internet Déc 08_Reporting Onatel Mai 2009 V 0 A ENVOYE_Flash du mois de septembre 2009 (2) (version 1) 2" xfId="6522" xr:uid="{00000000-0005-0000-0000-00007B190000}"/>
    <cellStyle name="_Table_02 Pfd Valuation_commentaires fixe  internet Déc 08_Reporting Onatel Mai 2009 V 0 A ENVOYE_Flash du mois de septembre 2009 (2) (version 1) 2 2" xfId="6523" xr:uid="{00000000-0005-0000-0000-00007C190000}"/>
    <cellStyle name="_Table_02 Pfd Valuation_commentaires fixe  internet Déc 08_Reporting Onatel Mai 2009 V 0 A ENVOYE_Flash du mois de septembre 2009 (2) (version 1) 3" xfId="6524" xr:uid="{00000000-0005-0000-0000-00007D190000}"/>
    <cellStyle name="_Table_02 Pfd Valuation_commentaires fixe  internet Déc 08_Reporting Onatel Mai 2009 V 0 A ENVOYE_Flash du mois de septembre 2009 (2) (version 1)_Budget Telmob 2011" xfId="6525" xr:uid="{00000000-0005-0000-0000-00007E190000}"/>
    <cellStyle name="_Table_02 Pfd Valuation_commentaires fixe  internet Déc 08_Reporting Onatel Mai 2009 V 0 A ENVOYE_Flash du mois de septembre 2009 (2) (version 1)_Budget Telmob 2011 2" xfId="6526" xr:uid="{00000000-0005-0000-0000-00007F190000}"/>
    <cellStyle name="_Table_02 Pfd Valuation_commentaires fixe  internet Déc 08_Reporting Onatel Mai 2009 V 0 A ENVOYE_Flash du mois de septembre 2009 (2) (version 1)_Budget Telmob 2011 2 2" xfId="6527" xr:uid="{00000000-0005-0000-0000-000080190000}"/>
    <cellStyle name="_Table_02 Pfd Valuation_commentaires fixe  internet Déc 08_Reporting Onatel Mai 2009 V 0 A ENVOYE_Flash du mois de septembre 2009 (2) (version 1)_Budget Telmob 2011 3" xfId="6528" xr:uid="{00000000-0005-0000-0000-000081190000}"/>
    <cellStyle name="_Table_02 Pfd Valuation_commentaires fixe  internet Déc 08_Reporting Onatel Mai 2009 V 0 A ENVOYE_Flash du mois de septembre 2009 (2) (version 1)_Capex- Mobile" xfId="6529" xr:uid="{00000000-0005-0000-0000-000082190000}"/>
    <cellStyle name="_Table_02 Pfd Valuation_commentaires fixe  internet Déc 08_Reporting Onatel Mai 2009 V 0 A ENVOYE_Flash du mois de septembre 2009 (2) (version 1)_Capex- Mobile 2" xfId="6530" xr:uid="{00000000-0005-0000-0000-000083190000}"/>
    <cellStyle name="_Table_02 Pfd Valuation_commentaires fixe  internet Déc 08_Reporting Onatel Mai 2009 V 0 A ENVOYE_Flash du mois de septembre 2009 (2) (version 1)_Capex- Mobile 2 2" xfId="6531" xr:uid="{00000000-0005-0000-0000-000084190000}"/>
    <cellStyle name="_Table_02 Pfd Valuation_commentaires fixe  internet Déc 08_Reporting Onatel Mai 2009 V 0 A ENVOYE_Flash du mois de septembre 2009 (2) (version 1)_Capex- Mobile 3" xfId="6532" xr:uid="{00000000-0005-0000-0000-000085190000}"/>
    <cellStyle name="_Table_02 Pfd Valuation_commentaires fixe  internet Déc 08_Reporting Onatel Mai 2009 V 0 A ENVOYE_Reporting Onatel septembre  2009 préparé" xfId="6533" xr:uid="{00000000-0005-0000-0000-000086190000}"/>
    <cellStyle name="_Table_02 Pfd Valuation_commentaires fixe  internet Déc 08_Reporting Onatel Mai 2009 V 0 A ENVOYE_Reporting Onatel septembre  2009 préparé 2" xfId="6534" xr:uid="{00000000-0005-0000-0000-000087190000}"/>
    <cellStyle name="_Table_02 Pfd Valuation_commentaires fixe  internet Déc 08_Reporting Onatel Mai 2009 V 0 A ENVOYE_Reporting Onatel septembre  2009 préparé 2 2" xfId="6535" xr:uid="{00000000-0005-0000-0000-000088190000}"/>
    <cellStyle name="_Table_02 Pfd Valuation_commentaires fixe  internet Déc 08_Reporting Onatel Mai 2009 V 0 A ENVOYE_Reporting Onatel septembre  2009 préparé 3" xfId="6536" xr:uid="{00000000-0005-0000-0000-000089190000}"/>
    <cellStyle name="_Table_02 Pfd Valuation_commentaires fixe  internet Déc 08_Reporting Onatel Mai 2009 V 0 A ENVOYE_Reporting Onatel septembre  2009 préparé_Budget Telmob 2011" xfId="6537" xr:uid="{00000000-0005-0000-0000-00008A190000}"/>
    <cellStyle name="_Table_02 Pfd Valuation_commentaires fixe  internet Déc 08_Reporting Onatel Mai 2009 V 0 A ENVOYE_Reporting Onatel septembre  2009 préparé_Budget Telmob 2011 2" xfId="6538" xr:uid="{00000000-0005-0000-0000-00008B190000}"/>
    <cellStyle name="_Table_02 Pfd Valuation_commentaires fixe  internet Déc 08_Reporting Onatel Mai 2009 V 0 A ENVOYE_Reporting Onatel septembre  2009 préparé_Budget Telmob 2011 2 2" xfId="6539" xr:uid="{00000000-0005-0000-0000-00008C190000}"/>
    <cellStyle name="_Table_02 Pfd Valuation_commentaires fixe  internet Déc 08_Reporting Onatel Mai 2009 V 0 A ENVOYE_Reporting Onatel septembre  2009 préparé_Budget Telmob 2011 3" xfId="6540" xr:uid="{00000000-0005-0000-0000-00008D190000}"/>
    <cellStyle name="_Table_02 Pfd Valuation_commentaires fixe  internet Déc 08_Reporting Onatel Mai 2009 V 0 A ENVOYE_Reporting Onatel septembre  2009 préparé_Capex- Mobile" xfId="6541" xr:uid="{00000000-0005-0000-0000-00008E190000}"/>
    <cellStyle name="_Table_02 Pfd Valuation_commentaires fixe  internet Déc 08_Reporting Onatel Mai 2009 V 0 A ENVOYE_Reporting Onatel septembre  2009 préparé_Capex- Mobile 2" xfId="6542" xr:uid="{00000000-0005-0000-0000-00008F190000}"/>
    <cellStyle name="_Table_02 Pfd Valuation_commentaires fixe  internet Déc 08_Reporting Onatel Mai 2009 V 0 A ENVOYE_Reporting Onatel septembre  2009 préparé_Capex- Mobile 2 2" xfId="6543" xr:uid="{00000000-0005-0000-0000-000090190000}"/>
    <cellStyle name="_Table_02 Pfd Valuation_commentaires fixe  internet Déc 08_Reporting Onatel Mai 2009 V 0 A ENVOYE_Reporting Onatel septembre  2009 préparé_Capex- Mobile 3" xfId="6544" xr:uid="{00000000-0005-0000-0000-000091190000}"/>
    <cellStyle name="_Table_02 Pfd Valuation_commentaires fixe  internet Déc 08_Reporting Onatel Mai 2009 V 0_Budget Telmob 2011" xfId="6545" xr:uid="{00000000-0005-0000-0000-000092190000}"/>
    <cellStyle name="_Table_02 Pfd Valuation_commentaires fixe  internet Déc 08_Reporting Onatel Mai 2009 V 0_Budget Telmob 2011 2" xfId="6546" xr:uid="{00000000-0005-0000-0000-000093190000}"/>
    <cellStyle name="_Table_02 Pfd Valuation_commentaires fixe  internet Déc 08_Reporting Onatel Mai 2009 V 0_Budget Telmob 2011 2 2" xfId="6547" xr:uid="{00000000-0005-0000-0000-000094190000}"/>
    <cellStyle name="_Table_02 Pfd Valuation_commentaires fixe  internet Déc 08_Reporting Onatel Mai 2009 V 0_Budget Telmob 2011 3" xfId="6548" xr:uid="{00000000-0005-0000-0000-000095190000}"/>
    <cellStyle name="_Table_02 Pfd Valuation_commentaires fixe  internet Déc 08_Reporting Onatel Mai 2009 V 0_Capex- Mobile" xfId="6549" xr:uid="{00000000-0005-0000-0000-000096190000}"/>
    <cellStyle name="_Table_02 Pfd Valuation_commentaires fixe  internet Déc 08_Reporting Onatel Mai 2009 V 0_Capex- Mobile 2" xfId="6550" xr:uid="{00000000-0005-0000-0000-000097190000}"/>
    <cellStyle name="_Table_02 Pfd Valuation_commentaires fixe  internet Déc 08_Reporting Onatel Mai 2009 V 0_Capex- Mobile 2 2" xfId="6551" xr:uid="{00000000-0005-0000-0000-000098190000}"/>
    <cellStyle name="_Table_02 Pfd Valuation_commentaires fixe  internet Déc 08_Reporting Onatel Mai 2009 V 0_Capex- Mobile 3" xfId="6552" xr:uid="{00000000-0005-0000-0000-000099190000}"/>
    <cellStyle name="_Table_02 Pfd Valuation_commentaires fixe  internet Déc 08_Reporting Onatel septembre  2009 préparé" xfId="6553" xr:uid="{00000000-0005-0000-0000-00009A190000}"/>
    <cellStyle name="_Table_02 Pfd Valuation_commentaires fixe  internet Déc 08_Reporting Onatel septembre  2009 préparé 2" xfId="6554" xr:uid="{00000000-0005-0000-0000-00009B190000}"/>
    <cellStyle name="_Table_02 Pfd Valuation_commentaires fixe  internet Déc 08_Reporting Onatel septembre  2009 préparé 2 2" xfId="6555" xr:uid="{00000000-0005-0000-0000-00009C190000}"/>
    <cellStyle name="_Table_02 Pfd Valuation_commentaires fixe  internet Déc 08_Reporting Onatel septembre  2009 préparé 3" xfId="6556" xr:uid="{00000000-0005-0000-0000-00009D190000}"/>
    <cellStyle name="_Table_02 Pfd Valuation_commentaires fixe  internet Déc 08_Reporting Onatel septembre  2009 préparé_Budget Telmob 2011" xfId="6557" xr:uid="{00000000-0005-0000-0000-00009E190000}"/>
    <cellStyle name="_Table_02 Pfd Valuation_commentaires fixe  internet Déc 08_Reporting Onatel septembre  2009 préparé_Budget Telmob 2011 2" xfId="6558" xr:uid="{00000000-0005-0000-0000-00009F190000}"/>
    <cellStyle name="_Table_02 Pfd Valuation_commentaires fixe  internet Déc 08_Reporting Onatel septembre  2009 préparé_Budget Telmob 2011 2 2" xfId="6559" xr:uid="{00000000-0005-0000-0000-0000A0190000}"/>
    <cellStyle name="_Table_02 Pfd Valuation_commentaires fixe  internet Déc 08_Reporting Onatel septembre  2009 préparé_Budget Telmob 2011 3" xfId="6560" xr:uid="{00000000-0005-0000-0000-0000A1190000}"/>
    <cellStyle name="_Table_02 Pfd Valuation_commentaires fixe  internet Déc 08_Reporting Onatel septembre  2009 préparé_Capex- Mobile" xfId="6561" xr:uid="{00000000-0005-0000-0000-0000A2190000}"/>
    <cellStyle name="_Table_02 Pfd Valuation_commentaires fixe  internet Déc 08_Reporting Onatel septembre  2009 préparé_Capex- Mobile 2" xfId="6562" xr:uid="{00000000-0005-0000-0000-0000A3190000}"/>
    <cellStyle name="_Table_02 Pfd Valuation_commentaires fixe  internet Déc 08_Reporting Onatel septembre  2009 préparé_Capex- Mobile 2 2" xfId="6563" xr:uid="{00000000-0005-0000-0000-0000A4190000}"/>
    <cellStyle name="_Table_02 Pfd Valuation_commentaires fixe  internet Déc 08_Reporting Onatel septembre  2009 préparé_Capex- Mobile 3" xfId="6564" xr:uid="{00000000-0005-0000-0000-0000A5190000}"/>
    <cellStyle name="_Table_02 Pfd Valuation_commentaires fixe  internet Déc 08_TBG Onatel Février  2009  Vtbg V3" xfId="6565" xr:uid="{00000000-0005-0000-0000-0000A6190000}"/>
    <cellStyle name="_Table_02 Pfd Valuation_commentaires fixe  internet Déc 08_TBG Onatel Février  2009  Vtbg V3 2" xfId="6566" xr:uid="{00000000-0005-0000-0000-0000A7190000}"/>
    <cellStyle name="_Table_02 Pfd Valuation_commentaires fixe  internet Déc 08_TBG Onatel Février  2009  Vtbg V3 2 2" xfId="6567" xr:uid="{00000000-0005-0000-0000-0000A8190000}"/>
    <cellStyle name="_Table_02 Pfd Valuation_commentaires fixe  internet Déc 08_TBG Onatel Février  2009  Vtbg V3 3" xfId="6568" xr:uid="{00000000-0005-0000-0000-0000A9190000}"/>
    <cellStyle name="_Table_02 Pfd Valuation_commentaires fixe  internet Déc 08_TBG Onatel Février  2009  Vtbg V3_Budget Telmob 2011" xfId="6569" xr:uid="{00000000-0005-0000-0000-0000AA190000}"/>
    <cellStyle name="_Table_02 Pfd Valuation_commentaires fixe  internet Déc 08_TBG Onatel Février  2009  Vtbg V3_Budget Telmob 2011 2" xfId="6570" xr:uid="{00000000-0005-0000-0000-0000AB190000}"/>
    <cellStyle name="_Table_02 Pfd Valuation_commentaires fixe  internet Déc 08_TBG Onatel Février  2009  Vtbg V3_Budget Telmob 2011 2 2" xfId="6571" xr:uid="{00000000-0005-0000-0000-0000AC190000}"/>
    <cellStyle name="_Table_02 Pfd Valuation_commentaires fixe  internet Déc 08_TBG Onatel Février  2009  Vtbg V3_Budget Telmob 2011 3" xfId="6572" xr:uid="{00000000-0005-0000-0000-0000AD190000}"/>
    <cellStyle name="_Table_02 Pfd Valuation_commentaires fixe  internet Déc 08_TBG Onatel Février  2009  Vtbg V3_Capex- Mobile" xfId="6573" xr:uid="{00000000-0005-0000-0000-0000AE190000}"/>
    <cellStyle name="_Table_02 Pfd Valuation_commentaires fixe  internet Déc 08_TBG Onatel Février  2009  Vtbg V3_Capex- Mobile 2" xfId="6574" xr:uid="{00000000-0005-0000-0000-0000AF190000}"/>
    <cellStyle name="_Table_02 Pfd Valuation_commentaires fixe  internet Déc 08_TBG Onatel Février  2009  Vtbg V3_Capex- Mobile 2 2" xfId="6575" xr:uid="{00000000-0005-0000-0000-0000B0190000}"/>
    <cellStyle name="_Table_02 Pfd Valuation_commentaires fixe  internet Déc 08_TBG Onatel Février  2009  Vtbg V3_Capex- Mobile 3" xfId="6576" xr:uid="{00000000-0005-0000-0000-0000B1190000}"/>
    <cellStyle name="_Table_02 Pfd Valuation_commentaires fixe  internet Déc 08_TBG Onatel Février  2009  Vtbg V3_Commentaires TBG mars" xfId="6577" xr:uid="{00000000-0005-0000-0000-0000B2190000}"/>
    <cellStyle name="_Table_02 Pfd Valuation_commentaires fixe  internet Déc 08_TBG Onatel Février  2009  Vtbg V3_Commentaires TBG mars 2" xfId="6578" xr:uid="{00000000-0005-0000-0000-0000B3190000}"/>
    <cellStyle name="_Table_02 Pfd Valuation_commentaires fixe  internet Déc 08_TBG Onatel Février  2009  Vtbg V3_Commentaires TBG mars 2 2" xfId="6579" xr:uid="{00000000-0005-0000-0000-0000B4190000}"/>
    <cellStyle name="_Table_02 Pfd Valuation_commentaires fixe  internet Déc 08_TBG Onatel Février  2009  Vtbg V3_Commentaires TBG mars 3" xfId="6580" xr:uid="{00000000-0005-0000-0000-0000B5190000}"/>
    <cellStyle name="_Table_02 Pfd Valuation_commentaires fixe  internet Déc 08_TBG Onatel Février  2009  Vtbg V3_Commentaires TBG mars_Budget Telmob 2011" xfId="6581" xr:uid="{00000000-0005-0000-0000-0000B6190000}"/>
    <cellStyle name="_Table_02 Pfd Valuation_commentaires fixe  internet Déc 08_TBG Onatel Février  2009  Vtbg V3_Commentaires TBG mars_Budget Telmob 2011 2" xfId="6582" xr:uid="{00000000-0005-0000-0000-0000B7190000}"/>
    <cellStyle name="_Table_02 Pfd Valuation_commentaires fixe  internet Déc 08_TBG Onatel Février  2009  Vtbg V3_Commentaires TBG mars_Budget Telmob 2011 2 2" xfId="6583" xr:uid="{00000000-0005-0000-0000-0000B8190000}"/>
    <cellStyle name="_Table_02 Pfd Valuation_commentaires fixe  internet Déc 08_TBG Onatel Février  2009  Vtbg V3_Commentaires TBG mars_Budget Telmob 2011 3" xfId="6584" xr:uid="{00000000-0005-0000-0000-0000B9190000}"/>
    <cellStyle name="_Table_02 Pfd Valuation_commentaires fixe  internet Déc 08_TBG Onatel Février  2009  Vtbg V3_Commentaires TBG mars_Capex- Mobile" xfId="6585" xr:uid="{00000000-0005-0000-0000-0000BA190000}"/>
    <cellStyle name="_Table_02 Pfd Valuation_commentaires fixe  internet Déc 08_TBG Onatel Février  2009  Vtbg V3_Commentaires TBG mars_Capex- Mobile 2" xfId="6586" xr:uid="{00000000-0005-0000-0000-0000BB190000}"/>
    <cellStyle name="_Table_02 Pfd Valuation_commentaires fixe  internet Déc 08_TBG Onatel Février  2009  Vtbg V3_Commentaires TBG mars_Capex- Mobile 2 2" xfId="6587" xr:uid="{00000000-0005-0000-0000-0000BC190000}"/>
    <cellStyle name="_Table_02 Pfd Valuation_commentaires fixe  internet Déc 08_TBG Onatel Février  2009  Vtbg V3_Commentaires TBG mars_Capex- Mobile 3" xfId="6588" xr:uid="{00000000-0005-0000-0000-0000BD190000}"/>
    <cellStyle name="_Table_02 Pfd Valuation_commentaires fixe  internet Déc 08_TBG Onatel Février  2009  Vtbg V3_Commentaires TBG mars_Copie de Flash du mois d' avril 2009 corrigé par NAIMI" xfId="6589" xr:uid="{00000000-0005-0000-0000-0000BE190000}"/>
    <cellStyle name="_Table_02 Pfd Valuation_commentaires fixe  internet Déc 08_TBG Onatel Février  2009  Vtbg V3_Commentaires TBG mars_Copie de Flash du mois d' avril 2009 corrigé par NAIMI 2" xfId="6590" xr:uid="{00000000-0005-0000-0000-0000BF190000}"/>
    <cellStyle name="_Table_02 Pfd Valuation_commentaires fixe  internet Déc 08_TBG Onatel Février  2009  Vtbg V3_Commentaires TBG mars_Copie de Flash du mois d' avril 2009 corrigé par NAIMI 2 2" xfId="6591" xr:uid="{00000000-0005-0000-0000-0000C0190000}"/>
    <cellStyle name="_Table_02 Pfd Valuation_commentaires fixe  internet Déc 08_TBG Onatel Février  2009  Vtbg V3_Commentaires TBG mars_Copie de Flash du mois d' avril 2009 corrigé par NAIMI 3" xfId="6592" xr:uid="{00000000-0005-0000-0000-0000C1190000}"/>
    <cellStyle name="_Table_02 Pfd Valuation_commentaires fixe  internet Déc 08_TBG Onatel Février  2009  Vtbg V3_Commentaires TBG mars_Copie de Flash du mois d' avril 2009 corrigé par NAIMI_Budget Telmob 2011" xfId="6593" xr:uid="{00000000-0005-0000-0000-0000C2190000}"/>
    <cellStyle name="_Table_02 Pfd Valuation_commentaires fixe  internet Déc 08_TBG Onatel Février  2009  Vtbg V3_Commentaires TBG mars_Copie de Flash du mois d' avril 2009 corrigé par NAIMI_Budget Telmob 2011 2" xfId="6594" xr:uid="{00000000-0005-0000-0000-0000C3190000}"/>
    <cellStyle name="_Table_02 Pfd Valuation_commentaires fixe  internet Déc 08_TBG Onatel Février  2009  Vtbg V3_Commentaires TBG mars_Copie de Flash du mois d' avril 2009 corrigé par NAIMI_Budget Telmob 2011 2 2" xfId="6595" xr:uid="{00000000-0005-0000-0000-0000C4190000}"/>
    <cellStyle name="_Table_02 Pfd Valuation_commentaires fixe  internet Déc 08_TBG Onatel Février  2009  Vtbg V3_Commentaires TBG mars_Copie de Flash du mois d' avril 2009 corrigé par NAIMI_Budget Telmob 2011 3" xfId="6596" xr:uid="{00000000-0005-0000-0000-0000C5190000}"/>
    <cellStyle name="_Table_02 Pfd Valuation_commentaires fixe  internet Déc 08_TBG Onatel Février  2009  Vtbg V3_Commentaires TBG mars_Copie de Flash du mois d' avril 2009 corrigé par NAIMI_Capex- Mobile" xfId="6597" xr:uid="{00000000-0005-0000-0000-0000C6190000}"/>
    <cellStyle name="_Table_02 Pfd Valuation_commentaires fixe  internet Déc 08_TBG Onatel Février  2009  Vtbg V3_Commentaires TBG mars_Copie de Flash du mois d' avril 2009 corrigé par NAIMI_Capex- Mobile 2" xfId="6598" xr:uid="{00000000-0005-0000-0000-0000C7190000}"/>
    <cellStyle name="_Table_02 Pfd Valuation_commentaires fixe  internet Déc 08_TBG Onatel Février  2009  Vtbg V3_Commentaires TBG mars_Copie de Flash du mois d' avril 2009 corrigé par NAIMI_Capex- Mobile 2 2" xfId="6599" xr:uid="{00000000-0005-0000-0000-0000C8190000}"/>
    <cellStyle name="_Table_02 Pfd Valuation_commentaires fixe  internet Déc 08_TBG Onatel Février  2009  Vtbg V3_Commentaires TBG mars_Copie de Flash du mois d' avril 2009 corrigé par NAIMI_Capex- Mobile 3" xfId="6600" xr:uid="{00000000-0005-0000-0000-0000C9190000}"/>
    <cellStyle name="_Table_02 Pfd Valuation_commentaires fixe  internet Déc 08_TBG Onatel Février  2009  Vtbg V3_Commentaires TBG mars_Copie de Flash du mois d' avril 2009 corrigé par NAIMI_Flash du mois de mai 2009" xfId="6601" xr:uid="{00000000-0005-0000-0000-0000CA190000}"/>
    <cellStyle name="_Table_02 Pfd Valuation_commentaires fixe  internet Déc 08_TBG Onatel Février  2009  Vtbg V3_Commentaires TBG mars_Copie de Flash du mois d' avril 2009 corrigé par NAIMI_Flash du mois de mai 2009 2" xfId="6602" xr:uid="{00000000-0005-0000-0000-0000CB190000}"/>
    <cellStyle name="_Table_02 Pfd Valuation_commentaires fixe  internet Déc 08_TBG Onatel Février  2009  Vtbg V3_Commentaires TBG mars_Copie de Flash du mois d' avril 2009 corrigé par NAIMI_Flash du mois de mai 2009 2 2" xfId="6603" xr:uid="{00000000-0005-0000-0000-0000CC190000}"/>
    <cellStyle name="_Table_02 Pfd Valuation_commentaires fixe  internet Déc 08_TBG Onatel Février  2009  Vtbg V3_Commentaires TBG mars_Copie de Flash du mois d' avril 2009 corrigé par NAIMI_Flash du mois de mai 2009 3" xfId="6604" xr:uid="{00000000-0005-0000-0000-0000CD190000}"/>
    <cellStyle name="_Table_02 Pfd Valuation_commentaires fixe  internet Déc 08_TBG Onatel Février  2009  Vtbg V3_Commentaires TBG mars_Copie de Flash du mois d' avril 2009 corrigé par NAIMI_Flash du mois de mai 2009_Budget Telmob 2011" xfId="6605" xr:uid="{00000000-0005-0000-0000-0000CE190000}"/>
    <cellStyle name="_Table_02 Pfd Valuation_commentaires fixe  internet Déc 08_TBG Onatel Février  2009  Vtbg V3_Commentaires TBG mars_Copie de Flash du mois d' avril 2009 corrigé par NAIMI_Flash du mois de mai 2009_Budget Telmob 2011 2" xfId="6606" xr:uid="{00000000-0005-0000-0000-0000CF190000}"/>
    <cellStyle name="_Table_02 Pfd Valuation_commentaires fixe  internet Déc 08_TBG Onatel Février  2009  Vtbg V3_Commentaires TBG mars_Copie de Flash du mois d' avril 2009 corrigé par NAIMI_Flash du mois de mai 2009_Budget Telmob 2011 2 2" xfId="6607" xr:uid="{00000000-0005-0000-0000-0000D0190000}"/>
    <cellStyle name="_Table_02 Pfd Valuation_commentaires fixe  internet Déc 08_TBG Onatel Février  2009  Vtbg V3_Commentaires TBG mars_Copie de Flash du mois d' avril 2009 corrigé par NAIMI_Flash du mois de mai 2009_Budget Telmob 2011 3" xfId="6608" xr:uid="{00000000-0005-0000-0000-0000D1190000}"/>
    <cellStyle name="_Table_02 Pfd Valuation_commentaires fixe  internet Déc 08_TBG Onatel Février  2009  Vtbg V3_Commentaires TBG mars_Copie de Flash du mois d' avril 2009 corrigé par NAIMI_Flash du mois de mai 2009_Capex- Mobile" xfId="6609" xr:uid="{00000000-0005-0000-0000-0000D2190000}"/>
    <cellStyle name="_Table_02 Pfd Valuation_commentaires fixe  internet Déc 08_TBG Onatel Février  2009  Vtbg V3_Commentaires TBG mars_Copie de Flash du mois d' avril 2009 corrigé par NAIMI_Flash du mois de mai 2009_Capex- Mobile 2" xfId="6610" xr:uid="{00000000-0005-0000-0000-0000D3190000}"/>
    <cellStyle name="_Table_02 Pfd Valuation_commentaires fixe  internet Déc 08_TBG Onatel Février  2009  Vtbg V3_Commentaires TBG mars_Copie de Flash du mois d' avril 2009 corrigé par NAIMI_Flash du mois de mai 2009_Capex- Mobile 2 2" xfId="6611" xr:uid="{00000000-0005-0000-0000-0000D4190000}"/>
    <cellStyle name="_Table_02 Pfd Valuation_commentaires fixe  internet Déc 08_TBG Onatel Février  2009  Vtbg V3_Commentaires TBG mars_Copie de Flash du mois d' avril 2009 corrigé par NAIMI_Flash du mois de mai 2009_Capex- Mobile 3" xfId="6612" xr:uid="{00000000-0005-0000-0000-0000D5190000}"/>
    <cellStyle name="_Table_02 Pfd Valuation_commentaires fixe  internet Déc 08_TBG Onatel Février  2009  Vtbg V3_Commentaires TBG mars_Copie de Flash du mois d' avril 2009 corrigé par NAIMI_Flash du mois de septembre 2009 (2) (version 1)" xfId="6613" xr:uid="{00000000-0005-0000-0000-0000D6190000}"/>
    <cellStyle name="_Table_02 Pfd Valuation_commentaires fixe  internet Déc 08_TBG Onatel Février  2009  Vtbg V3_Commentaires TBG mars_Copie de Flash du mois d' avril 2009 corrigé par NAIMI_Flash du mois de septembre 2009 (2) (version 1) 2" xfId="6614" xr:uid="{00000000-0005-0000-0000-0000D7190000}"/>
    <cellStyle name="_Table_02 Pfd Valuation_commentaires fixe  internet Déc 08_TBG Onatel Février  2009  Vtbg V3_Commentaires TBG mars_Copie de Flash du mois d' avril 2009 corrigé par NAIMI_Flash du mois de septembre 2009 (2) (version 1) 2 2" xfId="6615" xr:uid="{00000000-0005-0000-0000-0000D8190000}"/>
    <cellStyle name="_Table_02 Pfd Valuation_commentaires fixe  internet Déc 08_TBG Onatel Février  2009  Vtbg V3_Commentaires TBG mars_Copie de Flash du mois d' avril 2009 corrigé par NAIMI_Flash du mois de septembre 2009 (2) (version 1) 3" xfId="6616" xr:uid="{00000000-0005-0000-0000-0000D9190000}"/>
    <cellStyle name="_Table_02 Pfd Valuation_commentaires fixe  internet Déc 08_TBG Onatel Février  2009  Vtbg V3_Commentaires TBG mars_Copie de Flash du mois d' avril 2009 corrigé par NAIMI_Flash du mois de septembre 2009 (2) (version 1)_Budget Telmob 2011" xfId="6617" xr:uid="{00000000-0005-0000-0000-0000DA190000}"/>
    <cellStyle name="_Table_02 Pfd Valuation_commentaires fixe  internet Déc 08_TBG Onatel Février  2009  Vtbg V3_Commentaires TBG mars_Copie de Flash du mois d' avril 2009 corrigé par NAIMI_Flash du mois de septembre 2009 (2) (version 1)_Budget Telmob 2011 2" xfId="6618" xr:uid="{00000000-0005-0000-0000-0000DB190000}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 xr:uid="{00000000-0005-0000-0000-0000DC190000}"/>
    <cellStyle name="_Table_02 Pfd Valuation_commentaires fixe  internet Déc 08_TBG Onatel Février  2009  Vtbg V3_Commentaires TBG mars_Copie de Flash du mois d' avril 2009 corrigé par NAIMI_Flash du mois de septembre 2009 (2) (version 1)_Budget Telmob 2011 3" xfId="6620" xr:uid="{00000000-0005-0000-0000-0000DD190000}"/>
    <cellStyle name="_Table_02 Pfd Valuation_commentaires fixe  internet Déc 08_TBG Onatel Février  2009  Vtbg V3_Commentaires TBG mars_Copie de Flash du mois d' avril 2009 corrigé par NAIMI_Flash du mois de septembre 2009 (2) (version 1)_Capex- Mobile" xfId="6621" xr:uid="{00000000-0005-0000-0000-0000DE190000}"/>
    <cellStyle name="_Table_02 Pfd Valuation_commentaires fixe  internet Déc 08_TBG Onatel Février  2009  Vtbg V3_Commentaires TBG mars_Copie de Flash du mois d' avril 2009 corrigé par NAIMI_Flash du mois de septembre 2009 (2) (version 1)_Capex- Mobile 2" xfId="6622" xr:uid="{00000000-0005-0000-0000-0000DF190000}"/>
    <cellStyle name="_Table_02 Pfd Valuation_commentaires fixe  internet Déc 08_TBG Onatel Février  2009  Vtbg V3_Commentaires TBG mars_Copie de Flash du mois d' avril 2009 corrigé par NAIMI_Flash du mois de septembre 2009 (2) (version 1)_Capex- Mobile 2 2" xfId="6623" xr:uid="{00000000-0005-0000-0000-0000E0190000}"/>
    <cellStyle name="_Table_02 Pfd Valuation_commentaires fixe  internet Déc 08_TBG Onatel Février  2009  Vtbg V3_Commentaires TBG mars_Copie de Flash du mois d' avril 2009 corrigé par NAIMI_Flash du mois de septembre 2009 (2) (version 1)_Capex- Mobile 3" xfId="6624" xr:uid="{00000000-0005-0000-0000-0000E1190000}"/>
    <cellStyle name="_Table_02 Pfd Valuation_commentaires fixe  internet Déc 08_TBG Onatel Février  2009  Vtbg V3_Commentaires TBG mars_Copie de Flash du mois d' avril 2009 corrigé par NAIMI_Reporting Onatel Mai 2009 V 0" xfId="6625" xr:uid="{00000000-0005-0000-0000-0000E2190000}"/>
    <cellStyle name="_Table_02 Pfd Valuation_commentaires fixe  internet Déc 08_TBG Onatel Février  2009  Vtbg V3_Commentaires TBG mars_Copie de Flash du mois d' avril 2009 corrigé par NAIMI_Reporting Onatel Mai 2009 V 0 2" xfId="6626" xr:uid="{00000000-0005-0000-0000-0000E3190000}"/>
    <cellStyle name="_Table_02 Pfd Valuation_commentaires fixe  internet Déc 08_TBG Onatel Février  2009  Vtbg V3_Commentaires TBG mars_Copie de Flash du mois d' avril 2009 corrigé par NAIMI_Reporting Onatel Mai 2009 V 0 2 2" xfId="6627" xr:uid="{00000000-0005-0000-0000-0000E4190000}"/>
    <cellStyle name="_Table_02 Pfd Valuation_commentaires fixe  internet Déc 08_TBG Onatel Février  2009  Vtbg V3_Commentaires TBG mars_Copie de Flash du mois d' avril 2009 corrigé par NAIMI_Reporting Onatel Mai 2009 V 0 3" xfId="6628" xr:uid="{00000000-0005-0000-0000-0000E5190000}"/>
    <cellStyle name="_Table_02 Pfd Valuation_commentaires fixe  internet Déc 08_TBG Onatel Février  2009  Vtbg V3_Commentaires TBG mars_Copie de Flash du mois d' avril 2009 corrigé par NAIMI_Reporting Onatel Mai 2009 V 0_Budget Telmob 2011" xfId="6629" xr:uid="{00000000-0005-0000-0000-0000E6190000}"/>
    <cellStyle name="_Table_02 Pfd Valuation_commentaires fixe  internet Déc 08_TBG Onatel Février  2009  Vtbg V3_Commentaires TBG mars_Copie de Flash du mois d' avril 2009 corrigé par NAIMI_Reporting Onatel Mai 2009 V 0_Budget Telmob 2011 2" xfId="6630" xr:uid="{00000000-0005-0000-0000-0000E7190000}"/>
    <cellStyle name="_Table_02 Pfd Valuation_commentaires fixe  internet Déc 08_TBG Onatel Février  2009  Vtbg V3_Commentaires TBG mars_Copie de Flash du mois d' avril 2009 corrigé par NAIMI_Reporting Onatel Mai 2009 V 0_Budget Telmob 2011 2 2" xfId="6631" xr:uid="{00000000-0005-0000-0000-0000E8190000}"/>
    <cellStyle name="_Table_02 Pfd Valuation_commentaires fixe  internet Déc 08_TBG Onatel Février  2009  Vtbg V3_Commentaires TBG mars_Copie de Flash du mois d' avril 2009 corrigé par NAIMI_Reporting Onatel Mai 2009 V 0_Budget Telmob 2011 3" xfId="6632" xr:uid="{00000000-0005-0000-0000-0000E9190000}"/>
    <cellStyle name="_Table_02 Pfd Valuation_commentaires fixe  internet Déc 08_TBG Onatel Février  2009  Vtbg V3_Commentaires TBG mars_Copie de Flash du mois d' avril 2009 corrigé par NAIMI_Reporting Onatel Mai 2009 V 0_Capex- Mobile" xfId="6633" xr:uid="{00000000-0005-0000-0000-0000EA190000}"/>
    <cellStyle name="_Table_02 Pfd Valuation_commentaires fixe  internet Déc 08_TBG Onatel Février  2009  Vtbg V3_Commentaires TBG mars_Copie de Flash du mois d' avril 2009 corrigé par NAIMI_Reporting Onatel Mai 2009 V 0_Capex- Mobile 2" xfId="6634" xr:uid="{00000000-0005-0000-0000-0000EB190000}"/>
    <cellStyle name="_Table_02 Pfd Valuation_commentaires fixe  internet Déc 08_TBG Onatel Février  2009  Vtbg V3_Commentaires TBG mars_Copie de Flash du mois d' avril 2009 corrigé par NAIMI_Reporting Onatel Mai 2009 V 0_Capex- Mobile 2 2" xfId="6635" xr:uid="{00000000-0005-0000-0000-0000EC190000}"/>
    <cellStyle name="_Table_02 Pfd Valuation_commentaires fixe  internet Déc 08_TBG Onatel Février  2009  Vtbg V3_Commentaires TBG mars_Copie de Flash du mois d' avril 2009 corrigé par NAIMI_Reporting Onatel Mai 2009 V 0_Capex- Mobile 3" xfId="6636" xr:uid="{00000000-0005-0000-0000-0000ED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 xr:uid="{00000000-0005-0000-0000-0000EE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 xr:uid="{00000000-0005-0000-0000-0000EF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 xr:uid="{00000000-0005-0000-0000-0000F0190000}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 xr:uid="{00000000-0005-0000-0000-0000F1190000}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 xr:uid="{00000000-0005-0000-0000-0000F2190000}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 xr:uid="{00000000-0005-0000-0000-0000F3190000}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 xr:uid="{00000000-0005-0000-0000-0000F4190000}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 xr:uid="{00000000-0005-0000-0000-0000F5190000}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 xr:uid="{00000000-0005-0000-0000-0000F6190000}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 xr:uid="{00000000-0005-0000-0000-0000F7190000}"/>
    <cellStyle name="_Table_02 Pfd Valuation_commentaires fixe  internet Déc 08_TBG Onatel Février  2009  Vtbg V3_Commentaires TBG mars_Copie de Flash du mois d' avril 2009 corrigé par NAIMI_Reporting Onatel septembre  2009 préparé" xfId="6647" xr:uid="{00000000-0005-0000-0000-0000F8190000}"/>
    <cellStyle name="_Table_02 Pfd Valuation_commentaires fixe  internet Déc 08_TBG Onatel Février  2009  Vtbg V3_Commentaires TBG mars_Copie de Flash du mois d' avril 2009 corrigé par NAIMI_Reporting Onatel septembre  2009 préparé 2" xfId="6648" xr:uid="{00000000-0005-0000-0000-0000F9190000}"/>
    <cellStyle name="_Table_02 Pfd Valuation_commentaires fixe  internet Déc 08_TBG Onatel Février  2009  Vtbg V3_Commentaires TBG mars_Copie de Flash du mois d' avril 2009 corrigé par NAIMI_Reporting Onatel septembre  2009 préparé 2 2" xfId="6649" xr:uid="{00000000-0005-0000-0000-0000FA190000}"/>
    <cellStyle name="_Table_02 Pfd Valuation_commentaires fixe  internet Déc 08_TBG Onatel Février  2009  Vtbg V3_Commentaires TBG mars_Copie de Flash du mois d' avril 2009 corrigé par NAIMI_Reporting Onatel septembre  2009 préparé 3" xfId="6650" xr:uid="{00000000-0005-0000-0000-0000FB190000}"/>
    <cellStyle name="_Table_02 Pfd Valuation_commentaires fixe  internet Déc 08_TBG Onatel Février  2009  Vtbg V3_Commentaires TBG mars_Copie de Flash du mois d' avril 2009 corrigé par NAIMI_Reporting Onatel septembre  2009 préparé_Budget Telmob 2011" xfId="6651" xr:uid="{00000000-0005-0000-0000-0000FC190000}"/>
    <cellStyle name="_Table_02 Pfd Valuation_commentaires fixe  internet Déc 08_TBG Onatel Février  2009  Vtbg V3_Commentaires TBG mars_Copie de Flash du mois d' avril 2009 corrigé par NAIMI_Reporting Onatel septembre  2009 préparé_Budget Telmob 2011 2" xfId="6652" xr:uid="{00000000-0005-0000-0000-0000FD190000}"/>
    <cellStyle name="_Table_02 Pfd Valuation_commentaires fixe  internet Déc 08_TBG Onatel Février  2009  Vtbg V3_Commentaires TBG mars_Copie de Flash du mois d' avril 2009 corrigé par NAIMI_Reporting Onatel septembre  2009 préparé_Budget Telmob 2011 2 2" xfId="6653" xr:uid="{00000000-0005-0000-0000-0000FE190000}"/>
    <cellStyle name="_Table_02 Pfd Valuation_commentaires fixe  internet Déc 08_TBG Onatel Février  2009  Vtbg V3_Commentaires TBG mars_Copie de Flash du mois d' avril 2009 corrigé par NAIMI_Reporting Onatel septembre  2009 préparé_Budget Telmob 2011 3" xfId="6654" xr:uid="{00000000-0005-0000-0000-0000FF190000}"/>
    <cellStyle name="_Table_02 Pfd Valuation_commentaires fixe  internet Déc 08_TBG Onatel Février  2009  Vtbg V3_Commentaires TBG mars_Copie de Flash du mois d' avril 2009 corrigé par NAIMI_Reporting Onatel septembre  2009 préparé_Capex- Mobile" xfId="6655" xr:uid="{00000000-0005-0000-0000-0000001A0000}"/>
    <cellStyle name="_Table_02 Pfd Valuation_commentaires fixe  internet Déc 08_TBG Onatel Février  2009  Vtbg V3_Commentaires TBG mars_Copie de Flash du mois d' avril 2009 corrigé par NAIMI_Reporting Onatel septembre  2009 préparé_Capex- Mobile 2" xfId="6656" xr:uid="{00000000-0005-0000-0000-0000011A0000}"/>
    <cellStyle name="_Table_02 Pfd Valuation_commentaires fixe  internet Déc 08_TBG Onatel Février  2009  Vtbg V3_Commentaires TBG mars_Copie de Flash du mois d' avril 2009 corrigé par NAIMI_Reporting Onatel septembre  2009 préparé_Capex- Mobile 2 2" xfId="6657" xr:uid="{00000000-0005-0000-0000-0000021A0000}"/>
    <cellStyle name="_Table_02 Pfd Valuation_commentaires fixe  internet Déc 08_TBG Onatel Février  2009  Vtbg V3_Commentaires TBG mars_Copie de Flash du mois d' avril 2009 corrigé par NAIMI_Reporting Onatel septembre  2009 préparé_Capex- Mobile 3" xfId="6658" xr:uid="{00000000-0005-0000-0000-0000031A0000}"/>
    <cellStyle name="_Table_02 Pfd Valuation_commentaires fixe  internet Déc 08_TBG Onatel Février  2009  Vtbg V3_Commentaires TBG mars_Flash du mois d' avril 2009" xfId="6659" xr:uid="{00000000-0005-0000-0000-0000041A0000}"/>
    <cellStyle name="_Table_02 Pfd Valuation_commentaires fixe  internet Déc 08_TBG Onatel Février  2009  Vtbg V3_Commentaires TBG mars_Flash du mois d' avril 2009 2" xfId="6660" xr:uid="{00000000-0005-0000-0000-0000051A0000}"/>
    <cellStyle name="_Table_02 Pfd Valuation_commentaires fixe  internet Déc 08_TBG Onatel Février  2009  Vtbg V3_Commentaires TBG mars_Flash du mois d' avril 2009 2 2" xfId="6661" xr:uid="{00000000-0005-0000-0000-0000061A0000}"/>
    <cellStyle name="_Table_02 Pfd Valuation_commentaires fixe  internet Déc 08_TBG Onatel Février  2009  Vtbg V3_Commentaires TBG mars_Flash du mois d' avril 2009 3" xfId="6662" xr:uid="{00000000-0005-0000-0000-0000071A0000}"/>
    <cellStyle name="_Table_02 Pfd Valuation_commentaires fixe  internet Déc 08_TBG Onatel Février  2009  Vtbg V3_Commentaires TBG mars_Flash du mois d' avril 2009_Budget Telmob 2011" xfId="6663" xr:uid="{00000000-0005-0000-0000-0000081A0000}"/>
    <cellStyle name="_Table_02 Pfd Valuation_commentaires fixe  internet Déc 08_TBG Onatel Février  2009  Vtbg V3_Commentaires TBG mars_Flash du mois d' avril 2009_Budget Telmob 2011 2" xfId="6664" xr:uid="{00000000-0005-0000-0000-0000091A0000}"/>
    <cellStyle name="_Table_02 Pfd Valuation_commentaires fixe  internet Déc 08_TBG Onatel Février  2009  Vtbg V3_Commentaires TBG mars_Flash du mois d' avril 2009_Budget Telmob 2011 2 2" xfId="6665" xr:uid="{00000000-0005-0000-0000-00000A1A0000}"/>
    <cellStyle name="_Table_02 Pfd Valuation_commentaires fixe  internet Déc 08_TBG Onatel Février  2009  Vtbg V3_Commentaires TBG mars_Flash du mois d' avril 2009_Budget Telmob 2011 3" xfId="6666" xr:uid="{00000000-0005-0000-0000-00000B1A0000}"/>
    <cellStyle name="_Table_02 Pfd Valuation_commentaires fixe  internet Déc 08_TBG Onatel Février  2009  Vtbg V3_Commentaires TBG mars_Flash du mois d' avril 2009_Capex- Mobile" xfId="6667" xr:uid="{00000000-0005-0000-0000-00000C1A0000}"/>
    <cellStyle name="_Table_02 Pfd Valuation_commentaires fixe  internet Déc 08_TBG Onatel Février  2009  Vtbg V3_Commentaires TBG mars_Flash du mois d' avril 2009_Capex- Mobile 2" xfId="6668" xr:uid="{00000000-0005-0000-0000-00000D1A0000}"/>
    <cellStyle name="_Table_02 Pfd Valuation_commentaires fixe  internet Déc 08_TBG Onatel Février  2009  Vtbg V3_Commentaires TBG mars_Flash du mois d' avril 2009_Capex- Mobile 2 2" xfId="6669" xr:uid="{00000000-0005-0000-0000-00000E1A0000}"/>
    <cellStyle name="_Table_02 Pfd Valuation_commentaires fixe  internet Déc 08_TBG Onatel Février  2009  Vtbg V3_Commentaires TBG mars_Flash du mois d' avril 2009_Capex- Mobile 3" xfId="6670" xr:uid="{00000000-0005-0000-0000-00000F1A0000}"/>
    <cellStyle name="_Table_02 Pfd Valuation_commentaires fixe  internet Déc 08_TBG Onatel Février  2009  Vtbg V3_Commentaires TBG mars_Flash du mois d' avril 2009_Flash du mois de mai 2009" xfId="6671" xr:uid="{00000000-0005-0000-0000-0000101A0000}"/>
    <cellStyle name="_Table_02 Pfd Valuation_commentaires fixe  internet Déc 08_TBG Onatel Février  2009  Vtbg V3_Commentaires TBG mars_Flash du mois d' avril 2009_Flash du mois de mai 2009 2" xfId="6672" xr:uid="{00000000-0005-0000-0000-0000111A0000}"/>
    <cellStyle name="_Table_02 Pfd Valuation_commentaires fixe  internet Déc 08_TBG Onatel Février  2009  Vtbg V3_Commentaires TBG mars_Flash du mois d' avril 2009_Flash du mois de mai 2009 2 2" xfId="6673" xr:uid="{00000000-0005-0000-0000-0000121A0000}"/>
    <cellStyle name="_Table_02 Pfd Valuation_commentaires fixe  internet Déc 08_TBG Onatel Février  2009  Vtbg V3_Commentaires TBG mars_Flash du mois d' avril 2009_Flash du mois de mai 2009 3" xfId="6674" xr:uid="{00000000-0005-0000-0000-0000131A0000}"/>
    <cellStyle name="_Table_02 Pfd Valuation_commentaires fixe  internet Déc 08_TBG Onatel Février  2009  Vtbg V3_Commentaires TBG mars_Flash du mois d' avril 2009_Flash du mois de mai 2009_Budget Telmob 2011" xfId="6675" xr:uid="{00000000-0005-0000-0000-0000141A0000}"/>
    <cellStyle name="_Table_02 Pfd Valuation_commentaires fixe  internet Déc 08_TBG Onatel Février  2009  Vtbg V3_Commentaires TBG mars_Flash du mois d' avril 2009_Flash du mois de mai 2009_Budget Telmob 2011 2" xfId="6676" xr:uid="{00000000-0005-0000-0000-0000151A0000}"/>
    <cellStyle name="_Table_02 Pfd Valuation_commentaires fixe  internet Déc 08_TBG Onatel Février  2009  Vtbg V3_Commentaires TBG mars_Flash du mois d' avril 2009_Flash du mois de mai 2009_Budget Telmob 2011 2 2" xfId="6677" xr:uid="{00000000-0005-0000-0000-0000161A0000}"/>
    <cellStyle name="_Table_02 Pfd Valuation_commentaires fixe  internet Déc 08_TBG Onatel Février  2009  Vtbg V3_Commentaires TBG mars_Flash du mois d' avril 2009_Flash du mois de mai 2009_Budget Telmob 2011 3" xfId="6678" xr:uid="{00000000-0005-0000-0000-0000171A0000}"/>
    <cellStyle name="_Table_02 Pfd Valuation_commentaires fixe  internet Déc 08_TBG Onatel Février  2009  Vtbg V3_Commentaires TBG mars_Flash du mois d' avril 2009_Flash du mois de mai 2009_Capex- Mobile" xfId="6679" xr:uid="{00000000-0005-0000-0000-0000181A0000}"/>
    <cellStyle name="_Table_02 Pfd Valuation_commentaires fixe  internet Déc 08_TBG Onatel Février  2009  Vtbg V3_Commentaires TBG mars_Flash du mois d' avril 2009_Flash du mois de mai 2009_Capex- Mobile 2" xfId="6680" xr:uid="{00000000-0005-0000-0000-0000191A0000}"/>
    <cellStyle name="_Table_02 Pfd Valuation_commentaires fixe  internet Déc 08_TBG Onatel Février  2009  Vtbg V3_Commentaires TBG mars_Flash du mois d' avril 2009_Flash du mois de mai 2009_Capex- Mobile 2 2" xfId="6681" xr:uid="{00000000-0005-0000-0000-00001A1A0000}"/>
    <cellStyle name="_Table_02 Pfd Valuation_commentaires fixe  internet Déc 08_TBG Onatel Février  2009  Vtbg V3_Commentaires TBG mars_Flash du mois d' avril 2009_Flash du mois de mai 2009_Capex- Mobile 3" xfId="6682" xr:uid="{00000000-0005-0000-0000-00001B1A0000}"/>
    <cellStyle name="_Table_02 Pfd Valuation_commentaires fixe  internet Déc 08_TBG Onatel Février  2009  Vtbg V3_Commentaires TBG mars_Flash du mois d' avril 2009_Flash du mois de septembre 2009 (2) (version 1)" xfId="6683" xr:uid="{00000000-0005-0000-0000-00001C1A0000}"/>
    <cellStyle name="_Table_02 Pfd Valuation_commentaires fixe  internet Déc 08_TBG Onatel Février  2009  Vtbg V3_Commentaires TBG mars_Flash du mois d' avril 2009_Flash du mois de septembre 2009 (2) (version 1) 2" xfId="6684" xr:uid="{00000000-0005-0000-0000-00001D1A0000}"/>
    <cellStyle name="_Table_02 Pfd Valuation_commentaires fixe  internet Déc 08_TBG Onatel Février  2009  Vtbg V3_Commentaires TBG mars_Flash du mois d' avril 2009_Flash du mois de septembre 2009 (2) (version 1) 2 2" xfId="6685" xr:uid="{00000000-0005-0000-0000-00001E1A0000}"/>
    <cellStyle name="_Table_02 Pfd Valuation_commentaires fixe  internet Déc 08_TBG Onatel Février  2009  Vtbg V3_Commentaires TBG mars_Flash du mois d' avril 2009_Flash du mois de septembre 2009 (2) (version 1) 3" xfId="6686" xr:uid="{00000000-0005-0000-0000-00001F1A0000}"/>
    <cellStyle name="_Table_02 Pfd Valuation_commentaires fixe  internet Déc 08_TBG Onatel Février  2009  Vtbg V3_Commentaires TBG mars_Flash du mois d' avril 2009_Flash du mois de septembre 2009 (2) (version 1)_Budget Telmob 2011" xfId="6687" xr:uid="{00000000-0005-0000-0000-0000201A0000}"/>
    <cellStyle name="_Table_02 Pfd Valuation_commentaires fixe  internet Déc 08_TBG Onatel Février  2009  Vtbg V3_Commentaires TBG mars_Flash du mois d' avril 2009_Flash du mois de septembre 2009 (2) (version 1)_Budget Telmob 2011 2" xfId="6688" xr:uid="{00000000-0005-0000-0000-0000211A0000}"/>
    <cellStyle name="_Table_02 Pfd Valuation_commentaires fixe  internet Déc 08_TBG Onatel Février  2009  Vtbg V3_Commentaires TBG mars_Flash du mois d' avril 2009_Flash du mois de septembre 2009 (2) (version 1)_Budget Telmob 2011 2 2" xfId="6689" xr:uid="{00000000-0005-0000-0000-0000221A0000}"/>
    <cellStyle name="_Table_02 Pfd Valuation_commentaires fixe  internet Déc 08_TBG Onatel Février  2009  Vtbg V3_Commentaires TBG mars_Flash du mois d' avril 2009_Flash du mois de septembre 2009 (2) (version 1)_Budget Telmob 2011 3" xfId="6690" xr:uid="{00000000-0005-0000-0000-0000231A0000}"/>
    <cellStyle name="_Table_02 Pfd Valuation_commentaires fixe  internet Déc 08_TBG Onatel Février  2009  Vtbg V3_Commentaires TBG mars_Flash du mois d' avril 2009_Flash du mois de septembre 2009 (2) (version 1)_Capex- Mobile" xfId="6691" xr:uid="{00000000-0005-0000-0000-0000241A0000}"/>
    <cellStyle name="_Table_02 Pfd Valuation_commentaires fixe  internet Déc 08_TBG Onatel Février  2009  Vtbg V3_Commentaires TBG mars_Flash du mois d' avril 2009_Flash du mois de septembre 2009 (2) (version 1)_Capex- Mobile 2" xfId="6692" xr:uid="{00000000-0005-0000-0000-0000251A0000}"/>
    <cellStyle name="_Table_02 Pfd Valuation_commentaires fixe  internet Déc 08_TBG Onatel Février  2009  Vtbg V3_Commentaires TBG mars_Flash du mois d' avril 2009_Flash du mois de septembre 2009 (2) (version 1)_Capex- Mobile 2 2" xfId="6693" xr:uid="{00000000-0005-0000-0000-0000261A0000}"/>
    <cellStyle name="_Table_02 Pfd Valuation_commentaires fixe  internet Déc 08_TBG Onatel Février  2009  Vtbg V3_Commentaires TBG mars_Flash du mois d' avril 2009_Flash du mois de septembre 2009 (2) (version 1)_Capex- Mobile 3" xfId="6694" xr:uid="{00000000-0005-0000-0000-0000271A0000}"/>
    <cellStyle name="_Table_02 Pfd Valuation_commentaires fixe  internet Déc 08_TBG Onatel Février  2009  Vtbg V3_Commentaires TBG mars_Flash du mois d' avril 2009_Reporting Onatel Mai 2009 V 0" xfId="6695" xr:uid="{00000000-0005-0000-0000-0000281A0000}"/>
    <cellStyle name="_Table_02 Pfd Valuation_commentaires fixe  internet Déc 08_TBG Onatel Février  2009  Vtbg V3_Commentaires TBG mars_Flash du mois d' avril 2009_Reporting Onatel Mai 2009 V 0 2" xfId="6696" xr:uid="{00000000-0005-0000-0000-0000291A0000}"/>
    <cellStyle name="_Table_02 Pfd Valuation_commentaires fixe  internet Déc 08_TBG Onatel Février  2009  Vtbg V3_Commentaires TBG mars_Flash du mois d' avril 2009_Reporting Onatel Mai 2009 V 0 2 2" xfId="6697" xr:uid="{00000000-0005-0000-0000-00002A1A0000}"/>
    <cellStyle name="_Table_02 Pfd Valuation_commentaires fixe  internet Déc 08_TBG Onatel Février  2009  Vtbg V3_Commentaires TBG mars_Flash du mois d' avril 2009_Reporting Onatel Mai 2009 V 0 3" xfId="6698" xr:uid="{00000000-0005-0000-0000-00002B1A0000}"/>
    <cellStyle name="_Table_02 Pfd Valuation_commentaires fixe  internet Déc 08_TBG Onatel Février  2009  Vtbg V3_Commentaires TBG mars_Flash du mois d' avril 2009_Reporting Onatel Mai 2009 V 0_Budget Telmob 2011" xfId="6699" xr:uid="{00000000-0005-0000-0000-00002C1A0000}"/>
    <cellStyle name="_Table_02 Pfd Valuation_commentaires fixe  internet Déc 08_TBG Onatel Février  2009  Vtbg V3_Commentaires TBG mars_Flash du mois d' avril 2009_Reporting Onatel Mai 2009 V 0_Budget Telmob 2011 2" xfId="6700" xr:uid="{00000000-0005-0000-0000-00002D1A0000}"/>
    <cellStyle name="_Table_02 Pfd Valuation_commentaires fixe  internet Déc 08_TBG Onatel Février  2009  Vtbg V3_Commentaires TBG mars_Flash du mois d' avril 2009_Reporting Onatel Mai 2009 V 0_Budget Telmob 2011 2 2" xfId="6701" xr:uid="{00000000-0005-0000-0000-00002E1A0000}"/>
    <cellStyle name="_Table_02 Pfd Valuation_commentaires fixe  internet Déc 08_TBG Onatel Février  2009  Vtbg V3_Commentaires TBG mars_Flash du mois d' avril 2009_Reporting Onatel Mai 2009 V 0_Budget Telmob 2011 3" xfId="6702" xr:uid="{00000000-0005-0000-0000-00002F1A0000}"/>
    <cellStyle name="_Table_02 Pfd Valuation_commentaires fixe  internet Déc 08_TBG Onatel Février  2009  Vtbg V3_Commentaires TBG mars_Flash du mois d' avril 2009_Reporting Onatel Mai 2009 V 0_Capex- Mobile" xfId="6703" xr:uid="{00000000-0005-0000-0000-0000301A0000}"/>
    <cellStyle name="_Table_02 Pfd Valuation_commentaires fixe  internet Déc 08_TBG Onatel Février  2009  Vtbg V3_Commentaires TBG mars_Flash du mois d' avril 2009_Reporting Onatel Mai 2009 V 0_Capex- Mobile 2" xfId="6704" xr:uid="{00000000-0005-0000-0000-0000311A0000}"/>
    <cellStyle name="_Table_02 Pfd Valuation_commentaires fixe  internet Déc 08_TBG Onatel Février  2009  Vtbg V3_Commentaires TBG mars_Flash du mois d' avril 2009_Reporting Onatel Mai 2009 V 0_Capex- Mobile 2 2" xfId="6705" xr:uid="{00000000-0005-0000-0000-0000321A0000}"/>
    <cellStyle name="_Table_02 Pfd Valuation_commentaires fixe  internet Déc 08_TBG Onatel Février  2009  Vtbg V3_Commentaires TBG mars_Flash du mois d' avril 2009_Reporting Onatel Mai 2009 V 0_Capex- Mobile 3" xfId="6706" xr:uid="{00000000-0005-0000-0000-0000331A0000}"/>
    <cellStyle name="_Table_02 Pfd Valuation_commentaires fixe  internet Déc 08_TBG Onatel Février  2009  Vtbg V3_Commentaires TBG mars_Flash du mois d' avril 2009_Reporting Onatel septembre  2009 préparé" xfId="6707" xr:uid="{00000000-0005-0000-0000-0000341A0000}"/>
    <cellStyle name="_Table_02 Pfd Valuation_commentaires fixe  internet Déc 08_TBG Onatel Février  2009  Vtbg V3_Commentaires TBG mars_Flash du mois d' avril 2009_Reporting Onatel septembre  2009 préparé 2" xfId="6708" xr:uid="{00000000-0005-0000-0000-0000351A0000}"/>
    <cellStyle name="_Table_02 Pfd Valuation_commentaires fixe  internet Déc 08_TBG Onatel Février  2009  Vtbg V3_Commentaires TBG mars_Flash du mois d' avril 2009_Reporting Onatel septembre  2009 préparé 2 2" xfId="6709" xr:uid="{00000000-0005-0000-0000-0000361A0000}"/>
    <cellStyle name="_Table_02 Pfd Valuation_commentaires fixe  internet Déc 08_TBG Onatel Février  2009  Vtbg V3_Commentaires TBG mars_Flash du mois d' avril 2009_Reporting Onatel septembre  2009 préparé 3" xfId="6710" xr:uid="{00000000-0005-0000-0000-0000371A0000}"/>
    <cellStyle name="_Table_02 Pfd Valuation_commentaires fixe  internet Déc 08_TBG Onatel Février  2009  Vtbg V3_Commentaires TBG mars_Flash du mois d' avril 2009_Reporting Onatel septembre  2009 préparé_Budget Telmob 2011" xfId="6711" xr:uid="{00000000-0005-0000-0000-0000381A0000}"/>
    <cellStyle name="_Table_02 Pfd Valuation_commentaires fixe  internet Déc 08_TBG Onatel Février  2009  Vtbg V3_Commentaires TBG mars_Flash du mois d' avril 2009_Reporting Onatel septembre  2009 préparé_Budget Telmob 2011 2" xfId="6712" xr:uid="{00000000-0005-0000-0000-0000391A0000}"/>
    <cellStyle name="_Table_02 Pfd Valuation_commentaires fixe  internet Déc 08_TBG Onatel Février  2009  Vtbg V3_Commentaires TBG mars_Flash du mois d' avril 2009_Reporting Onatel septembre  2009 préparé_Budget Telmob 2011 2 2" xfId="6713" xr:uid="{00000000-0005-0000-0000-00003A1A0000}"/>
    <cellStyle name="_Table_02 Pfd Valuation_commentaires fixe  internet Déc 08_TBG Onatel Février  2009  Vtbg V3_Commentaires TBG mars_Flash du mois d' avril 2009_Reporting Onatel septembre  2009 préparé_Budget Telmob 2011 3" xfId="6714" xr:uid="{00000000-0005-0000-0000-00003B1A0000}"/>
    <cellStyle name="_Table_02 Pfd Valuation_commentaires fixe  internet Déc 08_TBG Onatel Février  2009  Vtbg V3_Commentaires TBG mars_Flash du mois d' avril 2009_Reporting Onatel septembre  2009 préparé_Capex- Mobile" xfId="6715" xr:uid="{00000000-0005-0000-0000-00003C1A0000}"/>
    <cellStyle name="_Table_02 Pfd Valuation_commentaires fixe  internet Déc 08_TBG Onatel Février  2009  Vtbg V3_Commentaires TBG mars_Flash du mois d' avril 2009_Reporting Onatel septembre  2009 préparé_Capex- Mobile 2" xfId="6716" xr:uid="{00000000-0005-0000-0000-00003D1A0000}"/>
    <cellStyle name="_Table_02 Pfd Valuation_commentaires fixe  internet Déc 08_TBG Onatel Février  2009  Vtbg V3_Commentaires TBG mars_Flash du mois d' avril 2009_Reporting Onatel septembre  2009 préparé_Capex- Mobile 2 2" xfId="6717" xr:uid="{00000000-0005-0000-0000-00003E1A0000}"/>
    <cellStyle name="_Table_02 Pfd Valuation_commentaires fixe  internet Déc 08_TBG Onatel Février  2009  Vtbg V3_Commentaires TBG mars_Flash du mois d' avril 2009_Reporting Onatel septembre  2009 préparé_Capex- Mobile 3" xfId="6718" xr:uid="{00000000-0005-0000-0000-00003F1A0000}"/>
    <cellStyle name="_Table_02 Pfd Valuation_commentaires fixe  internet Déc 08_TBG Onatel Février  2009  Vtbg V3_Commentaires TBG mars_Flash du mois de mai 2009" xfId="6719" xr:uid="{00000000-0005-0000-0000-0000401A0000}"/>
    <cellStyle name="_Table_02 Pfd Valuation_commentaires fixe  internet Déc 08_TBG Onatel Février  2009  Vtbg V3_Commentaires TBG mars_Flash du mois de mai 2009 2" xfId="6720" xr:uid="{00000000-0005-0000-0000-0000411A0000}"/>
    <cellStyle name="_Table_02 Pfd Valuation_commentaires fixe  internet Déc 08_TBG Onatel Février  2009  Vtbg V3_Commentaires TBG mars_Flash du mois de mai 2009 2 2" xfId="6721" xr:uid="{00000000-0005-0000-0000-0000421A0000}"/>
    <cellStyle name="_Table_02 Pfd Valuation_commentaires fixe  internet Déc 08_TBG Onatel Février  2009  Vtbg V3_Commentaires TBG mars_Flash du mois de mai 2009 3" xfId="6722" xr:uid="{00000000-0005-0000-0000-0000431A0000}"/>
    <cellStyle name="_Table_02 Pfd Valuation_commentaires fixe  internet Déc 08_TBG Onatel Février  2009  Vtbg V3_Commentaires TBG mars_Flash du mois de mai 2009_Budget Telmob 2011" xfId="6723" xr:uid="{00000000-0005-0000-0000-0000441A0000}"/>
    <cellStyle name="_Table_02 Pfd Valuation_commentaires fixe  internet Déc 08_TBG Onatel Février  2009  Vtbg V3_Commentaires TBG mars_Flash du mois de mai 2009_Budget Telmob 2011 2" xfId="6724" xr:uid="{00000000-0005-0000-0000-0000451A0000}"/>
    <cellStyle name="_Table_02 Pfd Valuation_commentaires fixe  internet Déc 08_TBG Onatel Février  2009  Vtbg V3_Commentaires TBG mars_Flash du mois de mai 2009_Budget Telmob 2011 2 2" xfId="6725" xr:uid="{00000000-0005-0000-0000-0000461A0000}"/>
    <cellStyle name="_Table_02 Pfd Valuation_commentaires fixe  internet Déc 08_TBG Onatel Février  2009  Vtbg V3_Commentaires TBG mars_Flash du mois de mai 2009_Budget Telmob 2011 3" xfId="6726" xr:uid="{00000000-0005-0000-0000-0000471A0000}"/>
    <cellStyle name="_Table_02 Pfd Valuation_commentaires fixe  internet Déc 08_TBG Onatel Février  2009  Vtbg V3_Commentaires TBG mars_Flash du mois de mai 2009_Capex- Mobile" xfId="6727" xr:uid="{00000000-0005-0000-0000-0000481A0000}"/>
    <cellStyle name="_Table_02 Pfd Valuation_commentaires fixe  internet Déc 08_TBG Onatel Février  2009  Vtbg V3_Commentaires TBG mars_Flash du mois de mai 2009_Capex- Mobile 2" xfId="6728" xr:uid="{00000000-0005-0000-0000-0000491A0000}"/>
    <cellStyle name="_Table_02 Pfd Valuation_commentaires fixe  internet Déc 08_TBG Onatel Février  2009  Vtbg V3_Commentaires TBG mars_Flash du mois de mai 2009_Capex- Mobile 2 2" xfId="6729" xr:uid="{00000000-0005-0000-0000-00004A1A0000}"/>
    <cellStyle name="_Table_02 Pfd Valuation_commentaires fixe  internet Déc 08_TBG Onatel Février  2009  Vtbg V3_Commentaires TBG mars_Flash du mois de mai 2009_Capex- Mobile 3" xfId="6730" xr:uid="{00000000-0005-0000-0000-00004B1A0000}"/>
    <cellStyle name="_Table_02 Pfd Valuation_commentaires fixe  internet Déc 08_TBG Onatel Février  2009  Vtbg V3_Commentaires TBG mars_Flash du mois de septembre 2009 (2) (version 1)" xfId="6731" xr:uid="{00000000-0005-0000-0000-00004C1A0000}"/>
    <cellStyle name="_Table_02 Pfd Valuation_commentaires fixe  internet Déc 08_TBG Onatel Février  2009  Vtbg V3_Commentaires TBG mars_Flash du mois de septembre 2009 (2) (version 1) 2" xfId="6732" xr:uid="{00000000-0005-0000-0000-00004D1A0000}"/>
    <cellStyle name="_Table_02 Pfd Valuation_commentaires fixe  internet Déc 08_TBG Onatel Février  2009  Vtbg V3_Commentaires TBG mars_Flash du mois de septembre 2009 (2) (version 1) 2 2" xfId="6733" xr:uid="{00000000-0005-0000-0000-00004E1A0000}"/>
    <cellStyle name="_Table_02 Pfd Valuation_commentaires fixe  internet Déc 08_TBG Onatel Février  2009  Vtbg V3_Commentaires TBG mars_Flash du mois de septembre 2009 (2) (version 1) 3" xfId="6734" xr:uid="{00000000-0005-0000-0000-00004F1A0000}"/>
    <cellStyle name="_Table_02 Pfd Valuation_commentaires fixe  internet Déc 08_TBG Onatel Février  2009  Vtbg V3_Commentaires TBG mars_Flash du mois de septembre 2009 (2) (version 1)_Budget Telmob 2011" xfId="6735" xr:uid="{00000000-0005-0000-0000-0000501A0000}"/>
    <cellStyle name="_Table_02 Pfd Valuation_commentaires fixe  internet Déc 08_TBG Onatel Février  2009  Vtbg V3_Commentaires TBG mars_Flash du mois de septembre 2009 (2) (version 1)_Budget Telmob 2011 2" xfId="6736" xr:uid="{00000000-0005-0000-0000-0000511A0000}"/>
    <cellStyle name="_Table_02 Pfd Valuation_commentaires fixe  internet Déc 08_TBG Onatel Février  2009  Vtbg V3_Commentaires TBG mars_Flash du mois de septembre 2009 (2) (version 1)_Budget Telmob 2011 2 2" xfId="6737" xr:uid="{00000000-0005-0000-0000-0000521A0000}"/>
    <cellStyle name="_Table_02 Pfd Valuation_commentaires fixe  internet Déc 08_TBG Onatel Février  2009  Vtbg V3_Commentaires TBG mars_Flash du mois de septembre 2009 (2) (version 1)_Budget Telmob 2011 3" xfId="6738" xr:uid="{00000000-0005-0000-0000-0000531A0000}"/>
    <cellStyle name="_Table_02 Pfd Valuation_commentaires fixe  internet Déc 08_TBG Onatel Février  2009  Vtbg V3_Commentaires TBG mars_Flash du mois de septembre 2009 (2) (version 1)_Capex- Mobile" xfId="6739" xr:uid="{00000000-0005-0000-0000-0000541A0000}"/>
    <cellStyle name="_Table_02 Pfd Valuation_commentaires fixe  internet Déc 08_TBG Onatel Février  2009  Vtbg V3_Commentaires TBG mars_Flash du mois de septembre 2009 (2) (version 1)_Capex- Mobile 2" xfId="6740" xr:uid="{00000000-0005-0000-0000-0000551A0000}"/>
    <cellStyle name="_Table_02 Pfd Valuation_commentaires fixe  internet Déc 08_TBG Onatel Février  2009  Vtbg V3_Commentaires TBG mars_Flash du mois de septembre 2009 (2) (version 1)_Capex- Mobile 2 2" xfId="6741" xr:uid="{00000000-0005-0000-0000-0000561A0000}"/>
    <cellStyle name="_Table_02 Pfd Valuation_commentaires fixe  internet Déc 08_TBG Onatel Février  2009  Vtbg V3_Commentaires TBG mars_Flash du mois de septembre 2009 (2) (version 1)_Capex- Mobile 3" xfId="6742" xr:uid="{00000000-0005-0000-0000-0000571A0000}"/>
    <cellStyle name="_Table_02 Pfd Valuation_commentaires fixe  internet Déc 08_TBG Onatel Février  2009  Vtbg V3_Commentaires TBG mars_Reporting Onatel Mai 2009 V 0" xfId="6743" xr:uid="{00000000-0005-0000-0000-0000581A0000}"/>
    <cellStyle name="_Table_02 Pfd Valuation_commentaires fixe  internet Déc 08_TBG Onatel Février  2009  Vtbg V3_Commentaires TBG mars_Reporting Onatel Mai 2009 V 0 2" xfId="6744" xr:uid="{00000000-0005-0000-0000-0000591A0000}"/>
    <cellStyle name="_Table_02 Pfd Valuation_commentaires fixe  internet Déc 08_TBG Onatel Février  2009  Vtbg V3_Commentaires TBG mars_Reporting Onatel Mai 2009 V 0 2 2" xfId="6745" xr:uid="{00000000-0005-0000-0000-00005A1A0000}"/>
    <cellStyle name="_Table_02 Pfd Valuation_commentaires fixe  internet Déc 08_TBG Onatel Février  2009  Vtbg V3_Commentaires TBG mars_Reporting Onatel Mai 2009 V 0 3" xfId="6746" xr:uid="{00000000-0005-0000-0000-00005B1A0000}"/>
    <cellStyle name="_Table_02 Pfd Valuation_commentaires fixe  internet Déc 08_TBG Onatel Février  2009  Vtbg V3_Commentaires TBG mars_Reporting Onatel Mai 2009 V 0_Budget Telmob 2011" xfId="6747" xr:uid="{00000000-0005-0000-0000-00005C1A0000}"/>
    <cellStyle name="_Table_02 Pfd Valuation_commentaires fixe  internet Déc 08_TBG Onatel Février  2009  Vtbg V3_Commentaires TBG mars_Reporting Onatel Mai 2009 V 0_Budget Telmob 2011 2" xfId="6748" xr:uid="{00000000-0005-0000-0000-00005D1A0000}"/>
    <cellStyle name="_Table_02 Pfd Valuation_commentaires fixe  internet Déc 08_TBG Onatel Février  2009  Vtbg V3_Commentaires TBG mars_Reporting Onatel Mai 2009 V 0_Budget Telmob 2011 2 2" xfId="6749" xr:uid="{00000000-0005-0000-0000-00005E1A0000}"/>
    <cellStyle name="_Table_02 Pfd Valuation_commentaires fixe  internet Déc 08_TBG Onatel Février  2009  Vtbg V3_Commentaires TBG mars_Reporting Onatel Mai 2009 V 0_Budget Telmob 2011 3" xfId="6750" xr:uid="{00000000-0005-0000-0000-00005F1A0000}"/>
    <cellStyle name="_Table_02 Pfd Valuation_commentaires fixe  internet Déc 08_TBG Onatel Février  2009  Vtbg V3_Commentaires TBG mars_Reporting Onatel Mai 2009 V 0_Capex- Mobile" xfId="6751" xr:uid="{00000000-0005-0000-0000-0000601A0000}"/>
    <cellStyle name="_Table_02 Pfd Valuation_commentaires fixe  internet Déc 08_TBG Onatel Février  2009  Vtbg V3_Commentaires TBG mars_Reporting Onatel Mai 2009 V 0_Capex- Mobile 2" xfId="6752" xr:uid="{00000000-0005-0000-0000-0000611A0000}"/>
    <cellStyle name="_Table_02 Pfd Valuation_commentaires fixe  internet Déc 08_TBG Onatel Février  2009  Vtbg V3_Commentaires TBG mars_Reporting Onatel Mai 2009 V 0_Capex- Mobile 2 2" xfId="6753" xr:uid="{00000000-0005-0000-0000-0000621A0000}"/>
    <cellStyle name="_Table_02 Pfd Valuation_commentaires fixe  internet Déc 08_TBG Onatel Février  2009  Vtbg V3_Commentaires TBG mars_Reporting Onatel Mai 2009 V 0_Capex- Mobile 3" xfId="6754" xr:uid="{00000000-0005-0000-0000-0000631A0000}"/>
    <cellStyle name="_Table_02 Pfd Valuation_commentaires fixe  internet Déc 08_TBG Onatel Février  2009  Vtbg V3_Commentaires TBG mars_Reporting Onatel septembre  2009 préparé" xfId="6755" xr:uid="{00000000-0005-0000-0000-0000641A0000}"/>
    <cellStyle name="_Table_02 Pfd Valuation_commentaires fixe  internet Déc 08_TBG Onatel Février  2009  Vtbg V3_Commentaires TBG mars_Reporting Onatel septembre  2009 préparé 2" xfId="6756" xr:uid="{00000000-0005-0000-0000-0000651A0000}"/>
    <cellStyle name="_Table_02 Pfd Valuation_commentaires fixe  internet Déc 08_TBG Onatel Février  2009  Vtbg V3_Commentaires TBG mars_Reporting Onatel septembre  2009 préparé 2 2" xfId="6757" xr:uid="{00000000-0005-0000-0000-0000661A0000}"/>
    <cellStyle name="_Table_02 Pfd Valuation_commentaires fixe  internet Déc 08_TBG Onatel Février  2009  Vtbg V3_Commentaires TBG mars_Reporting Onatel septembre  2009 préparé 3" xfId="6758" xr:uid="{00000000-0005-0000-0000-0000671A0000}"/>
    <cellStyle name="_Table_02 Pfd Valuation_commentaires fixe  internet Déc 08_TBG Onatel Février  2009  Vtbg V3_Commentaires TBG mars_Reporting Onatel septembre  2009 préparé_Budget Telmob 2011" xfId="6759" xr:uid="{00000000-0005-0000-0000-0000681A0000}"/>
    <cellStyle name="_Table_02 Pfd Valuation_commentaires fixe  internet Déc 08_TBG Onatel Février  2009  Vtbg V3_Commentaires TBG mars_Reporting Onatel septembre  2009 préparé_Budget Telmob 2011 2" xfId="6760" xr:uid="{00000000-0005-0000-0000-0000691A0000}"/>
    <cellStyle name="_Table_02 Pfd Valuation_commentaires fixe  internet Déc 08_TBG Onatel Février  2009  Vtbg V3_Commentaires TBG mars_Reporting Onatel septembre  2009 préparé_Budget Telmob 2011 2 2" xfId="6761" xr:uid="{00000000-0005-0000-0000-00006A1A0000}"/>
    <cellStyle name="_Table_02 Pfd Valuation_commentaires fixe  internet Déc 08_TBG Onatel Février  2009  Vtbg V3_Commentaires TBG mars_Reporting Onatel septembre  2009 préparé_Budget Telmob 2011 3" xfId="6762" xr:uid="{00000000-0005-0000-0000-00006B1A0000}"/>
    <cellStyle name="_Table_02 Pfd Valuation_commentaires fixe  internet Déc 08_TBG Onatel Février  2009  Vtbg V3_Commentaires TBG mars_Reporting Onatel septembre  2009 préparé_Capex- Mobile" xfId="6763" xr:uid="{00000000-0005-0000-0000-00006C1A0000}"/>
    <cellStyle name="_Table_02 Pfd Valuation_commentaires fixe  internet Déc 08_TBG Onatel Février  2009  Vtbg V3_Commentaires TBG mars_Reporting Onatel septembre  2009 préparé_Capex- Mobile 2" xfId="6764" xr:uid="{00000000-0005-0000-0000-00006D1A0000}"/>
    <cellStyle name="_Table_02 Pfd Valuation_commentaires fixe  internet Déc 08_TBG Onatel Février  2009  Vtbg V3_Commentaires TBG mars_Reporting Onatel septembre  2009 préparé_Capex- Mobile 2 2" xfId="6765" xr:uid="{00000000-0005-0000-0000-00006E1A0000}"/>
    <cellStyle name="_Table_02 Pfd Valuation_commentaires fixe  internet Déc 08_TBG Onatel Février  2009  Vtbg V3_Commentaires TBG mars_Reporting Onatel septembre  2009 préparé_Capex- Mobile 3" xfId="6766" xr:uid="{00000000-0005-0000-0000-00006F1A0000}"/>
    <cellStyle name="_Table_02 Pfd Valuation_commentaires fixe  internet Déc 08_TBG Onatel Février  2009  Vtbg V3_Copie de Flash du mois d' avril 2009 corrigé par NAIMI" xfId="6767" xr:uid="{00000000-0005-0000-0000-0000701A0000}"/>
    <cellStyle name="_Table_02 Pfd Valuation_commentaires fixe  internet Déc 08_TBG Onatel Février  2009  Vtbg V3_Copie de Flash du mois d' avril 2009 corrigé par NAIMI 2" xfId="6768" xr:uid="{00000000-0005-0000-0000-0000711A0000}"/>
    <cellStyle name="_Table_02 Pfd Valuation_commentaires fixe  internet Déc 08_TBG Onatel Février  2009  Vtbg V3_Copie de Flash du mois d' avril 2009 corrigé par NAIMI 2 2" xfId="6769" xr:uid="{00000000-0005-0000-0000-0000721A0000}"/>
    <cellStyle name="_Table_02 Pfd Valuation_commentaires fixe  internet Déc 08_TBG Onatel Février  2009  Vtbg V3_Copie de Flash du mois d' avril 2009 corrigé par NAIMI 3" xfId="6770" xr:uid="{00000000-0005-0000-0000-0000731A0000}"/>
    <cellStyle name="_Table_02 Pfd Valuation_commentaires fixe  internet Déc 08_TBG Onatel Février  2009  Vtbg V3_Copie de Flash du mois d' avril 2009 corrigé par NAIMI_Budget Telmob 2011" xfId="6771" xr:uid="{00000000-0005-0000-0000-0000741A0000}"/>
    <cellStyle name="_Table_02 Pfd Valuation_commentaires fixe  internet Déc 08_TBG Onatel Février  2009  Vtbg V3_Copie de Flash du mois d' avril 2009 corrigé par NAIMI_Budget Telmob 2011 2" xfId="6772" xr:uid="{00000000-0005-0000-0000-0000751A0000}"/>
    <cellStyle name="_Table_02 Pfd Valuation_commentaires fixe  internet Déc 08_TBG Onatel Février  2009  Vtbg V3_Copie de Flash du mois d' avril 2009 corrigé par NAIMI_Budget Telmob 2011 2 2" xfId="6773" xr:uid="{00000000-0005-0000-0000-0000761A0000}"/>
    <cellStyle name="_Table_02 Pfd Valuation_commentaires fixe  internet Déc 08_TBG Onatel Février  2009  Vtbg V3_Copie de Flash du mois d' avril 2009 corrigé par NAIMI_Budget Telmob 2011 3" xfId="6774" xr:uid="{00000000-0005-0000-0000-0000771A0000}"/>
    <cellStyle name="_Table_02 Pfd Valuation_commentaires fixe  internet Déc 08_TBG Onatel Février  2009  Vtbg V3_Copie de Flash du mois d' avril 2009 corrigé par NAIMI_Capex- Mobile" xfId="6775" xr:uid="{00000000-0005-0000-0000-0000781A0000}"/>
    <cellStyle name="_Table_02 Pfd Valuation_commentaires fixe  internet Déc 08_TBG Onatel Février  2009  Vtbg V3_Copie de Flash du mois d' avril 2009 corrigé par NAIMI_Capex- Mobile 2" xfId="6776" xr:uid="{00000000-0005-0000-0000-0000791A0000}"/>
    <cellStyle name="_Table_02 Pfd Valuation_commentaires fixe  internet Déc 08_TBG Onatel Février  2009  Vtbg V3_Copie de Flash du mois d' avril 2009 corrigé par NAIMI_Capex- Mobile 2 2" xfId="6777" xr:uid="{00000000-0005-0000-0000-00007A1A0000}"/>
    <cellStyle name="_Table_02 Pfd Valuation_commentaires fixe  internet Déc 08_TBG Onatel Février  2009  Vtbg V3_Copie de Flash du mois d' avril 2009 corrigé par NAIMI_Capex- Mobile 3" xfId="6778" xr:uid="{00000000-0005-0000-0000-00007B1A0000}"/>
    <cellStyle name="_Table_02 Pfd Valuation_commentaires fixe  internet Déc 08_TBG Onatel Février  2009  Vtbg V3_Copie de Flash du mois d' avril 2009 corrigé par NAIMI_Flash du mois de mai 2009" xfId="6779" xr:uid="{00000000-0005-0000-0000-00007C1A0000}"/>
    <cellStyle name="_Table_02 Pfd Valuation_commentaires fixe  internet Déc 08_TBG Onatel Février  2009  Vtbg V3_Copie de Flash du mois d' avril 2009 corrigé par NAIMI_Flash du mois de mai 2009 2" xfId="6780" xr:uid="{00000000-0005-0000-0000-00007D1A0000}"/>
    <cellStyle name="_Table_02 Pfd Valuation_commentaires fixe  internet Déc 08_TBG Onatel Février  2009  Vtbg V3_Copie de Flash du mois d' avril 2009 corrigé par NAIMI_Flash du mois de mai 2009 2 2" xfId="6781" xr:uid="{00000000-0005-0000-0000-00007E1A0000}"/>
    <cellStyle name="_Table_02 Pfd Valuation_commentaires fixe  internet Déc 08_TBG Onatel Février  2009  Vtbg V3_Copie de Flash du mois d' avril 2009 corrigé par NAIMI_Flash du mois de mai 2009 3" xfId="6782" xr:uid="{00000000-0005-0000-0000-00007F1A0000}"/>
    <cellStyle name="_Table_02 Pfd Valuation_commentaires fixe  internet Déc 08_TBG Onatel Février  2009  Vtbg V3_Copie de Flash du mois d' avril 2009 corrigé par NAIMI_Flash du mois de mai 2009_Budget Telmob 2011" xfId="6783" xr:uid="{00000000-0005-0000-0000-0000801A0000}"/>
    <cellStyle name="_Table_02 Pfd Valuation_commentaires fixe  internet Déc 08_TBG Onatel Février  2009  Vtbg V3_Copie de Flash du mois d' avril 2009 corrigé par NAIMI_Flash du mois de mai 2009_Budget Telmob 2011 2" xfId="6784" xr:uid="{00000000-0005-0000-0000-0000811A0000}"/>
    <cellStyle name="_Table_02 Pfd Valuation_commentaires fixe  internet Déc 08_TBG Onatel Février  2009  Vtbg V3_Copie de Flash du mois d' avril 2009 corrigé par NAIMI_Flash du mois de mai 2009_Budget Telmob 2011 2 2" xfId="6785" xr:uid="{00000000-0005-0000-0000-0000821A0000}"/>
    <cellStyle name="_Table_02 Pfd Valuation_commentaires fixe  internet Déc 08_TBG Onatel Février  2009  Vtbg V3_Copie de Flash du mois d' avril 2009 corrigé par NAIMI_Flash du mois de mai 2009_Budget Telmob 2011 3" xfId="6786" xr:uid="{00000000-0005-0000-0000-0000831A0000}"/>
    <cellStyle name="_Table_02 Pfd Valuation_commentaires fixe  internet Déc 08_TBG Onatel Février  2009  Vtbg V3_Copie de Flash du mois d' avril 2009 corrigé par NAIMI_Flash du mois de mai 2009_Capex- Mobile" xfId="6787" xr:uid="{00000000-0005-0000-0000-0000841A0000}"/>
    <cellStyle name="_Table_02 Pfd Valuation_commentaires fixe  internet Déc 08_TBG Onatel Février  2009  Vtbg V3_Copie de Flash du mois d' avril 2009 corrigé par NAIMI_Flash du mois de mai 2009_Capex- Mobile 2" xfId="6788" xr:uid="{00000000-0005-0000-0000-0000851A0000}"/>
    <cellStyle name="_Table_02 Pfd Valuation_commentaires fixe  internet Déc 08_TBG Onatel Février  2009  Vtbg V3_Copie de Flash du mois d' avril 2009 corrigé par NAIMI_Flash du mois de mai 2009_Capex- Mobile 2 2" xfId="6789" xr:uid="{00000000-0005-0000-0000-0000861A0000}"/>
    <cellStyle name="_Table_02 Pfd Valuation_commentaires fixe  internet Déc 08_TBG Onatel Février  2009  Vtbg V3_Copie de Flash du mois d' avril 2009 corrigé par NAIMI_Flash du mois de mai 2009_Capex- Mobile 3" xfId="6790" xr:uid="{00000000-0005-0000-0000-0000871A0000}"/>
    <cellStyle name="_Table_02 Pfd Valuation_commentaires fixe  internet Déc 08_TBG Onatel Février  2009  Vtbg V3_Copie de Flash du mois d' avril 2009 corrigé par NAIMI_Flash du mois de septembre 2009 (2) (version 1)" xfId="6791" xr:uid="{00000000-0005-0000-0000-0000881A0000}"/>
    <cellStyle name="_Table_02 Pfd Valuation_commentaires fixe  internet Déc 08_TBG Onatel Février  2009  Vtbg V3_Copie de Flash du mois d' avril 2009 corrigé par NAIMI_Flash du mois de septembre 2009 (2) (version 1) 2" xfId="6792" xr:uid="{00000000-0005-0000-0000-0000891A0000}"/>
    <cellStyle name="_Table_02 Pfd Valuation_commentaires fixe  internet Déc 08_TBG Onatel Février  2009  Vtbg V3_Copie de Flash du mois d' avril 2009 corrigé par NAIMI_Flash du mois de septembre 2009 (2) (version 1) 2 2" xfId="6793" xr:uid="{00000000-0005-0000-0000-00008A1A0000}"/>
    <cellStyle name="_Table_02 Pfd Valuation_commentaires fixe  internet Déc 08_TBG Onatel Février  2009  Vtbg V3_Copie de Flash du mois d' avril 2009 corrigé par NAIMI_Flash du mois de septembre 2009 (2) (version 1) 3" xfId="6794" xr:uid="{00000000-0005-0000-0000-00008B1A0000}"/>
    <cellStyle name="_Table_02 Pfd Valuation_commentaires fixe  internet Déc 08_TBG Onatel Février  2009  Vtbg V3_Copie de Flash du mois d' avril 2009 corrigé par NAIMI_Flash du mois de septembre 2009 (2) (version 1)_Budget Telmob 2011" xfId="6795" xr:uid="{00000000-0005-0000-0000-00008C1A0000}"/>
    <cellStyle name="_Table_02 Pfd Valuation_commentaires fixe  internet Déc 08_TBG Onatel Février  2009  Vtbg V3_Copie de Flash du mois d' avril 2009 corrigé par NAIMI_Flash du mois de septembre 2009 (2) (version 1)_Budget Telmob 2011 2" xfId="6796" xr:uid="{00000000-0005-0000-0000-00008D1A0000}"/>
    <cellStyle name="_Table_02 Pfd Valuation_commentaires fixe  internet Déc 08_TBG Onatel Février  2009  Vtbg V3_Copie de Flash du mois d' avril 2009 corrigé par NAIMI_Flash du mois de septembre 2009 (2) (version 1)_Budget Telmob 2011 2 2" xfId="6797" xr:uid="{00000000-0005-0000-0000-00008E1A0000}"/>
    <cellStyle name="_Table_02 Pfd Valuation_commentaires fixe  internet Déc 08_TBG Onatel Février  2009  Vtbg V3_Copie de Flash du mois d' avril 2009 corrigé par NAIMI_Flash du mois de septembre 2009 (2) (version 1)_Budget Telmob 2011 3" xfId="6798" xr:uid="{00000000-0005-0000-0000-00008F1A0000}"/>
    <cellStyle name="_Table_02 Pfd Valuation_commentaires fixe  internet Déc 08_TBG Onatel Février  2009  Vtbg V3_Copie de Flash du mois d' avril 2009 corrigé par NAIMI_Flash du mois de septembre 2009 (2) (version 1)_Capex- Mobile" xfId="6799" xr:uid="{00000000-0005-0000-0000-0000901A0000}"/>
    <cellStyle name="_Table_02 Pfd Valuation_commentaires fixe  internet Déc 08_TBG Onatel Février  2009  Vtbg V3_Copie de Flash du mois d' avril 2009 corrigé par NAIMI_Flash du mois de septembre 2009 (2) (version 1)_Capex- Mobile 2" xfId="6800" xr:uid="{00000000-0005-0000-0000-0000911A0000}"/>
    <cellStyle name="_Table_02 Pfd Valuation_commentaires fixe  internet Déc 08_TBG Onatel Février  2009  Vtbg V3_Copie de Flash du mois d' avril 2009 corrigé par NAIMI_Flash du mois de septembre 2009 (2) (version 1)_Capex- Mobile 2 2" xfId="6801" xr:uid="{00000000-0005-0000-0000-0000921A0000}"/>
    <cellStyle name="_Table_02 Pfd Valuation_commentaires fixe  internet Déc 08_TBG Onatel Février  2009  Vtbg V3_Copie de Flash du mois d' avril 2009 corrigé par NAIMI_Flash du mois de septembre 2009 (2) (version 1)_Capex- Mobile 3" xfId="6802" xr:uid="{00000000-0005-0000-0000-0000931A0000}"/>
    <cellStyle name="_Table_02 Pfd Valuation_commentaires fixe  internet Déc 08_TBG Onatel Février  2009  Vtbg V3_Copie de Flash du mois d' avril 2009 corrigé par NAIMI_Reporting Onatel Mai 2009 V 0" xfId="6803" xr:uid="{00000000-0005-0000-0000-0000941A0000}"/>
    <cellStyle name="_Table_02 Pfd Valuation_commentaires fixe  internet Déc 08_TBG Onatel Février  2009  Vtbg V3_Copie de Flash du mois d' avril 2009 corrigé par NAIMI_Reporting Onatel Mai 2009 V 0 2" xfId="6804" xr:uid="{00000000-0005-0000-0000-0000951A0000}"/>
    <cellStyle name="_Table_02 Pfd Valuation_commentaires fixe  internet Déc 08_TBG Onatel Février  2009  Vtbg V3_Copie de Flash du mois d' avril 2009 corrigé par NAIMI_Reporting Onatel Mai 2009 V 0 2 2" xfId="6805" xr:uid="{00000000-0005-0000-0000-0000961A0000}"/>
    <cellStyle name="_Table_02 Pfd Valuation_commentaires fixe  internet Déc 08_TBG Onatel Février  2009  Vtbg V3_Copie de Flash du mois d' avril 2009 corrigé par NAIMI_Reporting Onatel Mai 2009 V 0 3" xfId="6806" xr:uid="{00000000-0005-0000-0000-0000971A0000}"/>
    <cellStyle name="_Table_02 Pfd Valuation_commentaires fixe  internet Déc 08_TBG Onatel Février  2009  Vtbg V3_Copie de Flash du mois d' avril 2009 corrigé par NAIMI_Reporting Onatel Mai 2009 V 0_Budget Telmob 2011" xfId="6807" xr:uid="{00000000-0005-0000-0000-0000981A0000}"/>
    <cellStyle name="_Table_02 Pfd Valuation_commentaires fixe  internet Déc 08_TBG Onatel Février  2009  Vtbg V3_Copie de Flash du mois d' avril 2009 corrigé par NAIMI_Reporting Onatel Mai 2009 V 0_Budget Telmob 2011 2" xfId="6808" xr:uid="{00000000-0005-0000-0000-0000991A0000}"/>
    <cellStyle name="_Table_02 Pfd Valuation_commentaires fixe  internet Déc 08_TBG Onatel Février  2009  Vtbg V3_Copie de Flash du mois d' avril 2009 corrigé par NAIMI_Reporting Onatel Mai 2009 V 0_Budget Telmob 2011 2 2" xfId="6809" xr:uid="{00000000-0005-0000-0000-00009A1A0000}"/>
    <cellStyle name="_Table_02 Pfd Valuation_commentaires fixe  internet Déc 08_TBG Onatel Février  2009  Vtbg V3_Copie de Flash du mois d' avril 2009 corrigé par NAIMI_Reporting Onatel Mai 2009 V 0_Budget Telmob 2011 3" xfId="6810" xr:uid="{00000000-0005-0000-0000-00009B1A0000}"/>
    <cellStyle name="_Table_02 Pfd Valuation_commentaires fixe  internet Déc 08_TBG Onatel Février  2009  Vtbg V3_Copie de Flash du mois d' avril 2009 corrigé par NAIMI_Reporting Onatel Mai 2009 V 0_Capex- Mobile" xfId="6811" xr:uid="{00000000-0005-0000-0000-00009C1A0000}"/>
    <cellStyle name="_Table_02 Pfd Valuation_commentaires fixe  internet Déc 08_TBG Onatel Février  2009  Vtbg V3_Copie de Flash du mois d' avril 2009 corrigé par NAIMI_Reporting Onatel Mai 2009 V 0_Capex- Mobile 2" xfId="6812" xr:uid="{00000000-0005-0000-0000-00009D1A0000}"/>
    <cellStyle name="_Table_02 Pfd Valuation_commentaires fixe  internet Déc 08_TBG Onatel Février  2009  Vtbg V3_Copie de Flash du mois d' avril 2009 corrigé par NAIMI_Reporting Onatel Mai 2009 V 0_Capex- Mobile 2 2" xfId="6813" xr:uid="{00000000-0005-0000-0000-00009E1A0000}"/>
    <cellStyle name="_Table_02 Pfd Valuation_commentaires fixe  internet Déc 08_TBG Onatel Février  2009  Vtbg V3_Copie de Flash du mois d' avril 2009 corrigé par NAIMI_Reporting Onatel Mai 2009 V 0_Capex- Mobile 3" xfId="6814" xr:uid="{00000000-0005-0000-0000-00009F1A0000}"/>
    <cellStyle name="_Table_02 Pfd Valuation_commentaires fixe  internet Déc 08_TBG Onatel Février  2009  Vtbg V3_Copie de Flash du mois d' avril 2009 corrigé par NAIMI_Reporting Onatel Mai 2009 V 0_Flash du mois de septembre 2009 (2) (version 1)" xfId="6815" xr:uid="{00000000-0005-0000-0000-0000A01A0000}"/>
    <cellStyle name="_Table_02 Pfd Valuation_commentaires fixe  internet Déc 08_TBG Onatel Février  2009  Vtbg V3_Copie de Flash du mois d' avril 2009 corrigé par NAIMI_Reporting Onatel Mai 2009 V 0_Flash du mois de septembre 2009 (2) (version 1) 2" xfId="6816" xr:uid="{00000000-0005-0000-0000-0000A11A0000}"/>
    <cellStyle name="_Table_02 Pfd Valuation_commentaires fixe  internet Déc 08_TBG Onatel Février  2009  Vtbg V3_Copie de Flash du mois d' avril 2009 corrigé par NAIMI_Reporting Onatel Mai 2009 V 0_Flash du mois de septembre 2009 (2) (version 1) 2 2" xfId="6817" xr:uid="{00000000-0005-0000-0000-0000A21A0000}"/>
    <cellStyle name="_Table_02 Pfd Valuation_commentaires fixe  internet Déc 08_TBG Onatel Février  2009  Vtbg V3_Copie de Flash du mois d' avril 2009 corrigé par NAIMI_Reporting Onatel Mai 2009 V 0_Flash du mois de septembre 2009 (2) (version 1) 3" xfId="6818" xr:uid="{00000000-0005-0000-0000-0000A31A0000}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 xr:uid="{00000000-0005-0000-0000-0000A4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 xr:uid="{00000000-0005-0000-0000-0000A5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 xr:uid="{00000000-0005-0000-0000-0000A61A0000}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 xr:uid="{00000000-0005-0000-0000-0000A71A0000}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 xr:uid="{00000000-0005-0000-0000-0000A81A0000}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 xr:uid="{00000000-0005-0000-0000-0000A91A0000}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 xr:uid="{00000000-0005-0000-0000-0000AA1A0000}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 xr:uid="{00000000-0005-0000-0000-0000AB1A0000}"/>
    <cellStyle name="_Table_02 Pfd Valuation_commentaires fixe  internet Déc 08_TBG Onatel Février  2009  Vtbg V3_Copie de Flash du mois d' avril 2009 corrigé par NAIMI_Reporting Onatel Mai 2009 V 0_Reporting Onatel septembre  2009 préparé" xfId="6827" xr:uid="{00000000-0005-0000-0000-0000AC1A0000}"/>
    <cellStyle name="_Table_02 Pfd Valuation_commentaires fixe  internet Déc 08_TBG Onatel Février  2009  Vtbg V3_Copie de Flash du mois d' avril 2009 corrigé par NAIMI_Reporting Onatel Mai 2009 V 0_Reporting Onatel septembre  2009 préparé 2" xfId="6828" xr:uid="{00000000-0005-0000-0000-0000AD1A0000}"/>
    <cellStyle name="_Table_02 Pfd Valuation_commentaires fixe  internet Déc 08_TBG Onatel Février  2009  Vtbg V3_Copie de Flash du mois d' avril 2009 corrigé par NAIMI_Reporting Onatel Mai 2009 V 0_Reporting Onatel septembre  2009 préparé 2 2" xfId="6829" xr:uid="{00000000-0005-0000-0000-0000AE1A0000}"/>
    <cellStyle name="_Table_02 Pfd Valuation_commentaires fixe  internet Déc 08_TBG Onatel Février  2009  Vtbg V3_Copie de Flash du mois d' avril 2009 corrigé par NAIMI_Reporting Onatel Mai 2009 V 0_Reporting Onatel septembre  2009 préparé 3" xfId="6830" xr:uid="{00000000-0005-0000-0000-0000AF1A0000}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 xr:uid="{00000000-0005-0000-0000-0000B01A0000}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 xr:uid="{00000000-0005-0000-0000-0000B11A0000}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 xr:uid="{00000000-0005-0000-0000-0000B21A0000}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 xr:uid="{00000000-0005-0000-0000-0000B31A0000}"/>
    <cellStyle name="_Table_02 Pfd Valuation_commentaires fixe  internet Déc 08_TBG Onatel Février  2009  Vtbg V3_Copie de Flash du mois d' avril 2009 corrigé par NAIMI_Reporting Onatel Mai 2009 V 0_Reporting Onatel septembre  2009 préparé_Capex- Mobile" xfId="6835" xr:uid="{00000000-0005-0000-0000-0000B41A0000}"/>
    <cellStyle name="_Table_02 Pfd Valuation_commentaires fixe  internet Déc 08_TBG Onatel Février  2009  Vtbg V3_Copie de Flash du mois d' avril 2009 corrigé par NAIMI_Reporting Onatel Mai 2009 V 0_Reporting Onatel septembre  2009 préparé_Capex- Mobile 2" xfId="6836" xr:uid="{00000000-0005-0000-0000-0000B51A0000}"/>
    <cellStyle name="_Table_02 Pfd Valuation_commentaires fixe  internet Déc 08_TBG Onatel Février  2009  Vtbg V3_Copie de Flash du mois d' avril 2009 corrigé par NAIMI_Reporting Onatel Mai 2009 V 0_Reporting Onatel septembre  2009 préparé_Capex- Mobile 2 2" xfId="6837" xr:uid="{00000000-0005-0000-0000-0000B61A0000}"/>
    <cellStyle name="_Table_02 Pfd Valuation_commentaires fixe  internet Déc 08_TBG Onatel Février  2009  Vtbg V3_Copie de Flash du mois d' avril 2009 corrigé par NAIMI_Reporting Onatel Mai 2009 V 0_Reporting Onatel septembre  2009 préparé_Capex- Mobile 3" xfId="6838" xr:uid="{00000000-0005-0000-0000-0000B71A0000}"/>
    <cellStyle name="_Table_02 Pfd Valuation_commentaires fixe  internet Déc 08_TBG Onatel Février  2009  Vtbg V3_Copie de Flash du mois d' avril 2009 corrigé par NAIMI_Reporting Onatel septembre  2009 préparé" xfId="6839" xr:uid="{00000000-0005-0000-0000-0000B81A0000}"/>
    <cellStyle name="_Table_02 Pfd Valuation_commentaires fixe  internet Déc 08_TBG Onatel Février  2009  Vtbg V3_Copie de Flash du mois d' avril 2009 corrigé par NAIMI_Reporting Onatel septembre  2009 préparé 2" xfId="6840" xr:uid="{00000000-0005-0000-0000-0000B91A0000}"/>
    <cellStyle name="_Table_02 Pfd Valuation_commentaires fixe  internet Déc 08_TBG Onatel Février  2009  Vtbg V3_Copie de Flash du mois d' avril 2009 corrigé par NAIMI_Reporting Onatel septembre  2009 préparé 2 2" xfId="6841" xr:uid="{00000000-0005-0000-0000-0000BA1A0000}"/>
    <cellStyle name="_Table_02 Pfd Valuation_commentaires fixe  internet Déc 08_TBG Onatel Février  2009  Vtbg V3_Copie de Flash du mois d' avril 2009 corrigé par NAIMI_Reporting Onatel septembre  2009 préparé 3" xfId="6842" xr:uid="{00000000-0005-0000-0000-0000BB1A0000}"/>
    <cellStyle name="_Table_02 Pfd Valuation_commentaires fixe  internet Déc 08_TBG Onatel Février  2009  Vtbg V3_Copie de Flash du mois d' avril 2009 corrigé par NAIMI_Reporting Onatel septembre  2009 préparé_Budget Telmob 2011" xfId="6843" xr:uid="{00000000-0005-0000-0000-0000BC1A0000}"/>
    <cellStyle name="_Table_02 Pfd Valuation_commentaires fixe  internet Déc 08_TBG Onatel Février  2009  Vtbg V3_Copie de Flash du mois d' avril 2009 corrigé par NAIMI_Reporting Onatel septembre  2009 préparé_Budget Telmob 2011 2" xfId="6844" xr:uid="{00000000-0005-0000-0000-0000BD1A0000}"/>
    <cellStyle name="_Table_02 Pfd Valuation_commentaires fixe  internet Déc 08_TBG Onatel Février  2009  Vtbg V3_Copie de Flash du mois d' avril 2009 corrigé par NAIMI_Reporting Onatel septembre  2009 préparé_Budget Telmob 2011 2 2" xfId="6845" xr:uid="{00000000-0005-0000-0000-0000BE1A0000}"/>
    <cellStyle name="_Table_02 Pfd Valuation_commentaires fixe  internet Déc 08_TBG Onatel Février  2009  Vtbg V3_Copie de Flash du mois d' avril 2009 corrigé par NAIMI_Reporting Onatel septembre  2009 préparé_Budget Telmob 2011 3" xfId="6846" xr:uid="{00000000-0005-0000-0000-0000BF1A0000}"/>
    <cellStyle name="_Table_02 Pfd Valuation_commentaires fixe  internet Déc 08_TBG Onatel Février  2009  Vtbg V3_Copie de Flash du mois d' avril 2009 corrigé par NAIMI_Reporting Onatel septembre  2009 préparé_Capex- Mobile" xfId="6847" xr:uid="{00000000-0005-0000-0000-0000C01A0000}"/>
    <cellStyle name="_Table_02 Pfd Valuation_commentaires fixe  internet Déc 08_TBG Onatel Février  2009  Vtbg V3_Copie de Flash du mois d' avril 2009 corrigé par NAIMI_Reporting Onatel septembre  2009 préparé_Capex- Mobile 2" xfId="6848" xr:uid="{00000000-0005-0000-0000-0000C11A0000}"/>
    <cellStyle name="_Table_02 Pfd Valuation_commentaires fixe  internet Déc 08_TBG Onatel Février  2009  Vtbg V3_Copie de Flash du mois d' avril 2009 corrigé par NAIMI_Reporting Onatel septembre  2009 préparé_Capex- Mobile 2 2" xfId="6849" xr:uid="{00000000-0005-0000-0000-0000C21A0000}"/>
    <cellStyle name="_Table_02 Pfd Valuation_commentaires fixe  internet Déc 08_TBG Onatel Février  2009  Vtbg V3_Copie de Flash du mois d' avril 2009 corrigé par NAIMI_Reporting Onatel septembre  2009 préparé_Capex- Mobile 3" xfId="6850" xr:uid="{00000000-0005-0000-0000-0000C31A0000}"/>
    <cellStyle name="_Table_02 Pfd Valuation_commentaires fixe  internet Déc 08_TBG Onatel Février  2009  Vtbg V3_Flash du mois d' avril 2009" xfId="6851" xr:uid="{00000000-0005-0000-0000-0000C41A0000}"/>
    <cellStyle name="_Table_02 Pfd Valuation_commentaires fixe  internet Déc 08_TBG Onatel Février  2009  Vtbg V3_Flash du mois d' avril 2009 2" xfId="6852" xr:uid="{00000000-0005-0000-0000-0000C51A0000}"/>
    <cellStyle name="_Table_02 Pfd Valuation_commentaires fixe  internet Déc 08_TBG Onatel Février  2009  Vtbg V3_Flash du mois d' avril 2009 2 2" xfId="6853" xr:uid="{00000000-0005-0000-0000-0000C61A0000}"/>
    <cellStyle name="_Table_02 Pfd Valuation_commentaires fixe  internet Déc 08_TBG Onatel Février  2009  Vtbg V3_Flash du mois d' avril 2009 3" xfId="6854" xr:uid="{00000000-0005-0000-0000-0000C71A0000}"/>
    <cellStyle name="_Table_02 Pfd Valuation_commentaires fixe  internet Déc 08_TBG Onatel Février  2009  Vtbg V3_Flash du mois d' avril 2009_Budget Telmob 2011" xfId="6855" xr:uid="{00000000-0005-0000-0000-0000C81A0000}"/>
    <cellStyle name="_Table_02 Pfd Valuation_commentaires fixe  internet Déc 08_TBG Onatel Février  2009  Vtbg V3_Flash du mois d' avril 2009_Budget Telmob 2011 2" xfId="6856" xr:uid="{00000000-0005-0000-0000-0000C91A0000}"/>
    <cellStyle name="_Table_02 Pfd Valuation_commentaires fixe  internet Déc 08_TBG Onatel Février  2009  Vtbg V3_Flash du mois d' avril 2009_Budget Telmob 2011 2 2" xfId="6857" xr:uid="{00000000-0005-0000-0000-0000CA1A0000}"/>
    <cellStyle name="_Table_02 Pfd Valuation_commentaires fixe  internet Déc 08_TBG Onatel Février  2009  Vtbg V3_Flash du mois d' avril 2009_Budget Telmob 2011 3" xfId="6858" xr:uid="{00000000-0005-0000-0000-0000CB1A0000}"/>
    <cellStyle name="_Table_02 Pfd Valuation_commentaires fixe  internet Déc 08_TBG Onatel Février  2009  Vtbg V3_Flash du mois d' avril 2009_Capex- Mobile" xfId="6859" xr:uid="{00000000-0005-0000-0000-0000CC1A0000}"/>
    <cellStyle name="_Table_02 Pfd Valuation_commentaires fixe  internet Déc 08_TBG Onatel Février  2009  Vtbg V3_Flash du mois d' avril 2009_Capex- Mobile 2" xfId="6860" xr:uid="{00000000-0005-0000-0000-0000CD1A0000}"/>
    <cellStyle name="_Table_02 Pfd Valuation_commentaires fixe  internet Déc 08_TBG Onatel Février  2009  Vtbg V3_Flash du mois d' avril 2009_Capex- Mobile 2 2" xfId="6861" xr:uid="{00000000-0005-0000-0000-0000CE1A0000}"/>
    <cellStyle name="_Table_02 Pfd Valuation_commentaires fixe  internet Déc 08_TBG Onatel Février  2009  Vtbg V3_Flash du mois d' avril 2009_Capex- Mobile 3" xfId="6862" xr:uid="{00000000-0005-0000-0000-0000CF1A0000}"/>
    <cellStyle name="_Table_02 Pfd Valuation_commentaires fixe  internet Déc 08_TBG Onatel Février  2009  Vtbg V3_Flash du mois d' avril 2009_Flash du mois de mai 2009" xfId="6863" xr:uid="{00000000-0005-0000-0000-0000D01A0000}"/>
    <cellStyle name="_Table_02 Pfd Valuation_commentaires fixe  internet Déc 08_TBG Onatel Février  2009  Vtbg V3_Flash du mois d' avril 2009_Flash du mois de mai 2009 2" xfId="6864" xr:uid="{00000000-0005-0000-0000-0000D11A0000}"/>
    <cellStyle name="_Table_02 Pfd Valuation_commentaires fixe  internet Déc 08_TBG Onatel Février  2009  Vtbg V3_Flash du mois d' avril 2009_Flash du mois de mai 2009 2 2" xfId="6865" xr:uid="{00000000-0005-0000-0000-0000D21A0000}"/>
    <cellStyle name="_Table_02 Pfd Valuation_commentaires fixe  internet Déc 08_TBG Onatel Février  2009  Vtbg V3_Flash du mois d' avril 2009_Flash du mois de mai 2009 3" xfId="6866" xr:uid="{00000000-0005-0000-0000-0000D31A0000}"/>
    <cellStyle name="_Table_02 Pfd Valuation_commentaires fixe  internet Déc 08_TBG Onatel Février  2009  Vtbg V3_Flash du mois d' avril 2009_Flash du mois de mai 2009_Budget Telmob 2011" xfId="6867" xr:uid="{00000000-0005-0000-0000-0000D41A0000}"/>
    <cellStyle name="_Table_02 Pfd Valuation_commentaires fixe  internet Déc 08_TBG Onatel Février  2009  Vtbg V3_Flash du mois d' avril 2009_Flash du mois de mai 2009_Budget Telmob 2011 2" xfId="6868" xr:uid="{00000000-0005-0000-0000-0000D51A0000}"/>
    <cellStyle name="_Table_02 Pfd Valuation_commentaires fixe  internet Déc 08_TBG Onatel Février  2009  Vtbg V3_Flash du mois d' avril 2009_Flash du mois de mai 2009_Budget Telmob 2011 2 2" xfId="6869" xr:uid="{00000000-0005-0000-0000-0000D61A0000}"/>
    <cellStyle name="_Table_02 Pfd Valuation_commentaires fixe  internet Déc 08_TBG Onatel Février  2009  Vtbg V3_Flash du mois d' avril 2009_Flash du mois de mai 2009_Budget Telmob 2011 3" xfId="6870" xr:uid="{00000000-0005-0000-0000-0000D71A0000}"/>
    <cellStyle name="_Table_02 Pfd Valuation_commentaires fixe  internet Déc 08_TBG Onatel Février  2009  Vtbg V3_Flash du mois d' avril 2009_Flash du mois de mai 2009_Capex- Mobile" xfId="6871" xr:uid="{00000000-0005-0000-0000-0000D81A0000}"/>
    <cellStyle name="_Table_02 Pfd Valuation_commentaires fixe  internet Déc 08_TBG Onatel Février  2009  Vtbg V3_Flash du mois d' avril 2009_Flash du mois de mai 2009_Capex- Mobile 2" xfId="6872" xr:uid="{00000000-0005-0000-0000-0000D91A0000}"/>
    <cellStyle name="_Table_02 Pfd Valuation_commentaires fixe  internet Déc 08_TBG Onatel Février  2009  Vtbg V3_Flash du mois d' avril 2009_Flash du mois de mai 2009_Capex- Mobile 2 2" xfId="6873" xr:uid="{00000000-0005-0000-0000-0000DA1A0000}"/>
    <cellStyle name="_Table_02 Pfd Valuation_commentaires fixe  internet Déc 08_TBG Onatel Février  2009  Vtbg V3_Flash du mois d' avril 2009_Flash du mois de mai 2009_Capex- Mobile 3" xfId="6874" xr:uid="{00000000-0005-0000-0000-0000DB1A0000}"/>
    <cellStyle name="_Table_02 Pfd Valuation_commentaires fixe  internet Déc 08_TBG Onatel Février  2009  Vtbg V3_Flash du mois d' avril 2009_Flash du mois de septembre 2009 (2) (version 1)" xfId="6875" xr:uid="{00000000-0005-0000-0000-0000DC1A0000}"/>
    <cellStyle name="_Table_02 Pfd Valuation_commentaires fixe  internet Déc 08_TBG Onatel Février  2009  Vtbg V3_Flash du mois d' avril 2009_Flash du mois de septembre 2009 (2) (version 1) 2" xfId="6876" xr:uid="{00000000-0005-0000-0000-0000DD1A0000}"/>
    <cellStyle name="_Table_02 Pfd Valuation_commentaires fixe  internet Déc 08_TBG Onatel Février  2009  Vtbg V3_Flash du mois d' avril 2009_Flash du mois de septembre 2009 (2) (version 1) 2 2" xfId="6877" xr:uid="{00000000-0005-0000-0000-0000DE1A0000}"/>
    <cellStyle name="_Table_02 Pfd Valuation_commentaires fixe  internet Déc 08_TBG Onatel Février  2009  Vtbg V3_Flash du mois d' avril 2009_Flash du mois de septembre 2009 (2) (version 1) 3" xfId="6878" xr:uid="{00000000-0005-0000-0000-0000DF1A0000}"/>
    <cellStyle name="_Table_02 Pfd Valuation_commentaires fixe  internet Déc 08_TBG Onatel Février  2009  Vtbg V3_Flash du mois d' avril 2009_Flash du mois de septembre 2009 (2) (version 1)_Budget Telmob 2011" xfId="6879" xr:uid="{00000000-0005-0000-0000-0000E01A0000}"/>
    <cellStyle name="_Table_02 Pfd Valuation_commentaires fixe  internet Déc 08_TBG Onatel Février  2009  Vtbg V3_Flash du mois d' avril 2009_Flash du mois de septembre 2009 (2) (version 1)_Budget Telmob 2011 2" xfId="6880" xr:uid="{00000000-0005-0000-0000-0000E11A0000}"/>
    <cellStyle name="_Table_02 Pfd Valuation_commentaires fixe  internet Déc 08_TBG Onatel Février  2009  Vtbg V3_Flash du mois d' avril 2009_Flash du mois de septembre 2009 (2) (version 1)_Budget Telmob 2011 2 2" xfId="6881" xr:uid="{00000000-0005-0000-0000-0000E21A0000}"/>
    <cellStyle name="_Table_02 Pfd Valuation_commentaires fixe  internet Déc 08_TBG Onatel Février  2009  Vtbg V3_Flash du mois d' avril 2009_Flash du mois de septembre 2009 (2) (version 1)_Budget Telmob 2011 3" xfId="6882" xr:uid="{00000000-0005-0000-0000-0000E31A0000}"/>
    <cellStyle name="_Table_02 Pfd Valuation_commentaires fixe  internet Déc 08_TBG Onatel Février  2009  Vtbg V3_Flash du mois d' avril 2009_Flash du mois de septembre 2009 (2) (version 1)_Capex- Mobile" xfId="6883" xr:uid="{00000000-0005-0000-0000-0000E41A0000}"/>
    <cellStyle name="_Table_02 Pfd Valuation_commentaires fixe  internet Déc 08_TBG Onatel Février  2009  Vtbg V3_Flash du mois d' avril 2009_Flash du mois de septembre 2009 (2) (version 1)_Capex- Mobile 2" xfId="6884" xr:uid="{00000000-0005-0000-0000-0000E51A0000}"/>
    <cellStyle name="_Table_02 Pfd Valuation_commentaires fixe  internet Déc 08_TBG Onatel Février  2009  Vtbg V3_Flash du mois d' avril 2009_Flash du mois de septembre 2009 (2) (version 1)_Capex- Mobile 2 2" xfId="6885" xr:uid="{00000000-0005-0000-0000-0000E61A0000}"/>
    <cellStyle name="_Table_02 Pfd Valuation_commentaires fixe  internet Déc 08_TBG Onatel Février  2009  Vtbg V3_Flash du mois d' avril 2009_Flash du mois de septembre 2009 (2) (version 1)_Capex- Mobile 3" xfId="6886" xr:uid="{00000000-0005-0000-0000-0000E71A0000}"/>
    <cellStyle name="_Table_02 Pfd Valuation_commentaires fixe  internet Déc 08_TBG Onatel Février  2009  Vtbg V3_Flash du mois d' avril 2009_Reporting Onatel Mai 2009 V 0" xfId="6887" xr:uid="{00000000-0005-0000-0000-0000E81A0000}"/>
    <cellStyle name="_Table_02 Pfd Valuation_commentaires fixe  internet Déc 08_TBG Onatel Février  2009  Vtbg V3_Flash du mois d' avril 2009_Reporting Onatel Mai 2009 V 0 2" xfId="6888" xr:uid="{00000000-0005-0000-0000-0000E91A0000}"/>
    <cellStyle name="_Table_02 Pfd Valuation_commentaires fixe  internet Déc 08_TBG Onatel Février  2009  Vtbg V3_Flash du mois d' avril 2009_Reporting Onatel Mai 2009 V 0 2 2" xfId="6889" xr:uid="{00000000-0005-0000-0000-0000EA1A0000}"/>
    <cellStyle name="_Table_02 Pfd Valuation_commentaires fixe  internet Déc 08_TBG Onatel Février  2009  Vtbg V3_Flash du mois d' avril 2009_Reporting Onatel Mai 2009 V 0 3" xfId="6890" xr:uid="{00000000-0005-0000-0000-0000EB1A0000}"/>
    <cellStyle name="_Table_02 Pfd Valuation_commentaires fixe  internet Déc 08_TBG Onatel Février  2009  Vtbg V3_Flash du mois d' avril 2009_Reporting Onatel Mai 2009 V 0_Budget Telmob 2011" xfId="6891" xr:uid="{00000000-0005-0000-0000-0000EC1A0000}"/>
    <cellStyle name="_Table_02 Pfd Valuation_commentaires fixe  internet Déc 08_TBG Onatel Février  2009  Vtbg V3_Flash du mois d' avril 2009_Reporting Onatel Mai 2009 V 0_Budget Telmob 2011 2" xfId="6892" xr:uid="{00000000-0005-0000-0000-0000ED1A0000}"/>
    <cellStyle name="_Table_02 Pfd Valuation_commentaires fixe  internet Déc 08_TBG Onatel Février  2009  Vtbg V3_Flash du mois d' avril 2009_Reporting Onatel Mai 2009 V 0_Budget Telmob 2011 2 2" xfId="6893" xr:uid="{00000000-0005-0000-0000-0000EE1A0000}"/>
    <cellStyle name="_Table_02 Pfd Valuation_commentaires fixe  internet Déc 08_TBG Onatel Février  2009  Vtbg V3_Flash du mois d' avril 2009_Reporting Onatel Mai 2009 V 0_Budget Telmob 2011 3" xfId="6894" xr:uid="{00000000-0005-0000-0000-0000EF1A0000}"/>
    <cellStyle name="_Table_02 Pfd Valuation_commentaires fixe  internet Déc 08_TBG Onatel Février  2009  Vtbg V3_Flash du mois d' avril 2009_Reporting Onatel Mai 2009 V 0_Capex- Mobile" xfId="6895" xr:uid="{00000000-0005-0000-0000-0000F01A0000}"/>
    <cellStyle name="_Table_02 Pfd Valuation_commentaires fixe  internet Déc 08_TBG Onatel Février  2009  Vtbg V3_Flash du mois d' avril 2009_Reporting Onatel Mai 2009 V 0_Capex- Mobile 2" xfId="6896" xr:uid="{00000000-0005-0000-0000-0000F11A0000}"/>
    <cellStyle name="_Table_02 Pfd Valuation_commentaires fixe  internet Déc 08_TBG Onatel Février  2009  Vtbg V3_Flash du mois d' avril 2009_Reporting Onatel Mai 2009 V 0_Capex- Mobile 2 2" xfId="6897" xr:uid="{00000000-0005-0000-0000-0000F21A0000}"/>
    <cellStyle name="_Table_02 Pfd Valuation_commentaires fixe  internet Déc 08_TBG Onatel Février  2009  Vtbg V3_Flash du mois d' avril 2009_Reporting Onatel Mai 2009 V 0_Capex- Mobile 3" xfId="6898" xr:uid="{00000000-0005-0000-0000-0000F31A0000}"/>
    <cellStyle name="_Table_02 Pfd Valuation_commentaires fixe  internet Déc 08_TBG Onatel Février  2009  Vtbg V3_Flash du mois d' avril 2009_Reporting Onatel septembre  2009 préparé" xfId="6899" xr:uid="{00000000-0005-0000-0000-0000F41A0000}"/>
    <cellStyle name="_Table_02 Pfd Valuation_commentaires fixe  internet Déc 08_TBG Onatel Février  2009  Vtbg V3_Flash du mois d' avril 2009_Reporting Onatel septembre  2009 préparé 2" xfId="6900" xr:uid="{00000000-0005-0000-0000-0000F51A0000}"/>
    <cellStyle name="_Table_02 Pfd Valuation_commentaires fixe  internet Déc 08_TBG Onatel Février  2009  Vtbg V3_Flash du mois d' avril 2009_Reporting Onatel septembre  2009 préparé 2 2" xfId="6901" xr:uid="{00000000-0005-0000-0000-0000F61A0000}"/>
    <cellStyle name="_Table_02 Pfd Valuation_commentaires fixe  internet Déc 08_TBG Onatel Février  2009  Vtbg V3_Flash du mois d' avril 2009_Reporting Onatel septembre  2009 préparé 3" xfId="6902" xr:uid="{00000000-0005-0000-0000-0000F71A0000}"/>
    <cellStyle name="_Table_02 Pfd Valuation_commentaires fixe  internet Déc 08_TBG Onatel Février  2009  Vtbg V3_Flash du mois d' avril 2009_Reporting Onatel septembre  2009 préparé_Budget Telmob 2011" xfId="6903" xr:uid="{00000000-0005-0000-0000-0000F81A0000}"/>
    <cellStyle name="_Table_02 Pfd Valuation_commentaires fixe  internet Déc 08_TBG Onatel Février  2009  Vtbg V3_Flash du mois d' avril 2009_Reporting Onatel septembre  2009 préparé_Budget Telmob 2011 2" xfId="6904" xr:uid="{00000000-0005-0000-0000-0000F91A0000}"/>
    <cellStyle name="_Table_02 Pfd Valuation_commentaires fixe  internet Déc 08_TBG Onatel Février  2009  Vtbg V3_Flash du mois d' avril 2009_Reporting Onatel septembre  2009 préparé_Budget Telmob 2011 2 2" xfId="6905" xr:uid="{00000000-0005-0000-0000-0000FA1A0000}"/>
    <cellStyle name="_Table_02 Pfd Valuation_commentaires fixe  internet Déc 08_TBG Onatel Février  2009  Vtbg V3_Flash du mois d' avril 2009_Reporting Onatel septembre  2009 préparé_Budget Telmob 2011 3" xfId="6906" xr:uid="{00000000-0005-0000-0000-0000FB1A0000}"/>
    <cellStyle name="_Table_02 Pfd Valuation_commentaires fixe  internet Déc 08_TBG Onatel Février  2009  Vtbg V3_Flash du mois d' avril 2009_Reporting Onatel septembre  2009 préparé_Capex- Mobile" xfId="6907" xr:uid="{00000000-0005-0000-0000-0000FC1A0000}"/>
    <cellStyle name="_Table_02 Pfd Valuation_commentaires fixe  internet Déc 08_TBG Onatel Février  2009  Vtbg V3_Flash du mois d' avril 2009_Reporting Onatel septembre  2009 préparé_Capex- Mobile 2" xfId="6908" xr:uid="{00000000-0005-0000-0000-0000FD1A0000}"/>
    <cellStyle name="_Table_02 Pfd Valuation_commentaires fixe  internet Déc 08_TBG Onatel Février  2009  Vtbg V3_Flash du mois d' avril 2009_Reporting Onatel septembre  2009 préparé_Capex- Mobile 2 2" xfId="6909" xr:uid="{00000000-0005-0000-0000-0000FE1A0000}"/>
    <cellStyle name="_Table_02 Pfd Valuation_commentaires fixe  internet Déc 08_TBG Onatel Février  2009  Vtbg V3_Flash du mois d' avril 2009_Reporting Onatel septembre  2009 préparé_Capex- Mobile 3" xfId="6910" xr:uid="{00000000-0005-0000-0000-0000FF1A0000}"/>
    <cellStyle name="_Table_02 Pfd Valuation_commentaires fixe  internet Déc 08_TBG Onatel Février  2009  Vtbg V3_Flash du mois de mai 2009" xfId="6911" xr:uid="{00000000-0005-0000-0000-0000001B0000}"/>
    <cellStyle name="_Table_02 Pfd Valuation_commentaires fixe  internet Déc 08_TBG Onatel Février  2009  Vtbg V3_Flash du mois de mai 2009 2" xfId="6912" xr:uid="{00000000-0005-0000-0000-0000011B0000}"/>
    <cellStyle name="_Table_02 Pfd Valuation_commentaires fixe  internet Déc 08_TBG Onatel Février  2009  Vtbg V3_Flash du mois de mai 2009 2 2" xfId="6913" xr:uid="{00000000-0005-0000-0000-0000021B0000}"/>
    <cellStyle name="_Table_02 Pfd Valuation_commentaires fixe  internet Déc 08_TBG Onatel Février  2009  Vtbg V3_Flash du mois de mai 2009 3" xfId="6914" xr:uid="{00000000-0005-0000-0000-0000031B0000}"/>
    <cellStyle name="_Table_02 Pfd Valuation_commentaires fixe  internet Déc 08_TBG Onatel Février  2009  Vtbg V3_Flash du mois de mai 2009_Budget Telmob 2011" xfId="6915" xr:uid="{00000000-0005-0000-0000-0000041B0000}"/>
    <cellStyle name="_Table_02 Pfd Valuation_commentaires fixe  internet Déc 08_TBG Onatel Février  2009  Vtbg V3_Flash du mois de mai 2009_Budget Telmob 2011 2" xfId="6916" xr:uid="{00000000-0005-0000-0000-0000051B0000}"/>
    <cellStyle name="_Table_02 Pfd Valuation_commentaires fixe  internet Déc 08_TBG Onatel Février  2009  Vtbg V3_Flash du mois de mai 2009_Budget Telmob 2011 2 2" xfId="6917" xr:uid="{00000000-0005-0000-0000-0000061B0000}"/>
    <cellStyle name="_Table_02 Pfd Valuation_commentaires fixe  internet Déc 08_TBG Onatel Février  2009  Vtbg V3_Flash du mois de mai 2009_Budget Telmob 2011 3" xfId="6918" xr:uid="{00000000-0005-0000-0000-0000071B0000}"/>
    <cellStyle name="_Table_02 Pfd Valuation_commentaires fixe  internet Déc 08_TBG Onatel Février  2009  Vtbg V3_Flash du mois de mai 2009_Capex- Mobile" xfId="6919" xr:uid="{00000000-0005-0000-0000-0000081B0000}"/>
    <cellStyle name="_Table_02 Pfd Valuation_commentaires fixe  internet Déc 08_TBG Onatel Février  2009  Vtbg V3_Flash du mois de mai 2009_Capex- Mobile 2" xfId="6920" xr:uid="{00000000-0005-0000-0000-0000091B0000}"/>
    <cellStyle name="_Table_02 Pfd Valuation_commentaires fixe  internet Déc 08_TBG Onatel Février  2009  Vtbg V3_Flash du mois de mai 2009_Capex- Mobile 2 2" xfId="6921" xr:uid="{00000000-0005-0000-0000-00000A1B0000}"/>
    <cellStyle name="_Table_02 Pfd Valuation_commentaires fixe  internet Déc 08_TBG Onatel Février  2009  Vtbg V3_Flash du mois de mai 2009_Capex- Mobile 3" xfId="6922" xr:uid="{00000000-0005-0000-0000-00000B1B0000}"/>
    <cellStyle name="_Table_02 Pfd Valuation_commentaires fixe  internet Déc 08_TBG Onatel Février  2009  Vtbg V3_Flash du mois de septembre 2009 (2) (version 1)" xfId="6923" xr:uid="{00000000-0005-0000-0000-00000C1B0000}"/>
    <cellStyle name="_Table_02 Pfd Valuation_commentaires fixe  internet Déc 08_TBG Onatel Février  2009  Vtbg V3_Flash du mois de septembre 2009 (2) (version 1) 2" xfId="6924" xr:uid="{00000000-0005-0000-0000-00000D1B0000}"/>
    <cellStyle name="_Table_02 Pfd Valuation_commentaires fixe  internet Déc 08_TBG Onatel Février  2009  Vtbg V3_Flash du mois de septembre 2009 (2) (version 1) 2 2" xfId="6925" xr:uid="{00000000-0005-0000-0000-00000E1B0000}"/>
    <cellStyle name="_Table_02 Pfd Valuation_commentaires fixe  internet Déc 08_TBG Onatel Février  2009  Vtbg V3_Flash du mois de septembre 2009 (2) (version 1) 3" xfId="6926" xr:uid="{00000000-0005-0000-0000-00000F1B0000}"/>
    <cellStyle name="_Table_02 Pfd Valuation_commentaires fixe  internet Déc 08_TBG Onatel Février  2009  Vtbg V3_Flash du mois de septembre 2009 (2) (version 1)_Budget Telmob 2011" xfId="6927" xr:uid="{00000000-0005-0000-0000-0000101B0000}"/>
    <cellStyle name="_Table_02 Pfd Valuation_commentaires fixe  internet Déc 08_TBG Onatel Février  2009  Vtbg V3_Flash du mois de septembre 2009 (2) (version 1)_Budget Telmob 2011 2" xfId="6928" xr:uid="{00000000-0005-0000-0000-0000111B0000}"/>
    <cellStyle name="_Table_02 Pfd Valuation_commentaires fixe  internet Déc 08_TBG Onatel Février  2009  Vtbg V3_Flash du mois de septembre 2009 (2) (version 1)_Budget Telmob 2011 2 2" xfId="6929" xr:uid="{00000000-0005-0000-0000-0000121B0000}"/>
    <cellStyle name="_Table_02 Pfd Valuation_commentaires fixe  internet Déc 08_TBG Onatel Février  2009  Vtbg V3_Flash du mois de septembre 2009 (2) (version 1)_Budget Telmob 2011 3" xfId="6930" xr:uid="{00000000-0005-0000-0000-0000131B0000}"/>
    <cellStyle name="_Table_02 Pfd Valuation_commentaires fixe  internet Déc 08_TBG Onatel Février  2009  Vtbg V3_Flash du mois de septembre 2009 (2) (version 1)_Capex- Mobile" xfId="6931" xr:uid="{00000000-0005-0000-0000-0000141B0000}"/>
    <cellStyle name="_Table_02 Pfd Valuation_commentaires fixe  internet Déc 08_TBG Onatel Février  2009  Vtbg V3_Flash du mois de septembre 2009 (2) (version 1)_Capex- Mobile 2" xfId="6932" xr:uid="{00000000-0005-0000-0000-0000151B0000}"/>
    <cellStyle name="_Table_02 Pfd Valuation_commentaires fixe  internet Déc 08_TBG Onatel Février  2009  Vtbg V3_Flash du mois de septembre 2009 (2) (version 1)_Capex- Mobile 2 2" xfId="6933" xr:uid="{00000000-0005-0000-0000-0000161B0000}"/>
    <cellStyle name="_Table_02 Pfd Valuation_commentaires fixe  internet Déc 08_TBG Onatel Février  2009  Vtbg V3_Flash du mois de septembre 2009 (2) (version 1)_Capex- Mobile 3" xfId="6934" xr:uid="{00000000-0005-0000-0000-0000171B0000}"/>
    <cellStyle name="_Table_02 Pfd Valuation_commentaires fixe  internet Déc 08_TBG Onatel Février  2009  Vtbg V3_Reporting Onatel Mai 2009 V 0" xfId="6935" xr:uid="{00000000-0005-0000-0000-0000181B0000}"/>
    <cellStyle name="_Table_02 Pfd Valuation_commentaires fixe  internet Déc 08_TBG Onatel Février  2009  Vtbg V3_Reporting Onatel Mai 2009 V 0 2" xfId="6936" xr:uid="{00000000-0005-0000-0000-0000191B0000}"/>
    <cellStyle name="_Table_02 Pfd Valuation_commentaires fixe  internet Déc 08_TBG Onatel Février  2009  Vtbg V3_Reporting Onatel Mai 2009 V 0 2 2" xfId="6937" xr:uid="{00000000-0005-0000-0000-00001A1B0000}"/>
    <cellStyle name="_Table_02 Pfd Valuation_commentaires fixe  internet Déc 08_TBG Onatel Février  2009  Vtbg V3_Reporting Onatel Mai 2009 V 0 3" xfId="6938" xr:uid="{00000000-0005-0000-0000-00001B1B0000}"/>
    <cellStyle name="_Table_02 Pfd Valuation_commentaires fixe  internet Déc 08_TBG Onatel Février  2009  Vtbg V3_Reporting Onatel Mai 2009 V 0_Budget Telmob 2011" xfId="6939" xr:uid="{00000000-0005-0000-0000-00001C1B0000}"/>
    <cellStyle name="_Table_02 Pfd Valuation_commentaires fixe  internet Déc 08_TBG Onatel Février  2009  Vtbg V3_Reporting Onatel Mai 2009 V 0_Budget Telmob 2011 2" xfId="6940" xr:uid="{00000000-0005-0000-0000-00001D1B0000}"/>
    <cellStyle name="_Table_02 Pfd Valuation_commentaires fixe  internet Déc 08_TBG Onatel Février  2009  Vtbg V3_Reporting Onatel Mai 2009 V 0_Budget Telmob 2011 2 2" xfId="6941" xr:uid="{00000000-0005-0000-0000-00001E1B0000}"/>
    <cellStyle name="_Table_02 Pfd Valuation_commentaires fixe  internet Déc 08_TBG Onatel Février  2009  Vtbg V3_Reporting Onatel Mai 2009 V 0_Budget Telmob 2011 3" xfId="6942" xr:uid="{00000000-0005-0000-0000-00001F1B0000}"/>
    <cellStyle name="_Table_02 Pfd Valuation_commentaires fixe  internet Déc 08_TBG Onatel Février  2009  Vtbg V3_Reporting Onatel Mai 2009 V 0_Capex- Mobile" xfId="6943" xr:uid="{00000000-0005-0000-0000-0000201B0000}"/>
    <cellStyle name="_Table_02 Pfd Valuation_commentaires fixe  internet Déc 08_TBG Onatel Février  2009  Vtbg V3_Reporting Onatel Mai 2009 V 0_Capex- Mobile 2" xfId="6944" xr:uid="{00000000-0005-0000-0000-0000211B0000}"/>
    <cellStyle name="_Table_02 Pfd Valuation_commentaires fixe  internet Déc 08_TBG Onatel Février  2009  Vtbg V3_Reporting Onatel Mai 2009 V 0_Capex- Mobile 2 2" xfId="6945" xr:uid="{00000000-0005-0000-0000-0000221B0000}"/>
    <cellStyle name="_Table_02 Pfd Valuation_commentaires fixe  internet Déc 08_TBG Onatel Février  2009  Vtbg V3_Reporting Onatel Mai 2009 V 0_Capex- Mobile 3" xfId="6946" xr:uid="{00000000-0005-0000-0000-0000231B0000}"/>
    <cellStyle name="_Table_02 Pfd Valuation_commentaires fixe  internet Déc 08_TBG Onatel Février  2009  Vtbg V3_Reporting Onatel septembre  2009 préparé" xfId="6947" xr:uid="{00000000-0005-0000-0000-0000241B0000}"/>
    <cellStyle name="_Table_02 Pfd Valuation_commentaires fixe  internet Déc 08_TBG Onatel Février  2009  Vtbg V3_Reporting Onatel septembre  2009 préparé 2" xfId="6948" xr:uid="{00000000-0005-0000-0000-0000251B0000}"/>
    <cellStyle name="_Table_02 Pfd Valuation_commentaires fixe  internet Déc 08_TBG Onatel Février  2009  Vtbg V3_Reporting Onatel septembre  2009 préparé 2 2" xfId="6949" xr:uid="{00000000-0005-0000-0000-0000261B0000}"/>
    <cellStyle name="_Table_02 Pfd Valuation_commentaires fixe  internet Déc 08_TBG Onatel Février  2009  Vtbg V3_Reporting Onatel septembre  2009 préparé 3" xfId="6950" xr:uid="{00000000-0005-0000-0000-0000271B0000}"/>
    <cellStyle name="_Table_02 Pfd Valuation_commentaires fixe  internet Déc 08_TBG Onatel Février  2009  Vtbg V3_Reporting Onatel septembre  2009 préparé_Budget Telmob 2011" xfId="6951" xr:uid="{00000000-0005-0000-0000-0000281B0000}"/>
    <cellStyle name="_Table_02 Pfd Valuation_commentaires fixe  internet Déc 08_TBG Onatel Février  2009  Vtbg V3_Reporting Onatel septembre  2009 préparé_Budget Telmob 2011 2" xfId="6952" xr:uid="{00000000-0005-0000-0000-0000291B0000}"/>
    <cellStyle name="_Table_02 Pfd Valuation_commentaires fixe  internet Déc 08_TBG Onatel Février  2009  Vtbg V3_Reporting Onatel septembre  2009 préparé_Budget Telmob 2011 2 2" xfId="6953" xr:uid="{00000000-0005-0000-0000-00002A1B0000}"/>
    <cellStyle name="_Table_02 Pfd Valuation_commentaires fixe  internet Déc 08_TBG Onatel Février  2009  Vtbg V3_Reporting Onatel septembre  2009 préparé_Budget Telmob 2011 3" xfId="6954" xr:uid="{00000000-0005-0000-0000-00002B1B0000}"/>
    <cellStyle name="_Table_02 Pfd Valuation_commentaires fixe  internet Déc 08_TBG Onatel Février  2009  Vtbg V3_Reporting Onatel septembre  2009 préparé_Capex- Mobile" xfId="6955" xr:uid="{00000000-0005-0000-0000-00002C1B0000}"/>
    <cellStyle name="_Table_02 Pfd Valuation_commentaires fixe  internet Déc 08_TBG Onatel Février  2009  Vtbg V3_Reporting Onatel septembre  2009 préparé_Capex- Mobile 2" xfId="6956" xr:uid="{00000000-0005-0000-0000-00002D1B0000}"/>
    <cellStyle name="_Table_02 Pfd Valuation_commentaires fixe  internet Déc 08_TBG Onatel Février  2009  Vtbg V3_Reporting Onatel septembre  2009 préparé_Capex- Mobile 2 2" xfId="6957" xr:uid="{00000000-0005-0000-0000-00002E1B0000}"/>
    <cellStyle name="_Table_02 Pfd Valuation_commentaires fixe  internet Déc 08_TBG Onatel Février  2009  Vtbg V3_Reporting Onatel septembre  2009 préparé_Capex- Mobile 3" xfId="6958" xr:uid="{00000000-0005-0000-0000-00002F1B0000}"/>
    <cellStyle name="_Table_02 Pfd Valuation_Commentaires TBG mars" xfId="6959" xr:uid="{00000000-0005-0000-0000-0000301B0000}"/>
    <cellStyle name="_Table_02 Pfd Valuation_Commentaires TBG mars 2" xfId="6960" xr:uid="{00000000-0005-0000-0000-0000311B0000}"/>
    <cellStyle name="_Table_02 Pfd Valuation_Commentaires TBG mars 2 2" xfId="6961" xr:uid="{00000000-0005-0000-0000-0000321B0000}"/>
    <cellStyle name="_Table_02 Pfd Valuation_Commentaires TBG mars 3" xfId="6962" xr:uid="{00000000-0005-0000-0000-0000331B0000}"/>
    <cellStyle name="_Table_02 Pfd Valuation_Commentaires TBG mars_Budget Telmob 2011" xfId="6963" xr:uid="{00000000-0005-0000-0000-0000341B0000}"/>
    <cellStyle name="_Table_02 Pfd Valuation_Commentaires TBG mars_Budget Telmob 2011 2" xfId="6964" xr:uid="{00000000-0005-0000-0000-0000351B0000}"/>
    <cellStyle name="_Table_02 Pfd Valuation_Commentaires TBG mars_Budget Telmob 2011 2 2" xfId="6965" xr:uid="{00000000-0005-0000-0000-0000361B0000}"/>
    <cellStyle name="_Table_02 Pfd Valuation_Commentaires TBG mars_Budget Telmob 2011 3" xfId="6966" xr:uid="{00000000-0005-0000-0000-0000371B0000}"/>
    <cellStyle name="_Table_02 Pfd Valuation_Commentaires TBG mars_Capex- Mobile" xfId="6967" xr:uid="{00000000-0005-0000-0000-0000381B0000}"/>
    <cellStyle name="_Table_02 Pfd Valuation_Commentaires TBG mars_Capex- Mobile 2" xfId="6968" xr:uid="{00000000-0005-0000-0000-0000391B0000}"/>
    <cellStyle name="_Table_02 Pfd Valuation_Commentaires TBG mars_Capex- Mobile 2 2" xfId="6969" xr:uid="{00000000-0005-0000-0000-00003A1B0000}"/>
    <cellStyle name="_Table_02 Pfd Valuation_Commentaires TBG mars_Capex- Mobile 3" xfId="6970" xr:uid="{00000000-0005-0000-0000-00003B1B0000}"/>
    <cellStyle name="_Table_02 Pfd Valuation_Commentaires TBG mars_Copie de Flash du mois d' avril 2009 corrigé par NAIMI" xfId="6971" xr:uid="{00000000-0005-0000-0000-00003C1B0000}"/>
    <cellStyle name="_Table_02 Pfd Valuation_Commentaires TBG mars_Copie de Flash du mois d' avril 2009 corrigé par NAIMI 2" xfId="6972" xr:uid="{00000000-0005-0000-0000-00003D1B0000}"/>
    <cellStyle name="_Table_02 Pfd Valuation_Commentaires TBG mars_Copie de Flash du mois d' avril 2009 corrigé par NAIMI 2 2" xfId="6973" xr:uid="{00000000-0005-0000-0000-00003E1B0000}"/>
    <cellStyle name="_Table_02 Pfd Valuation_Commentaires TBG mars_Copie de Flash du mois d' avril 2009 corrigé par NAIMI 3" xfId="6974" xr:uid="{00000000-0005-0000-0000-00003F1B0000}"/>
    <cellStyle name="_Table_02 Pfd Valuation_Commentaires TBG mars_Copie de Flash du mois d' avril 2009 corrigé par NAIMI_Budget Telmob 2011" xfId="6975" xr:uid="{00000000-0005-0000-0000-0000401B0000}"/>
    <cellStyle name="_Table_02 Pfd Valuation_Commentaires TBG mars_Copie de Flash du mois d' avril 2009 corrigé par NAIMI_Budget Telmob 2011 2" xfId="6976" xr:uid="{00000000-0005-0000-0000-0000411B0000}"/>
    <cellStyle name="_Table_02 Pfd Valuation_Commentaires TBG mars_Copie de Flash du mois d' avril 2009 corrigé par NAIMI_Budget Telmob 2011 2 2" xfId="6977" xr:uid="{00000000-0005-0000-0000-0000421B0000}"/>
    <cellStyle name="_Table_02 Pfd Valuation_Commentaires TBG mars_Copie de Flash du mois d' avril 2009 corrigé par NAIMI_Budget Telmob 2011 3" xfId="6978" xr:uid="{00000000-0005-0000-0000-0000431B0000}"/>
    <cellStyle name="_Table_02 Pfd Valuation_Commentaires TBG mars_Copie de Flash du mois d' avril 2009 corrigé par NAIMI_Capex- Mobile" xfId="6979" xr:uid="{00000000-0005-0000-0000-0000441B0000}"/>
    <cellStyle name="_Table_02 Pfd Valuation_Commentaires TBG mars_Copie de Flash du mois d' avril 2009 corrigé par NAIMI_Capex- Mobile 2" xfId="6980" xr:uid="{00000000-0005-0000-0000-0000451B0000}"/>
    <cellStyle name="_Table_02 Pfd Valuation_Commentaires TBG mars_Copie de Flash du mois d' avril 2009 corrigé par NAIMI_Capex- Mobile 2 2" xfId="6981" xr:uid="{00000000-0005-0000-0000-0000461B0000}"/>
    <cellStyle name="_Table_02 Pfd Valuation_Commentaires TBG mars_Copie de Flash du mois d' avril 2009 corrigé par NAIMI_Capex- Mobile 3" xfId="6982" xr:uid="{00000000-0005-0000-0000-0000471B0000}"/>
    <cellStyle name="_Table_02 Pfd Valuation_Commentaires TBG mars_Copie de Flash du mois d' avril 2009 corrigé par NAIMI_Flash du mois de mai 2009" xfId="6983" xr:uid="{00000000-0005-0000-0000-0000481B0000}"/>
    <cellStyle name="_Table_02 Pfd Valuation_Commentaires TBG mars_Copie de Flash du mois d' avril 2009 corrigé par NAIMI_Flash du mois de mai 2009 2" xfId="6984" xr:uid="{00000000-0005-0000-0000-0000491B0000}"/>
    <cellStyle name="_Table_02 Pfd Valuation_Commentaires TBG mars_Copie de Flash du mois d' avril 2009 corrigé par NAIMI_Flash du mois de mai 2009 2 2" xfId="6985" xr:uid="{00000000-0005-0000-0000-00004A1B0000}"/>
    <cellStyle name="_Table_02 Pfd Valuation_Commentaires TBG mars_Copie de Flash du mois d' avril 2009 corrigé par NAIMI_Flash du mois de mai 2009 3" xfId="6986" xr:uid="{00000000-0005-0000-0000-00004B1B0000}"/>
    <cellStyle name="_Table_02 Pfd Valuation_Commentaires TBG mars_Copie de Flash du mois d' avril 2009 corrigé par NAIMI_Flash du mois de mai 2009_Budget Telmob 2011" xfId="6987" xr:uid="{00000000-0005-0000-0000-00004C1B0000}"/>
    <cellStyle name="_Table_02 Pfd Valuation_Commentaires TBG mars_Copie de Flash du mois d' avril 2009 corrigé par NAIMI_Flash du mois de mai 2009_Budget Telmob 2011 2" xfId="6988" xr:uid="{00000000-0005-0000-0000-00004D1B0000}"/>
    <cellStyle name="_Table_02 Pfd Valuation_Commentaires TBG mars_Copie de Flash du mois d' avril 2009 corrigé par NAIMI_Flash du mois de mai 2009_Budget Telmob 2011 2 2" xfId="6989" xr:uid="{00000000-0005-0000-0000-00004E1B0000}"/>
    <cellStyle name="_Table_02 Pfd Valuation_Commentaires TBG mars_Copie de Flash du mois d' avril 2009 corrigé par NAIMI_Flash du mois de mai 2009_Budget Telmob 2011 3" xfId="6990" xr:uid="{00000000-0005-0000-0000-00004F1B0000}"/>
    <cellStyle name="_Table_02 Pfd Valuation_Commentaires TBG mars_Copie de Flash du mois d' avril 2009 corrigé par NAIMI_Flash du mois de mai 2009_Capex- Mobile" xfId="6991" xr:uid="{00000000-0005-0000-0000-0000501B0000}"/>
    <cellStyle name="_Table_02 Pfd Valuation_Commentaires TBG mars_Copie de Flash du mois d' avril 2009 corrigé par NAIMI_Flash du mois de mai 2009_Capex- Mobile 2" xfId="6992" xr:uid="{00000000-0005-0000-0000-0000511B0000}"/>
    <cellStyle name="_Table_02 Pfd Valuation_Commentaires TBG mars_Copie de Flash du mois d' avril 2009 corrigé par NAIMI_Flash du mois de mai 2009_Capex- Mobile 2 2" xfId="6993" xr:uid="{00000000-0005-0000-0000-0000521B0000}"/>
    <cellStyle name="_Table_02 Pfd Valuation_Commentaires TBG mars_Copie de Flash du mois d' avril 2009 corrigé par NAIMI_Flash du mois de mai 2009_Capex- Mobile 3" xfId="6994" xr:uid="{00000000-0005-0000-0000-0000531B0000}"/>
    <cellStyle name="_Table_02 Pfd Valuation_Commentaires TBG mars_Copie de Flash du mois d' avril 2009 corrigé par NAIMI_Flash du mois de septembre 2009 (2) (version 1)" xfId="6995" xr:uid="{00000000-0005-0000-0000-0000541B0000}"/>
    <cellStyle name="_Table_02 Pfd Valuation_Commentaires TBG mars_Copie de Flash du mois d' avril 2009 corrigé par NAIMI_Flash du mois de septembre 2009 (2) (version 1) 2" xfId="6996" xr:uid="{00000000-0005-0000-0000-0000551B0000}"/>
    <cellStyle name="_Table_02 Pfd Valuation_Commentaires TBG mars_Copie de Flash du mois d' avril 2009 corrigé par NAIMI_Flash du mois de septembre 2009 (2) (version 1) 2 2" xfId="6997" xr:uid="{00000000-0005-0000-0000-0000561B0000}"/>
    <cellStyle name="_Table_02 Pfd Valuation_Commentaires TBG mars_Copie de Flash du mois d' avril 2009 corrigé par NAIMI_Flash du mois de septembre 2009 (2) (version 1) 3" xfId="6998" xr:uid="{00000000-0005-0000-0000-0000571B0000}"/>
    <cellStyle name="_Table_02 Pfd Valuation_Commentaires TBG mars_Copie de Flash du mois d' avril 2009 corrigé par NAIMI_Flash du mois de septembre 2009 (2) (version 1)_Budget Telmob 2011" xfId="6999" xr:uid="{00000000-0005-0000-0000-0000581B0000}"/>
    <cellStyle name="_Table_02 Pfd Valuation_Commentaires TBG mars_Copie de Flash du mois d' avril 2009 corrigé par NAIMI_Flash du mois de septembre 2009 (2) (version 1)_Budget Telmob 2011 2" xfId="7000" xr:uid="{00000000-0005-0000-0000-0000591B0000}"/>
    <cellStyle name="_Table_02 Pfd Valuation_Commentaires TBG mars_Copie de Flash du mois d' avril 2009 corrigé par NAIMI_Flash du mois de septembre 2009 (2) (version 1)_Budget Telmob 2011 2 2" xfId="7001" xr:uid="{00000000-0005-0000-0000-00005A1B0000}"/>
    <cellStyle name="_Table_02 Pfd Valuation_Commentaires TBG mars_Copie de Flash du mois d' avril 2009 corrigé par NAIMI_Flash du mois de septembre 2009 (2) (version 1)_Budget Telmob 2011 3" xfId="7002" xr:uid="{00000000-0005-0000-0000-00005B1B0000}"/>
    <cellStyle name="_Table_02 Pfd Valuation_Commentaires TBG mars_Copie de Flash du mois d' avril 2009 corrigé par NAIMI_Flash du mois de septembre 2009 (2) (version 1)_Capex- Mobile" xfId="7003" xr:uid="{00000000-0005-0000-0000-00005C1B0000}"/>
    <cellStyle name="_Table_02 Pfd Valuation_Commentaires TBG mars_Copie de Flash du mois d' avril 2009 corrigé par NAIMI_Flash du mois de septembre 2009 (2) (version 1)_Capex- Mobile 2" xfId="7004" xr:uid="{00000000-0005-0000-0000-00005D1B0000}"/>
    <cellStyle name="_Table_02 Pfd Valuation_Commentaires TBG mars_Copie de Flash du mois d' avril 2009 corrigé par NAIMI_Flash du mois de septembre 2009 (2) (version 1)_Capex- Mobile 2 2" xfId="7005" xr:uid="{00000000-0005-0000-0000-00005E1B0000}"/>
    <cellStyle name="_Table_02 Pfd Valuation_Commentaires TBG mars_Copie de Flash du mois d' avril 2009 corrigé par NAIMI_Flash du mois de septembre 2009 (2) (version 1)_Capex- Mobile 3" xfId="7006" xr:uid="{00000000-0005-0000-0000-00005F1B0000}"/>
    <cellStyle name="_Table_02 Pfd Valuation_Commentaires TBG mars_Copie de Flash du mois d' avril 2009 corrigé par NAIMI_Reporting Onatel Mai 2009 V 0" xfId="7007" xr:uid="{00000000-0005-0000-0000-0000601B0000}"/>
    <cellStyle name="_Table_02 Pfd Valuation_Commentaires TBG mars_Copie de Flash du mois d' avril 2009 corrigé par NAIMI_Reporting Onatel Mai 2009 V 0 2" xfId="7008" xr:uid="{00000000-0005-0000-0000-0000611B0000}"/>
    <cellStyle name="_Table_02 Pfd Valuation_Commentaires TBG mars_Copie de Flash du mois d' avril 2009 corrigé par NAIMI_Reporting Onatel Mai 2009 V 0 2 2" xfId="7009" xr:uid="{00000000-0005-0000-0000-0000621B0000}"/>
    <cellStyle name="_Table_02 Pfd Valuation_Commentaires TBG mars_Copie de Flash du mois d' avril 2009 corrigé par NAIMI_Reporting Onatel Mai 2009 V 0 3" xfId="7010" xr:uid="{00000000-0005-0000-0000-0000631B0000}"/>
    <cellStyle name="_Table_02 Pfd Valuation_Commentaires TBG mars_Copie de Flash du mois d' avril 2009 corrigé par NAIMI_Reporting Onatel Mai 2009 V 0_Budget Telmob 2011" xfId="7011" xr:uid="{00000000-0005-0000-0000-0000641B0000}"/>
    <cellStyle name="_Table_02 Pfd Valuation_Commentaires TBG mars_Copie de Flash du mois d' avril 2009 corrigé par NAIMI_Reporting Onatel Mai 2009 V 0_Budget Telmob 2011 2" xfId="7012" xr:uid="{00000000-0005-0000-0000-0000651B0000}"/>
    <cellStyle name="_Table_02 Pfd Valuation_Commentaires TBG mars_Copie de Flash du mois d' avril 2009 corrigé par NAIMI_Reporting Onatel Mai 2009 V 0_Budget Telmob 2011 2 2" xfId="7013" xr:uid="{00000000-0005-0000-0000-0000661B0000}"/>
    <cellStyle name="_Table_02 Pfd Valuation_Commentaires TBG mars_Copie de Flash du mois d' avril 2009 corrigé par NAIMI_Reporting Onatel Mai 2009 V 0_Budget Telmob 2011 3" xfId="7014" xr:uid="{00000000-0005-0000-0000-0000671B0000}"/>
    <cellStyle name="_Table_02 Pfd Valuation_Commentaires TBG mars_Copie de Flash du mois d' avril 2009 corrigé par NAIMI_Reporting Onatel Mai 2009 V 0_Capex- Mobile" xfId="7015" xr:uid="{00000000-0005-0000-0000-0000681B0000}"/>
    <cellStyle name="_Table_02 Pfd Valuation_Commentaires TBG mars_Copie de Flash du mois d' avril 2009 corrigé par NAIMI_Reporting Onatel Mai 2009 V 0_Capex- Mobile 2" xfId="7016" xr:uid="{00000000-0005-0000-0000-0000691B0000}"/>
    <cellStyle name="_Table_02 Pfd Valuation_Commentaires TBG mars_Copie de Flash du mois d' avril 2009 corrigé par NAIMI_Reporting Onatel Mai 2009 V 0_Capex- Mobile 2 2" xfId="7017" xr:uid="{00000000-0005-0000-0000-00006A1B0000}"/>
    <cellStyle name="_Table_02 Pfd Valuation_Commentaires TBG mars_Copie de Flash du mois d' avril 2009 corrigé par NAIMI_Reporting Onatel Mai 2009 V 0_Capex- Mobile 3" xfId="7018" xr:uid="{00000000-0005-0000-0000-00006B1B0000}"/>
    <cellStyle name="_Table_02 Pfd Valuation_Commentaires TBG mars_Copie de Flash du mois d' avril 2009 corrigé par NAIMI_Reporting Onatel Mai 2009 V 0_Flash du mois de septembre 2009 (2) (version 1)" xfId="7019" xr:uid="{00000000-0005-0000-0000-00006C1B0000}"/>
    <cellStyle name="_Table_02 Pfd Valuation_Commentaires TBG mars_Copie de Flash du mois d' avril 2009 corrigé par NAIMI_Reporting Onatel Mai 2009 V 0_Flash du mois de septembre 2009 (2) (version 1) 2" xfId="7020" xr:uid="{00000000-0005-0000-0000-00006D1B0000}"/>
    <cellStyle name="_Table_02 Pfd Valuation_Commentaires TBG mars_Copie de Flash du mois d' avril 2009 corrigé par NAIMI_Reporting Onatel Mai 2009 V 0_Flash du mois de septembre 2009 (2) (version 1) 2 2" xfId="7021" xr:uid="{00000000-0005-0000-0000-00006E1B0000}"/>
    <cellStyle name="_Table_02 Pfd Valuation_Commentaires TBG mars_Copie de Flash du mois d' avril 2009 corrigé par NAIMI_Reporting Onatel Mai 2009 V 0_Flash du mois de septembre 2009 (2) (version 1) 3" xfId="7022" xr:uid="{00000000-0005-0000-0000-00006F1B0000}"/>
    <cellStyle name="_Table_02 Pfd Valuation_Commentaires TBG mars_Copie de Flash du mois d' avril 2009 corrigé par NAIMI_Reporting Onatel Mai 2009 V 0_Flash du mois de septembre 2009 (2) (version 1)_Budget Telmob 2011" xfId="7023" xr:uid="{00000000-0005-0000-0000-0000701B0000}"/>
    <cellStyle name="_Table_02 Pfd Valuation_Commentaires TBG mars_Copie de Flash du mois d' avril 2009 corrigé par NAIMI_Reporting Onatel Mai 2009 V 0_Flash du mois de septembre 2009 (2) (version 1)_Budget Telmob 2011 2" xfId="7024" xr:uid="{00000000-0005-0000-0000-0000711B0000}"/>
    <cellStyle name="_Table_02 Pfd Valuation_Commentaires TBG mars_Copie de Flash du mois d' avril 2009 corrigé par NAIMI_Reporting Onatel Mai 2009 V 0_Flash du mois de septembre 2009 (2) (version 1)_Budget Telmob 2011 2 2" xfId="7025" xr:uid="{00000000-0005-0000-0000-0000721B0000}"/>
    <cellStyle name="_Table_02 Pfd Valuation_Commentaires TBG mars_Copie de Flash du mois d' avril 2009 corrigé par NAIMI_Reporting Onatel Mai 2009 V 0_Flash du mois de septembre 2009 (2) (version 1)_Budget Telmob 2011 3" xfId="7026" xr:uid="{00000000-0005-0000-0000-0000731B0000}"/>
    <cellStyle name="_Table_02 Pfd Valuation_Commentaires TBG mars_Copie de Flash du mois d' avril 2009 corrigé par NAIMI_Reporting Onatel Mai 2009 V 0_Flash du mois de septembre 2009 (2) (version 1)_Capex- Mobile" xfId="7027" xr:uid="{00000000-0005-0000-0000-0000741B0000}"/>
    <cellStyle name="_Table_02 Pfd Valuation_Commentaires TBG mars_Copie de Flash du mois d' avril 2009 corrigé par NAIMI_Reporting Onatel Mai 2009 V 0_Flash du mois de septembre 2009 (2) (version 1)_Capex- Mobile 2" xfId="7028" xr:uid="{00000000-0005-0000-0000-0000751B0000}"/>
    <cellStyle name="_Table_02 Pfd Valuation_Commentaires TBG mars_Copie de Flash du mois d' avril 2009 corrigé par NAIMI_Reporting Onatel Mai 2009 V 0_Flash du mois de septembre 2009 (2) (version 1)_Capex- Mobile 2 2" xfId="7029" xr:uid="{00000000-0005-0000-0000-0000761B0000}"/>
    <cellStyle name="_Table_02 Pfd Valuation_Commentaires TBG mars_Copie de Flash du mois d' avril 2009 corrigé par NAIMI_Reporting Onatel Mai 2009 V 0_Flash du mois de septembre 2009 (2) (version 1)_Capex- Mobile 3" xfId="7030" xr:uid="{00000000-0005-0000-0000-0000771B0000}"/>
    <cellStyle name="_Table_02 Pfd Valuation_Commentaires TBG mars_Copie de Flash du mois d' avril 2009 corrigé par NAIMI_Reporting Onatel Mai 2009 V 0_Reporting Onatel septembre  2009 préparé" xfId="7031" xr:uid="{00000000-0005-0000-0000-0000781B0000}"/>
    <cellStyle name="_Table_02 Pfd Valuation_Commentaires TBG mars_Copie de Flash du mois d' avril 2009 corrigé par NAIMI_Reporting Onatel Mai 2009 V 0_Reporting Onatel septembre  2009 préparé 2" xfId="7032" xr:uid="{00000000-0005-0000-0000-0000791B0000}"/>
    <cellStyle name="_Table_02 Pfd Valuation_Commentaires TBG mars_Copie de Flash du mois d' avril 2009 corrigé par NAIMI_Reporting Onatel Mai 2009 V 0_Reporting Onatel septembre  2009 préparé 2 2" xfId="7033" xr:uid="{00000000-0005-0000-0000-00007A1B0000}"/>
    <cellStyle name="_Table_02 Pfd Valuation_Commentaires TBG mars_Copie de Flash du mois d' avril 2009 corrigé par NAIMI_Reporting Onatel Mai 2009 V 0_Reporting Onatel septembre  2009 préparé 3" xfId="7034" xr:uid="{00000000-0005-0000-0000-00007B1B0000}"/>
    <cellStyle name="_Table_02 Pfd Valuation_Commentaires TBG mars_Copie de Flash du mois d' avril 2009 corrigé par NAIMI_Reporting Onatel Mai 2009 V 0_Reporting Onatel septembre  2009 préparé_Budget Telmob 2011" xfId="7035" xr:uid="{00000000-0005-0000-0000-00007C1B0000}"/>
    <cellStyle name="_Table_02 Pfd Valuation_Commentaires TBG mars_Copie de Flash du mois d' avril 2009 corrigé par NAIMI_Reporting Onatel Mai 2009 V 0_Reporting Onatel septembre  2009 préparé_Budget Telmob 2011 2" xfId="7036" xr:uid="{00000000-0005-0000-0000-00007D1B0000}"/>
    <cellStyle name="_Table_02 Pfd Valuation_Commentaires TBG mars_Copie de Flash du mois d' avril 2009 corrigé par NAIMI_Reporting Onatel Mai 2009 V 0_Reporting Onatel septembre  2009 préparé_Budget Telmob 2011 2 2" xfId="7037" xr:uid="{00000000-0005-0000-0000-00007E1B0000}"/>
    <cellStyle name="_Table_02 Pfd Valuation_Commentaires TBG mars_Copie de Flash du mois d' avril 2009 corrigé par NAIMI_Reporting Onatel Mai 2009 V 0_Reporting Onatel septembre  2009 préparé_Budget Telmob 2011 3" xfId="7038" xr:uid="{00000000-0005-0000-0000-00007F1B0000}"/>
    <cellStyle name="_Table_02 Pfd Valuation_Commentaires TBG mars_Copie de Flash du mois d' avril 2009 corrigé par NAIMI_Reporting Onatel Mai 2009 V 0_Reporting Onatel septembre  2009 préparé_Capex- Mobile" xfId="7039" xr:uid="{00000000-0005-0000-0000-0000801B0000}"/>
    <cellStyle name="_Table_02 Pfd Valuation_Commentaires TBG mars_Copie de Flash du mois d' avril 2009 corrigé par NAIMI_Reporting Onatel Mai 2009 V 0_Reporting Onatel septembre  2009 préparé_Capex- Mobile 2" xfId="7040" xr:uid="{00000000-0005-0000-0000-0000811B0000}"/>
    <cellStyle name="_Table_02 Pfd Valuation_Commentaires TBG mars_Copie de Flash du mois d' avril 2009 corrigé par NAIMI_Reporting Onatel Mai 2009 V 0_Reporting Onatel septembre  2009 préparé_Capex- Mobile 2 2" xfId="7041" xr:uid="{00000000-0005-0000-0000-0000821B0000}"/>
    <cellStyle name="_Table_02 Pfd Valuation_Commentaires TBG mars_Copie de Flash du mois d' avril 2009 corrigé par NAIMI_Reporting Onatel Mai 2009 V 0_Reporting Onatel septembre  2009 préparé_Capex- Mobile 3" xfId="7042" xr:uid="{00000000-0005-0000-0000-0000831B0000}"/>
    <cellStyle name="_Table_02 Pfd Valuation_Commentaires TBG mars_Copie de Flash du mois d' avril 2009 corrigé par NAIMI_Reporting Onatel septembre  2009 préparé" xfId="7043" xr:uid="{00000000-0005-0000-0000-0000841B0000}"/>
    <cellStyle name="_Table_02 Pfd Valuation_Commentaires TBG mars_Copie de Flash du mois d' avril 2009 corrigé par NAIMI_Reporting Onatel septembre  2009 préparé 2" xfId="7044" xr:uid="{00000000-0005-0000-0000-0000851B0000}"/>
    <cellStyle name="_Table_02 Pfd Valuation_Commentaires TBG mars_Copie de Flash du mois d' avril 2009 corrigé par NAIMI_Reporting Onatel septembre  2009 préparé 2 2" xfId="7045" xr:uid="{00000000-0005-0000-0000-0000861B0000}"/>
    <cellStyle name="_Table_02 Pfd Valuation_Commentaires TBG mars_Copie de Flash du mois d' avril 2009 corrigé par NAIMI_Reporting Onatel septembre  2009 préparé 3" xfId="7046" xr:uid="{00000000-0005-0000-0000-0000871B0000}"/>
    <cellStyle name="_Table_02 Pfd Valuation_Commentaires TBG mars_Copie de Flash du mois d' avril 2009 corrigé par NAIMI_Reporting Onatel septembre  2009 préparé_Budget Telmob 2011" xfId="7047" xr:uid="{00000000-0005-0000-0000-0000881B0000}"/>
    <cellStyle name="_Table_02 Pfd Valuation_Commentaires TBG mars_Copie de Flash du mois d' avril 2009 corrigé par NAIMI_Reporting Onatel septembre  2009 préparé_Budget Telmob 2011 2" xfId="7048" xr:uid="{00000000-0005-0000-0000-0000891B0000}"/>
    <cellStyle name="_Table_02 Pfd Valuation_Commentaires TBG mars_Copie de Flash du mois d' avril 2009 corrigé par NAIMI_Reporting Onatel septembre  2009 préparé_Budget Telmob 2011 2 2" xfId="7049" xr:uid="{00000000-0005-0000-0000-00008A1B0000}"/>
    <cellStyle name="_Table_02 Pfd Valuation_Commentaires TBG mars_Copie de Flash du mois d' avril 2009 corrigé par NAIMI_Reporting Onatel septembre  2009 préparé_Budget Telmob 2011 3" xfId="7050" xr:uid="{00000000-0005-0000-0000-00008B1B0000}"/>
    <cellStyle name="_Table_02 Pfd Valuation_Commentaires TBG mars_Copie de Flash du mois d' avril 2009 corrigé par NAIMI_Reporting Onatel septembre  2009 préparé_Capex- Mobile" xfId="7051" xr:uid="{00000000-0005-0000-0000-00008C1B0000}"/>
    <cellStyle name="_Table_02 Pfd Valuation_Commentaires TBG mars_Copie de Flash du mois d' avril 2009 corrigé par NAIMI_Reporting Onatel septembre  2009 préparé_Capex- Mobile 2" xfId="7052" xr:uid="{00000000-0005-0000-0000-00008D1B0000}"/>
    <cellStyle name="_Table_02 Pfd Valuation_Commentaires TBG mars_Copie de Flash du mois d' avril 2009 corrigé par NAIMI_Reporting Onatel septembre  2009 préparé_Capex- Mobile 2 2" xfId="7053" xr:uid="{00000000-0005-0000-0000-00008E1B0000}"/>
    <cellStyle name="_Table_02 Pfd Valuation_Commentaires TBG mars_Copie de Flash du mois d' avril 2009 corrigé par NAIMI_Reporting Onatel septembre  2009 préparé_Capex- Mobile 3" xfId="7054" xr:uid="{00000000-0005-0000-0000-00008F1B0000}"/>
    <cellStyle name="_Table_02 Pfd Valuation_Commentaires TBG mars_Flash du mois d' avril 2009" xfId="7055" xr:uid="{00000000-0005-0000-0000-0000901B0000}"/>
    <cellStyle name="_Table_02 Pfd Valuation_Commentaires TBG mars_Flash du mois d' avril 2009 2" xfId="7056" xr:uid="{00000000-0005-0000-0000-0000911B0000}"/>
    <cellStyle name="_Table_02 Pfd Valuation_Commentaires TBG mars_Flash du mois d' avril 2009 2 2" xfId="7057" xr:uid="{00000000-0005-0000-0000-0000921B0000}"/>
    <cellStyle name="_Table_02 Pfd Valuation_Commentaires TBG mars_Flash du mois d' avril 2009 3" xfId="7058" xr:uid="{00000000-0005-0000-0000-0000931B0000}"/>
    <cellStyle name="_Table_02 Pfd Valuation_Commentaires TBG mars_Flash du mois d' avril 2009_Budget Telmob 2011" xfId="7059" xr:uid="{00000000-0005-0000-0000-0000941B0000}"/>
    <cellStyle name="_Table_02 Pfd Valuation_Commentaires TBG mars_Flash du mois d' avril 2009_Budget Telmob 2011 2" xfId="7060" xr:uid="{00000000-0005-0000-0000-0000951B0000}"/>
    <cellStyle name="_Table_02 Pfd Valuation_Commentaires TBG mars_Flash du mois d' avril 2009_Budget Telmob 2011 2 2" xfId="7061" xr:uid="{00000000-0005-0000-0000-0000961B0000}"/>
    <cellStyle name="_Table_02 Pfd Valuation_Commentaires TBG mars_Flash du mois d' avril 2009_Budget Telmob 2011 3" xfId="7062" xr:uid="{00000000-0005-0000-0000-0000971B0000}"/>
    <cellStyle name="_Table_02 Pfd Valuation_Commentaires TBG mars_Flash du mois d' avril 2009_Capex- Mobile" xfId="7063" xr:uid="{00000000-0005-0000-0000-0000981B0000}"/>
    <cellStyle name="_Table_02 Pfd Valuation_Commentaires TBG mars_Flash du mois d' avril 2009_Capex- Mobile 2" xfId="7064" xr:uid="{00000000-0005-0000-0000-0000991B0000}"/>
    <cellStyle name="_Table_02 Pfd Valuation_Commentaires TBG mars_Flash du mois d' avril 2009_Capex- Mobile 2 2" xfId="7065" xr:uid="{00000000-0005-0000-0000-00009A1B0000}"/>
    <cellStyle name="_Table_02 Pfd Valuation_Commentaires TBG mars_Flash du mois d' avril 2009_Capex- Mobile 3" xfId="7066" xr:uid="{00000000-0005-0000-0000-00009B1B0000}"/>
    <cellStyle name="_Table_02 Pfd Valuation_Commentaires TBG mars_Flash du mois d' avril 2009_Flash du mois de mai 2009" xfId="7067" xr:uid="{00000000-0005-0000-0000-00009C1B0000}"/>
    <cellStyle name="_Table_02 Pfd Valuation_Commentaires TBG mars_Flash du mois d' avril 2009_Flash du mois de mai 2009 2" xfId="7068" xr:uid="{00000000-0005-0000-0000-00009D1B0000}"/>
    <cellStyle name="_Table_02 Pfd Valuation_Commentaires TBG mars_Flash du mois d' avril 2009_Flash du mois de mai 2009 2 2" xfId="7069" xr:uid="{00000000-0005-0000-0000-00009E1B0000}"/>
    <cellStyle name="_Table_02 Pfd Valuation_Commentaires TBG mars_Flash du mois d' avril 2009_Flash du mois de mai 2009 3" xfId="7070" xr:uid="{00000000-0005-0000-0000-00009F1B0000}"/>
    <cellStyle name="_Table_02 Pfd Valuation_Commentaires TBG mars_Flash du mois d' avril 2009_Flash du mois de mai 2009_Budget Telmob 2011" xfId="7071" xr:uid="{00000000-0005-0000-0000-0000A01B0000}"/>
    <cellStyle name="_Table_02 Pfd Valuation_Commentaires TBG mars_Flash du mois d' avril 2009_Flash du mois de mai 2009_Budget Telmob 2011 2" xfId="7072" xr:uid="{00000000-0005-0000-0000-0000A11B0000}"/>
    <cellStyle name="_Table_02 Pfd Valuation_Commentaires TBG mars_Flash du mois d' avril 2009_Flash du mois de mai 2009_Budget Telmob 2011 2 2" xfId="7073" xr:uid="{00000000-0005-0000-0000-0000A21B0000}"/>
    <cellStyle name="_Table_02 Pfd Valuation_Commentaires TBG mars_Flash du mois d' avril 2009_Flash du mois de mai 2009_Budget Telmob 2011 3" xfId="7074" xr:uid="{00000000-0005-0000-0000-0000A31B0000}"/>
    <cellStyle name="_Table_02 Pfd Valuation_Commentaires TBG mars_Flash du mois d' avril 2009_Flash du mois de mai 2009_Capex- Mobile" xfId="7075" xr:uid="{00000000-0005-0000-0000-0000A41B0000}"/>
    <cellStyle name="_Table_02 Pfd Valuation_Commentaires TBG mars_Flash du mois d' avril 2009_Flash du mois de mai 2009_Capex- Mobile 2" xfId="7076" xr:uid="{00000000-0005-0000-0000-0000A51B0000}"/>
    <cellStyle name="_Table_02 Pfd Valuation_Commentaires TBG mars_Flash du mois d' avril 2009_Flash du mois de mai 2009_Capex- Mobile 2 2" xfId="7077" xr:uid="{00000000-0005-0000-0000-0000A61B0000}"/>
    <cellStyle name="_Table_02 Pfd Valuation_Commentaires TBG mars_Flash du mois d' avril 2009_Flash du mois de mai 2009_Capex- Mobile 3" xfId="7078" xr:uid="{00000000-0005-0000-0000-0000A71B0000}"/>
    <cellStyle name="_Table_02 Pfd Valuation_Commentaires TBG mars_Flash du mois d' avril 2009_Flash du mois de septembre 2009 (2) (version 1)" xfId="7079" xr:uid="{00000000-0005-0000-0000-0000A81B0000}"/>
    <cellStyle name="_Table_02 Pfd Valuation_Commentaires TBG mars_Flash du mois d' avril 2009_Flash du mois de septembre 2009 (2) (version 1) 2" xfId="7080" xr:uid="{00000000-0005-0000-0000-0000A91B0000}"/>
    <cellStyle name="_Table_02 Pfd Valuation_Commentaires TBG mars_Flash du mois d' avril 2009_Flash du mois de septembre 2009 (2) (version 1) 2 2" xfId="7081" xr:uid="{00000000-0005-0000-0000-0000AA1B0000}"/>
    <cellStyle name="_Table_02 Pfd Valuation_Commentaires TBG mars_Flash du mois d' avril 2009_Flash du mois de septembre 2009 (2) (version 1) 3" xfId="7082" xr:uid="{00000000-0005-0000-0000-0000AB1B0000}"/>
    <cellStyle name="_Table_02 Pfd Valuation_Commentaires TBG mars_Flash du mois d' avril 2009_Flash du mois de septembre 2009 (2) (version 1)_Budget Telmob 2011" xfId="7083" xr:uid="{00000000-0005-0000-0000-0000AC1B0000}"/>
    <cellStyle name="_Table_02 Pfd Valuation_Commentaires TBG mars_Flash du mois d' avril 2009_Flash du mois de septembre 2009 (2) (version 1)_Budget Telmob 2011 2" xfId="7084" xr:uid="{00000000-0005-0000-0000-0000AD1B0000}"/>
    <cellStyle name="_Table_02 Pfd Valuation_Commentaires TBG mars_Flash du mois d' avril 2009_Flash du mois de septembre 2009 (2) (version 1)_Budget Telmob 2011 2 2" xfId="7085" xr:uid="{00000000-0005-0000-0000-0000AE1B0000}"/>
    <cellStyle name="_Table_02 Pfd Valuation_Commentaires TBG mars_Flash du mois d' avril 2009_Flash du mois de septembre 2009 (2) (version 1)_Budget Telmob 2011 3" xfId="7086" xr:uid="{00000000-0005-0000-0000-0000AF1B0000}"/>
    <cellStyle name="_Table_02 Pfd Valuation_Commentaires TBG mars_Flash du mois d' avril 2009_Flash du mois de septembre 2009 (2) (version 1)_Capex- Mobile" xfId="7087" xr:uid="{00000000-0005-0000-0000-0000B01B0000}"/>
    <cellStyle name="_Table_02 Pfd Valuation_Commentaires TBG mars_Flash du mois d' avril 2009_Flash du mois de septembre 2009 (2) (version 1)_Capex- Mobile 2" xfId="7088" xr:uid="{00000000-0005-0000-0000-0000B11B0000}"/>
    <cellStyle name="_Table_02 Pfd Valuation_Commentaires TBG mars_Flash du mois d' avril 2009_Flash du mois de septembre 2009 (2) (version 1)_Capex- Mobile 2 2" xfId="7089" xr:uid="{00000000-0005-0000-0000-0000B21B0000}"/>
    <cellStyle name="_Table_02 Pfd Valuation_Commentaires TBG mars_Flash du mois d' avril 2009_Flash du mois de septembre 2009 (2) (version 1)_Capex- Mobile 3" xfId="7090" xr:uid="{00000000-0005-0000-0000-0000B31B0000}"/>
    <cellStyle name="_Table_02 Pfd Valuation_Commentaires TBG mars_Flash du mois d' avril 2009_Reporting Onatel Mai 2009 V 0" xfId="7091" xr:uid="{00000000-0005-0000-0000-0000B41B0000}"/>
    <cellStyle name="_Table_02 Pfd Valuation_Commentaires TBG mars_Flash du mois d' avril 2009_Reporting Onatel Mai 2009 V 0 2" xfId="7092" xr:uid="{00000000-0005-0000-0000-0000B51B0000}"/>
    <cellStyle name="_Table_02 Pfd Valuation_Commentaires TBG mars_Flash du mois d' avril 2009_Reporting Onatel Mai 2009 V 0 2 2" xfId="7093" xr:uid="{00000000-0005-0000-0000-0000B61B0000}"/>
    <cellStyle name="_Table_02 Pfd Valuation_Commentaires TBG mars_Flash du mois d' avril 2009_Reporting Onatel Mai 2009 V 0 3" xfId="7094" xr:uid="{00000000-0005-0000-0000-0000B71B0000}"/>
    <cellStyle name="_Table_02 Pfd Valuation_Commentaires TBG mars_Flash du mois d' avril 2009_Reporting Onatel Mai 2009 V 0_Budget Telmob 2011" xfId="7095" xr:uid="{00000000-0005-0000-0000-0000B81B0000}"/>
    <cellStyle name="_Table_02 Pfd Valuation_Commentaires TBG mars_Flash du mois d' avril 2009_Reporting Onatel Mai 2009 V 0_Budget Telmob 2011 2" xfId="7096" xr:uid="{00000000-0005-0000-0000-0000B91B0000}"/>
    <cellStyle name="_Table_02 Pfd Valuation_Commentaires TBG mars_Flash du mois d' avril 2009_Reporting Onatel Mai 2009 V 0_Budget Telmob 2011 2 2" xfId="7097" xr:uid="{00000000-0005-0000-0000-0000BA1B0000}"/>
    <cellStyle name="_Table_02 Pfd Valuation_Commentaires TBG mars_Flash du mois d' avril 2009_Reporting Onatel Mai 2009 V 0_Budget Telmob 2011 3" xfId="7098" xr:uid="{00000000-0005-0000-0000-0000BB1B0000}"/>
    <cellStyle name="_Table_02 Pfd Valuation_Commentaires TBG mars_Flash du mois d' avril 2009_Reporting Onatel Mai 2009 V 0_Capex- Mobile" xfId="7099" xr:uid="{00000000-0005-0000-0000-0000BC1B0000}"/>
    <cellStyle name="_Table_02 Pfd Valuation_Commentaires TBG mars_Flash du mois d' avril 2009_Reporting Onatel Mai 2009 V 0_Capex- Mobile 2" xfId="7100" xr:uid="{00000000-0005-0000-0000-0000BD1B0000}"/>
    <cellStyle name="_Table_02 Pfd Valuation_Commentaires TBG mars_Flash du mois d' avril 2009_Reporting Onatel Mai 2009 V 0_Capex- Mobile 2 2" xfId="7101" xr:uid="{00000000-0005-0000-0000-0000BE1B0000}"/>
    <cellStyle name="_Table_02 Pfd Valuation_Commentaires TBG mars_Flash du mois d' avril 2009_Reporting Onatel Mai 2009 V 0_Capex- Mobile 3" xfId="7102" xr:uid="{00000000-0005-0000-0000-0000BF1B0000}"/>
    <cellStyle name="_Table_02 Pfd Valuation_Commentaires TBG mars_Flash du mois d' avril 2009_Reporting Onatel septembre  2009 préparé" xfId="7103" xr:uid="{00000000-0005-0000-0000-0000C01B0000}"/>
    <cellStyle name="_Table_02 Pfd Valuation_Commentaires TBG mars_Flash du mois d' avril 2009_Reporting Onatel septembre  2009 préparé 2" xfId="7104" xr:uid="{00000000-0005-0000-0000-0000C11B0000}"/>
    <cellStyle name="_Table_02 Pfd Valuation_Commentaires TBG mars_Flash du mois d' avril 2009_Reporting Onatel septembre  2009 préparé 2 2" xfId="7105" xr:uid="{00000000-0005-0000-0000-0000C21B0000}"/>
    <cellStyle name="_Table_02 Pfd Valuation_Commentaires TBG mars_Flash du mois d' avril 2009_Reporting Onatel septembre  2009 préparé 3" xfId="7106" xr:uid="{00000000-0005-0000-0000-0000C31B0000}"/>
    <cellStyle name="_Table_02 Pfd Valuation_Commentaires TBG mars_Flash du mois d' avril 2009_Reporting Onatel septembre  2009 préparé_Budget Telmob 2011" xfId="7107" xr:uid="{00000000-0005-0000-0000-0000C41B0000}"/>
    <cellStyle name="_Table_02 Pfd Valuation_Commentaires TBG mars_Flash du mois d' avril 2009_Reporting Onatel septembre  2009 préparé_Budget Telmob 2011 2" xfId="7108" xr:uid="{00000000-0005-0000-0000-0000C51B0000}"/>
    <cellStyle name="_Table_02 Pfd Valuation_Commentaires TBG mars_Flash du mois d' avril 2009_Reporting Onatel septembre  2009 préparé_Budget Telmob 2011 2 2" xfId="7109" xr:uid="{00000000-0005-0000-0000-0000C61B0000}"/>
    <cellStyle name="_Table_02 Pfd Valuation_Commentaires TBG mars_Flash du mois d' avril 2009_Reporting Onatel septembre  2009 préparé_Budget Telmob 2011 3" xfId="7110" xr:uid="{00000000-0005-0000-0000-0000C71B0000}"/>
    <cellStyle name="_Table_02 Pfd Valuation_Commentaires TBG mars_Flash du mois d' avril 2009_Reporting Onatel septembre  2009 préparé_Capex- Mobile" xfId="7111" xr:uid="{00000000-0005-0000-0000-0000C81B0000}"/>
    <cellStyle name="_Table_02 Pfd Valuation_Commentaires TBG mars_Flash du mois d' avril 2009_Reporting Onatel septembre  2009 préparé_Capex- Mobile 2" xfId="7112" xr:uid="{00000000-0005-0000-0000-0000C91B0000}"/>
    <cellStyle name="_Table_02 Pfd Valuation_Commentaires TBG mars_Flash du mois d' avril 2009_Reporting Onatel septembre  2009 préparé_Capex- Mobile 2 2" xfId="7113" xr:uid="{00000000-0005-0000-0000-0000CA1B0000}"/>
    <cellStyle name="_Table_02 Pfd Valuation_Commentaires TBG mars_Flash du mois d' avril 2009_Reporting Onatel septembre  2009 préparé_Capex- Mobile 3" xfId="7114" xr:uid="{00000000-0005-0000-0000-0000CB1B0000}"/>
    <cellStyle name="_Table_02 Pfd Valuation_Commentaires TBG mars_Flash du mois de mai 2009" xfId="7115" xr:uid="{00000000-0005-0000-0000-0000CC1B0000}"/>
    <cellStyle name="_Table_02 Pfd Valuation_Commentaires TBG mars_Flash du mois de mai 2009 2" xfId="7116" xr:uid="{00000000-0005-0000-0000-0000CD1B0000}"/>
    <cellStyle name="_Table_02 Pfd Valuation_Commentaires TBG mars_Flash du mois de mai 2009 2 2" xfId="7117" xr:uid="{00000000-0005-0000-0000-0000CE1B0000}"/>
    <cellStyle name="_Table_02 Pfd Valuation_Commentaires TBG mars_Flash du mois de mai 2009 3" xfId="7118" xr:uid="{00000000-0005-0000-0000-0000CF1B0000}"/>
    <cellStyle name="_Table_02 Pfd Valuation_Commentaires TBG mars_Flash du mois de mai 2009_Budget Telmob 2011" xfId="7119" xr:uid="{00000000-0005-0000-0000-0000D01B0000}"/>
    <cellStyle name="_Table_02 Pfd Valuation_Commentaires TBG mars_Flash du mois de mai 2009_Budget Telmob 2011 2" xfId="7120" xr:uid="{00000000-0005-0000-0000-0000D11B0000}"/>
    <cellStyle name="_Table_02 Pfd Valuation_Commentaires TBG mars_Flash du mois de mai 2009_Budget Telmob 2011 2 2" xfId="7121" xr:uid="{00000000-0005-0000-0000-0000D21B0000}"/>
    <cellStyle name="_Table_02 Pfd Valuation_Commentaires TBG mars_Flash du mois de mai 2009_Budget Telmob 2011 3" xfId="7122" xr:uid="{00000000-0005-0000-0000-0000D31B0000}"/>
    <cellStyle name="_Table_02 Pfd Valuation_Commentaires TBG mars_Flash du mois de mai 2009_Capex- Mobile" xfId="7123" xr:uid="{00000000-0005-0000-0000-0000D41B0000}"/>
    <cellStyle name="_Table_02 Pfd Valuation_Commentaires TBG mars_Flash du mois de mai 2009_Capex- Mobile 2" xfId="7124" xr:uid="{00000000-0005-0000-0000-0000D51B0000}"/>
    <cellStyle name="_Table_02 Pfd Valuation_Commentaires TBG mars_Flash du mois de mai 2009_Capex- Mobile 2 2" xfId="7125" xr:uid="{00000000-0005-0000-0000-0000D61B0000}"/>
    <cellStyle name="_Table_02 Pfd Valuation_Commentaires TBG mars_Flash du mois de mai 2009_Capex- Mobile 3" xfId="7126" xr:uid="{00000000-0005-0000-0000-0000D71B0000}"/>
    <cellStyle name="_Table_02 Pfd Valuation_Commentaires TBG mars_Flash du mois de septembre 2009 (2) (version 1)" xfId="7127" xr:uid="{00000000-0005-0000-0000-0000D81B0000}"/>
    <cellStyle name="_Table_02 Pfd Valuation_Commentaires TBG mars_Flash du mois de septembre 2009 (2) (version 1) 2" xfId="7128" xr:uid="{00000000-0005-0000-0000-0000D91B0000}"/>
    <cellStyle name="_Table_02 Pfd Valuation_Commentaires TBG mars_Flash du mois de septembre 2009 (2) (version 1) 2 2" xfId="7129" xr:uid="{00000000-0005-0000-0000-0000DA1B0000}"/>
    <cellStyle name="_Table_02 Pfd Valuation_Commentaires TBG mars_Flash du mois de septembre 2009 (2) (version 1) 3" xfId="7130" xr:uid="{00000000-0005-0000-0000-0000DB1B0000}"/>
    <cellStyle name="_Table_02 Pfd Valuation_Commentaires TBG mars_Flash du mois de septembre 2009 (2) (version 1)_Budget Telmob 2011" xfId="7131" xr:uid="{00000000-0005-0000-0000-0000DC1B0000}"/>
    <cellStyle name="_Table_02 Pfd Valuation_Commentaires TBG mars_Flash du mois de septembre 2009 (2) (version 1)_Budget Telmob 2011 2" xfId="7132" xr:uid="{00000000-0005-0000-0000-0000DD1B0000}"/>
    <cellStyle name="_Table_02 Pfd Valuation_Commentaires TBG mars_Flash du mois de septembre 2009 (2) (version 1)_Budget Telmob 2011 2 2" xfId="7133" xr:uid="{00000000-0005-0000-0000-0000DE1B0000}"/>
    <cellStyle name="_Table_02 Pfd Valuation_Commentaires TBG mars_Flash du mois de septembre 2009 (2) (version 1)_Budget Telmob 2011 3" xfId="7134" xr:uid="{00000000-0005-0000-0000-0000DF1B0000}"/>
    <cellStyle name="_Table_02 Pfd Valuation_Commentaires TBG mars_Flash du mois de septembre 2009 (2) (version 1)_Capex- Mobile" xfId="7135" xr:uid="{00000000-0005-0000-0000-0000E01B0000}"/>
    <cellStyle name="_Table_02 Pfd Valuation_Commentaires TBG mars_Flash du mois de septembre 2009 (2) (version 1)_Capex- Mobile 2" xfId="7136" xr:uid="{00000000-0005-0000-0000-0000E11B0000}"/>
    <cellStyle name="_Table_02 Pfd Valuation_Commentaires TBG mars_Flash du mois de septembre 2009 (2) (version 1)_Capex- Mobile 2 2" xfId="7137" xr:uid="{00000000-0005-0000-0000-0000E21B0000}"/>
    <cellStyle name="_Table_02 Pfd Valuation_Commentaires TBG mars_Flash du mois de septembre 2009 (2) (version 1)_Capex- Mobile 3" xfId="7138" xr:uid="{00000000-0005-0000-0000-0000E31B0000}"/>
    <cellStyle name="_Table_02 Pfd Valuation_Commentaires TBG mars_Reporting Onatel Mai 2009 V 0" xfId="7139" xr:uid="{00000000-0005-0000-0000-0000E41B0000}"/>
    <cellStyle name="_Table_02 Pfd Valuation_Commentaires TBG mars_Reporting Onatel Mai 2009 V 0 2" xfId="7140" xr:uid="{00000000-0005-0000-0000-0000E51B0000}"/>
    <cellStyle name="_Table_02 Pfd Valuation_Commentaires TBG mars_Reporting Onatel Mai 2009 V 0 2 2" xfId="7141" xr:uid="{00000000-0005-0000-0000-0000E61B0000}"/>
    <cellStyle name="_Table_02 Pfd Valuation_Commentaires TBG mars_Reporting Onatel Mai 2009 V 0 3" xfId="7142" xr:uid="{00000000-0005-0000-0000-0000E71B0000}"/>
    <cellStyle name="_Table_02 Pfd Valuation_Commentaires TBG mars_Reporting Onatel Mai 2009 V 0_Budget Telmob 2011" xfId="7143" xr:uid="{00000000-0005-0000-0000-0000E81B0000}"/>
    <cellStyle name="_Table_02 Pfd Valuation_Commentaires TBG mars_Reporting Onatel Mai 2009 V 0_Budget Telmob 2011 2" xfId="7144" xr:uid="{00000000-0005-0000-0000-0000E91B0000}"/>
    <cellStyle name="_Table_02 Pfd Valuation_Commentaires TBG mars_Reporting Onatel Mai 2009 V 0_Budget Telmob 2011 2 2" xfId="7145" xr:uid="{00000000-0005-0000-0000-0000EA1B0000}"/>
    <cellStyle name="_Table_02 Pfd Valuation_Commentaires TBG mars_Reporting Onatel Mai 2009 V 0_Budget Telmob 2011 3" xfId="7146" xr:uid="{00000000-0005-0000-0000-0000EB1B0000}"/>
    <cellStyle name="_Table_02 Pfd Valuation_Commentaires TBG mars_Reporting Onatel Mai 2009 V 0_Capex- Mobile" xfId="7147" xr:uid="{00000000-0005-0000-0000-0000EC1B0000}"/>
    <cellStyle name="_Table_02 Pfd Valuation_Commentaires TBG mars_Reporting Onatel Mai 2009 V 0_Capex- Mobile 2" xfId="7148" xr:uid="{00000000-0005-0000-0000-0000ED1B0000}"/>
    <cellStyle name="_Table_02 Pfd Valuation_Commentaires TBG mars_Reporting Onatel Mai 2009 V 0_Capex- Mobile 2 2" xfId="7149" xr:uid="{00000000-0005-0000-0000-0000EE1B0000}"/>
    <cellStyle name="_Table_02 Pfd Valuation_Commentaires TBG mars_Reporting Onatel Mai 2009 V 0_Capex- Mobile 3" xfId="7150" xr:uid="{00000000-0005-0000-0000-0000EF1B0000}"/>
    <cellStyle name="_Table_02 Pfd Valuation_Commentaires TBG mars_Reporting Onatel septembre  2009 préparé" xfId="7151" xr:uid="{00000000-0005-0000-0000-0000F01B0000}"/>
    <cellStyle name="_Table_02 Pfd Valuation_Commentaires TBG mars_Reporting Onatel septembre  2009 préparé 2" xfId="7152" xr:uid="{00000000-0005-0000-0000-0000F11B0000}"/>
    <cellStyle name="_Table_02 Pfd Valuation_Commentaires TBG mars_Reporting Onatel septembre  2009 préparé 2 2" xfId="7153" xr:uid="{00000000-0005-0000-0000-0000F21B0000}"/>
    <cellStyle name="_Table_02 Pfd Valuation_Commentaires TBG mars_Reporting Onatel septembre  2009 préparé 3" xfId="7154" xr:uid="{00000000-0005-0000-0000-0000F31B0000}"/>
    <cellStyle name="_Table_02 Pfd Valuation_Commentaires TBG mars_Reporting Onatel septembre  2009 préparé_Budget Telmob 2011" xfId="7155" xr:uid="{00000000-0005-0000-0000-0000F41B0000}"/>
    <cellStyle name="_Table_02 Pfd Valuation_Commentaires TBG mars_Reporting Onatel septembre  2009 préparé_Budget Telmob 2011 2" xfId="7156" xr:uid="{00000000-0005-0000-0000-0000F51B0000}"/>
    <cellStyle name="_Table_02 Pfd Valuation_Commentaires TBG mars_Reporting Onatel septembre  2009 préparé_Budget Telmob 2011 2 2" xfId="7157" xr:uid="{00000000-0005-0000-0000-0000F61B0000}"/>
    <cellStyle name="_Table_02 Pfd Valuation_Commentaires TBG mars_Reporting Onatel septembre  2009 préparé_Budget Telmob 2011 3" xfId="7158" xr:uid="{00000000-0005-0000-0000-0000F71B0000}"/>
    <cellStyle name="_Table_02 Pfd Valuation_Commentaires TBG mars_Reporting Onatel septembre  2009 préparé_Capex- Mobile" xfId="7159" xr:uid="{00000000-0005-0000-0000-0000F81B0000}"/>
    <cellStyle name="_Table_02 Pfd Valuation_Commentaires TBG mars_Reporting Onatel septembre  2009 préparé_Capex- Mobile 2" xfId="7160" xr:uid="{00000000-0005-0000-0000-0000F91B0000}"/>
    <cellStyle name="_Table_02 Pfd Valuation_Commentaires TBG mars_Reporting Onatel septembre  2009 préparé_Capex- Mobile 2 2" xfId="7161" xr:uid="{00000000-0005-0000-0000-0000FA1B0000}"/>
    <cellStyle name="_Table_02 Pfd Valuation_Commentaires TBG mars_Reporting Onatel septembre  2009 préparé_Capex- Mobile 3" xfId="7162" xr:uid="{00000000-0005-0000-0000-0000FB1B0000}"/>
    <cellStyle name="_Table_02 Pfd Valuation_Copie de Flash du mois d' avril 2009 corrigé par NAIMI" xfId="7163" xr:uid="{00000000-0005-0000-0000-0000FC1B0000}"/>
    <cellStyle name="_Table_02 Pfd Valuation_Copie de Flash du mois d' avril 2009 corrigé par NAIMI 2" xfId="7164" xr:uid="{00000000-0005-0000-0000-0000FD1B0000}"/>
    <cellStyle name="_Table_02 Pfd Valuation_Copie de Flash du mois d' avril 2009 corrigé par NAIMI 2 2" xfId="7165" xr:uid="{00000000-0005-0000-0000-0000FE1B0000}"/>
    <cellStyle name="_Table_02 Pfd Valuation_Copie de Flash du mois d' avril 2009 corrigé par NAIMI 3" xfId="7166" xr:uid="{00000000-0005-0000-0000-0000FF1B0000}"/>
    <cellStyle name="_Table_02 Pfd Valuation_Copie de Flash du mois d' avril 2009 corrigé par NAIMI_Budget Telmob 2011" xfId="7167" xr:uid="{00000000-0005-0000-0000-0000001C0000}"/>
    <cellStyle name="_Table_02 Pfd Valuation_Copie de Flash du mois d' avril 2009 corrigé par NAIMI_Budget Telmob 2011 2" xfId="7168" xr:uid="{00000000-0005-0000-0000-0000011C0000}"/>
    <cellStyle name="_Table_02 Pfd Valuation_Copie de Flash du mois d' avril 2009 corrigé par NAIMI_Budget Telmob 2011 2 2" xfId="7169" xr:uid="{00000000-0005-0000-0000-0000021C0000}"/>
    <cellStyle name="_Table_02 Pfd Valuation_Copie de Flash du mois d' avril 2009 corrigé par NAIMI_Budget Telmob 2011 3" xfId="7170" xr:uid="{00000000-0005-0000-0000-0000031C0000}"/>
    <cellStyle name="_Table_02 Pfd Valuation_Copie de Flash du mois d' avril 2009 corrigé par NAIMI_Capex- Mobile" xfId="7171" xr:uid="{00000000-0005-0000-0000-0000041C0000}"/>
    <cellStyle name="_Table_02 Pfd Valuation_Copie de Flash du mois d' avril 2009 corrigé par NAIMI_Capex- Mobile 2" xfId="7172" xr:uid="{00000000-0005-0000-0000-0000051C0000}"/>
    <cellStyle name="_Table_02 Pfd Valuation_Copie de Flash du mois d' avril 2009 corrigé par NAIMI_Capex- Mobile 2 2" xfId="7173" xr:uid="{00000000-0005-0000-0000-0000061C0000}"/>
    <cellStyle name="_Table_02 Pfd Valuation_Copie de Flash du mois d' avril 2009 corrigé par NAIMI_Capex- Mobile 3" xfId="7174" xr:uid="{00000000-0005-0000-0000-0000071C0000}"/>
    <cellStyle name="_Table_02 Pfd Valuation_Copie de Flash du mois d' avril 2009 corrigé par NAIMI_Flash du mois de mai 2009" xfId="7175" xr:uid="{00000000-0005-0000-0000-0000081C0000}"/>
    <cellStyle name="_Table_02 Pfd Valuation_Copie de Flash du mois d' avril 2009 corrigé par NAIMI_Flash du mois de mai 2009 2" xfId="7176" xr:uid="{00000000-0005-0000-0000-0000091C0000}"/>
    <cellStyle name="_Table_02 Pfd Valuation_Copie de Flash du mois d' avril 2009 corrigé par NAIMI_Flash du mois de mai 2009 2 2" xfId="7177" xr:uid="{00000000-0005-0000-0000-00000A1C0000}"/>
    <cellStyle name="_Table_02 Pfd Valuation_Copie de Flash du mois d' avril 2009 corrigé par NAIMI_Flash du mois de mai 2009 3" xfId="7178" xr:uid="{00000000-0005-0000-0000-00000B1C0000}"/>
    <cellStyle name="_Table_02 Pfd Valuation_Copie de Flash du mois d' avril 2009 corrigé par NAIMI_Flash du mois de mai 2009_Budget Telmob 2011" xfId="7179" xr:uid="{00000000-0005-0000-0000-00000C1C0000}"/>
    <cellStyle name="_Table_02 Pfd Valuation_Copie de Flash du mois d' avril 2009 corrigé par NAIMI_Flash du mois de mai 2009_Budget Telmob 2011 2" xfId="7180" xr:uid="{00000000-0005-0000-0000-00000D1C0000}"/>
    <cellStyle name="_Table_02 Pfd Valuation_Copie de Flash du mois d' avril 2009 corrigé par NAIMI_Flash du mois de mai 2009_Budget Telmob 2011 2 2" xfId="7181" xr:uid="{00000000-0005-0000-0000-00000E1C0000}"/>
    <cellStyle name="_Table_02 Pfd Valuation_Copie de Flash du mois d' avril 2009 corrigé par NAIMI_Flash du mois de mai 2009_Budget Telmob 2011 3" xfId="7182" xr:uid="{00000000-0005-0000-0000-00000F1C0000}"/>
    <cellStyle name="_Table_02 Pfd Valuation_Copie de Flash du mois d' avril 2009 corrigé par NAIMI_Flash du mois de mai 2009_Capex- Mobile" xfId="7183" xr:uid="{00000000-0005-0000-0000-0000101C0000}"/>
    <cellStyle name="_Table_02 Pfd Valuation_Copie de Flash du mois d' avril 2009 corrigé par NAIMI_Flash du mois de mai 2009_Capex- Mobile 2" xfId="7184" xr:uid="{00000000-0005-0000-0000-0000111C0000}"/>
    <cellStyle name="_Table_02 Pfd Valuation_Copie de Flash du mois d' avril 2009 corrigé par NAIMI_Flash du mois de mai 2009_Capex- Mobile 2 2" xfId="7185" xr:uid="{00000000-0005-0000-0000-0000121C0000}"/>
    <cellStyle name="_Table_02 Pfd Valuation_Copie de Flash du mois d' avril 2009 corrigé par NAIMI_Flash du mois de mai 2009_Capex- Mobile 3" xfId="7186" xr:uid="{00000000-0005-0000-0000-0000131C0000}"/>
    <cellStyle name="_Table_02 Pfd Valuation_Copie de Flash du mois d' avril 2009 corrigé par NAIMI_Flash du mois de septembre 2009 (2) (version 1)" xfId="7187" xr:uid="{00000000-0005-0000-0000-0000141C0000}"/>
    <cellStyle name="_Table_02 Pfd Valuation_Copie de Flash du mois d' avril 2009 corrigé par NAIMI_Flash du mois de septembre 2009 (2) (version 1) 2" xfId="7188" xr:uid="{00000000-0005-0000-0000-0000151C0000}"/>
    <cellStyle name="_Table_02 Pfd Valuation_Copie de Flash du mois d' avril 2009 corrigé par NAIMI_Flash du mois de septembre 2009 (2) (version 1) 2 2" xfId="7189" xr:uid="{00000000-0005-0000-0000-0000161C0000}"/>
    <cellStyle name="_Table_02 Pfd Valuation_Copie de Flash du mois d' avril 2009 corrigé par NAIMI_Flash du mois de septembre 2009 (2) (version 1) 3" xfId="7190" xr:uid="{00000000-0005-0000-0000-0000171C0000}"/>
    <cellStyle name="_Table_02 Pfd Valuation_Copie de Flash du mois d' avril 2009 corrigé par NAIMI_Flash du mois de septembre 2009 (2) (version 1)_Budget Telmob 2011" xfId="7191" xr:uid="{00000000-0005-0000-0000-0000181C0000}"/>
    <cellStyle name="_Table_02 Pfd Valuation_Copie de Flash du mois d' avril 2009 corrigé par NAIMI_Flash du mois de septembre 2009 (2) (version 1)_Budget Telmob 2011 2" xfId="7192" xr:uid="{00000000-0005-0000-0000-0000191C0000}"/>
    <cellStyle name="_Table_02 Pfd Valuation_Copie de Flash du mois d' avril 2009 corrigé par NAIMI_Flash du mois de septembre 2009 (2) (version 1)_Budget Telmob 2011 2 2" xfId="7193" xr:uid="{00000000-0005-0000-0000-00001A1C0000}"/>
    <cellStyle name="_Table_02 Pfd Valuation_Copie de Flash du mois d' avril 2009 corrigé par NAIMI_Flash du mois de septembre 2009 (2) (version 1)_Budget Telmob 2011 3" xfId="7194" xr:uid="{00000000-0005-0000-0000-00001B1C0000}"/>
    <cellStyle name="_Table_02 Pfd Valuation_Copie de Flash du mois d' avril 2009 corrigé par NAIMI_Flash du mois de septembre 2009 (2) (version 1)_Capex- Mobile" xfId="7195" xr:uid="{00000000-0005-0000-0000-00001C1C0000}"/>
    <cellStyle name="_Table_02 Pfd Valuation_Copie de Flash du mois d' avril 2009 corrigé par NAIMI_Flash du mois de septembre 2009 (2) (version 1)_Capex- Mobile 2" xfId="7196" xr:uid="{00000000-0005-0000-0000-00001D1C0000}"/>
    <cellStyle name="_Table_02 Pfd Valuation_Copie de Flash du mois d' avril 2009 corrigé par NAIMI_Flash du mois de septembre 2009 (2) (version 1)_Capex- Mobile 2 2" xfId="7197" xr:uid="{00000000-0005-0000-0000-00001E1C0000}"/>
    <cellStyle name="_Table_02 Pfd Valuation_Copie de Flash du mois d' avril 2009 corrigé par NAIMI_Flash du mois de septembre 2009 (2) (version 1)_Capex- Mobile 3" xfId="7198" xr:uid="{00000000-0005-0000-0000-00001F1C0000}"/>
    <cellStyle name="_Table_02 Pfd Valuation_Copie de Flash du mois d' avril 2009 corrigé par NAIMI_Reporting Onatel Mai 2009 V 0" xfId="7199" xr:uid="{00000000-0005-0000-0000-0000201C0000}"/>
    <cellStyle name="_Table_02 Pfd Valuation_Copie de Flash du mois d' avril 2009 corrigé par NAIMI_Reporting Onatel Mai 2009 V 0 2" xfId="7200" xr:uid="{00000000-0005-0000-0000-0000211C0000}"/>
    <cellStyle name="_Table_02 Pfd Valuation_Copie de Flash du mois d' avril 2009 corrigé par NAIMI_Reporting Onatel Mai 2009 V 0 2 2" xfId="7201" xr:uid="{00000000-0005-0000-0000-0000221C0000}"/>
    <cellStyle name="_Table_02 Pfd Valuation_Copie de Flash du mois d' avril 2009 corrigé par NAIMI_Reporting Onatel Mai 2009 V 0 3" xfId="7202" xr:uid="{00000000-0005-0000-0000-0000231C0000}"/>
    <cellStyle name="_Table_02 Pfd Valuation_Copie de Flash du mois d' avril 2009 corrigé par NAIMI_Reporting Onatel Mai 2009 V 0_Budget Telmob 2011" xfId="7203" xr:uid="{00000000-0005-0000-0000-0000241C0000}"/>
    <cellStyle name="_Table_02 Pfd Valuation_Copie de Flash du mois d' avril 2009 corrigé par NAIMI_Reporting Onatel Mai 2009 V 0_Budget Telmob 2011 2" xfId="7204" xr:uid="{00000000-0005-0000-0000-0000251C0000}"/>
    <cellStyle name="_Table_02 Pfd Valuation_Copie de Flash du mois d' avril 2009 corrigé par NAIMI_Reporting Onatel Mai 2009 V 0_Budget Telmob 2011 2 2" xfId="7205" xr:uid="{00000000-0005-0000-0000-0000261C0000}"/>
    <cellStyle name="_Table_02 Pfd Valuation_Copie de Flash du mois d' avril 2009 corrigé par NAIMI_Reporting Onatel Mai 2009 V 0_Budget Telmob 2011 3" xfId="7206" xr:uid="{00000000-0005-0000-0000-0000271C0000}"/>
    <cellStyle name="_Table_02 Pfd Valuation_Copie de Flash du mois d' avril 2009 corrigé par NAIMI_Reporting Onatel Mai 2009 V 0_Capex- Mobile" xfId="7207" xr:uid="{00000000-0005-0000-0000-0000281C0000}"/>
    <cellStyle name="_Table_02 Pfd Valuation_Copie de Flash du mois d' avril 2009 corrigé par NAIMI_Reporting Onatel Mai 2009 V 0_Capex- Mobile 2" xfId="7208" xr:uid="{00000000-0005-0000-0000-0000291C0000}"/>
    <cellStyle name="_Table_02 Pfd Valuation_Copie de Flash du mois d' avril 2009 corrigé par NAIMI_Reporting Onatel Mai 2009 V 0_Capex- Mobile 2 2" xfId="7209" xr:uid="{00000000-0005-0000-0000-00002A1C0000}"/>
    <cellStyle name="_Table_02 Pfd Valuation_Copie de Flash du mois d' avril 2009 corrigé par NAIMI_Reporting Onatel Mai 2009 V 0_Capex- Mobile 3" xfId="7210" xr:uid="{00000000-0005-0000-0000-00002B1C0000}"/>
    <cellStyle name="_Table_02 Pfd Valuation_Copie de Flash du mois d' avril 2009 corrigé par NAIMI_Reporting Onatel Mai 2009 V 0_Flash du mois de septembre 2009 (2) (version 1)" xfId="7211" xr:uid="{00000000-0005-0000-0000-00002C1C0000}"/>
    <cellStyle name="_Table_02 Pfd Valuation_Copie de Flash du mois d' avril 2009 corrigé par NAIMI_Reporting Onatel Mai 2009 V 0_Flash du mois de septembre 2009 (2) (version 1) 2" xfId="7212" xr:uid="{00000000-0005-0000-0000-00002D1C0000}"/>
    <cellStyle name="_Table_02 Pfd Valuation_Copie de Flash du mois d' avril 2009 corrigé par NAIMI_Reporting Onatel Mai 2009 V 0_Flash du mois de septembre 2009 (2) (version 1) 2 2" xfId="7213" xr:uid="{00000000-0005-0000-0000-00002E1C0000}"/>
    <cellStyle name="_Table_02 Pfd Valuation_Copie de Flash du mois d' avril 2009 corrigé par NAIMI_Reporting Onatel Mai 2009 V 0_Flash du mois de septembre 2009 (2) (version 1) 3" xfId="7214" xr:uid="{00000000-0005-0000-0000-00002F1C0000}"/>
    <cellStyle name="_Table_02 Pfd Valuation_Copie de Flash du mois d' avril 2009 corrigé par NAIMI_Reporting Onatel Mai 2009 V 0_Flash du mois de septembre 2009 (2) (version 1)_Budget Telmob 2011" xfId="7215" xr:uid="{00000000-0005-0000-0000-0000301C0000}"/>
    <cellStyle name="_Table_02 Pfd Valuation_Copie de Flash du mois d' avril 2009 corrigé par NAIMI_Reporting Onatel Mai 2009 V 0_Flash du mois de septembre 2009 (2) (version 1)_Budget Telmob 2011 2" xfId="7216" xr:uid="{00000000-0005-0000-0000-0000311C0000}"/>
    <cellStyle name="_Table_02 Pfd Valuation_Copie de Flash du mois d' avril 2009 corrigé par NAIMI_Reporting Onatel Mai 2009 V 0_Flash du mois de septembre 2009 (2) (version 1)_Budget Telmob 2011 2 2" xfId="7217" xr:uid="{00000000-0005-0000-0000-0000321C0000}"/>
    <cellStyle name="_Table_02 Pfd Valuation_Copie de Flash du mois d' avril 2009 corrigé par NAIMI_Reporting Onatel Mai 2009 V 0_Flash du mois de septembre 2009 (2) (version 1)_Budget Telmob 2011 3" xfId="7218" xr:uid="{00000000-0005-0000-0000-0000331C0000}"/>
    <cellStyle name="_Table_02 Pfd Valuation_Copie de Flash du mois d' avril 2009 corrigé par NAIMI_Reporting Onatel Mai 2009 V 0_Flash du mois de septembre 2009 (2) (version 1)_Capex- Mobile" xfId="7219" xr:uid="{00000000-0005-0000-0000-0000341C0000}"/>
    <cellStyle name="_Table_02 Pfd Valuation_Copie de Flash du mois d' avril 2009 corrigé par NAIMI_Reporting Onatel Mai 2009 V 0_Flash du mois de septembre 2009 (2) (version 1)_Capex- Mobile 2" xfId="7220" xr:uid="{00000000-0005-0000-0000-0000351C0000}"/>
    <cellStyle name="_Table_02 Pfd Valuation_Copie de Flash du mois d' avril 2009 corrigé par NAIMI_Reporting Onatel Mai 2009 V 0_Flash du mois de septembre 2009 (2) (version 1)_Capex- Mobile 2 2" xfId="7221" xr:uid="{00000000-0005-0000-0000-0000361C0000}"/>
    <cellStyle name="_Table_02 Pfd Valuation_Copie de Flash du mois d' avril 2009 corrigé par NAIMI_Reporting Onatel Mai 2009 V 0_Flash du mois de septembre 2009 (2) (version 1)_Capex- Mobile 3" xfId="7222" xr:uid="{00000000-0005-0000-0000-0000371C0000}"/>
    <cellStyle name="_Table_02 Pfd Valuation_Copie de Flash du mois d' avril 2009 corrigé par NAIMI_Reporting Onatel Mai 2009 V 0_Reporting Onatel septembre  2009 préparé" xfId="7223" xr:uid="{00000000-0005-0000-0000-0000381C0000}"/>
    <cellStyle name="_Table_02 Pfd Valuation_Copie de Flash du mois d' avril 2009 corrigé par NAIMI_Reporting Onatel Mai 2009 V 0_Reporting Onatel septembre  2009 préparé 2" xfId="7224" xr:uid="{00000000-0005-0000-0000-0000391C0000}"/>
    <cellStyle name="_Table_02 Pfd Valuation_Copie de Flash du mois d' avril 2009 corrigé par NAIMI_Reporting Onatel Mai 2009 V 0_Reporting Onatel septembre  2009 préparé 2 2" xfId="7225" xr:uid="{00000000-0005-0000-0000-00003A1C0000}"/>
    <cellStyle name="_Table_02 Pfd Valuation_Copie de Flash du mois d' avril 2009 corrigé par NAIMI_Reporting Onatel Mai 2009 V 0_Reporting Onatel septembre  2009 préparé 3" xfId="7226" xr:uid="{00000000-0005-0000-0000-00003B1C0000}"/>
    <cellStyle name="_Table_02 Pfd Valuation_Copie de Flash du mois d' avril 2009 corrigé par NAIMI_Reporting Onatel Mai 2009 V 0_Reporting Onatel septembre  2009 préparé_Budget Telmob 2011" xfId="7227" xr:uid="{00000000-0005-0000-0000-00003C1C0000}"/>
    <cellStyle name="_Table_02 Pfd Valuation_Copie de Flash du mois d' avril 2009 corrigé par NAIMI_Reporting Onatel Mai 2009 V 0_Reporting Onatel septembre  2009 préparé_Budget Telmob 2011 2" xfId="7228" xr:uid="{00000000-0005-0000-0000-00003D1C0000}"/>
    <cellStyle name="_Table_02 Pfd Valuation_Copie de Flash du mois d' avril 2009 corrigé par NAIMI_Reporting Onatel Mai 2009 V 0_Reporting Onatel septembre  2009 préparé_Budget Telmob 2011 2 2" xfId="7229" xr:uid="{00000000-0005-0000-0000-00003E1C0000}"/>
    <cellStyle name="_Table_02 Pfd Valuation_Copie de Flash du mois d' avril 2009 corrigé par NAIMI_Reporting Onatel Mai 2009 V 0_Reporting Onatel septembre  2009 préparé_Budget Telmob 2011 3" xfId="7230" xr:uid="{00000000-0005-0000-0000-00003F1C0000}"/>
    <cellStyle name="_Table_02 Pfd Valuation_Copie de Flash du mois d' avril 2009 corrigé par NAIMI_Reporting Onatel Mai 2009 V 0_Reporting Onatel septembre  2009 préparé_Capex- Mobile" xfId="7231" xr:uid="{00000000-0005-0000-0000-0000401C0000}"/>
    <cellStyle name="_Table_02 Pfd Valuation_Copie de Flash du mois d' avril 2009 corrigé par NAIMI_Reporting Onatel Mai 2009 V 0_Reporting Onatel septembre  2009 préparé_Capex- Mobile 2" xfId="7232" xr:uid="{00000000-0005-0000-0000-0000411C0000}"/>
    <cellStyle name="_Table_02 Pfd Valuation_Copie de Flash du mois d' avril 2009 corrigé par NAIMI_Reporting Onatel Mai 2009 V 0_Reporting Onatel septembre  2009 préparé_Capex- Mobile 2 2" xfId="7233" xr:uid="{00000000-0005-0000-0000-0000421C0000}"/>
    <cellStyle name="_Table_02 Pfd Valuation_Copie de Flash du mois d' avril 2009 corrigé par NAIMI_Reporting Onatel Mai 2009 V 0_Reporting Onatel septembre  2009 préparé_Capex- Mobile 3" xfId="7234" xr:uid="{00000000-0005-0000-0000-0000431C0000}"/>
    <cellStyle name="_Table_02 Pfd Valuation_Copie de Flash du mois d' avril 2009 corrigé par NAIMI_Reporting Onatel septembre  2009 préparé" xfId="7235" xr:uid="{00000000-0005-0000-0000-0000441C0000}"/>
    <cellStyle name="_Table_02 Pfd Valuation_Copie de Flash du mois d' avril 2009 corrigé par NAIMI_Reporting Onatel septembre  2009 préparé 2" xfId="7236" xr:uid="{00000000-0005-0000-0000-0000451C0000}"/>
    <cellStyle name="_Table_02 Pfd Valuation_Copie de Flash du mois d' avril 2009 corrigé par NAIMI_Reporting Onatel septembre  2009 préparé 2 2" xfId="7237" xr:uid="{00000000-0005-0000-0000-0000461C0000}"/>
    <cellStyle name="_Table_02 Pfd Valuation_Copie de Flash du mois d' avril 2009 corrigé par NAIMI_Reporting Onatel septembre  2009 préparé 3" xfId="7238" xr:uid="{00000000-0005-0000-0000-0000471C0000}"/>
    <cellStyle name="_Table_02 Pfd Valuation_Copie de Flash du mois d' avril 2009 corrigé par NAIMI_Reporting Onatel septembre  2009 préparé_Budget Telmob 2011" xfId="7239" xr:uid="{00000000-0005-0000-0000-0000481C0000}"/>
    <cellStyle name="_Table_02 Pfd Valuation_Copie de Flash du mois d' avril 2009 corrigé par NAIMI_Reporting Onatel septembre  2009 préparé_Budget Telmob 2011 2" xfId="7240" xr:uid="{00000000-0005-0000-0000-0000491C0000}"/>
    <cellStyle name="_Table_02 Pfd Valuation_Copie de Flash du mois d' avril 2009 corrigé par NAIMI_Reporting Onatel septembre  2009 préparé_Budget Telmob 2011 2 2" xfId="7241" xr:uid="{00000000-0005-0000-0000-00004A1C0000}"/>
    <cellStyle name="_Table_02 Pfd Valuation_Copie de Flash du mois d' avril 2009 corrigé par NAIMI_Reporting Onatel septembre  2009 préparé_Budget Telmob 2011 3" xfId="7242" xr:uid="{00000000-0005-0000-0000-00004B1C0000}"/>
    <cellStyle name="_Table_02 Pfd Valuation_Copie de Flash du mois d' avril 2009 corrigé par NAIMI_Reporting Onatel septembre  2009 préparé_Capex- Mobile" xfId="7243" xr:uid="{00000000-0005-0000-0000-00004C1C0000}"/>
    <cellStyle name="_Table_02 Pfd Valuation_Copie de Flash du mois d' avril 2009 corrigé par NAIMI_Reporting Onatel septembre  2009 préparé_Capex- Mobile 2" xfId="7244" xr:uid="{00000000-0005-0000-0000-00004D1C0000}"/>
    <cellStyle name="_Table_02 Pfd Valuation_Copie de Flash du mois d' avril 2009 corrigé par NAIMI_Reporting Onatel septembre  2009 préparé_Capex- Mobile 2 2" xfId="7245" xr:uid="{00000000-0005-0000-0000-00004E1C0000}"/>
    <cellStyle name="_Table_02 Pfd Valuation_Copie de Flash du mois d' avril 2009 corrigé par NAIMI_Reporting Onatel septembre  2009 préparé_Capex- Mobile 3" xfId="7246" xr:uid="{00000000-0005-0000-0000-00004F1C0000}"/>
    <cellStyle name="_Table_02 Pfd Valuation_Flash du mois d' avril 2009" xfId="7247" xr:uid="{00000000-0005-0000-0000-0000501C0000}"/>
    <cellStyle name="_Table_02 Pfd Valuation_Flash du mois d' avril 2009 2" xfId="7248" xr:uid="{00000000-0005-0000-0000-0000511C0000}"/>
    <cellStyle name="_Table_02 Pfd Valuation_Flash du mois d' avril 2009 2 2" xfId="7249" xr:uid="{00000000-0005-0000-0000-0000521C0000}"/>
    <cellStyle name="_Table_02 Pfd Valuation_Flash du mois d' avril 2009 3" xfId="7250" xr:uid="{00000000-0005-0000-0000-0000531C0000}"/>
    <cellStyle name="_Table_02 Pfd Valuation_Flash du mois d' avril 2009_Budget Telmob 2011" xfId="7251" xr:uid="{00000000-0005-0000-0000-0000541C0000}"/>
    <cellStyle name="_Table_02 Pfd Valuation_Flash du mois d' avril 2009_Budget Telmob 2011 2" xfId="7252" xr:uid="{00000000-0005-0000-0000-0000551C0000}"/>
    <cellStyle name="_Table_02 Pfd Valuation_Flash du mois d' avril 2009_Budget Telmob 2011 2 2" xfId="7253" xr:uid="{00000000-0005-0000-0000-0000561C0000}"/>
    <cellStyle name="_Table_02 Pfd Valuation_Flash du mois d' avril 2009_Budget Telmob 2011 3" xfId="7254" xr:uid="{00000000-0005-0000-0000-0000571C0000}"/>
    <cellStyle name="_Table_02 Pfd Valuation_Flash du mois d' avril 2009_Capex- Mobile" xfId="7255" xr:uid="{00000000-0005-0000-0000-0000581C0000}"/>
    <cellStyle name="_Table_02 Pfd Valuation_Flash du mois d' avril 2009_Capex- Mobile 2" xfId="7256" xr:uid="{00000000-0005-0000-0000-0000591C0000}"/>
    <cellStyle name="_Table_02 Pfd Valuation_Flash du mois d' avril 2009_Capex- Mobile 2 2" xfId="7257" xr:uid="{00000000-0005-0000-0000-00005A1C0000}"/>
    <cellStyle name="_Table_02 Pfd Valuation_Flash du mois d' avril 2009_Capex- Mobile 3" xfId="7258" xr:uid="{00000000-0005-0000-0000-00005B1C0000}"/>
    <cellStyle name="_Table_02 Pfd Valuation_Flash du mois d' avril 2009_Flash du mois de mai 2009" xfId="7259" xr:uid="{00000000-0005-0000-0000-00005C1C0000}"/>
    <cellStyle name="_Table_02 Pfd Valuation_Flash du mois d' avril 2009_Flash du mois de mai 2009 2" xfId="7260" xr:uid="{00000000-0005-0000-0000-00005D1C0000}"/>
    <cellStyle name="_Table_02 Pfd Valuation_Flash du mois d' avril 2009_Flash du mois de mai 2009 2 2" xfId="7261" xr:uid="{00000000-0005-0000-0000-00005E1C0000}"/>
    <cellStyle name="_Table_02 Pfd Valuation_Flash du mois d' avril 2009_Flash du mois de mai 2009 3" xfId="7262" xr:uid="{00000000-0005-0000-0000-00005F1C0000}"/>
    <cellStyle name="_Table_02 Pfd Valuation_Flash du mois d' avril 2009_Flash du mois de mai 2009_Budget Telmob 2011" xfId="7263" xr:uid="{00000000-0005-0000-0000-0000601C0000}"/>
    <cellStyle name="_Table_02 Pfd Valuation_Flash du mois d' avril 2009_Flash du mois de mai 2009_Budget Telmob 2011 2" xfId="7264" xr:uid="{00000000-0005-0000-0000-0000611C0000}"/>
    <cellStyle name="_Table_02 Pfd Valuation_Flash du mois d' avril 2009_Flash du mois de mai 2009_Budget Telmob 2011 2 2" xfId="7265" xr:uid="{00000000-0005-0000-0000-0000621C0000}"/>
    <cellStyle name="_Table_02 Pfd Valuation_Flash du mois d' avril 2009_Flash du mois de mai 2009_Budget Telmob 2011 3" xfId="7266" xr:uid="{00000000-0005-0000-0000-0000631C0000}"/>
    <cellStyle name="_Table_02 Pfd Valuation_Flash du mois d' avril 2009_Flash du mois de mai 2009_Capex- Mobile" xfId="7267" xr:uid="{00000000-0005-0000-0000-0000641C0000}"/>
    <cellStyle name="_Table_02 Pfd Valuation_Flash du mois d' avril 2009_Flash du mois de mai 2009_Capex- Mobile 2" xfId="7268" xr:uid="{00000000-0005-0000-0000-0000651C0000}"/>
    <cellStyle name="_Table_02 Pfd Valuation_Flash du mois d' avril 2009_Flash du mois de mai 2009_Capex- Mobile 2 2" xfId="7269" xr:uid="{00000000-0005-0000-0000-0000661C0000}"/>
    <cellStyle name="_Table_02 Pfd Valuation_Flash du mois d' avril 2009_Flash du mois de mai 2009_Capex- Mobile 3" xfId="7270" xr:uid="{00000000-0005-0000-0000-0000671C0000}"/>
    <cellStyle name="_Table_02 Pfd Valuation_Flash du mois d' avril 2009_Flash du mois de septembre 2009 (2) (version 1)" xfId="7271" xr:uid="{00000000-0005-0000-0000-0000681C0000}"/>
    <cellStyle name="_Table_02 Pfd Valuation_Flash du mois d' avril 2009_Flash du mois de septembre 2009 (2) (version 1) 2" xfId="7272" xr:uid="{00000000-0005-0000-0000-0000691C0000}"/>
    <cellStyle name="_Table_02 Pfd Valuation_Flash du mois d' avril 2009_Flash du mois de septembre 2009 (2) (version 1) 2 2" xfId="7273" xr:uid="{00000000-0005-0000-0000-00006A1C0000}"/>
    <cellStyle name="_Table_02 Pfd Valuation_Flash du mois d' avril 2009_Flash du mois de septembre 2009 (2) (version 1) 3" xfId="7274" xr:uid="{00000000-0005-0000-0000-00006B1C0000}"/>
    <cellStyle name="_Table_02 Pfd Valuation_Flash du mois d' avril 2009_Flash du mois de septembre 2009 (2) (version 1)_Budget Telmob 2011" xfId="7275" xr:uid="{00000000-0005-0000-0000-00006C1C0000}"/>
    <cellStyle name="_Table_02 Pfd Valuation_Flash du mois d' avril 2009_Flash du mois de septembre 2009 (2) (version 1)_Budget Telmob 2011 2" xfId="7276" xr:uid="{00000000-0005-0000-0000-00006D1C0000}"/>
    <cellStyle name="_Table_02 Pfd Valuation_Flash du mois d' avril 2009_Flash du mois de septembre 2009 (2) (version 1)_Budget Telmob 2011 2 2" xfId="7277" xr:uid="{00000000-0005-0000-0000-00006E1C0000}"/>
    <cellStyle name="_Table_02 Pfd Valuation_Flash du mois d' avril 2009_Flash du mois de septembre 2009 (2) (version 1)_Budget Telmob 2011 3" xfId="7278" xr:uid="{00000000-0005-0000-0000-00006F1C0000}"/>
    <cellStyle name="_Table_02 Pfd Valuation_Flash du mois d' avril 2009_Flash du mois de septembre 2009 (2) (version 1)_Capex- Mobile" xfId="7279" xr:uid="{00000000-0005-0000-0000-0000701C0000}"/>
    <cellStyle name="_Table_02 Pfd Valuation_Flash du mois d' avril 2009_Flash du mois de septembre 2009 (2) (version 1)_Capex- Mobile 2" xfId="7280" xr:uid="{00000000-0005-0000-0000-0000711C0000}"/>
    <cellStyle name="_Table_02 Pfd Valuation_Flash du mois d' avril 2009_Flash du mois de septembre 2009 (2) (version 1)_Capex- Mobile 2 2" xfId="7281" xr:uid="{00000000-0005-0000-0000-0000721C0000}"/>
    <cellStyle name="_Table_02 Pfd Valuation_Flash du mois d' avril 2009_Flash du mois de septembre 2009 (2) (version 1)_Capex- Mobile 3" xfId="7282" xr:uid="{00000000-0005-0000-0000-0000731C0000}"/>
    <cellStyle name="_Table_02 Pfd Valuation_Flash du mois d' avril 2009_Reporting Onatel Mai 2009 V 0" xfId="7283" xr:uid="{00000000-0005-0000-0000-0000741C0000}"/>
    <cellStyle name="_Table_02 Pfd Valuation_Flash du mois d' avril 2009_Reporting Onatel Mai 2009 V 0 2" xfId="7284" xr:uid="{00000000-0005-0000-0000-0000751C0000}"/>
    <cellStyle name="_Table_02 Pfd Valuation_Flash du mois d' avril 2009_Reporting Onatel Mai 2009 V 0 2 2" xfId="7285" xr:uid="{00000000-0005-0000-0000-0000761C0000}"/>
    <cellStyle name="_Table_02 Pfd Valuation_Flash du mois d' avril 2009_Reporting Onatel Mai 2009 V 0 3" xfId="7286" xr:uid="{00000000-0005-0000-0000-0000771C0000}"/>
    <cellStyle name="_Table_02 Pfd Valuation_Flash du mois d' avril 2009_Reporting Onatel Mai 2009 V 0_Budget Telmob 2011" xfId="7287" xr:uid="{00000000-0005-0000-0000-0000781C0000}"/>
    <cellStyle name="_Table_02 Pfd Valuation_Flash du mois d' avril 2009_Reporting Onatel Mai 2009 V 0_Budget Telmob 2011 2" xfId="7288" xr:uid="{00000000-0005-0000-0000-0000791C0000}"/>
    <cellStyle name="_Table_02 Pfd Valuation_Flash du mois d' avril 2009_Reporting Onatel Mai 2009 V 0_Budget Telmob 2011 2 2" xfId="7289" xr:uid="{00000000-0005-0000-0000-00007A1C0000}"/>
    <cellStyle name="_Table_02 Pfd Valuation_Flash du mois d' avril 2009_Reporting Onatel Mai 2009 V 0_Budget Telmob 2011 3" xfId="7290" xr:uid="{00000000-0005-0000-0000-00007B1C0000}"/>
    <cellStyle name="_Table_02 Pfd Valuation_Flash du mois d' avril 2009_Reporting Onatel Mai 2009 V 0_Capex- Mobile" xfId="7291" xr:uid="{00000000-0005-0000-0000-00007C1C0000}"/>
    <cellStyle name="_Table_02 Pfd Valuation_Flash du mois d' avril 2009_Reporting Onatel Mai 2009 V 0_Capex- Mobile 2" xfId="7292" xr:uid="{00000000-0005-0000-0000-00007D1C0000}"/>
    <cellStyle name="_Table_02 Pfd Valuation_Flash du mois d' avril 2009_Reporting Onatel Mai 2009 V 0_Capex- Mobile 2 2" xfId="7293" xr:uid="{00000000-0005-0000-0000-00007E1C0000}"/>
    <cellStyle name="_Table_02 Pfd Valuation_Flash du mois d' avril 2009_Reporting Onatel Mai 2009 V 0_Capex- Mobile 3" xfId="7294" xr:uid="{00000000-0005-0000-0000-00007F1C0000}"/>
    <cellStyle name="_Table_02 Pfd Valuation_Flash du mois d' avril 2009_Reporting Onatel septembre  2009 préparé" xfId="7295" xr:uid="{00000000-0005-0000-0000-0000801C0000}"/>
    <cellStyle name="_Table_02 Pfd Valuation_Flash du mois d' avril 2009_Reporting Onatel septembre  2009 préparé 2" xfId="7296" xr:uid="{00000000-0005-0000-0000-0000811C0000}"/>
    <cellStyle name="_Table_02 Pfd Valuation_Flash du mois d' avril 2009_Reporting Onatel septembre  2009 préparé 2 2" xfId="7297" xr:uid="{00000000-0005-0000-0000-0000821C0000}"/>
    <cellStyle name="_Table_02 Pfd Valuation_Flash du mois d' avril 2009_Reporting Onatel septembre  2009 préparé 3" xfId="7298" xr:uid="{00000000-0005-0000-0000-0000831C0000}"/>
    <cellStyle name="_Table_02 Pfd Valuation_Flash du mois d' avril 2009_Reporting Onatel septembre  2009 préparé_Budget Telmob 2011" xfId="7299" xr:uid="{00000000-0005-0000-0000-0000841C0000}"/>
    <cellStyle name="_Table_02 Pfd Valuation_Flash du mois d' avril 2009_Reporting Onatel septembre  2009 préparé_Budget Telmob 2011 2" xfId="7300" xr:uid="{00000000-0005-0000-0000-0000851C0000}"/>
    <cellStyle name="_Table_02 Pfd Valuation_Flash du mois d' avril 2009_Reporting Onatel septembre  2009 préparé_Budget Telmob 2011 2 2" xfId="7301" xr:uid="{00000000-0005-0000-0000-0000861C0000}"/>
    <cellStyle name="_Table_02 Pfd Valuation_Flash du mois d' avril 2009_Reporting Onatel septembre  2009 préparé_Budget Telmob 2011 3" xfId="7302" xr:uid="{00000000-0005-0000-0000-0000871C0000}"/>
    <cellStyle name="_Table_02 Pfd Valuation_Flash du mois d' avril 2009_Reporting Onatel septembre  2009 préparé_Capex- Mobile" xfId="7303" xr:uid="{00000000-0005-0000-0000-0000881C0000}"/>
    <cellStyle name="_Table_02 Pfd Valuation_Flash du mois d' avril 2009_Reporting Onatel septembre  2009 préparé_Capex- Mobile 2" xfId="7304" xr:uid="{00000000-0005-0000-0000-0000891C0000}"/>
    <cellStyle name="_Table_02 Pfd Valuation_Flash du mois d' avril 2009_Reporting Onatel septembre  2009 préparé_Capex- Mobile 2 2" xfId="7305" xr:uid="{00000000-0005-0000-0000-00008A1C0000}"/>
    <cellStyle name="_Table_02 Pfd Valuation_Flash du mois d' avril 2009_Reporting Onatel septembre  2009 préparé_Capex- Mobile 3" xfId="7306" xr:uid="{00000000-0005-0000-0000-00008B1C0000}"/>
    <cellStyle name="_Table_02 Pfd Valuation_Flash du mois de mai 2009" xfId="7307" xr:uid="{00000000-0005-0000-0000-00008C1C0000}"/>
    <cellStyle name="_Table_02 Pfd Valuation_Flash du mois de mai 2009 2" xfId="7308" xr:uid="{00000000-0005-0000-0000-00008D1C0000}"/>
    <cellStyle name="_Table_02 Pfd Valuation_Flash du mois de mai 2009 2 2" xfId="7309" xr:uid="{00000000-0005-0000-0000-00008E1C0000}"/>
    <cellStyle name="_Table_02 Pfd Valuation_Flash du mois de mai 2009 3" xfId="7310" xr:uid="{00000000-0005-0000-0000-00008F1C0000}"/>
    <cellStyle name="_Table_02 Pfd Valuation_Flash du mois de mai 2009_Budget Telmob 2011" xfId="7311" xr:uid="{00000000-0005-0000-0000-0000901C0000}"/>
    <cellStyle name="_Table_02 Pfd Valuation_Flash du mois de mai 2009_Budget Telmob 2011 2" xfId="7312" xr:uid="{00000000-0005-0000-0000-0000911C0000}"/>
    <cellStyle name="_Table_02 Pfd Valuation_Flash du mois de mai 2009_Budget Telmob 2011 2 2" xfId="7313" xr:uid="{00000000-0005-0000-0000-0000921C0000}"/>
    <cellStyle name="_Table_02 Pfd Valuation_Flash du mois de mai 2009_Budget Telmob 2011 3" xfId="7314" xr:uid="{00000000-0005-0000-0000-0000931C0000}"/>
    <cellStyle name="_Table_02 Pfd Valuation_Flash du mois de mai 2009_Capex- Mobile" xfId="7315" xr:uid="{00000000-0005-0000-0000-0000941C0000}"/>
    <cellStyle name="_Table_02 Pfd Valuation_Flash du mois de mai 2009_Capex- Mobile 2" xfId="7316" xr:uid="{00000000-0005-0000-0000-0000951C0000}"/>
    <cellStyle name="_Table_02 Pfd Valuation_Flash du mois de mai 2009_Capex- Mobile 2 2" xfId="7317" xr:uid="{00000000-0005-0000-0000-0000961C0000}"/>
    <cellStyle name="_Table_02 Pfd Valuation_Flash du mois de mai 2009_Capex- Mobile 3" xfId="7318" xr:uid="{00000000-0005-0000-0000-0000971C0000}"/>
    <cellStyle name="_Table_02 Pfd Valuation_Flash du mois de septembre 2009 (2) (version 1)" xfId="7319" xr:uid="{00000000-0005-0000-0000-0000981C0000}"/>
    <cellStyle name="_Table_02 Pfd Valuation_Flash du mois de septembre 2009 (2) (version 1) 2" xfId="7320" xr:uid="{00000000-0005-0000-0000-0000991C0000}"/>
    <cellStyle name="_Table_02 Pfd Valuation_Flash du mois de septembre 2009 (2) (version 1) 2 2" xfId="7321" xr:uid="{00000000-0005-0000-0000-00009A1C0000}"/>
    <cellStyle name="_Table_02 Pfd Valuation_Flash du mois de septembre 2009 (2) (version 1) 3" xfId="7322" xr:uid="{00000000-0005-0000-0000-00009B1C0000}"/>
    <cellStyle name="_Table_02 Pfd Valuation_Flash du mois de septembre 2009 (2) (version 1)_Budget Telmob 2011" xfId="7323" xr:uid="{00000000-0005-0000-0000-00009C1C0000}"/>
    <cellStyle name="_Table_02 Pfd Valuation_Flash du mois de septembre 2009 (2) (version 1)_Budget Telmob 2011 2" xfId="7324" xr:uid="{00000000-0005-0000-0000-00009D1C0000}"/>
    <cellStyle name="_Table_02 Pfd Valuation_Flash du mois de septembre 2009 (2) (version 1)_Budget Telmob 2011 2 2" xfId="7325" xr:uid="{00000000-0005-0000-0000-00009E1C0000}"/>
    <cellStyle name="_Table_02 Pfd Valuation_Flash du mois de septembre 2009 (2) (version 1)_Budget Telmob 2011 3" xfId="7326" xr:uid="{00000000-0005-0000-0000-00009F1C0000}"/>
    <cellStyle name="_Table_02 Pfd Valuation_Flash du mois de septembre 2009 (2) (version 1)_Capex- Mobile" xfId="7327" xr:uid="{00000000-0005-0000-0000-0000A01C0000}"/>
    <cellStyle name="_Table_02 Pfd Valuation_Flash du mois de septembre 2009 (2) (version 1)_Capex- Mobile 2" xfId="7328" xr:uid="{00000000-0005-0000-0000-0000A11C0000}"/>
    <cellStyle name="_Table_02 Pfd Valuation_Flash du mois de septembre 2009 (2) (version 1)_Capex- Mobile 2 2" xfId="7329" xr:uid="{00000000-0005-0000-0000-0000A21C0000}"/>
    <cellStyle name="_Table_02 Pfd Valuation_Flash du mois de septembre 2009 (2) (version 1)_Capex- Mobile 3" xfId="7330" xr:uid="{00000000-0005-0000-0000-0000A31C0000}"/>
    <cellStyle name="_Table_02 Pfd Valuation_P &amp; L Conso" xfId="7331" xr:uid="{00000000-0005-0000-0000-0000A41C0000}"/>
    <cellStyle name="_Table_02 Pfd Valuation_P &amp; L Conso 2" xfId="7332" xr:uid="{00000000-0005-0000-0000-0000A51C0000}"/>
    <cellStyle name="_Table_02 Pfd Valuation_P &amp; L Conso 2 2" xfId="7333" xr:uid="{00000000-0005-0000-0000-0000A61C0000}"/>
    <cellStyle name="_Table_02 Pfd Valuation_P &amp; L Conso 3" xfId="7334" xr:uid="{00000000-0005-0000-0000-0000A71C0000}"/>
    <cellStyle name="_Table_02 Pfd Valuation_P &amp; L Conso_Budget Telmob 2011" xfId="7335" xr:uid="{00000000-0005-0000-0000-0000A81C0000}"/>
    <cellStyle name="_Table_02 Pfd Valuation_P &amp; L Conso_Budget Telmob 2011 2" xfId="7336" xr:uid="{00000000-0005-0000-0000-0000A91C0000}"/>
    <cellStyle name="_Table_02 Pfd Valuation_P &amp; L Conso_Budget Telmob 2011 2 2" xfId="7337" xr:uid="{00000000-0005-0000-0000-0000AA1C0000}"/>
    <cellStyle name="_Table_02 Pfd Valuation_P &amp; L Conso_Budget Telmob 2011 3" xfId="7338" xr:uid="{00000000-0005-0000-0000-0000AB1C0000}"/>
    <cellStyle name="_Table_02 Pfd Valuation_P &amp; L Conso_Capex- Mobile" xfId="7339" xr:uid="{00000000-0005-0000-0000-0000AC1C0000}"/>
    <cellStyle name="_Table_02 Pfd Valuation_P &amp; L Conso_Capex- Mobile 2" xfId="7340" xr:uid="{00000000-0005-0000-0000-0000AD1C0000}"/>
    <cellStyle name="_Table_02 Pfd Valuation_P &amp; L Conso_Capex- Mobile 2 2" xfId="7341" xr:uid="{00000000-0005-0000-0000-0000AE1C0000}"/>
    <cellStyle name="_Table_02 Pfd Valuation_P &amp; L Conso_Capex- Mobile 3" xfId="7342" xr:uid="{00000000-0005-0000-0000-0000AF1C0000}"/>
    <cellStyle name="_Table_02 Pfd Valuation_P &amp; L Conso_COMMENTAIRES JUILLET 2009" xfId="7343" xr:uid="{00000000-0005-0000-0000-0000B01C0000}"/>
    <cellStyle name="_Table_02 Pfd Valuation_P &amp; L Conso_COMMENTAIRES JUILLET 2009 2" xfId="7344" xr:uid="{00000000-0005-0000-0000-0000B11C0000}"/>
    <cellStyle name="_Table_02 Pfd Valuation_P &amp; L Conso_COMMENTAIRES JUILLET 2009 2 2" xfId="7345" xr:uid="{00000000-0005-0000-0000-0000B21C0000}"/>
    <cellStyle name="_Table_02 Pfd Valuation_P &amp; L Conso_COMMENTAIRES JUILLET 2009 3" xfId="7346" xr:uid="{00000000-0005-0000-0000-0000B31C0000}"/>
    <cellStyle name="_Table_02 Pfd Valuation_P &amp; L Conso_COMMENTAIRES JUILLET 2009_Budget Telmob 2011" xfId="7347" xr:uid="{00000000-0005-0000-0000-0000B41C0000}"/>
    <cellStyle name="_Table_02 Pfd Valuation_P &amp; L Conso_COMMENTAIRES JUILLET 2009_Budget Telmob 2011 2" xfId="7348" xr:uid="{00000000-0005-0000-0000-0000B51C0000}"/>
    <cellStyle name="_Table_02 Pfd Valuation_P &amp; L Conso_COMMENTAIRES JUILLET 2009_Budget Telmob 2011 2 2" xfId="7349" xr:uid="{00000000-0005-0000-0000-0000B61C0000}"/>
    <cellStyle name="_Table_02 Pfd Valuation_P &amp; L Conso_COMMENTAIRES JUILLET 2009_Budget Telmob 2011 3" xfId="7350" xr:uid="{00000000-0005-0000-0000-0000B71C0000}"/>
    <cellStyle name="_Table_02 Pfd Valuation_P &amp; L Conso_COMMENTAIRES JUILLET 2009_Capex- Mobile" xfId="7351" xr:uid="{00000000-0005-0000-0000-0000B81C0000}"/>
    <cellStyle name="_Table_02 Pfd Valuation_P &amp; L Conso_COMMENTAIRES JUILLET 2009_Capex- Mobile 2" xfId="7352" xr:uid="{00000000-0005-0000-0000-0000B91C0000}"/>
    <cellStyle name="_Table_02 Pfd Valuation_P &amp; L Conso_COMMENTAIRES JUILLET 2009_Capex- Mobile 2 2" xfId="7353" xr:uid="{00000000-0005-0000-0000-0000BA1C0000}"/>
    <cellStyle name="_Table_02 Pfd Valuation_P &amp; L Conso_COMMENTAIRES JUILLET 2009_Capex- Mobile 3" xfId="7354" xr:uid="{00000000-0005-0000-0000-0000BB1C0000}"/>
    <cellStyle name="_Table_02 Pfd Valuation_P&amp;L S1 2008" xfId="7355" xr:uid="{00000000-0005-0000-0000-0000BC1C0000}"/>
    <cellStyle name="_Table_02 Pfd Valuation_P&amp;L S1 2008 2" xfId="7356" xr:uid="{00000000-0005-0000-0000-0000BD1C0000}"/>
    <cellStyle name="_Table_02 Pfd Valuation_P&amp;L S1 2008 2 2" xfId="7357" xr:uid="{00000000-0005-0000-0000-0000BE1C0000}"/>
    <cellStyle name="_Table_02 Pfd Valuation_P&amp;L S1 2008 3" xfId="7358" xr:uid="{00000000-0005-0000-0000-0000BF1C0000}"/>
    <cellStyle name="_Table_02 Pfd Valuation_P&amp;L S1 2008_Budget Telmob 2011" xfId="7359" xr:uid="{00000000-0005-0000-0000-0000C01C0000}"/>
    <cellStyle name="_Table_02 Pfd Valuation_P&amp;L S1 2008_Budget Telmob 2011 2" xfId="7360" xr:uid="{00000000-0005-0000-0000-0000C11C0000}"/>
    <cellStyle name="_Table_02 Pfd Valuation_P&amp;L S1 2008_Budget Telmob 2011 2 2" xfId="7361" xr:uid="{00000000-0005-0000-0000-0000C21C0000}"/>
    <cellStyle name="_Table_02 Pfd Valuation_P&amp;L S1 2008_Budget Telmob 2011 3" xfId="7362" xr:uid="{00000000-0005-0000-0000-0000C31C0000}"/>
    <cellStyle name="_Table_02 Pfd Valuation_P&amp;L S1 2008_Capex- Mobile" xfId="7363" xr:uid="{00000000-0005-0000-0000-0000C41C0000}"/>
    <cellStyle name="_Table_02 Pfd Valuation_P&amp;L S1 2008_Capex- Mobile 2" xfId="7364" xr:uid="{00000000-0005-0000-0000-0000C51C0000}"/>
    <cellStyle name="_Table_02 Pfd Valuation_P&amp;L S1 2008_Capex- Mobile 2 2" xfId="7365" xr:uid="{00000000-0005-0000-0000-0000C61C0000}"/>
    <cellStyle name="_Table_02 Pfd Valuation_P&amp;L S1 2008_Capex- Mobile 3" xfId="7366" xr:uid="{00000000-0005-0000-0000-0000C71C0000}"/>
    <cellStyle name="_Table_02 Pfd Valuation_Reporting Onatel Avril 2009 V0" xfId="7367" xr:uid="{00000000-0005-0000-0000-0000C81C0000}"/>
    <cellStyle name="_Table_02 Pfd Valuation_Reporting Onatel Avril 2009 V0 2" xfId="7368" xr:uid="{00000000-0005-0000-0000-0000C91C0000}"/>
    <cellStyle name="_Table_02 Pfd Valuation_Reporting Onatel Avril 2009 V0 2 2" xfId="7369" xr:uid="{00000000-0005-0000-0000-0000CA1C0000}"/>
    <cellStyle name="_Table_02 Pfd Valuation_Reporting Onatel Avril 2009 V0 3" xfId="7370" xr:uid="{00000000-0005-0000-0000-0000CB1C0000}"/>
    <cellStyle name="_Table_02 Pfd Valuation_Reporting Onatel Avril 2009 V0_Budget Telmob 2011" xfId="7371" xr:uid="{00000000-0005-0000-0000-0000CC1C0000}"/>
    <cellStyle name="_Table_02 Pfd Valuation_Reporting Onatel Avril 2009 V0_Budget Telmob 2011 2" xfId="7372" xr:uid="{00000000-0005-0000-0000-0000CD1C0000}"/>
    <cellStyle name="_Table_02 Pfd Valuation_Reporting Onatel Avril 2009 V0_Budget Telmob 2011 2 2" xfId="7373" xr:uid="{00000000-0005-0000-0000-0000CE1C0000}"/>
    <cellStyle name="_Table_02 Pfd Valuation_Reporting Onatel Avril 2009 V0_Budget Telmob 2011 3" xfId="7374" xr:uid="{00000000-0005-0000-0000-0000CF1C0000}"/>
    <cellStyle name="_Table_02 Pfd Valuation_Reporting Onatel Avril 2009 V0_Capex- Mobile" xfId="7375" xr:uid="{00000000-0005-0000-0000-0000D01C0000}"/>
    <cellStyle name="_Table_02 Pfd Valuation_Reporting Onatel Avril 2009 V0_Capex- Mobile 2" xfId="7376" xr:uid="{00000000-0005-0000-0000-0000D11C0000}"/>
    <cellStyle name="_Table_02 Pfd Valuation_Reporting Onatel Avril 2009 V0_Capex- Mobile 2 2" xfId="7377" xr:uid="{00000000-0005-0000-0000-0000D21C0000}"/>
    <cellStyle name="_Table_02 Pfd Valuation_Reporting Onatel Avril 2009 V0_Capex- Mobile 3" xfId="7378" xr:uid="{00000000-0005-0000-0000-0000D31C0000}"/>
    <cellStyle name="_Table_02 Pfd Valuation_Reporting Onatel Avril 2009 V0_Copie de Flash du mois d' avril 2009 corrigé par NAIMI" xfId="7379" xr:uid="{00000000-0005-0000-0000-0000D41C0000}"/>
    <cellStyle name="_Table_02 Pfd Valuation_Reporting Onatel Avril 2009 V0_Copie de Flash du mois d' avril 2009 corrigé par NAIMI 2" xfId="7380" xr:uid="{00000000-0005-0000-0000-0000D51C0000}"/>
    <cellStyle name="_Table_02 Pfd Valuation_Reporting Onatel Avril 2009 V0_Copie de Flash du mois d' avril 2009 corrigé par NAIMI 2 2" xfId="7381" xr:uid="{00000000-0005-0000-0000-0000D61C0000}"/>
    <cellStyle name="_Table_02 Pfd Valuation_Reporting Onatel Avril 2009 V0_Copie de Flash du mois d' avril 2009 corrigé par NAIMI 3" xfId="7382" xr:uid="{00000000-0005-0000-0000-0000D71C0000}"/>
    <cellStyle name="_Table_02 Pfd Valuation_Reporting Onatel Avril 2009 V0_Copie de Flash du mois d' avril 2009 corrigé par NAIMI_Budget Telmob 2011" xfId="7383" xr:uid="{00000000-0005-0000-0000-0000D81C0000}"/>
    <cellStyle name="_Table_02 Pfd Valuation_Reporting Onatel Avril 2009 V0_Copie de Flash du mois d' avril 2009 corrigé par NAIMI_Budget Telmob 2011 2" xfId="7384" xr:uid="{00000000-0005-0000-0000-0000D91C0000}"/>
    <cellStyle name="_Table_02 Pfd Valuation_Reporting Onatel Avril 2009 V0_Copie de Flash du mois d' avril 2009 corrigé par NAIMI_Budget Telmob 2011 2 2" xfId="7385" xr:uid="{00000000-0005-0000-0000-0000DA1C0000}"/>
    <cellStyle name="_Table_02 Pfd Valuation_Reporting Onatel Avril 2009 V0_Copie de Flash du mois d' avril 2009 corrigé par NAIMI_Budget Telmob 2011 3" xfId="7386" xr:uid="{00000000-0005-0000-0000-0000DB1C0000}"/>
    <cellStyle name="_Table_02 Pfd Valuation_Reporting Onatel Avril 2009 V0_Copie de Flash du mois d' avril 2009 corrigé par NAIMI_Capex- Mobile" xfId="7387" xr:uid="{00000000-0005-0000-0000-0000DC1C0000}"/>
    <cellStyle name="_Table_02 Pfd Valuation_Reporting Onatel Avril 2009 V0_Copie de Flash du mois d' avril 2009 corrigé par NAIMI_Capex- Mobile 2" xfId="7388" xr:uid="{00000000-0005-0000-0000-0000DD1C0000}"/>
    <cellStyle name="_Table_02 Pfd Valuation_Reporting Onatel Avril 2009 V0_Copie de Flash du mois d' avril 2009 corrigé par NAIMI_Capex- Mobile 2 2" xfId="7389" xr:uid="{00000000-0005-0000-0000-0000DE1C0000}"/>
    <cellStyle name="_Table_02 Pfd Valuation_Reporting Onatel Avril 2009 V0_Copie de Flash du mois d' avril 2009 corrigé par NAIMI_Capex- Mobile 3" xfId="7390" xr:uid="{00000000-0005-0000-0000-0000DF1C0000}"/>
    <cellStyle name="_Table_02 Pfd Valuation_Reporting Onatel Avril 2009 V0_Copie de Flash du mois d' avril 2009 corrigé par NAIMI_Flash du mois de mai 2009" xfId="7391" xr:uid="{00000000-0005-0000-0000-0000E01C0000}"/>
    <cellStyle name="_Table_02 Pfd Valuation_Reporting Onatel Avril 2009 V0_Copie de Flash du mois d' avril 2009 corrigé par NAIMI_Flash du mois de mai 2009 2" xfId="7392" xr:uid="{00000000-0005-0000-0000-0000E11C0000}"/>
    <cellStyle name="_Table_02 Pfd Valuation_Reporting Onatel Avril 2009 V0_Copie de Flash du mois d' avril 2009 corrigé par NAIMI_Flash du mois de mai 2009 2 2" xfId="7393" xr:uid="{00000000-0005-0000-0000-0000E21C0000}"/>
    <cellStyle name="_Table_02 Pfd Valuation_Reporting Onatel Avril 2009 V0_Copie de Flash du mois d' avril 2009 corrigé par NAIMI_Flash du mois de mai 2009 3" xfId="7394" xr:uid="{00000000-0005-0000-0000-0000E31C0000}"/>
    <cellStyle name="_Table_02 Pfd Valuation_Reporting Onatel Avril 2009 V0_Copie de Flash du mois d' avril 2009 corrigé par NAIMI_Flash du mois de mai 2009_Budget Telmob 2011" xfId="7395" xr:uid="{00000000-0005-0000-0000-0000E41C0000}"/>
    <cellStyle name="_Table_02 Pfd Valuation_Reporting Onatel Avril 2009 V0_Copie de Flash du mois d' avril 2009 corrigé par NAIMI_Flash du mois de mai 2009_Budget Telmob 2011 2" xfId="7396" xr:uid="{00000000-0005-0000-0000-0000E51C0000}"/>
    <cellStyle name="_Table_02 Pfd Valuation_Reporting Onatel Avril 2009 V0_Copie de Flash du mois d' avril 2009 corrigé par NAIMI_Flash du mois de mai 2009_Budget Telmob 2011 2 2" xfId="7397" xr:uid="{00000000-0005-0000-0000-0000E61C0000}"/>
    <cellStyle name="_Table_02 Pfd Valuation_Reporting Onatel Avril 2009 V0_Copie de Flash du mois d' avril 2009 corrigé par NAIMI_Flash du mois de mai 2009_Budget Telmob 2011 3" xfId="7398" xr:uid="{00000000-0005-0000-0000-0000E71C0000}"/>
    <cellStyle name="_Table_02 Pfd Valuation_Reporting Onatel Avril 2009 V0_Copie de Flash du mois d' avril 2009 corrigé par NAIMI_Flash du mois de mai 2009_Capex- Mobile" xfId="7399" xr:uid="{00000000-0005-0000-0000-0000E81C0000}"/>
    <cellStyle name="_Table_02 Pfd Valuation_Reporting Onatel Avril 2009 V0_Copie de Flash du mois d' avril 2009 corrigé par NAIMI_Flash du mois de mai 2009_Capex- Mobile 2" xfId="7400" xr:uid="{00000000-0005-0000-0000-0000E91C0000}"/>
    <cellStyle name="_Table_02 Pfd Valuation_Reporting Onatel Avril 2009 V0_Copie de Flash du mois d' avril 2009 corrigé par NAIMI_Flash du mois de mai 2009_Capex- Mobile 2 2" xfId="7401" xr:uid="{00000000-0005-0000-0000-0000EA1C0000}"/>
    <cellStyle name="_Table_02 Pfd Valuation_Reporting Onatel Avril 2009 V0_Copie de Flash du mois d' avril 2009 corrigé par NAIMI_Flash du mois de mai 2009_Capex- Mobile 3" xfId="7402" xr:uid="{00000000-0005-0000-0000-0000EB1C0000}"/>
    <cellStyle name="_Table_02 Pfd Valuation_Reporting Onatel Avril 2009 V0_Copie de Flash du mois d' avril 2009 corrigé par NAIMI_Flash du mois de septembre 2009 (2) (version 1)" xfId="7403" xr:uid="{00000000-0005-0000-0000-0000EC1C0000}"/>
    <cellStyle name="_Table_02 Pfd Valuation_Reporting Onatel Avril 2009 V0_Copie de Flash du mois d' avril 2009 corrigé par NAIMI_Flash du mois de septembre 2009 (2) (version 1) 2" xfId="7404" xr:uid="{00000000-0005-0000-0000-0000ED1C0000}"/>
    <cellStyle name="_Table_02 Pfd Valuation_Reporting Onatel Avril 2009 V0_Copie de Flash du mois d' avril 2009 corrigé par NAIMI_Flash du mois de septembre 2009 (2) (version 1) 2 2" xfId="7405" xr:uid="{00000000-0005-0000-0000-0000EE1C0000}"/>
    <cellStyle name="_Table_02 Pfd Valuation_Reporting Onatel Avril 2009 V0_Copie de Flash du mois d' avril 2009 corrigé par NAIMI_Flash du mois de septembre 2009 (2) (version 1) 3" xfId="7406" xr:uid="{00000000-0005-0000-0000-0000EF1C0000}"/>
    <cellStyle name="_Table_02 Pfd Valuation_Reporting Onatel Avril 2009 V0_Copie de Flash du mois d' avril 2009 corrigé par NAIMI_Flash du mois de septembre 2009 (2) (version 1)_Budget Telmob 2011" xfId="7407" xr:uid="{00000000-0005-0000-0000-0000F01C0000}"/>
    <cellStyle name="_Table_02 Pfd Valuation_Reporting Onatel Avril 2009 V0_Copie de Flash du mois d' avril 2009 corrigé par NAIMI_Flash du mois de septembre 2009 (2) (version 1)_Budget Telmob 2011 2" xfId="7408" xr:uid="{00000000-0005-0000-0000-0000F11C0000}"/>
    <cellStyle name="_Table_02 Pfd Valuation_Reporting Onatel Avril 2009 V0_Copie de Flash du mois d' avril 2009 corrigé par NAIMI_Flash du mois de septembre 2009 (2) (version 1)_Budget Telmob 2011 2 2" xfId="7409" xr:uid="{00000000-0005-0000-0000-0000F21C0000}"/>
    <cellStyle name="_Table_02 Pfd Valuation_Reporting Onatel Avril 2009 V0_Copie de Flash du mois d' avril 2009 corrigé par NAIMI_Flash du mois de septembre 2009 (2) (version 1)_Budget Telmob 2011 3" xfId="7410" xr:uid="{00000000-0005-0000-0000-0000F31C0000}"/>
    <cellStyle name="_Table_02 Pfd Valuation_Reporting Onatel Avril 2009 V0_Copie de Flash du mois d' avril 2009 corrigé par NAIMI_Flash du mois de septembre 2009 (2) (version 1)_Capex- Mobile" xfId="7411" xr:uid="{00000000-0005-0000-0000-0000F41C0000}"/>
    <cellStyle name="_Table_02 Pfd Valuation_Reporting Onatel Avril 2009 V0_Copie de Flash du mois d' avril 2009 corrigé par NAIMI_Flash du mois de septembre 2009 (2) (version 1)_Capex- Mobile 2" xfId="7412" xr:uid="{00000000-0005-0000-0000-0000F51C0000}"/>
    <cellStyle name="_Table_02 Pfd Valuation_Reporting Onatel Avril 2009 V0_Copie de Flash du mois d' avril 2009 corrigé par NAIMI_Flash du mois de septembre 2009 (2) (version 1)_Capex- Mobile 2 2" xfId="7413" xr:uid="{00000000-0005-0000-0000-0000F61C0000}"/>
    <cellStyle name="_Table_02 Pfd Valuation_Reporting Onatel Avril 2009 V0_Copie de Flash du mois d' avril 2009 corrigé par NAIMI_Flash du mois de septembre 2009 (2) (version 1)_Capex- Mobile 3" xfId="7414" xr:uid="{00000000-0005-0000-0000-0000F71C0000}"/>
    <cellStyle name="_Table_02 Pfd Valuation_Reporting Onatel Avril 2009 V0_Copie de Flash du mois d' avril 2009 corrigé par NAIMI_Reporting Onatel Mai 2009 V 0" xfId="7415" xr:uid="{00000000-0005-0000-0000-0000F81C0000}"/>
    <cellStyle name="_Table_02 Pfd Valuation_Reporting Onatel Avril 2009 V0_Copie de Flash du mois d' avril 2009 corrigé par NAIMI_Reporting Onatel Mai 2009 V 0 2" xfId="7416" xr:uid="{00000000-0005-0000-0000-0000F91C0000}"/>
    <cellStyle name="_Table_02 Pfd Valuation_Reporting Onatel Avril 2009 V0_Copie de Flash du mois d' avril 2009 corrigé par NAIMI_Reporting Onatel Mai 2009 V 0 2 2" xfId="7417" xr:uid="{00000000-0005-0000-0000-0000FA1C0000}"/>
    <cellStyle name="_Table_02 Pfd Valuation_Reporting Onatel Avril 2009 V0_Copie de Flash du mois d' avril 2009 corrigé par NAIMI_Reporting Onatel Mai 2009 V 0 3" xfId="7418" xr:uid="{00000000-0005-0000-0000-0000FB1C0000}"/>
    <cellStyle name="_Table_02 Pfd Valuation_Reporting Onatel Avril 2009 V0_Copie de Flash du mois d' avril 2009 corrigé par NAIMI_Reporting Onatel Mai 2009 V 0_Budget Telmob 2011" xfId="7419" xr:uid="{00000000-0005-0000-0000-0000FC1C0000}"/>
    <cellStyle name="_Table_02 Pfd Valuation_Reporting Onatel Avril 2009 V0_Copie de Flash du mois d' avril 2009 corrigé par NAIMI_Reporting Onatel Mai 2009 V 0_Budget Telmob 2011 2" xfId="7420" xr:uid="{00000000-0005-0000-0000-0000FD1C0000}"/>
    <cellStyle name="_Table_02 Pfd Valuation_Reporting Onatel Avril 2009 V0_Copie de Flash du mois d' avril 2009 corrigé par NAIMI_Reporting Onatel Mai 2009 V 0_Budget Telmob 2011 2 2" xfId="7421" xr:uid="{00000000-0005-0000-0000-0000FE1C0000}"/>
    <cellStyle name="_Table_02 Pfd Valuation_Reporting Onatel Avril 2009 V0_Copie de Flash du mois d' avril 2009 corrigé par NAIMI_Reporting Onatel Mai 2009 V 0_Budget Telmob 2011 3" xfId="7422" xr:uid="{00000000-0005-0000-0000-0000FF1C0000}"/>
    <cellStyle name="_Table_02 Pfd Valuation_Reporting Onatel Avril 2009 V0_Copie de Flash du mois d' avril 2009 corrigé par NAIMI_Reporting Onatel Mai 2009 V 0_Capex- Mobile" xfId="7423" xr:uid="{00000000-0005-0000-0000-0000001D0000}"/>
    <cellStyle name="_Table_02 Pfd Valuation_Reporting Onatel Avril 2009 V0_Copie de Flash du mois d' avril 2009 corrigé par NAIMI_Reporting Onatel Mai 2009 V 0_Capex- Mobile 2" xfId="7424" xr:uid="{00000000-0005-0000-0000-0000011D0000}"/>
    <cellStyle name="_Table_02 Pfd Valuation_Reporting Onatel Avril 2009 V0_Copie de Flash du mois d' avril 2009 corrigé par NAIMI_Reporting Onatel Mai 2009 V 0_Capex- Mobile 2 2" xfId="7425" xr:uid="{00000000-0005-0000-0000-0000021D0000}"/>
    <cellStyle name="_Table_02 Pfd Valuation_Reporting Onatel Avril 2009 V0_Copie de Flash du mois d' avril 2009 corrigé par NAIMI_Reporting Onatel Mai 2009 V 0_Capex- Mobile 3" xfId="7426" xr:uid="{00000000-0005-0000-0000-0000031D0000}"/>
    <cellStyle name="_Table_02 Pfd Valuation_Reporting Onatel Avril 2009 V0_Copie de Flash du mois d' avril 2009 corrigé par NAIMI_Reporting Onatel Mai 2009 V 0_Flash du mois de septembre 2009 (2) (version 1)" xfId="7427" xr:uid="{00000000-0005-0000-0000-0000041D0000}"/>
    <cellStyle name="_Table_02 Pfd Valuation_Reporting Onatel Avril 2009 V0_Copie de Flash du mois d' avril 2009 corrigé par NAIMI_Reporting Onatel Mai 2009 V 0_Flash du mois de septembre 2009 (2) (version 1) 2" xfId="7428" xr:uid="{00000000-0005-0000-0000-0000051D0000}"/>
    <cellStyle name="_Table_02 Pfd Valuation_Reporting Onatel Avril 2009 V0_Copie de Flash du mois d' avril 2009 corrigé par NAIMI_Reporting Onatel Mai 2009 V 0_Flash du mois de septembre 2009 (2) (version 1) 2 2" xfId="7429" xr:uid="{00000000-0005-0000-0000-0000061D0000}"/>
    <cellStyle name="_Table_02 Pfd Valuation_Reporting Onatel Avril 2009 V0_Copie de Flash du mois d' avril 2009 corrigé par NAIMI_Reporting Onatel Mai 2009 V 0_Flash du mois de septembre 2009 (2) (version 1) 3" xfId="7430" xr:uid="{00000000-0005-0000-0000-0000071D0000}"/>
    <cellStyle name="_Table_02 Pfd Valuation_Reporting Onatel Avril 2009 V0_Copie de Flash du mois d' avril 2009 corrigé par NAIMI_Reporting Onatel Mai 2009 V 0_Flash du mois de septembre 2009 (2) (version 1)_Budget Telmob 2011" xfId="7431" xr:uid="{00000000-0005-0000-0000-0000081D0000}"/>
    <cellStyle name="_Table_02 Pfd Valuation_Reporting Onatel Avril 2009 V0_Copie de Flash du mois d' avril 2009 corrigé par NAIMI_Reporting Onatel Mai 2009 V 0_Flash du mois de septembre 2009 (2) (version 1)_Budget Telmob 2011 2" xfId="7432" xr:uid="{00000000-0005-0000-0000-0000091D0000}"/>
    <cellStyle name="_Table_02 Pfd Valuation_Reporting Onatel Avril 2009 V0_Copie de Flash du mois d' avril 2009 corrigé par NAIMI_Reporting Onatel Mai 2009 V 0_Flash du mois de septembre 2009 (2) (version 1)_Budget Telmob 2011 2 2" xfId="7433" xr:uid="{00000000-0005-0000-0000-00000A1D0000}"/>
    <cellStyle name="_Table_02 Pfd Valuation_Reporting Onatel Avril 2009 V0_Copie de Flash du mois d' avril 2009 corrigé par NAIMI_Reporting Onatel Mai 2009 V 0_Flash du mois de septembre 2009 (2) (version 1)_Budget Telmob 2011 3" xfId="7434" xr:uid="{00000000-0005-0000-0000-00000B1D0000}"/>
    <cellStyle name="_Table_02 Pfd Valuation_Reporting Onatel Avril 2009 V0_Copie de Flash du mois d' avril 2009 corrigé par NAIMI_Reporting Onatel Mai 2009 V 0_Flash du mois de septembre 2009 (2) (version 1)_Capex- Mobile" xfId="7435" xr:uid="{00000000-0005-0000-0000-00000C1D0000}"/>
    <cellStyle name="_Table_02 Pfd Valuation_Reporting Onatel Avril 2009 V0_Copie de Flash du mois d' avril 2009 corrigé par NAIMI_Reporting Onatel Mai 2009 V 0_Flash du mois de septembre 2009 (2) (version 1)_Capex- Mobile 2" xfId="7436" xr:uid="{00000000-0005-0000-0000-00000D1D0000}"/>
    <cellStyle name="_Table_02 Pfd Valuation_Reporting Onatel Avril 2009 V0_Copie de Flash du mois d' avril 2009 corrigé par NAIMI_Reporting Onatel Mai 2009 V 0_Flash du mois de septembre 2009 (2) (version 1)_Capex- Mobile 2 2" xfId="7437" xr:uid="{00000000-0005-0000-0000-00000E1D0000}"/>
    <cellStyle name="_Table_02 Pfd Valuation_Reporting Onatel Avril 2009 V0_Copie de Flash du mois d' avril 2009 corrigé par NAIMI_Reporting Onatel Mai 2009 V 0_Flash du mois de septembre 2009 (2) (version 1)_Capex- Mobile 3" xfId="7438" xr:uid="{00000000-0005-0000-0000-00000F1D0000}"/>
    <cellStyle name="_Table_02 Pfd Valuation_Reporting Onatel Avril 2009 V0_Copie de Flash du mois d' avril 2009 corrigé par NAIMI_Reporting Onatel Mai 2009 V 0_Reporting Onatel septembre  2009 préparé" xfId="7439" xr:uid="{00000000-0005-0000-0000-0000101D0000}"/>
    <cellStyle name="_Table_02 Pfd Valuation_Reporting Onatel Avril 2009 V0_Copie de Flash du mois d' avril 2009 corrigé par NAIMI_Reporting Onatel Mai 2009 V 0_Reporting Onatel septembre  2009 préparé 2" xfId="7440" xr:uid="{00000000-0005-0000-0000-0000111D0000}"/>
    <cellStyle name="_Table_02 Pfd Valuation_Reporting Onatel Avril 2009 V0_Copie de Flash du mois d' avril 2009 corrigé par NAIMI_Reporting Onatel Mai 2009 V 0_Reporting Onatel septembre  2009 préparé 2 2" xfId="7441" xr:uid="{00000000-0005-0000-0000-0000121D0000}"/>
    <cellStyle name="_Table_02 Pfd Valuation_Reporting Onatel Avril 2009 V0_Copie de Flash du mois d' avril 2009 corrigé par NAIMI_Reporting Onatel Mai 2009 V 0_Reporting Onatel septembre  2009 préparé 3" xfId="7442" xr:uid="{00000000-0005-0000-0000-0000131D0000}"/>
    <cellStyle name="_Table_02 Pfd Valuation_Reporting Onatel Avril 2009 V0_Copie de Flash du mois d' avril 2009 corrigé par NAIMI_Reporting Onatel Mai 2009 V 0_Reporting Onatel septembre  2009 préparé_Budget Telmob 2011" xfId="7443" xr:uid="{00000000-0005-0000-0000-0000141D0000}"/>
    <cellStyle name="_Table_02 Pfd Valuation_Reporting Onatel Avril 2009 V0_Copie de Flash du mois d' avril 2009 corrigé par NAIMI_Reporting Onatel Mai 2009 V 0_Reporting Onatel septembre  2009 préparé_Budget Telmob 2011 2" xfId="7444" xr:uid="{00000000-0005-0000-0000-0000151D0000}"/>
    <cellStyle name="_Table_02 Pfd Valuation_Reporting Onatel Avril 2009 V0_Copie de Flash du mois d' avril 2009 corrigé par NAIMI_Reporting Onatel Mai 2009 V 0_Reporting Onatel septembre  2009 préparé_Budget Telmob 2011 2 2" xfId="7445" xr:uid="{00000000-0005-0000-0000-0000161D0000}"/>
    <cellStyle name="_Table_02 Pfd Valuation_Reporting Onatel Avril 2009 V0_Copie de Flash du mois d' avril 2009 corrigé par NAIMI_Reporting Onatel Mai 2009 V 0_Reporting Onatel septembre  2009 préparé_Budget Telmob 2011 3" xfId="7446" xr:uid="{00000000-0005-0000-0000-0000171D0000}"/>
    <cellStyle name="_Table_02 Pfd Valuation_Reporting Onatel Avril 2009 V0_Copie de Flash du mois d' avril 2009 corrigé par NAIMI_Reporting Onatel Mai 2009 V 0_Reporting Onatel septembre  2009 préparé_Capex- Mobile" xfId="7447" xr:uid="{00000000-0005-0000-0000-0000181D0000}"/>
    <cellStyle name="_Table_02 Pfd Valuation_Reporting Onatel Avril 2009 V0_Copie de Flash du mois d' avril 2009 corrigé par NAIMI_Reporting Onatel Mai 2009 V 0_Reporting Onatel septembre  2009 préparé_Capex- Mobile 2" xfId="7448" xr:uid="{00000000-0005-0000-0000-0000191D0000}"/>
    <cellStyle name="_Table_02 Pfd Valuation_Reporting Onatel Avril 2009 V0_Copie de Flash du mois d' avril 2009 corrigé par NAIMI_Reporting Onatel Mai 2009 V 0_Reporting Onatel septembre  2009 préparé_Capex- Mobile 2 2" xfId="7449" xr:uid="{00000000-0005-0000-0000-00001A1D0000}"/>
    <cellStyle name="_Table_02 Pfd Valuation_Reporting Onatel Avril 2009 V0_Copie de Flash du mois d' avril 2009 corrigé par NAIMI_Reporting Onatel Mai 2009 V 0_Reporting Onatel septembre  2009 préparé_Capex- Mobile 3" xfId="7450" xr:uid="{00000000-0005-0000-0000-00001B1D0000}"/>
    <cellStyle name="_Table_02 Pfd Valuation_Reporting Onatel Avril 2009 V0_Copie de Flash du mois d' avril 2009 corrigé par NAIMI_Reporting Onatel septembre  2009 préparé" xfId="7451" xr:uid="{00000000-0005-0000-0000-00001C1D0000}"/>
    <cellStyle name="_Table_02 Pfd Valuation_Reporting Onatel Avril 2009 V0_Copie de Flash du mois d' avril 2009 corrigé par NAIMI_Reporting Onatel septembre  2009 préparé 2" xfId="7452" xr:uid="{00000000-0005-0000-0000-00001D1D0000}"/>
    <cellStyle name="_Table_02 Pfd Valuation_Reporting Onatel Avril 2009 V0_Copie de Flash du mois d' avril 2009 corrigé par NAIMI_Reporting Onatel septembre  2009 préparé 2 2" xfId="7453" xr:uid="{00000000-0005-0000-0000-00001E1D0000}"/>
    <cellStyle name="_Table_02 Pfd Valuation_Reporting Onatel Avril 2009 V0_Copie de Flash du mois d' avril 2009 corrigé par NAIMI_Reporting Onatel septembre  2009 préparé 3" xfId="7454" xr:uid="{00000000-0005-0000-0000-00001F1D0000}"/>
    <cellStyle name="_Table_02 Pfd Valuation_Reporting Onatel Avril 2009 V0_Copie de Flash du mois d' avril 2009 corrigé par NAIMI_Reporting Onatel septembre  2009 préparé_Budget Telmob 2011" xfId="7455" xr:uid="{00000000-0005-0000-0000-0000201D0000}"/>
    <cellStyle name="_Table_02 Pfd Valuation_Reporting Onatel Avril 2009 V0_Copie de Flash du mois d' avril 2009 corrigé par NAIMI_Reporting Onatel septembre  2009 préparé_Budget Telmob 2011 2" xfId="7456" xr:uid="{00000000-0005-0000-0000-0000211D0000}"/>
    <cellStyle name="_Table_02 Pfd Valuation_Reporting Onatel Avril 2009 V0_Copie de Flash du mois d' avril 2009 corrigé par NAIMI_Reporting Onatel septembre  2009 préparé_Budget Telmob 2011 2 2" xfId="7457" xr:uid="{00000000-0005-0000-0000-0000221D0000}"/>
    <cellStyle name="_Table_02 Pfd Valuation_Reporting Onatel Avril 2009 V0_Copie de Flash du mois d' avril 2009 corrigé par NAIMI_Reporting Onatel septembre  2009 préparé_Budget Telmob 2011 3" xfId="7458" xr:uid="{00000000-0005-0000-0000-0000231D0000}"/>
    <cellStyle name="_Table_02 Pfd Valuation_Reporting Onatel Avril 2009 V0_Copie de Flash du mois d' avril 2009 corrigé par NAIMI_Reporting Onatel septembre  2009 préparé_Capex- Mobile" xfId="7459" xr:uid="{00000000-0005-0000-0000-0000241D0000}"/>
    <cellStyle name="_Table_02 Pfd Valuation_Reporting Onatel Avril 2009 V0_Copie de Flash du mois d' avril 2009 corrigé par NAIMI_Reporting Onatel septembre  2009 préparé_Capex- Mobile 2" xfId="7460" xr:uid="{00000000-0005-0000-0000-0000251D0000}"/>
    <cellStyle name="_Table_02 Pfd Valuation_Reporting Onatel Avril 2009 V0_Copie de Flash du mois d' avril 2009 corrigé par NAIMI_Reporting Onatel septembre  2009 préparé_Capex- Mobile 2 2" xfId="7461" xr:uid="{00000000-0005-0000-0000-0000261D0000}"/>
    <cellStyle name="_Table_02 Pfd Valuation_Reporting Onatel Avril 2009 V0_Copie de Flash du mois d' avril 2009 corrigé par NAIMI_Reporting Onatel septembre  2009 préparé_Capex- Mobile 3" xfId="7462" xr:uid="{00000000-0005-0000-0000-0000271D0000}"/>
    <cellStyle name="_Table_02 Pfd Valuation_Reporting Onatel Avril 2009 V0_Flash du mois de mai 2009" xfId="7463" xr:uid="{00000000-0005-0000-0000-0000281D0000}"/>
    <cellStyle name="_Table_02 Pfd Valuation_Reporting Onatel Avril 2009 V0_Flash du mois de mai 2009 2" xfId="7464" xr:uid="{00000000-0005-0000-0000-0000291D0000}"/>
    <cellStyle name="_Table_02 Pfd Valuation_Reporting Onatel Avril 2009 V0_Flash du mois de mai 2009 2 2" xfId="7465" xr:uid="{00000000-0005-0000-0000-00002A1D0000}"/>
    <cellStyle name="_Table_02 Pfd Valuation_Reporting Onatel Avril 2009 V0_Flash du mois de mai 2009 3" xfId="7466" xr:uid="{00000000-0005-0000-0000-00002B1D0000}"/>
    <cellStyle name="_Table_02 Pfd Valuation_Reporting Onatel Avril 2009 V0_Flash du mois de mai 2009_Budget Telmob 2011" xfId="7467" xr:uid="{00000000-0005-0000-0000-00002C1D0000}"/>
    <cellStyle name="_Table_02 Pfd Valuation_Reporting Onatel Avril 2009 V0_Flash du mois de mai 2009_Budget Telmob 2011 2" xfId="7468" xr:uid="{00000000-0005-0000-0000-00002D1D0000}"/>
    <cellStyle name="_Table_02 Pfd Valuation_Reporting Onatel Avril 2009 V0_Flash du mois de mai 2009_Budget Telmob 2011 2 2" xfId="7469" xr:uid="{00000000-0005-0000-0000-00002E1D0000}"/>
    <cellStyle name="_Table_02 Pfd Valuation_Reporting Onatel Avril 2009 V0_Flash du mois de mai 2009_Budget Telmob 2011 3" xfId="7470" xr:uid="{00000000-0005-0000-0000-00002F1D0000}"/>
    <cellStyle name="_Table_02 Pfd Valuation_Reporting Onatel Avril 2009 V0_Flash du mois de mai 2009_Capex- Mobile" xfId="7471" xr:uid="{00000000-0005-0000-0000-0000301D0000}"/>
    <cellStyle name="_Table_02 Pfd Valuation_Reporting Onatel Avril 2009 V0_Flash du mois de mai 2009_Capex- Mobile 2" xfId="7472" xr:uid="{00000000-0005-0000-0000-0000311D0000}"/>
    <cellStyle name="_Table_02 Pfd Valuation_Reporting Onatel Avril 2009 V0_Flash du mois de mai 2009_Capex- Mobile 2 2" xfId="7473" xr:uid="{00000000-0005-0000-0000-0000321D0000}"/>
    <cellStyle name="_Table_02 Pfd Valuation_Reporting Onatel Avril 2009 V0_Flash du mois de mai 2009_Capex- Mobile 3" xfId="7474" xr:uid="{00000000-0005-0000-0000-0000331D0000}"/>
    <cellStyle name="_Table_02 Pfd Valuation_Reporting Onatel Avril 2009 V0_Flash du mois de septembre 2009 (2) (version 1)" xfId="7475" xr:uid="{00000000-0005-0000-0000-0000341D0000}"/>
    <cellStyle name="_Table_02 Pfd Valuation_Reporting Onatel Avril 2009 V0_Flash du mois de septembre 2009 (2) (version 1) 2" xfId="7476" xr:uid="{00000000-0005-0000-0000-0000351D0000}"/>
    <cellStyle name="_Table_02 Pfd Valuation_Reporting Onatel Avril 2009 V0_Flash du mois de septembre 2009 (2) (version 1) 2 2" xfId="7477" xr:uid="{00000000-0005-0000-0000-0000361D0000}"/>
    <cellStyle name="_Table_02 Pfd Valuation_Reporting Onatel Avril 2009 V0_Flash du mois de septembre 2009 (2) (version 1) 3" xfId="7478" xr:uid="{00000000-0005-0000-0000-0000371D0000}"/>
    <cellStyle name="_Table_02 Pfd Valuation_Reporting Onatel Avril 2009 V0_Flash du mois de septembre 2009 (2) (version 1)_Budget Telmob 2011" xfId="7479" xr:uid="{00000000-0005-0000-0000-0000381D0000}"/>
    <cellStyle name="_Table_02 Pfd Valuation_Reporting Onatel Avril 2009 V0_Flash du mois de septembre 2009 (2) (version 1)_Budget Telmob 2011 2" xfId="7480" xr:uid="{00000000-0005-0000-0000-0000391D0000}"/>
    <cellStyle name="_Table_02 Pfd Valuation_Reporting Onatel Avril 2009 V0_Flash du mois de septembre 2009 (2) (version 1)_Budget Telmob 2011 2 2" xfId="7481" xr:uid="{00000000-0005-0000-0000-00003A1D0000}"/>
    <cellStyle name="_Table_02 Pfd Valuation_Reporting Onatel Avril 2009 V0_Flash du mois de septembre 2009 (2) (version 1)_Budget Telmob 2011 3" xfId="7482" xr:uid="{00000000-0005-0000-0000-00003B1D0000}"/>
    <cellStyle name="_Table_02 Pfd Valuation_Reporting Onatel Avril 2009 V0_Flash du mois de septembre 2009 (2) (version 1)_Capex- Mobile" xfId="7483" xr:uid="{00000000-0005-0000-0000-00003C1D0000}"/>
    <cellStyle name="_Table_02 Pfd Valuation_Reporting Onatel Avril 2009 V0_Flash du mois de septembre 2009 (2) (version 1)_Capex- Mobile 2" xfId="7484" xr:uid="{00000000-0005-0000-0000-00003D1D0000}"/>
    <cellStyle name="_Table_02 Pfd Valuation_Reporting Onatel Avril 2009 V0_Flash du mois de septembre 2009 (2) (version 1)_Capex- Mobile 2 2" xfId="7485" xr:uid="{00000000-0005-0000-0000-00003E1D0000}"/>
    <cellStyle name="_Table_02 Pfd Valuation_Reporting Onatel Avril 2009 V0_Flash du mois de septembre 2009 (2) (version 1)_Capex- Mobile 3" xfId="7486" xr:uid="{00000000-0005-0000-0000-00003F1D0000}"/>
    <cellStyle name="_Table_02 Pfd Valuation_Reporting Onatel Avril 2009 V0_Reporting Onatel Mai 2009 V 0" xfId="7487" xr:uid="{00000000-0005-0000-0000-0000401D0000}"/>
    <cellStyle name="_Table_02 Pfd Valuation_Reporting Onatel Avril 2009 V0_Reporting Onatel Mai 2009 V 0 2" xfId="7488" xr:uid="{00000000-0005-0000-0000-0000411D0000}"/>
    <cellStyle name="_Table_02 Pfd Valuation_Reporting Onatel Avril 2009 V0_Reporting Onatel Mai 2009 V 0 2 2" xfId="7489" xr:uid="{00000000-0005-0000-0000-0000421D0000}"/>
    <cellStyle name="_Table_02 Pfd Valuation_Reporting Onatel Avril 2009 V0_Reporting Onatel Mai 2009 V 0 3" xfId="7490" xr:uid="{00000000-0005-0000-0000-0000431D0000}"/>
    <cellStyle name="_Table_02 Pfd Valuation_Reporting Onatel Avril 2009 V0_Reporting Onatel Mai 2009 V 0_Budget Telmob 2011" xfId="7491" xr:uid="{00000000-0005-0000-0000-0000441D0000}"/>
    <cellStyle name="_Table_02 Pfd Valuation_Reporting Onatel Avril 2009 V0_Reporting Onatel Mai 2009 V 0_Budget Telmob 2011 2" xfId="7492" xr:uid="{00000000-0005-0000-0000-0000451D0000}"/>
    <cellStyle name="_Table_02 Pfd Valuation_Reporting Onatel Avril 2009 V0_Reporting Onatel Mai 2009 V 0_Budget Telmob 2011 2 2" xfId="7493" xr:uid="{00000000-0005-0000-0000-0000461D0000}"/>
    <cellStyle name="_Table_02 Pfd Valuation_Reporting Onatel Avril 2009 V0_Reporting Onatel Mai 2009 V 0_Budget Telmob 2011 3" xfId="7494" xr:uid="{00000000-0005-0000-0000-0000471D0000}"/>
    <cellStyle name="_Table_02 Pfd Valuation_Reporting Onatel Avril 2009 V0_Reporting Onatel Mai 2009 V 0_Capex- Mobile" xfId="7495" xr:uid="{00000000-0005-0000-0000-0000481D0000}"/>
    <cellStyle name="_Table_02 Pfd Valuation_Reporting Onatel Avril 2009 V0_Reporting Onatel Mai 2009 V 0_Capex- Mobile 2" xfId="7496" xr:uid="{00000000-0005-0000-0000-0000491D0000}"/>
    <cellStyle name="_Table_02 Pfd Valuation_Reporting Onatel Avril 2009 V0_Reporting Onatel Mai 2009 V 0_Capex- Mobile 2 2" xfId="7497" xr:uid="{00000000-0005-0000-0000-00004A1D0000}"/>
    <cellStyle name="_Table_02 Pfd Valuation_Reporting Onatel Avril 2009 V0_Reporting Onatel Mai 2009 V 0_Capex- Mobile 3" xfId="7498" xr:uid="{00000000-0005-0000-0000-00004B1D0000}"/>
    <cellStyle name="_Table_02 Pfd Valuation_Reporting Onatel Avril 2009 V0_Reporting Onatel septembre  2009 préparé" xfId="7499" xr:uid="{00000000-0005-0000-0000-00004C1D0000}"/>
    <cellStyle name="_Table_02 Pfd Valuation_Reporting Onatel Avril 2009 V0_Reporting Onatel septembre  2009 préparé 2" xfId="7500" xr:uid="{00000000-0005-0000-0000-00004D1D0000}"/>
    <cellStyle name="_Table_02 Pfd Valuation_Reporting Onatel Avril 2009 V0_Reporting Onatel septembre  2009 préparé 2 2" xfId="7501" xr:uid="{00000000-0005-0000-0000-00004E1D0000}"/>
    <cellStyle name="_Table_02 Pfd Valuation_Reporting Onatel Avril 2009 V0_Reporting Onatel septembre  2009 préparé 3" xfId="7502" xr:uid="{00000000-0005-0000-0000-00004F1D0000}"/>
    <cellStyle name="_Table_02 Pfd Valuation_Reporting Onatel Avril 2009 V0_Reporting Onatel septembre  2009 préparé_Budget Telmob 2011" xfId="7503" xr:uid="{00000000-0005-0000-0000-0000501D0000}"/>
    <cellStyle name="_Table_02 Pfd Valuation_Reporting Onatel Avril 2009 V0_Reporting Onatel septembre  2009 préparé_Budget Telmob 2011 2" xfId="7504" xr:uid="{00000000-0005-0000-0000-0000511D0000}"/>
    <cellStyle name="_Table_02 Pfd Valuation_Reporting Onatel Avril 2009 V0_Reporting Onatel septembre  2009 préparé_Budget Telmob 2011 2 2" xfId="7505" xr:uid="{00000000-0005-0000-0000-0000521D0000}"/>
    <cellStyle name="_Table_02 Pfd Valuation_Reporting Onatel Avril 2009 V0_Reporting Onatel septembre  2009 préparé_Budget Telmob 2011 3" xfId="7506" xr:uid="{00000000-0005-0000-0000-0000531D0000}"/>
    <cellStyle name="_Table_02 Pfd Valuation_Reporting Onatel Avril 2009 V0_Reporting Onatel septembre  2009 préparé_Capex- Mobile" xfId="7507" xr:uid="{00000000-0005-0000-0000-0000541D0000}"/>
    <cellStyle name="_Table_02 Pfd Valuation_Reporting Onatel Avril 2009 V0_Reporting Onatel septembre  2009 préparé_Capex- Mobile 2" xfId="7508" xr:uid="{00000000-0005-0000-0000-0000551D0000}"/>
    <cellStyle name="_Table_02 Pfd Valuation_Reporting Onatel Avril 2009 V0_Reporting Onatel septembre  2009 préparé_Capex- Mobile 2 2" xfId="7509" xr:uid="{00000000-0005-0000-0000-0000561D0000}"/>
    <cellStyle name="_Table_02 Pfd Valuation_Reporting Onatel Avril 2009 V0_Reporting Onatel septembre  2009 préparé_Capex- Mobile 3" xfId="7510" xr:uid="{00000000-0005-0000-0000-0000571D0000}"/>
    <cellStyle name="_Table_02 Pfd Valuation_Reporting Onatel Mai 2009 V 0" xfId="7511" xr:uid="{00000000-0005-0000-0000-0000581D0000}"/>
    <cellStyle name="_Table_02 Pfd Valuation_Reporting Onatel Mai 2009 V 0 2" xfId="7512" xr:uid="{00000000-0005-0000-0000-0000591D0000}"/>
    <cellStyle name="_Table_02 Pfd Valuation_Reporting Onatel Mai 2009 V 0 2 2" xfId="7513" xr:uid="{00000000-0005-0000-0000-00005A1D0000}"/>
    <cellStyle name="_Table_02 Pfd Valuation_Reporting Onatel Mai 2009 V 0 3" xfId="7514" xr:uid="{00000000-0005-0000-0000-00005B1D0000}"/>
    <cellStyle name="_Table_02 Pfd Valuation_Reporting Onatel Mai 2009 V 0 A ENVOYE" xfId="7515" xr:uid="{00000000-0005-0000-0000-00005C1D0000}"/>
    <cellStyle name="_Table_02 Pfd Valuation_Reporting Onatel Mai 2009 V 0 A ENVOYE 2" xfId="7516" xr:uid="{00000000-0005-0000-0000-00005D1D0000}"/>
    <cellStyle name="_Table_02 Pfd Valuation_Reporting Onatel Mai 2009 V 0 A ENVOYE 2 2" xfId="7517" xr:uid="{00000000-0005-0000-0000-00005E1D0000}"/>
    <cellStyle name="_Table_02 Pfd Valuation_Reporting Onatel Mai 2009 V 0 A ENVOYE 3" xfId="7518" xr:uid="{00000000-0005-0000-0000-00005F1D0000}"/>
    <cellStyle name="_Table_02 Pfd Valuation_Reporting Onatel Mai 2009 V 0 A ENVOYE_Budget Telmob 2011" xfId="7519" xr:uid="{00000000-0005-0000-0000-0000601D0000}"/>
    <cellStyle name="_Table_02 Pfd Valuation_Reporting Onatel Mai 2009 V 0 A ENVOYE_Budget Telmob 2011 2" xfId="7520" xr:uid="{00000000-0005-0000-0000-0000611D0000}"/>
    <cellStyle name="_Table_02 Pfd Valuation_Reporting Onatel Mai 2009 V 0 A ENVOYE_Budget Telmob 2011 2 2" xfId="7521" xr:uid="{00000000-0005-0000-0000-0000621D0000}"/>
    <cellStyle name="_Table_02 Pfd Valuation_Reporting Onatel Mai 2009 V 0 A ENVOYE_Budget Telmob 2011 3" xfId="7522" xr:uid="{00000000-0005-0000-0000-0000631D0000}"/>
    <cellStyle name="_Table_02 Pfd Valuation_Reporting Onatel Mai 2009 V 0 A ENVOYE_Capex- Mobile" xfId="7523" xr:uid="{00000000-0005-0000-0000-0000641D0000}"/>
    <cellStyle name="_Table_02 Pfd Valuation_Reporting Onatel Mai 2009 V 0 A ENVOYE_Capex- Mobile 2" xfId="7524" xr:uid="{00000000-0005-0000-0000-0000651D0000}"/>
    <cellStyle name="_Table_02 Pfd Valuation_Reporting Onatel Mai 2009 V 0 A ENVOYE_Capex- Mobile 2 2" xfId="7525" xr:uid="{00000000-0005-0000-0000-0000661D0000}"/>
    <cellStyle name="_Table_02 Pfd Valuation_Reporting Onatel Mai 2009 V 0 A ENVOYE_Capex- Mobile 3" xfId="7526" xr:uid="{00000000-0005-0000-0000-0000671D0000}"/>
    <cellStyle name="_Table_02 Pfd Valuation_Reporting Onatel Mai 2009 V 0 A ENVOYE_Flash du mois de septembre 2009 (2) (version 1)" xfId="7527" xr:uid="{00000000-0005-0000-0000-0000681D0000}"/>
    <cellStyle name="_Table_02 Pfd Valuation_Reporting Onatel Mai 2009 V 0 A ENVOYE_Flash du mois de septembre 2009 (2) (version 1) 2" xfId="7528" xr:uid="{00000000-0005-0000-0000-0000691D0000}"/>
    <cellStyle name="_Table_02 Pfd Valuation_Reporting Onatel Mai 2009 V 0 A ENVOYE_Flash du mois de septembre 2009 (2) (version 1) 2 2" xfId="7529" xr:uid="{00000000-0005-0000-0000-00006A1D0000}"/>
    <cellStyle name="_Table_02 Pfd Valuation_Reporting Onatel Mai 2009 V 0 A ENVOYE_Flash du mois de septembre 2009 (2) (version 1) 3" xfId="7530" xr:uid="{00000000-0005-0000-0000-00006B1D0000}"/>
    <cellStyle name="_Table_02 Pfd Valuation_Reporting Onatel Mai 2009 V 0 A ENVOYE_Flash du mois de septembre 2009 (2) (version 1)_Budget Telmob 2011" xfId="7531" xr:uid="{00000000-0005-0000-0000-00006C1D0000}"/>
    <cellStyle name="_Table_02 Pfd Valuation_Reporting Onatel Mai 2009 V 0 A ENVOYE_Flash du mois de septembre 2009 (2) (version 1)_Budget Telmob 2011 2" xfId="7532" xr:uid="{00000000-0005-0000-0000-00006D1D0000}"/>
    <cellStyle name="_Table_02 Pfd Valuation_Reporting Onatel Mai 2009 V 0 A ENVOYE_Flash du mois de septembre 2009 (2) (version 1)_Budget Telmob 2011 2 2" xfId="7533" xr:uid="{00000000-0005-0000-0000-00006E1D0000}"/>
    <cellStyle name="_Table_02 Pfd Valuation_Reporting Onatel Mai 2009 V 0 A ENVOYE_Flash du mois de septembre 2009 (2) (version 1)_Budget Telmob 2011 3" xfId="7534" xr:uid="{00000000-0005-0000-0000-00006F1D0000}"/>
    <cellStyle name="_Table_02 Pfd Valuation_Reporting Onatel Mai 2009 V 0 A ENVOYE_Flash du mois de septembre 2009 (2) (version 1)_Capex- Mobile" xfId="7535" xr:uid="{00000000-0005-0000-0000-0000701D0000}"/>
    <cellStyle name="_Table_02 Pfd Valuation_Reporting Onatel Mai 2009 V 0 A ENVOYE_Flash du mois de septembre 2009 (2) (version 1)_Capex- Mobile 2" xfId="7536" xr:uid="{00000000-0005-0000-0000-0000711D0000}"/>
    <cellStyle name="_Table_02 Pfd Valuation_Reporting Onatel Mai 2009 V 0 A ENVOYE_Flash du mois de septembre 2009 (2) (version 1)_Capex- Mobile 2 2" xfId="7537" xr:uid="{00000000-0005-0000-0000-0000721D0000}"/>
    <cellStyle name="_Table_02 Pfd Valuation_Reporting Onatel Mai 2009 V 0 A ENVOYE_Flash du mois de septembre 2009 (2) (version 1)_Capex- Mobile 3" xfId="7538" xr:uid="{00000000-0005-0000-0000-0000731D0000}"/>
    <cellStyle name="_Table_02 Pfd Valuation_Reporting Onatel Mai 2009 V 0 A ENVOYE_Reporting Onatel septembre  2009 préparé" xfId="7539" xr:uid="{00000000-0005-0000-0000-0000741D0000}"/>
    <cellStyle name="_Table_02 Pfd Valuation_Reporting Onatel Mai 2009 V 0 A ENVOYE_Reporting Onatel septembre  2009 préparé 2" xfId="7540" xr:uid="{00000000-0005-0000-0000-0000751D0000}"/>
    <cellStyle name="_Table_02 Pfd Valuation_Reporting Onatel Mai 2009 V 0 A ENVOYE_Reporting Onatel septembre  2009 préparé 2 2" xfId="7541" xr:uid="{00000000-0005-0000-0000-0000761D0000}"/>
    <cellStyle name="_Table_02 Pfd Valuation_Reporting Onatel Mai 2009 V 0 A ENVOYE_Reporting Onatel septembre  2009 préparé 3" xfId="7542" xr:uid="{00000000-0005-0000-0000-0000771D0000}"/>
    <cellStyle name="_Table_02 Pfd Valuation_Reporting Onatel Mai 2009 V 0 A ENVOYE_Reporting Onatel septembre  2009 préparé_Budget Telmob 2011" xfId="7543" xr:uid="{00000000-0005-0000-0000-0000781D0000}"/>
    <cellStyle name="_Table_02 Pfd Valuation_Reporting Onatel Mai 2009 V 0 A ENVOYE_Reporting Onatel septembre  2009 préparé_Budget Telmob 2011 2" xfId="7544" xr:uid="{00000000-0005-0000-0000-0000791D0000}"/>
    <cellStyle name="_Table_02 Pfd Valuation_Reporting Onatel Mai 2009 V 0 A ENVOYE_Reporting Onatel septembre  2009 préparé_Budget Telmob 2011 2 2" xfId="7545" xr:uid="{00000000-0005-0000-0000-00007A1D0000}"/>
    <cellStyle name="_Table_02 Pfd Valuation_Reporting Onatel Mai 2009 V 0 A ENVOYE_Reporting Onatel septembre  2009 préparé_Budget Telmob 2011 3" xfId="7546" xr:uid="{00000000-0005-0000-0000-00007B1D0000}"/>
    <cellStyle name="_Table_02 Pfd Valuation_Reporting Onatel Mai 2009 V 0 A ENVOYE_Reporting Onatel septembre  2009 préparé_Capex- Mobile" xfId="7547" xr:uid="{00000000-0005-0000-0000-00007C1D0000}"/>
    <cellStyle name="_Table_02 Pfd Valuation_Reporting Onatel Mai 2009 V 0 A ENVOYE_Reporting Onatel septembre  2009 préparé_Capex- Mobile 2" xfId="7548" xr:uid="{00000000-0005-0000-0000-00007D1D0000}"/>
    <cellStyle name="_Table_02 Pfd Valuation_Reporting Onatel Mai 2009 V 0 A ENVOYE_Reporting Onatel septembre  2009 préparé_Capex- Mobile 2 2" xfId="7549" xr:uid="{00000000-0005-0000-0000-00007E1D0000}"/>
    <cellStyle name="_Table_02 Pfd Valuation_Reporting Onatel Mai 2009 V 0 A ENVOYE_Reporting Onatel septembre  2009 préparé_Capex- Mobile 3" xfId="7550" xr:uid="{00000000-0005-0000-0000-00007F1D0000}"/>
    <cellStyle name="_Table_02 Pfd Valuation_Reporting Onatel Mai 2009 V 0_Budget Telmob 2011" xfId="7551" xr:uid="{00000000-0005-0000-0000-0000801D0000}"/>
    <cellStyle name="_Table_02 Pfd Valuation_Reporting Onatel Mai 2009 V 0_Budget Telmob 2011 2" xfId="7552" xr:uid="{00000000-0005-0000-0000-0000811D0000}"/>
    <cellStyle name="_Table_02 Pfd Valuation_Reporting Onatel Mai 2009 V 0_Budget Telmob 2011 2 2" xfId="7553" xr:uid="{00000000-0005-0000-0000-0000821D0000}"/>
    <cellStyle name="_Table_02 Pfd Valuation_Reporting Onatel Mai 2009 V 0_Budget Telmob 2011 3" xfId="7554" xr:uid="{00000000-0005-0000-0000-0000831D0000}"/>
    <cellStyle name="_Table_02 Pfd Valuation_Reporting Onatel Mai 2009 V 0_Capex- Mobile" xfId="7555" xr:uid="{00000000-0005-0000-0000-0000841D0000}"/>
    <cellStyle name="_Table_02 Pfd Valuation_Reporting Onatel Mai 2009 V 0_Capex- Mobile 2" xfId="7556" xr:uid="{00000000-0005-0000-0000-0000851D0000}"/>
    <cellStyle name="_Table_02 Pfd Valuation_Reporting Onatel Mai 2009 V 0_Capex- Mobile 2 2" xfId="7557" xr:uid="{00000000-0005-0000-0000-0000861D0000}"/>
    <cellStyle name="_Table_02 Pfd Valuation_Reporting Onatel Mai 2009 V 0_Capex- Mobile 3" xfId="7558" xr:uid="{00000000-0005-0000-0000-0000871D0000}"/>
    <cellStyle name="_Table_02 Pfd Valuation_Reporting Onatel septembre  2009 préparé" xfId="7559" xr:uid="{00000000-0005-0000-0000-0000881D0000}"/>
    <cellStyle name="_Table_02 Pfd Valuation_Reporting Onatel septembre  2009 préparé 2" xfId="7560" xr:uid="{00000000-0005-0000-0000-0000891D0000}"/>
    <cellStyle name="_Table_02 Pfd Valuation_Reporting Onatel septembre  2009 préparé 2 2" xfId="7561" xr:uid="{00000000-0005-0000-0000-00008A1D0000}"/>
    <cellStyle name="_Table_02 Pfd Valuation_Reporting Onatel septembre  2009 préparé 3" xfId="7562" xr:uid="{00000000-0005-0000-0000-00008B1D0000}"/>
    <cellStyle name="_Table_02 Pfd Valuation_Reporting Onatel septembre  2009 préparé_Budget Telmob 2011" xfId="7563" xr:uid="{00000000-0005-0000-0000-00008C1D0000}"/>
    <cellStyle name="_Table_02 Pfd Valuation_Reporting Onatel septembre  2009 préparé_Budget Telmob 2011 2" xfId="7564" xr:uid="{00000000-0005-0000-0000-00008D1D0000}"/>
    <cellStyle name="_Table_02 Pfd Valuation_Reporting Onatel septembre  2009 préparé_Budget Telmob 2011 2 2" xfId="7565" xr:uid="{00000000-0005-0000-0000-00008E1D0000}"/>
    <cellStyle name="_Table_02 Pfd Valuation_Reporting Onatel septembre  2009 préparé_Budget Telmob 2011 3" xfId="7566" xr:uid="{00000000-0005-0000-0000-00008F1D0000}"/>
    <cellStyle name="_Table_02 Pfd Valuation_Reporting Onatel septembre  2009 préparé_Capex- Mobile" xfId="7567" xr:uid="{00000000-0005-0000-0000-0000901D0000}"/>
    <cellStyle name="_Table_02 Pfd Valuation_Reporting Onatel septembre  2009 préparé_Capex- Mobile 2" xfId="7568" xr:uid="{00000000-0005-0000-0000-0000911D0000}"/>
    <cellStyle name="_Table_02 Pfd Valuation_Reporting Onatel septembre  2009 préparé_Capex- Mobile 2 2" xfId="7569" xr:uid="{00000000-0005-0000-0000-0000921D0000}"/>
    <cellStyle name="_Table_02 Pfd Valuation_Reporting Onatel septembre  2009 préparé_Capex- Mobile 3" xfId="7570" xr:uid="{00000000-0005-0000-0000-0000931D0000}"/>
    <cellStyle name="_Table_02 Pfd Valuation_Rev Fixe-Internet" xfId="7571" xr:uid="{00000000-0005-0000-0000-0000941D0000}"/>
    <cellStyle name="_Table_02 Pfd Valuation_Rev Fixe-Internet 2" xfId="7572" xr:uid="{00000000-0005-0000-0000-0000951D0000}"/>
    <cellStyle name="_Table_02 Pfd Valuation_Rev Fixe-Internet 2 2" xfId="7573" xr:uid="{00000000-0005-0000-0000-0000961D0000}"/>
    <cellStyle name="_Table_02 Pfd Valuation_Rev Fixe-Internet 3" xfId="7574" xr:uid="{00000000-0005-0000-0000-0000971D0000}"/>
    <cellStyle name="_Table_02 Pfd Valuation_Rev Fixe-Internet_Budget Telmob 2011" xfId="7575" xr:uid="{00000000-0005-0000-0000-0000981D0000}"/>
    <cellStyle name="_Table_02 Pfd Valuation_Rev Fixe-Internet_Budget Telmob 2011 2" xfId="7576" xr:uid="{00000000-0005-0000-0000-0000991D0000}"/>
    <cellStyle name="_Table_02 Pfd Valuation_Rev Fixe-Internet_Budget Telmob 2011 2 2" xfId="7577" xr:uid="{00000000-0005-0000-0000-00009A1D0000}"/>
    <cellStyle name="_Table_02 Pfd Valuation_Rev Fixe-Internet_Budget Telmob 2011 3" xfId="7578" xr:uid="{00000000-0005-0000-0000-00009B1D0000}"/>
    <cellStyle name="_Table_02 Pfd Valuation_Rev Fixe-Internet_Capex- Mobile" xfId="7579" xr:uid="{00000000-0005-0000-0000-00009C1D0000}"/>
    <cellStyle name="_Table_02 Pfd Valuation_Rev Fixe-Internet_Capex- Mobile 2" xfId="7580" xr:uid="{00000000-0005-0000-0000-00009D1D0000}"/>
    <cellStyle name="_Table_02 Pfd Valuation_Rev Fixe-Internet_Capex- Mobile 2 2" xfId="7581" xr:uid="{00000000-0005-0000-0000-00009E1D0000}"/>
    <cellStyle name="_Table_02 Pfd Valuation_Rev Fixe-Internet_Capex- Mobile 3" xfId="7582" xr:uid="{00000000-0005-0000-0000-00009F1D0000}"/>
    <cellStyle name="_Table_02 Pfd Valuation_Rev Fixe-Internet_COMMENTAIRES JUILLET 2009" xfId="7583" xr:uid="{00000000-0005-0000-0000-0000A01D0000}"/>
    <cellStyle name="_Table_02 Pfd Valuation_Rev Fixe-Internet_COMMENTAIRES JUILLET 2009 2" xfId="7584" xr:uid="{00000000-0005-0000-0000-0000A11D0000}"/>
    <cellStyle name="_Table_02 Pfd Valuation_Rev Fixe-Internet_COMMENTAIRES JUILLET 2009 2 2" xfId="7585" xr:uid="{00000000-0005-0000-0000-0000A21D0000}"/>
    <cellStyle name="_Table_02 Pfd Valuation_Rev Fixe-Internet_COMMENTAIRES JUILLET 2009 3" xfId="7586" xr:uid="{00000000-0005-0000-0000-0000A31D0000}"/>
    <cellStyle name="_Table_02 Pfd Valuation_Rev Fixe-Internet_COMMENTAIRES JUILLET 2009_Budget Telmob 2011" xfId="7587" xr:uid="{00000000-0005-0000-0000-0000A41D0000}"/>
    <cellStyle name="_Table_02 Pfd Valuation_Rev Fixe-Internet_COMMENTAIRES JUILLET 2009_Budget Telmob 2011 2" xfId="7588" xr:uid="{00000000-0005-0000-0000-0000A51D0000}"/>
    <cellStyle name="_Table_02 Pfd Valuation_Rev Fixe-Internet_COMMENTAIRES JUILLET 2009_Budget Telmob 2011 2 2" xfId="7589" xr:uid="{00000000-0005-0000-0000-0000A61D0000}"/>
    <cellStyle name="_Table_02 Pfd Valuation_Rev Fixe-Internet_COMMENTAIRES JUILLET 2009_Budget Telmob 2011 3" xfId="7590" xr:uid="{00000000-0005-0000-0000-0000A71D0000}"/>
    <cellStyle name="_Table_02 Pfd Valuation_Rev Fixe-Internet_COMMENTAIRES JUILLET 2009_Capex- Mobile" xfId="7591" xr:uid="{00000000-0005-0000-0000-0000A81D0000}"/>
    <cellStyle name="_Table_02 Pfd Valuation_Rev Fixe-Internet_COMMENTAIRES JUILLET 2009_Capex- Mobile 2" xfId="7592" xr:uid="{00000000-0005-0000-0000-0000A91D0000}"/>
    <cellStyle name="_Table_02 Pfd Valuation_Rev Fixe-Internet_COMMENTAIRES JUILLET 2009_Capex- Mobile 2 2" xfId="7593" xr:uid="{00000000-0005-0000-0000-0000AA1D0000}"/>
    <cellStyle name="_Table_02 Pfd Valuation_Rev Fixe-Internet_COMMENTAIRES JUILLET 2009_Capex- Mobile 3" xfId="7594" xr:uid="{00000000-0005-0000-0000-0000AB1D0000}"/>
    <cellStyle name="_Table_02 Pfd Valuation_TBG Onatel Février  2009  Vtbg V3" xfId="7595" xr:uid="{00000000-0005-0000-0000-0000AC1D0000}"/>
    <cellStyle name="_Table_02 Pfd Valuation_TBG Onatel Février  2009  Vtbg V3 2" xfId="7596" xr:uid="{00000000-0005-0000-0000-0000AD1D0000}"/>
    <cellStyle name="_Table_02 Pfd Valuation_TBG Onatel Février  2009  Vtbg V3 2 2" xfId="7597" xr:uid="{00000000-0005-0000-0000-0000AE1D0000}"/>
    <cellStyle name="_Table_02 Pfd Valuation_TBG Onatel Février  2009  Vtbg V3 3" xfId="7598" xr:uid="{00000000-0005-0000-0000-0000AF1D0000}"/>
    <cellStyle name="_Table_02 Pfd Valuation_TBG Onatel Février  2009  Vtbg V3_Budget Telmob 2011" xfId="7599" xr:uid="{00000000-0005-0000-0000-0000B01D0000}"/>
    <cellStyle name="_Table_02 Pfd Valuation_TBG Onatel Février  2009  Vtbg V3_Budget Telmob 2011 2" xfId="7600" xr:uid="{00000000-0005-0000-0000-0000B11D0000}"/>
    <cellStyle name="_Table_02 Pfd Valuation_TBG Onatel Février  2009  Vtbg V3_Budget Telmob 2011 2 2" xfId="7601" xr:uid="{00000000-0005-0000-0000-0000B21D0000}"/>
    <cellStyle name="_Table_02 Pfd Valuation_TBG Onatel Février  2009  Vtbg V3_Budget Telmob 2011 3" xfId="7602" xr:uid="{00000000-0005-0000-0000-0000B31D0000}"/>
    <cellStyle name="_Table_02 Pfd Valuation_TBG Onatel Février  2009  Vtbg V3_Capex- Mobile" xfId="7603" xr:uid="{00000000-0005-0000-0000-0000B41D0000}"/>
    <cellStyle name="_Table_02 Pfd Valuation_TBG Onatel Février  2009  Vtbg V3_Capex- Mobile 2" xfId="7604" xr:uid="{00000000-0005-0000-0000-0000B51D0000}"/>
    <cellStyle name="_Table_02 Pfd Valuation_TBG Onatel Février  2009  Vtbg V3_Capex- Mobile 2 2" xfId="7605" xr:uid="{00000000-0005-0000-0000-0000B61D0000}"/>
    <cellStyle name="_Table_02 Pfd Valuation_TBG Onatel Février  2009  Vtbg V3_Capex- Mobile 3" xfId="7606" xr:uid="{00000000-0005-0000-0000-0000B71D0000}"/>
    <cellStyle name="_Table_02 Pfd Valuation_TBG Onatel Février  2009  Vtbg V3_Commentaires TBG mars" xfId="7607" xr:uid="{00000000-0005-0000-0000-0000B81D0000}"/>
    <cellStyle name="_Table_02 Pfd Valuation_TBG Onatel Février  2009  Vtbg V3_Commentaires TBG mars 2" xfId="7608" xr:uid="{00000000-0005-0000-0000-0000B91D0000}"/>
    <cellStyle name="_Table_02 Pfd Valuation_TBG Onatel Février  2009  Vtbg V3_Commentaires TBG mars 2 2" xfId="7609" xr:uid="{00000000-0005-0000-0000-0000BA1D0000}"/>
    <cellStyle name="_Table_02 Pfd Valuation_TBG Onatel Février  2009  Vtbg V3_Commentaires TBG mars 3" xfId="7610" xr:uid="{00000000-0005-0000-0000-0000BB1D0000}"/>
    <cellStyle name="_Table_02 Pfd Valuation_TBG Onatel Février  2009  Vtbg V3_Commentaires TBG mars_Budget Telmob 2011" xfId="7611" xr:uid="{00000000-0005-0000-0000-0000BC1D0000}"/>
    <cellStyle name="_Table_02 Pfd Valuation_TBG Onatel Février  2009  Vtbg V3_Commentaires TBG mars_Budget Telmob 2011 2" xfId="7612" xr:uid="{00000000-0005-0000-0000-0000BD1D0000}"/>
    <cellStyle name="_Table_02 Pfd Valuation_TBG Onatel Février  2009  Vtbg V3_Commentaires TBG mars_Budget Telmob 2011 2 2" xfId="7613" xr:uid="{00000000-0005-0000-0000-0000BE1D0000}"/>
    <cellStyle name="_Table_02 Pfd Valuation_TBG Onatel Février  2009  Vtbg V3_Commentaires TBG mars_Budget Telmob 2011 3" xfId="7614" xr:uid="{00000000-0005-0000-0000-0000BF1D0000}"/>
    <cellStyle name="_Table_02 Pfd Valuation_TBG Onatel Février  2009  Vtbg V3_Commentaires TBG mars_Capex- Mobile" xfId="7615" xr:uid="{00000000-0005-0000-0000-0000C01D0000}"/>
    <cellStyle name="_Table_02 Pfd Valuation_TBG Onatel Février  2009  Vtbg V3_Commentaires TBG mars_Capex- Mobile 2" xfId="7616" xr:uid="{00000000-0005-0000-0000-0000C11D0000}"/>
    <cellStyle name="_Table_02 Pfd Valuation_TBG Onatel Février  2009  Vtbg V3_Commentaires TBG mars_Capex- Mobile 2 2" xfId="7617" xr:uid="{00000000-0005-0000-0000-0000C21D0000}"/>
    <cellStyle name="_Table_02 Pfd Valuation_TBG Onatel Février  2009  Vtbg V3_Commentaires TBG mars_Capex- Mobile 3" xfId="7618" xr:uid="{00000000-0005-0000-0000-0000C31D0000}"/>
    <cellStyle name="_Table_02 Pfd Valuation_TBG Onatel Février  2009  Vtbg V3_Commentaires TBG mars_Copie de Flash du mois d' avril 2009 corrigé par NAIMI" xfId="7619" xr:uid="{00000000-0005-0000-0000-0000C41D0000}"/>
    <cellStyle name="_Table_02 Pfd Valuation_TBG Onatel Février  2009  Vtbg V3_Commentaires TBG mars_Copie de Flash du mois d' avril 2009 corrigé par NAIMI 2" xfId="7620" xr:uid="{00000000-0005-0000-0000-0000C51D0000}"/>
    <cellStyle name="_Table_02 Pfd Valuation_TBG Onatel Février  2009  Vtbg V3_Commentaires TBG mars_Copie de Flash du mois d' avril 2009 corrigé par NAIMI 2 2" xfId="7621" xr:uid="{00000000-0005-0000-0000-0000C61D0000}"/>
    <cellStyle name="_Table_02 Pfd Valuation_TBG Onatel Février  2009  Vtbg V3_Commentaires TBG mars_Copie de Flash du mois d' avril 2009 corrigé par NAIMI 3" xfId="7622" xr:uid="{00000000-0005-0000-0000-0000C71D0000}"/>
    <cellStyle name="_Table_02 Pfd Valuation_TBG Onatel Février  2009  Vtbg V3_Commentaires TBG mars_Copie de Flash du mois d' avril 2009 corrigé par NAIMI_Budget Telmob 2011" xfId="7623" xr:uid="{00000000-0005-0000-0000-0000C81D0000}"/>
    <cellStyle name="_Table_02 Pfd Valuation_TBG Onatel Février  2009  Vtbg V3_Commentaires TBG mars_Copie de Flash du mois d' avril 2009 corrigé par NAIMI_Budget Telmob 2011 2" xfId="7624" xr:uid="{00000000-0005-0000-0000-0000C91D0000}"/>
    <cellStyle name="_Table_02 Pfd Valuation_TBG Onatel Février  2009  Vtbg V3_Commentaires TBG mars_Copie de Flash du mois d' avril 2009 corrigé par NAIMI_Budget Telmob 2011 2 2" xfId="7625" xr:uid="{00000000-0005-0000-0000-0000CA1D0000}"/>
    <cellStyle name="_Table_02 Pfd Valuation_TBG Onatel Février  2009  Vtbg V3_Commentaires TBG mars_Copie de Flash du mois d' avril 2009 corrigé par NAIMI_Budget Telmob 2011 3" xfId="7626" xr:uid="{00000000-0005-0000-0000-0000CB1D0000}"/>
    <cellStyle name="_Table_02 Pfd Valuation_TBG Onatel Février  2009  Vtbg V3_Commentaires TBG mars_Copie de Flash du mois d' avril 2009 corrigé par NAIMI_Capex- Mobile" xfId="7627" xr:uid="{00000000-0005-0000-0000-0000CC1D0000}"/>
    <cellStyle name="_Table_02 Pfd Valuation_TBG Onatel Février  2009  Vtbg V3_Commentaires TBG mars_Copie de Flash du mois d' avril 2009 corrigé par NAIMI_Capex- Mobile 2" xfId="7628" xr:uid="{00000000-0005-0000-0000-0000CD1D0000}"/>
    <cellStyle name="_Table_02 Pfd Valuation_TBG Onatel Février  2009  Vtbg V3_Commentaires TBG mars_Copie de Flash du mois d' avril 2009 corrigé par NAIMI_Capex- Mobile 2 2" xfId="7629" xr:uid="{00000000-0005-0000-0000-0000CE1D0000}"/>
    <cellStyle name="_Table_02 Pfd Valuation_TBG Onatel Février  2009  Vtbg V3_Commentaires TBG mars_Copie de Flash du mois d' avril 2009 corrigé par NAIMI_Capex- Mobile 3" xfId="7630" xr:uid="{00000000-0005-0000-0000-0000CF1D0000}"/>
    <cellStyle name="_Table_02 Pfd Valuation_TBG Onatel Février  2009  Vtbg V3_Commentaires TBG mars_Copie de Flash du mois d' avril 2009 corrigé par NAIMI_Flash du mois de mai 2009" xfId="7631" xr:uid="{00000000-0005-0000-0000-0000D01D0000}"/>
    <cellStyle name="_Table_02 Pfd Valuation_TBG Onatel Février  2009  Vtbg V3_Commentaires TBG mars_Copie de Flash du mois d' avril 2009 corrigé par NAIMI_Flash du mois de mai 2009 2" xfId="7632" xr:uid="{00000000-0005-0000-0000-0000D11D0000}"/>
    <cellStyle name="_Table_02 Pfd Valuation_TBG Onatel Février  2009  Vtbg V3_Commentaires TBG mars_Copie de Flash du mois d' avril 2009 corrigé par NAIMI_Flash du mois de mai 2009 2 2" xfId="7633" xr:uid="{00000000-0005-0000-0000-0000D21D0000}"/>
    <cellStyle name="_Table_02 Pfd Valuation_TBG Onatel Février  2009  Vtbg V3_Commentaires TBG mars_Copie de Flash du mois d' avril 2009 corrigé par NAIMI_Flash du mois de mai 2009 3" xfId="7634" xr:uid="{00000000-0005-0000-0000-0000D31D0000}"/>
    <cellStyle name="_Table_02 Pfd Valuation_TBG Onatel Février  2009  Vtbg V3_Commentaires TBG mars_Copie de Flash du mois d' avril 2009 corrigé par NAIMI_Flash du mois de mai 2009_Budget Telmob 2011" xfId="7635" xr:uid="{00000000-0005-0000-0000-0000D41D0000}"/>
    <cellStyle name="_Table_02 Pfd Valuation_TBG Onatel Février  2009  Vtbg V3_Commentaires TBG mars_Copie de Flash du mois d' avril 2009 corrigé par NAIMI_Flash du mois de mai 2009_Budget Telmob 2011 2" xfId="7636" xr:uid="{00000000-0005-0000-0000-0000D51D0000}"/>
    <cellStyle name="_Table_02 Pfd Valuation_TBG Onatel Février  2009  Vtbg V3_Commentaires TBG mars_Copie de Flash du mois d' avril 2009 corrigé par NAIMI_Flash du mois de mai 2009_Budget Telmob 2011 2 2" xfId="7637" xr:uid="{00000000-0005-0000-0000-0000D61D0000}"/>
    <cellStyle name="_Table_02 Pfd Valuation_TBG Onatel Février  2009  Vtbg V3_Commentaires TBG mars_Copie de Flash du mois d' avril 2009 corrigé par NAIMI_Flash du mois de mai 2009_Budget Telmob 2011 3" xfId="7638" xr:uid="{00000000-0005-0000-0000-0000D71D0000}"/>
    <cellStyle name="_Table_02 Pfd Valuation_TBG Onatel Février  2009  Vtbg V3_Commentaires TBG mars_Copie de Flash du mois d' avril 2009 corrigé par NAIMI_Flash du mois de mai 2009_Capex- Mobile" xfId="7639" xr:uid="{00000000-0005-0000-0000-0000D81D0000}"/>
    <cellStyle name="_Table_02 Pfd Valuation_TBG Onatel Février  2009  Vtbg V3_Commentaires TBG mars_Copie de Flash du mois d' avril 2009 corrigé par NAIMI_Flash du mois de mai 2009_Capex- Mobile 2" xfId="7640" xr:uid="{00000000-0005-0000-0000-0000D91D0000}"/>
    <cellStyle name="_Table_02 Pfd Valuation_TBG Onatel Février  2009  Vtbg V3_Commentaires TBG mars_Copie de Flash du mois d' avril 2009 corrigé par NAIMI_Flash du mois de mai 2009_Capex- Mobile 2 2" xfId="7641" xr:uid="{00000000-0005-0000-0000-0000DA1D0000}"/>
    <cellStyle name="_Table_02 Pfd Valuation_TBG Onatel Février  2009  Vtbg V3_Commentaires TBG mars_Copie de Flash du mois d' avril 2009 corrigé par NAIMI_Flash du mois de mai 2009_Capex- Mobile 3" xfId="7642" xr:uid="{00000000-0005-0000-0000-0000DB1D0000}"/>
    <cellStyle name="_Table_02 Pfd Valuation_TBG Onatel Février  2009  Vtbg V3_Commentaires TBG mars_Copie de Flash du mois d' avril 2009 corrigé par NAIMI_Flash du mois de septembre 2009 (2) (version 1)" xfId="7643" xr:uid="{00000000-0005-0000-0000-0000DC1D0000}"/>
    <cellStyle name="_Table_02 Pfd Valuation_TBG Onatel Février  2009  Vtbg V3_Commentaires TBG mars_Copie de Flash du mois d' avril 2009 corrigé par NAIMI_Flash du mois de septembre 2009 (2) (version 1) 2" xfId="7644" xr:uid="{00000000-0005-0000-0000-0000DD1D0000}"/>
    <cellStyle name="_Table_02 Pfd Valuation_TBG Onatel Février  2009  Vtbg V3_Commentaires TBG mars_Copie de Flash du mois d' avril 2009 corrigé par NAIMI_Flash du mois de septembre 2009 (2) (version 1) 2 2" xfId="7645" xr:uid="{00000000-0005-0000-0000-0000DE1D0000}"/>
    <cellStyle name="_Table_02 Pfd Valuation_TBG Onatel Février  2009  Vtbg V3_Commentaires TBG mars_Copie de Flash du mois d' avril 2009 corrigé par NAIMI_Flash du mois de septembre 2009 (2) (version 1) 3" xfId="7646" xr:uid="{00000000-0005-0000-0000-0000DF1D0000}"/>
    <cellStyle name="_Table_02 Pfd Valuation_TBG Onatel Février  2009  Vtbg V3_Commentaires TBG mars_Copie de Flash du mois d' avril 2009 corrigé par NAIMI_Flash du mois de septembre 2009 (2) (version 1)_Budget Telmob 2011" xfId="7647" xr:uid="{00000000-0005-0000-0000-0000E01D0000}"/>
    <cellStyle name="_Table_02 Pfd Valuation_TBG Onatel Février  2009  Vtbg V3_Commentaires TBG mars_Copie de Flash du mois d' avril 2009 corrigé par NAIMI_Flash du mois de septembre 2009 (2) (version 1)_Budget Telmob 2011 2" xfId="7648" xr:uid="{00000000-0005-0000-0000-0000E11D0000}"/>
    <cellStyle name="_Table_02 Pfd Valuation_TBG Onatel Février  2009  Vtbg V3_Commentaires TBG mars_Copie de Flash du mois d' avril 2009 corrigé par NAIMI_Flash du mois de septembre 2009 (2) (version 1)_Budget Telmob 2011 2 2" xfId="7649" xr:uid="{00000000-0005-0000-0000-0000E21D0000}"/>
    <cellStyle name="_Table_02 Pfd Valuation_TBG Onatel Février  2009  Vtbg V3_Commentaires TBG mars_Copie de Flash du mois d' avril 2009 corrigé par NAIMI_Flash du mois de septembre 2009 (2) (version 1)_Budget Telmob 2011 3" xfId="7650" xr:uid="{00000000-0005-0000-0000-0000E31D0000}"/>
    <cellStyle name="_Table_02 Pfd Valuation_TBG Onatel Février  2009  Vtbg V3_Commentaires TBG mars_Copie de Flash du mois d' avril 2009 corrigé par NAIMI_Flash du mois de septembre 2009 (2) (version 1)_Capex- Mobile" xfId="7651" xr:uid="{00000000-0005-0000-0000-0000E41D0000}"/>
    <cellStyle name="_Table_02 Pfd Valuation_TBG Onatel Février  2009  Vtbg V3_Commentaires TBG mars_Copie de Flash du mois d' avril 2009 corrigé par NAIMI_Flash du mois de septembre 2009 (2) (version 1)_Capex- Mobile 2" xfId="7652" xr:uid="{00000000-0005-0000-0000-0000E51D0000}"/>
    <cellStyle name="_Table_02 Pfd Valuation_TBG Onatel Février  2009  Vtbg V3_Commentaires TBG mars_Copie de Flash du mois d' avril 2009 corrigé par NAIMI_Flash du mois de septembre 2009 (2) (version 1)_Capex- Mobile 2 2" xfId="7653" xr:uid="{00000000-0005-0000-0000-0000E61D0000}"/>
    <cellStyle name="_Table_02 Pfd Valuation_TBG Onatel Février  2009  Vtbg V3_Commentaires TBG mars_Copie de Flash du mois d' avril 2009 corrigé par NAIMI_Flash du mois de septembre 2009 (2) (version 1)_Capex- Mobile 3" xfId="7654" xr:uid="{00000000-0005-0000-0000-0000E71D0000}"/>
    <cellStyle name="_Table_02 Pfd Valuation_TBG Onatel Février  2009  Vtbg V3_Commentaires TBG mars_Copie de Flash du mois d' avril 2009 corrigé par NAIMI_Reporting Onatel Mai 2009 V 0" xfId="7655" xr:uid="{00000000-0005-0000-0000-0000E81D0000}"/>
    <cellStyle name="_Table_02 Pfd Valuation_TBG Onatel Février  2009  Vtbg V3_Commentaires TBG mars_Copie de Flash du mois d' avril 2009 corrigé par NAIMI_Reporting Onatel Mai 2009 V 0 2" xfId="7656" xr:uid="{00000000-0005-0000-0000-0000E91D0000}"/>
    <cellStyle name="_Table_02 Pfd Valuation_TBG Onatel Février  2009  Vtbg V3_Commentaires TBG mars_Copie de Flash du mois d' avril 2009 corrigé par NAIMI_Reporting Onatel Mai 2009 V 0 2 2" xfId="7657" xr:uid="{00000000-0005-0000-0000-0000EA1D0000}"/>
    <cellStyle name="_Table_02 Pfd Valuation_TBG Onatel Février  2009  Vtbg V3_Commentaires TBG mars_Copie de Flash du mois d' avril 2009 corrigé par NAIMI_Reporting Onatel Mai 2009 V 0 3" xfId="7658" xr:uid="{00000000-0005-0000-0000-0000EB1D0000}"/>
    <cellStyle name="_Table_02 Pfd Valuation_TBG Onatel Février  2009  Vtbg V3_Commentaires TBG mars_Copie de Flash du mois d' avril 2009 corrigé par NAIMI_Reporting Onatel Mai 2009 V 0_Budget Telmob 2011" xfId="7659" xr:uid="{00000000-0005-0000-0000-0000EC1D0000}"/>
    <cellStyle name="_Table_02 Pfd Valuation_TBG Onatel Février  2009  Vtbg V3_Commentaires TBG mars_Copie de Flash du mois d' avril 2009 corrigé par NAIMI_Reporting Onatel Mai 2009 V 0_Budget Telmob 2011 2" xfId="7660" xr:uid="{00000000-0005-0000-0000-0000ED1D0000}"/>
    <cellStyle name="_Table_02 Pfd Valuation_TBG Onatel Février  2009  Vtbg V3_Commentaires TBG mars_Copie de Flash du mois d' avril 2009 corrigé par NAIMI_Reporting Onatel Mai 2009 V 0_Budget Telmob 2011 2 2" xfId="7661" xr:uid="{00000000-0005-0000-0000-0000EE1D0000}"/>
    <cellStyle name="_Table_02 Pfd Valuation_TBG Onatel Février  2009  Vtbg V3_Commentaires TBG mars_Copie de Flash du mois d' avril 2009 corrigé par NAIMI_Reporting Onatel Mai 2009 V 0_Budget Telmob 2011 3" xfId="7662" xr:uid="{00000000-0005-0000-0000-0000EF1D0000}"/>
    <cellStyle name="_Table_02 Pfd Valuation_TBG Onatel Février  2009  Vtbg V3_Commentaires TBG mars_Copie de Flash du mois d' avril 2009 corrigé par NAIMI_Reporting Onatel Mai 2009 V 0_Capex- Mobile" xfId="7663" xr:uid="{00000000-0005-0000-0000-0000F01D0000}"/>
    <cellStyle name="_Table_02 Pfd Valuation_TBG Onatel Février  2009  Vtbg V3_Commentaires TBG mars_Copie de Flash du mois d' avril 2009 corrigé par NAIMI_Reporting Onatel Mai 2009 V 0_Capex- Mobile 2" xfId="7664" xr:uid="{00000000-0005-0000-0000-0000F11D0000}"/>
    <cellStyle name="_Table_02 Pfd Valuation_TBG Onatel Février  2009  Vtbg V3_Commentaires TBG mars_Copie de Flash du mois d' avril 2009 corrigé par NAIMI_Reporting Onatel Mai 2009 V 0_Capex- Mobile 2 2" xfId="7665" xr:uid="{00000000-0005-0000-0000-0000F21D0000}"/>
    <cellStyle name="_Table_02 Pfd Valuation_TBG Onatel Février  2009  Vtbg V3_Commentaires TBG mars_Copie de Flash du mois d' avril 2009 corrigé par NAIMI_Reporting Onatel Mai 2009 V 0_Capex- Mobile 3" xfId="7666" xr:uid="{00000000-0005-0000-0000-0000F31D0000}"/>
    <cellStyle name="_Table_02 Pfd Valuation_TBG Onatel Février  2009  Vtbg V3_Commentaires TBG mars_Copie de Flash du mois d' avril 2009 corrigé par NAIMI_Reporting Onatel Mai 2009 V 0_Flash du mois de septembre 2009 (2) (version 1)" xfId="7667" xr:uid="{00000000-0005-0000-0000-0000F41D0000}"/>
    <cellStyle name="_Table_02 Pfd Valuation_TBG Onatel Février  2009  Vtbg V3_Commentaires TBG mars_Copie de Flash du mois d' avril 2009 corrigé par NAIMI_Reporting Onatel Mai 2009 V 0_Flash du mois de septembre 2009 (2) (version 1) 2" xfId="7668" xr:uid="{00000000-0005-0000-0000-0000F51D0000}"/>
    <cellStyle name="_Table_02 Pfd Valuation_TBG Onatel Février  2009  Vtbg V3_Commentaires TBG mars_Copie de Flash du mois d' avril 2009 corrigé par NAIMI_Reporting Onatel Mai 2009 V 0_Flash du mois de septembre 2009 (2) (version 1) 2 2" xfId="7669" xr:uid="{00000000-0005-0000-0000-0000F61D0000}"/>
    <cellStyle name="_Table_02 Pfd Valuation_TBG Onatel Février  2009  Vtbg V3_Commentaires TBG mars_Copie de Flash du mois d' avril 2009 corrigé par NAIMI_Reporting Onatel Mai 2009 V 0_Flash du mois de septembre 2009 (2) (version 1) 3" xfId="7670" xr:uid="{00000000-0005-0000-0000-0000F71D0000}"/>
    <cellStyle name="_Table_02 Pfd Valuation_TBG Onatel Février  2009  Vtbg V3_Commentaires TBG mars_Copie de Flash du mois d' avril 2009 corrigé par NAIMI_Reporting Onatel Mai 2009 V 0_Flash du mois de septembre 2009 (2) (version 1)_Budget Telmob 2011" xfId="7671" xr:uid="{00000000-0005-0000-0000-0000F81D0000}"/>
    <cellStyle name="_Table_02 Pfd Valuation_TBG Onatel Février  2009  Vtbg V3_Commentaires TBG mars_Copie de Flash du mois d' avril 2009 corrigé par NAIMI_Reporting Onatel Mai 2009 V 0_Flash du mois de septembre 2009 (2) (version 1)_Budget Telmob 2011 2" xfId="7672" xr:uid="{00000000-0005-0000-0000-0000F91D0000}"/>
    <cellStyle name="_Table_02 Pfd Valuation_TBG Onatel Février  2009  Vtbg V3_Commentaires TBG mars_Copie de Flash du mois d' avril 2009 corrigé par NAIMI_Reporting Onatel Mai 2009 V 0_Flash du mois de septembre 2009 (2) (version 1)_Budget Telmob 2011 2 2" xfId="7673" xr:uid="{00000000-0005-0000-0000-0000FA1D0000}"/>
    <cellStyle name="_Table_02 Pfd Valuation_TBG Onatel Février  2009  Vtbg V3_Commentaires TBG mars_Copie de Flash du mois d' avril 2009 corrigé par NAIMI_Reporting Onatel Mai 2009 V 0_Flash du mois de septembre 2009 (2) (version 1)_Budget Telmob 2011 3" xfId="7674" xr:uid="{00000000-0005-0000-0000-0000FB1D0000}"/>
    <cellStyle name="_Table_02 Pfd Valuation_TBG Onatel Février  2009  Vtbg V3_Commentaires TBG mars_Copie de Flash du mois d' avril 2009 corrigé par NAIMI_Reporting Onatel Mai 2009 V 0_Flash du mois de septembre 2009 (2) (version 1)_Capex- Mobile" xfId="7675" xr:uid="{00000000-0005-0000-0000-0000FC1D0000}"/>
    <cellStyle name="_Table_02 Pfd Valuation_TBG Onatel Février  2009  Vtbg V3_Commentaires TBG mars_Copie de Flash du mois d' avril 2009 corrigé par NAIMI_Reporting Onatel Mai 2009 V 0_Flash du mois de septembre 2009 (2) (version 1)_Capex- Mobile 2" xfId="7676" xr:uid="{00000000-0005-0000-0000-0000FD1D0000}"/>
    <cellStyle name="_Table_02 Pfd Valuation_TBG Onatel Février  2009  Vtbg V3_Commentaires TBG mars_Copie de Flash du mois d' avril 2009 corrigé par NAIMI_Reporting Onatel Mai 2009 V 0_Flash du mois de septembre 2009 (2) (version 1)_Capex- Mobile 2 2" xfId="7677" xr:uid="{00000000-0005-0000-0000-0000FE1D0000}"/>
    <cellStyle name="_Table_02 Pfd Valuation_TBG Onatel Février  2009  Vtbg V3_Commentaires TBG mars_Copie de Flash du mois d' avril 2009 corrigé par NAIMI_Reporting Onatel Mai 2009 V 0_Flash du mois de septembre 2009 (2) (version 1)_Capex- Mobile 3" xfId="7678" xr:uid="{00000000-0005-0000-0000-0000FF1D0000}"/>
    <cellStyle name="_Table_02 Pfd Valuation_TBG Onatel Février  2009  Vtbg V3_Commentaires TBG mars_Copie de Flash du mois d' avril 2009 corrigé par NAIMI_Reporting Onatel Mai 2009 V 0_Reporting Onatel septembre  2009 préparé" xfId="7679" xr:uid="{00000000-0005-0000-0000-0000001E0000}"/>
    <cellStyle name="_Table_02 Pfd Valuation_TBG Onatel Février  2009  Vtbg V3_Commentaires TBG mars_Copie de Flash du mois d' avril 2009 corrigé par NAIMI_Reporting Onatel Mai 2009 V 0_Reporting Onatel septembre  2009 préparé 2" xfId="7680" xr:uid="{00000000-0005-0000-0000-0000011E0000}"/>
    <cellStyle name="_Table_02 Pfd Valuation_TBG Onatel Février  2009  Vtbg V3_Commentaires TBG mars_Copie de Flash du mois d' avril 2009 corrigé par NAIMI_Reporting Onatel Mai 2009 V 0_Reporting Onatel septembre  2009 préparé 2 2" xfId="7681" xr:uid="{00000000-0005-0000-0000-0000021E0000}"/>
    <cellStyle name="_Table_02 Pfd Valuation_TBG Onatel Février  2009  Vtbg V3_Commentaires TBG mars_Copie de Flash du mois d' avril 2009 corrigé par NAIMI_Reporting Onatel Mai 2009 V 0_Reporting Onatel septembre  2009 préparé 3" xfId="7682" xr:uid="{00000000-0005-0000-0000-0000031E0000}"/>
    <cellStyle name="_Table_02 Pfd Valuation_TBG Onatel Février  2009  Vtbg V3_Commentaires TBG mars_Copie de Flash du mois d' avril 2009 corrigé par NAIMI_Reporting Onatel Mai 2009 V 0_Reporting Onatel septembre  2009 préparé_Budget Telmob 2011" xfId="7683" xr:uid="{00000000-0005-0000-0000-0000041E0000}"/>
    <cellStyle name="_Table_02 Pfd Valuation_TBG Onatel Février  2009  Vtbg V3_Commentaires TBG mars_Copie de Flash du mois d' avril 2009 corrigé par NAIMI_Reporting Onatel Mai 2009 V 0_Reporting Onatel septembre  2009 préparé_Budget Telmob 2011 2" xfId="7684" xr:uid="{00000000-0005-0000-0000-0000051E0000}"/>
    <cellStyle name="_Table_02 Pfd Valuation_TBG Onatel Février  2009  Vtbg V3_Commentaires TBG mars_Copie de Flash du mois d' avril 2009 corrigé par NAIMI_Reporting Onatel Mai 2009 V 0_Reporting Onatel septembre  2009 préparé_Budget Telmob 2011 2 2" xfId="7685" xr:uid="{00000000-0005-0000-0000-0000061E0000}"/>
    <cellStyle name="_Table_02 Pfd Valuation_TBG Onatel Février  2009  Vtbg V3_Commentaires TBG mars_Copie de Flash du mois d' avril 2009 corrigé par NAIMI_Reporting Onatel Mai 2009 V 0_Reporting Onatel septembre  2009 préparé_Budget Telmob 2011 3" xfId="7686" xr:uid="{00000000-0005-0000-0000-0000071E0000}"/>
    <cellStyle name="_Table_02 Pfd Valuation_TBG Onatel Février  2009  Vtbg V3_Commentaires TBG mars_Copie de Flash du mois d' avril 2009 corrigé par NAIMI_Reporting Onatel Mai 2009 V 0_Reporting Onatel septembre  2009 préparé_Capex- Mobile" xfId="7687" xr:uid="{00000000-0005-0000-0000-0000081E0000}"/>
    <cellStyle name="_Table_02 Pfd Valuation_TBG Onatel Février  2009  Vtbg V3_Commentaires TBG mars_Copie de Flash du mois d' avril 2009 corrigé par NAIMI_Reporting Onatel Mai 2009 V 0_Reporting Onatel septembre  2009 préparé_Capex- Mobile 2" xfId="7688" xr:uid="{00000000-0005-0000-0000-0000091E0000}"/>
    <cellStyle name="_Table_02 Pfd Valuation_TBG Onatel Février  2009  Vtbg V3_Commentaires TBG mars_Copie de Flash du mois d' avril 2009 corrigé par NAIMI_Reporting Onatel Mai 2009 V 0_Reporting Onatel septembre  2009 préparé_Capex- Mobile 2 2" xfId="7689" xr:uid="{00000000-0005-0000-0000-00000A1E0000}"/>
    <cellStyle name="_Table_02 Pfd Valuation_TBG Onatel Février  2009  Vtbg V3_Commentaires TBG mars_Copie de Flash du mois d' avril 2009 corrigé par NAIMI_Reporting Onatel Mai 2009 V 0_Reporting Onatel septembre  2009 préparé_Capex- Mobile 3" xfId="7690" xr:uid="{00000000-0005-0000-0000-00000B1E0000}"/>
    <cellStyle name="_Table_02 Pfd Valuation_TBG Onatel Février  2009  Vtbg V3_Commentaires TBG mars_Copie de Flash du mois d' avril 2009 corrigé par NAIMI_Reporting Onatel septembre  2009 préparé" xfId="7691" xr:uid="{00000000-0005-0000-0000-00000C1E0000}"/>
    <cellStyle name="_Table_02 Pfd Valuation_TBG Onatel Février  2009  Vtbg V3_Commentaires TBG mars_Copie de Flash du mois d' avril 2009 corrigé par NAIMI_Reporting Onatel septembre  2009 préparé 2" xfId="7692" xr:uid="{00000000-0005-0000-0000-00000D1E0000}"/>
    <cellStyle name="_Table_02 Pfd Valuation_TBG Onatel Février  2009  Vtbg V3_Commentaires TBG mars_Copie de Flash du mois d' avril 2009 corrigé par NAIMI_Reporting Onatel septembre  2009 préparé 2 2" xfId="7693" xr:uid="{00000000-0005-0000-0000-00000E1E0000}"/>
    <cellStyle name="_Table_02 Pfd Valuation_TBG Onatel Février  2009  Vtbg V3_Commentaires TBG mars_Copie de Flash du mois d' avril 2009 corrigé par NAIMI_Reporting Onatel septembre  2009 préparé 3" xfId="7694" xr:uid="{00000000-0005-0000-0000-00000F1E0000}"/>
    <cellStyle name="_Table_02 Pfd Valuation_TBG Onatel Février  2009  Vtbg V3_Commentaires TBG mars_Copie de Flash du mois d' avril 2009 corrigé par NAIMI_Reporting Onatel septembre  2009 préparé_Budget Telmob 2011" xfId="7695" xr:uid="{00000000-0005-0000-0000-0000101E0000}"/>
    <cellStyle name="_Table_02 Pfd Valuation_TBG Onatel Février  2009  Vtbg V3_Commentaires TBG mars_Copie de Flash du mois d' avril 2009 corrigé par NAIMI_Reporting Onatel septembre  2009 préparé_Budget Telmob 2011 2" xfId="7696" xr:uid="{00000000-0005-0000-0000-0000111E0000}"/>
    <cellStyle name="_Table_02 Pfd Valuation_TBG Onatel Février  2009  Vtbg V3_Commentaires TBG mars_Copie de Flash du mois d' avril 2009 corrigé par NAIMI_Reporting Onatel septembre  2009 préparé_Budget Telmob 2011 2 2" xfId="7697" xr:uid="{00000000-0005-0000-0000-0000121E0000}"/>
    <cellStyle name="_Table_02 Pfd Valuation_TBG Onatel Février  2009  Vtbg V3_Commentaires TBG mars_Copie de Flash du mois d' avril 2009 corrigé par NAIMI_Reporting Onatel septembre  2009 préparé_Budget Telmob 2011 3" xfId="7698" xr:uid="{00000000-0005-0000-0000-0000131E0000}"/>
    <cellStyle name="_Table_02 Pfd Valuation_TBG Onatel Février  2009  Vtbg V3_Commentaires TBG mars_Copie de Flash du mois d' avril 2009 corrigé par NAIMI_Reporting Onatel septembre  2009 préparé_Capex- Mobile" xfId="7699" xr:uid="{00000000-0005-0000-0000-0000141E0000}"/>
    <cellStyle name="_Table_02 Pfd Valuation_TBG Onatel Février  2009  Vtbg V3_Commentaires TBG mars_Copie de Flash du mois d' avril 2009 corrigé par NAIMI_Reporting Onatel septembre  2009 préparé_Capex- Mobile 2" xfId="7700" xr:uid="{00000000-0005-0000-0000-0000151E0000}"/>
    <cellStyle name="_Table_02 Pfd Valuation_TBG Onatel Février  2009  Vtbg V3_Commentaires TBG mars_Copie de Flash du mois d' avril 2009 corrigé par NAIMI_Reporting Onatel septembre  2009 préparé_Capex- Mobile 2 2" xfId="7701" xr:uid="{00000000-0005-0000-0000-0000161E0000}"/>
    <cellStyle name="_Table_02 Pfd Valuation_TBG Onatel Février  2009  Vtbg V3_Commentaires TBG mars_Copie de Flash du mois d' avril 2009 corrigé par NAIMI_Reporting Onatel septembre  2009 préparé_Capex- Mobile 3" xfId="7702" xr:uid="{00000000-0005-0000-0000-0000171E0000}"/>
    <cellStyle name="_Table_02 Pfd Valuation_TBG Onatel Février  2009  Vtbg V3_Commentaires TBG mars_Flash du mois d' avril 2009" xfId="7703" xr:uid="{00000000-0005-0000-0000-0000181E0000}"/>
    <cellStyle name="_Table_02 Pfd Valuation_TBG Onatel Février  2009  Vtbg V3_Commentaires TBG mars_Flash du mois d' avril 2009 2" xfId="7704" xr:uid="{00000000-0005-0000-0000-0000191E0000}"/>
    <cellStyle name="_Table_02 Pfd Valuation_TBG Onatel Février  2009  Vtbg V3_Commentaires TBG mars_Flash du mois d' avril 2009 2 2" xfId="7705" xr:uid="{00000000-0005-0000-0000-00001A1E0000}"/>
    <cellStyle name="_Table_02 Pfd Valuation_TBG Onatel Février  2009  Vtbg V3_Commentaires TBG mars_Flash du mois d' avril 2009 3" xfId="7706" xr:uid="{00000000-0005-0000-0000-00001B1E0000}"/>
    <cellStyle name="_Table_02 Pfd Valuation_TBG Onatel Février  2009  Vtbg V3_Commentaires TBG mars_Flash du mois d' avril 2009_Budget Telmob 2011" xfId="7707" xr:uid="{00000000-0005-0000-0000-00001C1E0000}"/>
    <cellStyle name="_Table_02 Pfd Valuation_TBG Onatel Février  2009  Vtbg V3_Commentaires TBG mars_Flash du mois d' avril 2009_Budget Telmob 2011 2" xfId="7708" xr:uid="{00000000-0005-0000-0000-00001D1E0000}"/>
    <cellStyle name="_Table_02 Pfd Valuation_TBG Onatel Février  2009  Vtbg V3_Commentaires TBG mars_Flash du mois d' avril 2009_Budget Telmob 2011 2 2" xfId="7709" xr:uid="{00000000-0005-0000-0000-00001E1E0000}"/>
    <cellStyle name="_Table_02 Pfd Valuation_TBG Onatel Février  2009  Vtbg V3_Commentaires TBG mars_Flash du mois d' avril 2009_Budget Telmob 2011 3" xfId="7710" xr:uid="{00000000-0005-0000-0000-00001F1E0000}"/>
    <cellStyle name="_Table_02 Pfd Valuation_TBG Onatel Février  2009  Vtbg V3_Commentaires TBG mars_Flash du mois d' avril 2009_Capex- Mobile" xfId="7711" xr:uid="{00000000-0005-0000-0000-0000201E0000}"/>
    <cellStyle name="_Table_02 Pfd Valuation_TBG Onatel Février  2009  Vtbg V3_Commentaires TBG mars_Flash du mois d' avril 2009_Capex- Mobile 2" xfId="7712" xr:uid="{00000000-0005-0000-0000-0000211E0000}"/>
    <cellStyle name="_Table_02 Pfd Valuation_TBG Onatel Février  2009  Vtbg V3_Commentaires TBG mars_Flash du mois d' avril 2009_Capex- Mobile 2 2" xfId="7713" xr:uid="{00000000-0005-0000-0000-0000221E0000}"/>
    <cellStyle name="_Table_02 Pfd Valuation_TBG Onatel Février  2009  Vtbg V3_Commentaires TBG mars_Flash du mois d' avril 2009_Capex- Mobile 3" xfId="7714" xr:uid="{00000000-0005-0000-0000-0000231E0000}"/>
    <cellStyle name="_Table_02 Pfd Valuation_TBG Onatel Février  2009  Vtbg V3_Commentaires TBG mars_Flash du mois d' avril 2009_Flash du mois de mai 2009" xfId="7715" xr:uid="{00000000-0005-0000-0000-0000241E0000}"/>
    <cellStyle name="_Table_02 Pfd Valuation_TBG Onatel Février  2009  Vtbg V3_Commentaires TBG mars_Flash du mois d' avril 2009_Flash du mois de mai 2009 2" xfId="7716" xr:uid="{00000000-0005-0000-0000-0000251E0000}"/>
    <cellStyle name="_Table_02 Pfd Valuation_TBG Onatel Février  2009  Vtbg V3_Commentaires TBG mars_Flash du mois d' avril 2009_Flash du mois de mai 2009 2 2" xfId="7717" xr:uid="{00000000-0005-0000-0000-0000261E0000}"/>
    <cellStyle name="_Table_02 Pfd Valuation_TBG Onatel Février  2009  Vtbg V3_Commentaires TBG mars_Flash du mois d' avril 2009_Flash du mois de mai 2009 3" xfId="7718" xr:uid="{00000000-0005-0000-0000-0000271E0000}"/>
    <cellStyle name="_Table_02 Pfd Valuation_TBG Onatel Février  2009  Vtbg V3_Commentaires TBG mars_Flash du mois d' avril 2009_Flash du mois de mai 2009_Budget Telmob 2011" xfId="7719" xr:uid="{00000000-0005-0000-0000-0000281E0000}"/>
    <cellStyle name="_Table_02 Pfd Valuation_TBG Onatel Février  2009  Vtbg V3_Commentaires TBG mars_Flash du mois d' avril 2009_Flash du mois de mai 2009_Budget Telmob 2011 2" xfId="7720" xr:uid="{00000000-0005-0000-0000-0000291E0000}"/>
    <cellStyle name="_Table_02 Pfd Valuation_TBG Onatel Février  2009  Vtbg V3_Commentaires TBG mars_Flash du mois d' avril 2009_Flash du mois de mai 2009_Budget Telmob 2011 2 2" xfId="7721" xr:uid="{00000000-0005-0000-0000-00002A1E0000}"/>
    <cellStyle name="_Table_02 Pfd Valuation_TBG Onatel Février  2009  Vtbg V3_Commentaires TBG mars_Flash du mois d' avril 2009_Flash du mois de mai 2009_Budget Telmob 2011 3" xfId="7722" xr:uid="{00000000-0005-0000-0000-00002B1E0000}"/>
    <cellStyle name="_Table_02 Pfd Valuation_TBG Onatel Février  2009  Vtbg V3_Commentaires TBG mars_Flash du mois d' avril 2009_Flash du mois de mai 2009_Capex- Mobile" xfId="7723" xr:uid="{00000000-0005-0000-0000-00002C1E0000}"/>
    <cellStyle name="_Table_02 Pfd Valuation_TBG Onatel Février  2009  Vtbg V3_Commentaires TBG mars_Flash du mois d' avril 2009_Flash du mois de mai 2009_Capex- Mobile 2" xfId="7724" xr:uid="{00000000-0005-0000-0000-00002D1E0000}"/>
    <cellStyle name="_Table_02 Pfd Valuation_TBG Onatel Février  2009  Vtbg V3_Commentaires TBG mars_Flash du mois d' avril 2009_Flash du mois de mai 2009_Capex- Mobile 2 2" xfId="7725" xr:uid="{00000000-0005-0000-0000-00002E1E0000}"/>
    <cellStyle name="_Table_02 Pfd Valuation_TBG Onatel Février  2009  Vtbg V3_Commentaires TBG mars_Flash du mois d' avril 2009_Flash du mois de mai 2009_Capex- Mobile 3" xfId="7726" xr:uid="{00000000-0005-0000-0000-00002F1E0000}"/>
    <cellStyle name="_Table_02 Pfd Valuation_TBG Onatel Février  2009  Vtbg V3_Commentaires TBG mars_Flash du mois d' avril 2009_Flash du mois de septembre 2009 (2) (version 1)" xfId="7727" xr:uid="{00000000-0005-0000-0000-0000301E0000}"/>
    <cellStyle name="_Table_02 Pfd Valuation_TBG Onatel Février  2009  Vtbg V3_Commentaires TBG mars_Flash du mois d' avril 2009_Flash du mois de septembre 2009 (2) (version 1) 2" xfId="7728" xr:uid="{00000000-0005-0000-0000-0000311E0000}"/>
    <cellStyle name="_Table_02 Pfd Valuation_TBG Onatel Février  2009  Vtbg V3_Commentaires TBG mars_Flash du mois d' avril 2009_Flash du mois de septembre 2009 (2) (version 1) 2 2" xfId="7729" xr:uid="{00000000-0005-0000-0000-0000321E0000}"/>
    <cellStyle name="_Table_02 Pfd Valuation_TBG Onatel Février  2009  Vtbg V3_Commentaires TBG mars_Flash du mois d' avril 2009_Flash du mois de septembre 2009 (2) (version 1) 3" xfId="7730" xr:uid="{00000000-0005-0000-0000-0000331E0000}"/>
    <cellStyle name="_Table_02 Pfd Valuation_TBG Onatel Février  2009  Vtbg V3_Commentaires TBG mars_Flash du mois d' avril 2009_Flash du mois de septembre 2009 (2) (version 1)_Budget Telmob 2011" xfId="7731" xr:uid="{00000000-0005-0000-0000-0000341E0000}"/>
    <cellStyle name="_Table_02 Pfd Valuation_TBG Onatel Février  2009  Vtbg V3_Commentaires TBG mars_Flash du mois d' avril 2009_Flash du mois de septembre 2009 (2) (version 1)_Budget Telmob 2011 2" xfId="7732" xr:uid="{00000000-0005-0000-0000-0000351E0000}"/>
    <cellStyle name="_Table_02 Pfd Valuation_TBG Onatel Février  2009  Vtbg V3_Commentaires TBG mars_Flash du mois d' avril 2009_Flash du mois de septembre 2009 (2) (version 1)_Budget Telmob 2011 2 2" xfId="7733" xr:uid="{00000000-0005-0000-0000-0000361E0000}"/>
    <cellStyle name="_Table_02 Pfd Valuation_TBG Onatel Février  2009  Vtbg V3_Commentaires TBG mars_Flash du mois d' avril 2009_Flash du mois de septembre 2009 (2) (version 1)_Budget Telmob 2011 3" xfId="7734" xr:uid="{00000000-0005-0000-0000-0000371E0000}"/>
    <cellStyle name="_Table_02 Pfd Valuation_TBG Onatel Février  2009  Vtbg V3_Commentaires TBG mars_Flash du mois d' avril 2009_Reporting Onatel Mai 2009 V 0" xfId="7735" xr:uid="{00000000-0005-0000-0000-0000381E0000}"/>
    <cellStyle name="_Table_02 Pfd Valuation_TBG Onatel Février  2009  Vtbg V3_Commentaires TBG mars_Flash du mois d' avril 2009_Reporting Onatel Mai 2009 V 0 2" xfId="7736" xr:uid="{00000000-0005-0000-0000-0000391E0000}"/>
    <cellStyle name="_Table_02 Pfd Valuation_TBG Onatel Février  2009  Vtbg V3_Commentaires TBG mars_Flash du mois d' avril 2009_Reporting Onatel Mai 2009 V 0 2 2" xfId="7737" xr:uid="{00000000-0005-0000-0000-00003A1E0000}"/>
    <cellStyle name="_Table_02 Pfd Valuation_TBG Onatel Février  2009  Vtbg V3_Commentaires TBG mars_Flash du mois d' avril 2009_Reporting Onatel Mai 2009 V 0 3" xfId="7738" xr:uid="{00000000-0005-0000-0000-00003B1E0000}"/>
    <cellStyle name="_Table_02 Pfd Valuation_TBG Onatel Février  2009  Vtbg V3_Commentaires TBG mars_Flash du mois d' avril 2009_Reporting Onatel Mai 2009 V 0_Budget Telmob 2011" xfId="7739" xr:uid="{00000000-0005-0000-0000-00003C1E0000}"/>
    <cellStyle name="_Table_02 Pfd Valuation_TBG Onatel Février  2009  Vtbg V3_Commentaires TBG mars_Flash du mois d' avril 2009_Reporting Onatel Mai 2009 V 0_Budget Telmob 2011 2" xfId="7740" xr:uid="{00000000-0005-0000-0000-00003D1E0000}"/>
    <cellStyle name="_Table_02 Pfd Valuation_TBG Onatel Février  2009  Vtbg V3_Commentaires TBG mars_Flash du mois d' avril 2009_Reporting Onatel Mai 2009 V 0_Budget Telmob 2011 2 2" xfId="7741" xr:uid="{00000000-0005-0000-0000-00003E1E0000}"/>
    <cellStyle name="_Table_02 Pfd Valuation_TBG Onatel Février  2009  Vtbg V3_Commentaires TBG mars_Flash du mois d' avril 2009_Reporting Onatel Mai 2009 V 0_Budget Telmob 2011 3" xfId="7742" xr:uid="{00000000-0005-0000-0000-00003F1E0000}"/>
    <cellStyle name="_Table_02 Pfd Valuation_TBG Onatel Février  2009  Vtbg V3_Commentaires TBG mars_Flash du mois d' avril 2009_Reporting Onatel septembre  2009 préparé" xfId="7743" xr:uid="{00000000-0005-0000-0000-0000401E0000}"/>
    <cellStyle name="_Table_02 Pfd Valuation_TBG Onatel Février  2009  Vtbg V3_Commentaires TBG mars_Flash du mois d' avril 2009_Reporting Onatel septembre  2009 préparé 2" xfId="7744" xr:uid="{00000000-0005-0000-0000-0000411E0000}"/>
    <cellStyle name="_Table_02 Pfd Valuation_TBG Onatel Février  2009  Vtbg V3_Commentaires TBG mars_Flash du mois d' avril 2009_Reporting Onatel septembre  2009 préparé 2 2" xfId="7745" xr:uid="{00000000-0005-0000-0000-0000421E0000}"/>
    <cellStyle name="_Table_02 Pfd Valuation_TBG Onatel Février  2009  Vtbg V3_Commentaires TBG mars_Flash du mois d' avril 2009_Reporting Onatel septembre  2009 préparé 3" xfId="7746" xr:uid="{00000000-0005-0000-0000-0000431E0000}"/>
    <cellStyle name="_Table_02 Pfd Valuation_TBG Onatel Février  2009  Vtbg V3_Commentaires TBG mars_Flash du mois d' avril 2009_Reporting Onatel septembre  2009 préparé_Budget Telmob 2011" xfId="7747" xr:uid="{00000000-0005-0000-0000-0000441E0000}"/>
    <cellStyle name="_Table_02 Pfd Valuation_TBG Onatel Février  2009  Vtbg V3_Commentaires TBG mars_Flash du mois d' avril 2009_Reporting Onatel septembre  2009 préparé_Budget Telmob 2011 2" xfId="7748" xr:uid="{00000000-0005-0000-0000-0000451E0000}"/>
    <cellStyle name="_Table_02 Pfd Valuation_TBG Onatel Février  2009  Vtbg V3_Commentaires TBG mars_Flash du mois d' avril 2009_Reporting Onatel septembre  2009 préparé_Budget Telmob 2011 2 2" xfId="7749" xr:uid="{00000000-0005-0000-0000-0000461E0000}"/>
    <cellStyle name="_Table_02 Pfd Valuation_TBG Onatel Février  2009  Vtbg V3_Commentaires TBG mars_Flash du mois d' avril 2009_Reporting Onatel septembre  2009 préparé_Budget Telmob 2011 3" xfId="7750" xr:uid="{00000000-0005-0000-0000-0000471E0000}"/>
    <cellStyle name="_Table_02 Pfd Valuation_TBG Onatel Février  2009  Vtbg V3_Commentaires TBG mars_Flash du mois de mai 2009" xfId="7751" xr:uid="{00000000-0005-0000-0000-0000481E0000}"/>
    <cellStyle name="_Table_02 Pfd Valuation_TBG Onatel Février  2009  Vtbg V3_Commentaires TBG mars_Flash du mois de mai 2009 2" xfId="7752" xr:uid="{00000000-0005-0000-0000-0000491E0000}"/>
    <cellStyle name="_Table_02 Pfd Valuation_TBG Onatel Février  2009  Vtbg V3_Commentaires TBG mars_Flash du mois de mai 2009 2 2" xfId="7753" xr:uid="{00000000-0005-0000-0000-00004A1E0000}"/>
    <cellStyle name="_Table_02 Pfd Valuation_TBG Onatel Février  2009  Vtbg V3_Commentaires TBG mars_Flash du mois de mai 2009 3" xfId="7754" xr:uid="{00000000-0005-0000-0000-00004B1E0000}"/>
    <cellStyle name="_Table_02 Pfd Valuation_TBG Onatel Février  2009  Vtbg V3_Commentaires TBG mars_Flash du mois de mai 2009_Budget Telmob 2011" xfId="7755" xr:uid="{00000000-0005-0000-0000-00004C1E0000}"/>
    <cellStyle name="_Table_02 Pfd Valuation_TBG Onatel Février  2009  Vtbg V3_Commentaires TBG mars_Flash du mois de mai 2009_Budget Telmob 2011 2" xfId="7756" xr:uid="{00000000-0005-0000-0000-00004D1E0000}"/>
    <cellStyle name="_Table_02 Pfd Valuation_TBG Onatel Février  2009  Vtbg V3_Commentaires TBG mars_Flash du mois de mai 2009_Budget Telmob 2011 2 2" xfId="7757" xr:uid="{00000000-0005-0000-0000-00004E1E0000}"/>
    <cellStyle name="_Table_02 Pfd Valuation_TBG Onatel Février  2009  Vtbg V3_Commentaires TBG mars_Flash du mois de mai 2009_Budget Telmob 2011 3" xfId="7758" xr:uid="{00000000-0005-0000-0000-00004F1E0000}"/>
    <cellStyle name="_Table_02 Pfd Valuation_TBG Onatel Février  2009  Vtbg V3_Commentaires TBG mars_Flash du mois de septembre 2009 (2) (version 1)" xfId="7759" xr:uid="{00000000-0005-0000-0000-0000501E0000}"/>
    <cellStyle name="_Table_02 Pfd Valuation_TBG Onatel Février  2009  Vtbg V3_Commentaires TBG mars_Flash du mois de septembre 2009 (2) (version 1) 2" xfId="7760" xr:uid="{00000000-0005-0000-0000-0000511E0000}"/>
    <cellStyle name="_Table_02 Pfd Valuation_TBG Onatel Février  2009  Vtbg V3_Commentaires TBG mars_Flash du mois de septembre 2009 (2) (version 1) 2 2" xfId="7761" xr:uid="{00000000-0005-0000-0000-0000521E0000}"/>
    <cellStyle name="_Table_02 Pfd Valuation_TBG Onatel Février  2009  Vtbg V3_Commentaires TBG mars_Flash du mois de septembre 2009 (2) (version 1) 3" xfId="7762" xr:uid="{00000000-0005-0000-0000-0000531E0000}"/>
    <cellStyle name="_Table_02 Pfd Valuation_TBG Onatel Février  2009  Vtbg V3_Commentaires TBG mars_Flash du mois de septembre 2009 (2) (version 1)_Budget Telmob 2011" xfId="7763" xr:uid="{00000000-0005-0000-0000-0000541E0000}"/>
    <cellStyle name="_Table_02 Pfd Valuation_TBG Onatel Février  2009  Vtbg V3_Commentaires TBG mars_Flash du mois de septembre 2009 (2) (version 1)_Budget Telmob 2011 2" xfId="7764" xr:uid="{00000000-0005-0000-0000-0000551E0000}"/>
    <cellStyle name="_Table_02 Pfd Valuation_TBG Onatel Février  2009  Vtbg V3_Commentaires TBG mars_Flash du mois de septembre 2009 (2) (version 1)_Budget Telmob 2011 2 2" xfId="7765" xr:uid="{00000000-0005-0000-0000-0000561E0000}"/>
    <cellStyle name="_Table_02 Pfd Valuation_TBG Onatel Février  2009  Vtbg V3_Commentaires TBG mars_Flash du mois de septembre 2009 (2) (version 1)_Budget Telmob 2011 3" xfId="7766" xr:uid="{00000000-0005-0000-0000-0000571E0000}"/>
    <cellStyle name="_Table_02 Pfd Valuation_TBG Onatel Février  2009  Vtbg V3_Commentaires TBG mars_Reporting Onatel Mai 2009 V 0" xfId="7767" xr:uid="{00000000-0005-0000-0000-0000581E0000}"/>
    <cellStyle name="_Table_02 Pfd Valuation_TBG Onatel Février  2009  Vtbg V3_Commentaires TBG mars_Reporting Onatel Mai 2009 V 0 2" xfId="7768" xr:uid="{00000000-0005-0000-0000-0000591E0000}"/>
    <cellStyle name="_Table_02 Pfd Valuation_TBG Onatel Février  2009  Vtbg V3_Commentaires TBG mars_Reporting Onatel Mai 2009 V 0 2 2" xfId="7769" xr:uid="{00000000-0005-0000-0000-00005A1E0000}"/>
    <cellStyle name="_Table_02 Pfd Valuation_TBG Onatel Février  2009  Vtbg V3_Commentaires TBG mars_Reporting Onatel Mai 2009 V 0 3" xfId="7770" xr:uid="{00000000-0005-0000-0000-00005B1E0000}"/>
    <cellStyle name="_Table_02 Pfd Valuation_TBG Onatel Février  2009  Vtbg V3_Commentaires TBG mars_Reporting Onatel Mai 2009 V 0_Budget Telmob 2011" xfId="7771" xr:uid="{00000000-0005-0000-0000-00005C1E0000}"/>
    <cellStyle name="_Table_02 Pfd Valuation_TBG Onatel Février  2009  Vtbg V3_Commentaires TBG mars_Reporting Onatel Mai 2009 V 0_Budget Telmob 2011 2" xfId="7772" xr:uid="{00000000-0005-0000-0000-00005D1E0000}"/>
    <cellStyle name="_Table_02 Pfd Valuation_TBG Onatel Février  2009  Vtbg V3_Commentaires TBG mars_Reporting Onatel Mai 2009 V 0_Budget Telmob 2011 2 2" xfId="7773" xr:uid="{00000000-0005-0000-0000-00005E1E0000}"/>
    <cellStyle name="_Table_02 Pfd Valuation_TBG Onatel Février  2009  Vtbg V3_Commentaires TBG mars_Reporting Onatel Mai 2009 V 0_Budget Telmob 2011 3" xfId="7774" xr:uid="{00000000-0005-0000-0000-00005F1E0000}"/>
    <cellStyle name="_Table_02 Pfd Valuation_TBG Onatel Février  2009  Vtbg V3_Commentaires TBG mars_Reporting Onatel septembre  2009 préparé" xfId="7775" xr:uid="{00000000-0005-0000-0000-0000601E0000}"/>
    <cellStyle name="_Table_02 Pfd Valuation_TBG Onatel Février  2009  Vtbg V3_Commentaires TBG mars_Reporting Onatel septembre  2009 préparé 2" xfId="7776" xr:uid="{00000000-0005-0000-0000-0000611E0000}"/>
    <cellStyle name="_Table_02 Pfd Valuation_TBG Onatel Février  2009  Vtbg V3_Commentaires TBG mars_Reporting Onatel septembre  2009 préparé 2 2" xfId="7777" xr:uid="{00000000-0005-0000-0000-0000621E0000}"/>
    <cellStyle name="_Table_02 Pfd Valuation_TBG Onatel Février  2009  Vtbg V3_Commentaires TBG mars_Reporting Onatel septembre  2009 préparé 3" xfId="7778" xr:uid="{00000000-0005-0000-0000-0000631E0000}"/>
    <cellStyle name="_Table_02 Pfd Valuation_TBG Onatel Février  2009  Vtbg V3_Commentaires TBG mars_Reporting Onatel septembre  2009 préparé_Budget Telmob 2011" xfId="7779" xr:uid="{00000000-0005-0000-0000-0000641E0000}"/>
    <cellStyle name="_Table_02 Pfd Valuation_TBG Onatel Février  2009  Vtbg V3_Commentaires TBG mars_Reporting Onatel septembre  2009 préparé_Budget Telmob 2011 2" xfId="7780" xr:uid="{00000000-0005-0000-0000-0000651E0000}"/>
    <cellStyle name="_Table_02 Pfd Valuation_TBG Onatel Février  2009  Vtbg V3_Commentaires TBG mars_Reporting Onatel septembre  2009 préparé_Budget Telmob 2011 2 2" xfId="7781" xr:uid="{00000000-0005-0000-0000-0000661E0000}"/>
    <cellStyle name="_Table_02 Pfd Valuation_TBG Onatel Février  2009  Vtbg V3_Commentaires TBG mars_Reporting Onatel septembre  2009 préparé_Budget Telmob 2011 3" xfId="7782" xr:uid="{00000000-0005-0000-0000-0000671E0000}"/>
    <cellStyle name="_Table_02 Pfd Valuation_TBG Onatel Février  2009  Vtbg V3_Copie de Flash du mois d' avril 2009 corrigé par NAIMI" xfId="7783" xr:uid="{00000000-0005-0000-0000-0000681E0000}"/>
    <cellStyle name="_Table_02 Pfd Valuation_TBG Onatel Février  2009  Vtbg V3_Copie de Flash du mois d' avril 2009 corrigé par NAIMI 2" xfId="7784" xr:uid="{00000000-0005-0000-0000-0000691E0000}"/>
    <cellStyle name="_Table_02 Pfd Valuation_TBG Onatel Février  2009  Vtbg V3_Copie de Flash du mois d' avril 2009 corrigé par NAIMI 2 2" xfId="7785" xr:uid="{00000000-0005-0000-0000-00006A1E0000}"/>
    <cellStyle name="_Table_02 Pfd Valuation_TBG Onatel Février  2009  Vtbg V3_Copie de Flash du mois d' avril 2009 corrigé par NAIMI 3" xfId="7786" xr:uid="{00000000-0005-0000-0000-00006B1E0000}"/>
    <cellStyle name="_Table_02 Pfd Valuation_TBG Onatel Février  2009  Vtbg V3_Copie de Flash du mois d' avril 2009 corrigé par NAIMI_Budget Telmob 2011" xfId="7787" xr:uid="{00000000-0005-0000-0000-00006C1E0000}"/>
    <cellStyle name="_Table_02 Pfd Valuation_TBG Onatel Février  2009  Vtbg V3_Copie de Flash du mois d' avril 2009 corrigé par NAIMI_Budget Telmob 2011 2" xfId="7788" xr:uid="{00000000-0005-0000-0000-00006D1E0000}"/>
    <cellStyle name="_Table_02 Pfd Valuation_TBG Onatel Février  2009  Vtbg V3_Copie de Flash du mois d' avril 2009 corrigé par NAIMI_Budget Telmob 2011 2 2" xfId="7789" xr:uid="{00000000-0005-0000-0000-00006E1E0000}"/>
    <cellStyle name="_Table_02 Pfd Valuation_TBG Onatel Février  2009  Vtbg V3_Copie de Flash du mois d' avril 2009 corrigé par NAIMI_Budget Telmob 2011 3" xfId="7790" xr:uid="{00000000-0005-0000-0000-00006F1E0000}"/>
    <cellStyle name="_Table_02 Pfd Valuation_TBG Onatel Février  2009  Vtbg V3_Copie de Flash du mois d' avril 2009 corrigé par NAIMI_Flash du mois de mai 2009" xfId="7791" xr:uid="{00000000-0005-0000-0000-0000701E0000}"/>
    <cellStyle name="_Table_02 Pfd Valuation_TBG Onatel Février  2009  Vtbg V3_Copie de Flash du mois d' avril 2009 corrigé par NAIMI_Flash du mois de mai 2009 2" xfId="7792" xr:uid="{00000000-0005-0000-0000-0000711E0000}"/>
    <cellStyle name="_Table_02 Pfd Valuation_TBG Onatel Février  2009  Vtbg V3_Copie de Flash du mois d' avril 2009 corrigé par NAIMI_Flash du mois de mai 2009 2 2" xfId="7793" xr:uid="{00000000-0005-0000-0000-0000721E0000}"/>
    <cellStyle name="_Table_02 Pfd Valuation_TBG Onatel Février  2009  Vtbg V3_Copie de Flash du mois d' avril 2009 corrigé par NAIMI_Flash du mois de mai 2009 3" xfId="7794" xr:uid="{00000000-0005-0000-0000-0000731E0000}"/>
    <cellStyle name="_Table_02 Pfd Valuation_TBG Onatel Février  2009  Vtbg V3_Copie de Flash du mois d' avril 2009 corrigé par NAIMI_Flash du mois de mai 2009_Budget Telmob 2011" xfId="7795" xr:uid="{00000000-0005-0000-0000-0000741E0000}"/>
    <cellStyle name="_Table_02 Pfd Valuation_TBG Onatel Février  2009  Vtbg V3_Copie de Flash du mois d' avril 2009 corrigé par NAIMI_Flash du mois de mai 2009_Budget Telmob 2011 2" xfId="7796" xr:uid="{00000000-0005-0000-0000-0000751E0000}"/>
    <cellStyle name="_Table_02 Pfd Valuation_TBG Onatel Février  2009  Vtbg V3_Copie de Flash du mois d' avril 2009 corrigé par NAIMI_Flash du mois de mai 2009_Budget Telmob 2011 2 2" xfId="7797" xr:uid="{00000000-0005-0000-0000-0000761E0000}"/>
    <cellStyle name="_Table_02 Pfd Valuation_TBG Onatel Février  2009  Vtbg V3_Copie de Flash du mois d' avril 2009 corrigé par NAIMI_Flash du mois de mai 2009_Budget Telmob 2011 3" xfId="7798" xr:uid="{00000000-0005-0000-0000-0000771E0000}"/>
    <cellStyle name="_Table_02 Pfd Valuation_TBG Onatel Février  2009  Vtbg V3_Copie de Flash du mois d' avril 2009 corrigé par NAIMI_Flash du mois de septembre 2009 (2) (version 1)" xfId="7799" xr:uid="{00000000-0005-0000-0000-0000781E0000}"/>
    <cellStyle name="_Table_02 Pfd Valuation_TBG Onatel Février  2009  Vtbg V3_Copie de Flash du mois d' avril 2009 corrigé par NAIMI_Flash du mois de septembre 2009 (2) (version 1) 2" xfId="7800" xr:uid="{00000000-0005-0000-0000-0000791E0000}"/>
    <cellStyle name="_Table_02 Pfd Valuation_TBG Onatel Février  2009  Vtbg V3_Copie de Flash du mois d' avril 2009 corrigé par NAIMI_Flash du mois de septembre 2009 (2) (version 1) 2 2" xfId="7801" xr:uid="{00000000-0005-0000-0000-00007A1E0000}"/>
    <cellStyle name="_Table_02 Pfd Valuation_TBG Onatel Février  2009  Vtbg V3_Copie de Flash du mois d' avril 2009 corrigé par NAIMI_Flash du mois de septembre 2009 (2) (version 1) 3" xfId="7802" xr:uid="{00000000-0005-0000-0000-00007B1E0000}"/>
    <cellStyle name="_Table_02 Pfd Valuation_TBG Onatel Février  2009  Vtbg V3_Copie de Flash du mois d' avril 2009 corrigé par NAIMI_Flash du mois de septembre 2009 (2) (version 1)_Budget Telmob 2011" xfId="7803" xr:uid="{00000000-0005-0000-0000-00007C1E0000}"/>
    <cellStyle name="_Table_02 Pfd Valuation_TBG Onatel Février  2009  Vtbg V3_Copie de Flash du mois d' avril 2009 corrigé par NAIMI_Flash du mois de septembre 2009 (2) (version 1)_Budget Telmob 2011 2" xfId="7804" xr:uid="{00000000-0005-0000-0000-00007D1E0000}"/>
    <cellStyle name="_Table_02 Pfd Valuation_TBG Onatel Février  2009  Vtbg V3_Copie de Flash du mois d' avril 2009 corrigé par NAIMI_Flash du mois de septembre 2009 (2) (version 1)_Budget Telmob 2011 2 2" xfId="7805" xr:uid="{00000000-0005-0000-0000-00007E1E0000}"/>
    <cellStyle name="_Table_02 Pfd Valuation_TBG Onatel Février  2009  Vtbg V3_Copie de Flash du mois d' avril 2009 corrigé par NAIMI_Flash du mois de septembre 2009 (2) (version 1)_Budget Telmob 2011 3" xfId="7806" xr:uid="{00000000-0005-0000-0000-00007F1E0000}"/>
    <cellStyle name="_Table_02 Pfd Valuation_TBG Onatel Février  2009  Vtbg V3_Copie de Flash du mois d' avril 2009 corrigé par NAIMI_Reporting Onatel Mai 2009 V 0" xfId="7807" xr:uid="{00000000-0005-0000-0000-0000801E0000}"/>
    <cellStyle name="_Table_02 Pfd Valuation_TBG Onatel Février  2009  Vtbg V3_Copie de Flash du mois d' avril 2009 corrigé par NAIMI_Reporting Onatel Mai 2009 V 0 2" xfId="7808" xr:uid="{00000000-0005-0000-0000-0000811E0000}"/>
    <cellStyle name="_Table_02 Pfd Valuation_TBG Onatel Février  2009  Vtbg V3_Copie de Flash du mois d' avril 2009 corrigé par NAIMI_Reporting Onatel Mai 2009 V 0 2 2" xfId="7809" xr:uid="{00000000-0005-0000-0000-0000821E0000}"/>
    <cellStyle name="_Table_02 Pfd Valuation_TBG Onatel Février  2009  Vtbg V3_Copie de Flash du mois d' avril 2009 corrigé par NAIMI_Reporting Onatel Mai 2009 V 0 3" xfId="7810" xr:uid="{00000000-0005-0000-0000-0000831E0000}"/>
    <cellStyle name="_Table_02 Pfd Valuation_TBG Onatel Février  2009  Vtbg V3_Copie de Flash du mois d' avril 2009 corrigé par NAIMI_Reporting Onatel Mai 2009 V 0_Budget Telmob 2011" xfId="7811" xr:uid="{00000000-0005-0000-0000-0000841E0000}"/>
    <cellStyle name="_Table_02 Pfd Valuation_TBG Onatel Février  2009  Vtbg V3_Copie de Flash du mois d' avril 2009 corrigé par NAIMI_Reporting Onatel Mai 2009 V 0_Budget Telmob 2011 2" xfId="7812" xr:uid="{00000000-0005-0000-0000-0000851E0000}"/>
    <cellStyle name="_Table_02 Pfd Valuation_TBG Onatel Février  2009  Vtbg V3_Copie de Flash du mois d' avril 2009 corrigé par NAIMI_Reporting Onatel Mai 2009 V 0_Budget Telmob 2011 2 2" xfId="7813" xr:uid="{00000000-0005-0000-0000-0000861E0000}"/>
    <cellStyle name="_Table_02 Pfd Valuation_TBG Onatel Février  2009  Vtbg V3_Copie de Flash du mois d' avril 2009 corrigé par NAIMI_Reporting Onatel Mai 2009 V 0_Budget Telmob 2011 3" xfId="7814" xr:uid="{00000000-0005-0000-0000-0000871E0000}"/>
    <cellStyle name="_Table_02 Pfd Valuation_TBG Onatel Février  2009  Vtbg V3_Copie de Flash du mois d' avril 2009 corrigé par NAIMI_Reporting Onatel Mai 2009 V 0_Flash du mois de septembre 2009 (2) (version 1)" xfId="7815" xr:uid="{00000000-0005-0000-0000-0000881E0000}"/>
    <cellStyle name="_Table_02 Pfd Valuation_TBG Onatel Février  2009  Vtbg V3_Copie de Flash du mois d' avril 2009 corrigé par NAIMI_Reporting Onatel Mai 2009 V 0_Flash du mois de septembre 2009 (2) (version 1) 2" xfId="7816" xr:uid="{00000000-0005-0000-0000-0000891E0000}"/>
    <cellStyle name="_Table_02 Pfd Valuation_TBG Onatel Février  2009  Vtbg V3_Copie de Flash du mois d' avril 2009 corrigé par NAIMI_Reporting Onatel Mai 2009 V 0_Flash du mois de septembre 2009 (2) (version 1) 2 2" xfId="7817" xr:uid="{00000000-0005-0000-0000-00008A1E0000}"/>
    <cellStyle name="_Table_02 Pfd Valuation_TBG Onatel Février  2009  Vtbg V3_Copie de Flash du mois d' avril 2009 corrigé par NAIMI_Reporting Onatel Mai 2009 V 0_Flash du mois de septembre 2009 (2) (version 1) 3" xfId="7818" xr:uid="{00000000-0005-0000-0000-00008B1E0000}"/>
    <cellStyle name="_Table_02 Pfd Valuation_TBG Onatel Février  2009  Vtbg V3_Copie de Flash du mois d' avril 2009 corrigé par NAIMI_Reporting Onatel Mai 2009 V 0_Flash du mois de septembre 2009 (2) (version 1)_Budget Telmob 2011" xfId="7819" xr:uid="{00000000-0005-0000-0000-00008C1E0000}"/>
    <cellStyle name="_Table_02 Pfd Valuation_TBG Onatel Février  2009  Vtbg V3_Copie de Flash du mois d' avril 2009 corrigé par NAIMI_Reporting Onatel Mai 2009 V 0_Flash du mois de septembre 2009 (2) (version 1)_Budget Telmob 2011 2" xfId="7820" xr:uid="{00000000-0005-0000-0000-00008D1E0000}"/>
    <cellStyle name="_Table_02 Pfd Valuation_TBG Onatel Février  2009  Vtbg V3_Copie de Flash du mois d' avril 2009 corrigé par NAIMI_Reporting Onatel Mai 2009 V 0_Flash du mois de septembre 2009 (2) (version 1)_Budget Telmob 2011 2 2" xfId="7821" xr:uid="{00000000-0005-0000-0000-00008E1E0000}"/>
    <cellStyle name="_Table_02 Pfd Valuation_TBG Onatel Février  2009  Vtbg V3_Copie de Flash du mois d' avril 2009 corrigé par NAIMI_Reporting Onatel Mai 2009 V 0_Flash du mois de septembre 2009 (2) (version 1)_Budget Telmob 2011 3" xfId="7822" xr:uid="{00000000-0005-0000-0000-00008F1E0000}"/>
    <cellStyle name="_Table_02 Pfd Valuation_TBG Onatel Février  2009  Vtbg V3_Copie de Flash du mois d' avril 2009 corrigé par NAIMI_Reporting Onatel Mai 2009 V 0_Reporting Onatel septembre  2009 préparé" xfId="7823" xr:uid="{00000000-0005-0000-0000-0000901E0000}"/>
    <cellStyle name="_Table_02 Pfd Valuation_TBG Onatel Février  2009  Vtbg V3_Copie de Flash du mois d' avril 2009 corrigé par NAIMI_Reporting Onatel Mai 2009 V 0_Reporting Onatel septembre  2009 préparé 2" xfId="7824" xr:uid="{00000000-0005-0000-0000-0000911E0000}"/>
    <cellStyle name="_Table_02 Pfd Valuation_TBG Onatel Février  2009  Vtbg V3_Copie de Flash du mois d' avril 2009 corrigé par NAIMI_Reporting Onatel Mai 2009 V 0_Reporting Onatel septembre  2009 préparé 2 2" xfId="7825" xr:uid="{00000000-0005-0000-0000-0000921E0000}"/>
    <cellStyle name="_Table_02 Pfd Valuation_TBG Onatel Février  2009  Vtbg V3_Copie de Flash du mois d' avril 2009 corrigé par NAIMI_Reporting Onatel Mai 2009 V 0_Reporting Onatel septembre  2009 préparé 3" xfId="7826" xr:uid="{00000000-0005-0000-0000-0000931E0000}"/>
    <cellStyle name="_Table_02 Pfd Valuation_TBG Onatel Février  2009  Vtbg V3_Copie de Flash du mois d' avril 2009 corrigé par NAIMI_Reporting Onatel Mai 2009 V 0_Reporting Onatel septembre  2009 préparé_Budget Telmob 2011" xfId="7827" xr:uid="{00000000-0005-0000-0000-0000941E0000}"/>
    <cellStyle name="_Table_02 Pfd Valuation_TBG Onatel Février  2009  Vtbg V3_Copie de Flash du mois d' avril 2009 corrigé par NAIMI_Reporting Onatel Mai 2009 V 0_Reporting Onatel septembre  2009 préparé_Budget Telmob 2011 2" xfId="7828" xr:uid="{00000000-0005-0000-0000-0000951E0000}"/>
    <cellStyle name="_Table_02 Pfd Valuation_TBG Onatel Février  2009  Vtbg V3_Copie de Flash du mois d' avril 2009 corrigé par NAIMI_Reporting Onatel Mai 2009 V 0_Reporting Onatel septembre  2009 préparé_Budget Telmob 2011 2 2" xfId="7829" xr:uid="{00000000-0005-0000-0000-0000961E0000}"/>
    <cellStyle name="_Table_02 Pfd Valuation_TBG Onatel Février  2009  Vtbg V3_Copie de Flash du mois d' avril 2009 corrigé par NAIMI_Reporting Onatel Mai 2009 V 0_Reporting Onatel septembre  2009 préparé_Budget Telmob 2011 3" xfId="7830" xr:uid="{00000000-0005-0000-0000-0000971E0000}"/>
    <cellStyle name="_Table_02 Pfd Valuation_TBG Onatel Février  2009  Vtbg V3_Copie de Flash du mois d' avril 2009 corrigé par NAIMI_Reporting Onatel septembre  2009 préparé" xfId="7831" xr:uid="{00000000-0005-0000-0000-0000981E0000}"/>
    <cellStyle name="_Table_02 Pfd Valuation_TBG Onatel Février  2009  Vtbg V3_Copie de Flash du mois d' avril 2009 corrigé par NAIMI_Reporting Onatel septembre  2009 préparé 2" xfId="7832" xr:uid="{00000000-0005-0000-0000-0000991E0000}"/>
    <cellStyle name="_Table_02 Pfd Valuation_TBG Onatel Février  2009  Vtbg V3_Copie de Flash du mois d' avril 2009 corrigé par NAIMI_Reporting Onatel septembre  2009 préparé 2 2" xfId="7833" xr:uid="{00000000-0005-0000-0000-00009A1E0000}"/>
    <cellStyle name="_Table_02 Pfd Valuation_TBG Onatel Février  2009  Vtbg V3_Copie de Flash du mois d' avril 2009 corrigé par NAIMI_Reporting Onatel septembre  2009 préparé 3" xfId="7834" xr:uid="{00000000-0005-0000-0000-00009B1E0000}"/>
    <cellStyle name="_Table_02 Pfd Valuation_TBG Onatel Février  2009  Vtbg V3_Copie de Flash du mois d' avril 2009 corrigé par NAIMI_Reporting Onatel septembre  2009 préparé_Budget Telmob 2011" xfId="7835" xr:uid="{00000000-0005-0000-0000-00009C1E0000}"/>
    <cellStyle name="_Table_02 Pfd Valuation_TBG Onatel Février  2009  Vtbg V3_Copie de Flash du mois d' avril 2009 corrigé par NAIMI_Reporting Onatel septembre  2009 préparé_Budget Telmob 2011 2" xfId="7836" xr:uid="{00000000-0005-0000-0000-00009D1E0000}"/>
    <cellStyle name="_Table_02 Pfd Valuation_TBG Onatel Février  2009  Vtbg V3_Copie de Flash du mois d' avril 2009 corrigé par NAIMI_Reporting Onatel septembre  2009 préparé_Budget Telmob 2011 2 2" xfId="7837" xr:uid="{00000000-0005-0000-0000-00009E1E0000}"/>
    <cellStyle name="_Table_02 Pfd Valuation_TBG Onatel Février  2009  Vtbg V3_Copie de Flash du mois d' avril 2009 corrigé par NAIMI_Reporting Onatel septembre  2009 préparé_Budget Telmob 2011 3" xfId="7838" xr:uid="{00000000-0005-0000-0000-00009F1E0000}"/>
    <cellStyle name="_Table_02 Pfd Valuation_TBG Onatel Février  2009  Vtbg V3_Flash du mois d' avril 2009" xfId="7839" xr:uid="{00000000-0005-0000-0000-0000A01E0000}"/>
    <cellStyle name="_Table_02 Pfd Valuation_TBG Onatel Février  2009  Vtbg V3_Flash du mois d' avril 2009 2" xfId="7840" xr:uid="{00000000-0005-0000-0000-0000A11E0000}"/>
    <cellStyle name="_Table_02 Pfd Valuation_TBG Onatel Février  2009  Vtbg V3_Flash du mois d' avril 2009 2 2" xfId="7841" xr:uid="{00000000-0005-0000-0000-0000A21E0000}"/>
    <cellStyle name="_Table_02 Pfd Valuation_TBG Onatel Février  2009  Vtbg V3_Flash du mois d' avril 2009 3" xfId="7842" xr:uid="{00000000-0005-0000-0000-0000A31E0000}"/>
    <cellStyle name="_Table_02 Pfd Valuation_TBG Onatel Février  2009  Vtbg V3_Flash du mois d' avril 2009_Budget Telmob 2011" xfId="7843" xr:uid="{00000000-0005-0000-0000-0000A41E0000}"/>
    <cellStyle name="_Table_02 Pfd Valuation_TBG Onatel Février  2009  Vtbg V3_Flash du mois d' avril 2009_Budget Telmob 2011 2" xfId="7844" xr:uid="{00000000-0005-0000-0000-0000A51E0000}"/>
    <cellStyle name="_Table_02 Pfd Valuation_TBG Onatel Février  2009  Vtbg V3_Flash du mois d' avril 2009_Budget Telmob 2011 2 2" xfId="7845" xr:uid="{00000000-0005-0000-0000-0000A61E0000}"/>
    <cellStyle name="_Table_02 Pfd Valuation_TBG Onatel Février  2009  Vtbg V3_Flash du mois d' avril 2009_Budget Telmob 2011 3" xfId="7846" xr:uid="{00000000-0005-0000-0000-0000A71E0000}"/>
    <cellStyle name="_Table_02 Pfd Valuation_TBG Onatel Février  2009  Vtbg V3_Flash du mois d' avril 2009_Flash du mois de mai 2009" xfId="7847" xr:uid="{00000000-0005-0000-0000-0000A81E0000}"/>
    <cellStyle name="_Table_02 Pfd Valuation_TBG Onatel Février  2009  Vtbg V3_Flash du mois d' avril 2009_Flash du mois de mai 2009 2" xfId="7848" xr:uid="{00000000-0005-0000-0000-0000A91E0000}"/>
    <cellStyle name="_Table_02 Pfd Valuation_TBG Onatel Février  2009  Vtbg V3_Flash du mois d' avril 2009_Flash du mois de mai 2009 2 2" xfId="7849" xr:uid="{00000000-0005-0000-0000-0000AA1E0000}"/>
    <cellStyle name="_Table_02 Pfd Valuation_TBG Onatel Février  2009  Vtbg V3_Flash du mois d' avril 2009_Flash du mois de mai 2009 3" xfId="7850" xr:uid="{00000000-0005-0000-0000-0000AB1E0000}"/>
    <cellStyle name="_Table_02 Pfd Valuation_TBG Onatel Février  2009  Vtbg V3_Flash du mois d' avril 2009_Flash du mois de mai 2009_Budget Telmob 2011" xfId="7851" xr:uid="{00000000-0005-0000-0000-0000AC1E0000}"/>
    <cellStyle name="_Table_02 Pfd Valuation_TBG Onatel Février  2009  Vtbg V3_Flash du mois d' avril 2009_Flash du mois de mai 2009_Budget Telmob 2011 2" xfId="7852" xr:uid="{00000000-0005-0000-0000-0000AD1E0000}"/>
    <cellStyle name="_Table_02 Pfd Valuation_TBG Onatel Février  2009  Vtbg V3_Flash du mois d' avril 2009_Flash du mois de mai 2009_Budget Telmob 2011 2 2" xfId="7853" xr:uid="{00000000-0005-0000-0000-0000AE1E0000}"/>
    <cellStyle name="_Table_02 Pfd Valuation_TBG Onatel Février  2009  Vtbg V3_Flash du mois d' avril 2009_Flash du mois de mai 2009_Budget Telmob 2011 3" xfId="7854" xr:uid="{00000000-0005-0000-0000-0000AF1E0000}"/>
    <cellStyle name="_Table_02 Pfd Valuation_TBG Onatel Février  2009  Vtbg V3_Flash du mois d' avril 2009_Flash du mois de septembre 2009 (2) (version 1)" xfId="7855" xr:uid="{00000000-0005-0000-0000-0000B01E0000}"/>
    <cellStyle name="_Table_02 Pfd Valuation_TBG Onatel Février  2009  Vtbg V3_Flash du mois d' avril 2009_Flash du mois de septembre 2009 (2) (version 1) 2" xfId="7856" xr:uid="{00000000-0005-0000-0000-0000B11E0000}"/>
    <cellStyle name="_Table_02 Pfd Valuation_TBG Onatel Février  2009  Vtbg V3_Flash du mois d' avril 2009_Flash du mois de septembre 2009 (2) (version 1) 2 2" xfId="7857" xr:uid="{00000000-0005-0000-0000-0000B21E0000}"/>
    <cellStyle name="_Table_02 Pfd Valuation_TBG Onatel Février  2009  Vtbg V3_Flash du mois d' avril 2009_Flash du mois de septembre 2009 (2) (version 1) 3" xfId="7858" xr:uid="{00000000-0005-0000-0000-0000B31E0000}"/>
    <cellStyle name="_Table_02 Pfd Valuation_TBG Onatel Février  2009  Vtbg V3_Flash du mois d' avril 2009_Flash du mois de septembre 2009 (2) (version 1)_Budget Telmob 2011" xfId="7859" xr:uid="{00000000-0005-0000-0000-0000B41E0000}"/>
    <cellStyle name="_Table_02 Pfd Valuation_TBG Onatel Février  2009  Vtbg V3_Flash du mois d' avril 2009_Flash du mois de septembre 2009 (2) (version 1)_Budget Telmob 2011 2" xfId="7860" xr:uid="{00000000-0005-0000-0000-0000B51E0000}"/>
    <cellStyle name="_Table_02 Pfd Valuation_TBG Onatel Février  2009  Vtbg V3_Flash du mois d' avril 2009_Flash du mois de septembre 2009 (2) (version 1)_Budget Telmob 2011 2 2" xfId="7861" xr:uid="{00000000-0005-0000-0000-0000B61E0000}"/>
    <cellStyle name="_Table_02 Pfd Valuation_TBG Onatel Février  2009  Vtbg V3_Flash du mois d' avril 2009_Flash du mois de septembre 2009 (2) (version 1)_Budget Telmob 2011 3" xfId="7862" xr:uid="{00000000-0005-0000-0000-0000B71E0000}"/>
    <cellStyle name="_Table_02 Pfd Valuation_TBG Onatel Février  2009  Vtbg V3_Flash du mois d' avril 2009_Reporting Onatel Mai 2009 V 0" xfId="7863" xr:uid="{00000000-0005-0000-0000-0000B81E0000}"/>
    <cellStyle name="_Table_02 Pfd Valuation_TBG Onatel Février  2009  Vtbg V3_Flash du mois d' avril 2009_Reporting Onatel Mai 2009 V 0 2" xfId="7864" xr:uid="{00000000-0005-0000-0000-0000B91E0000}"/>
    <cellStyle name="_Table_02 Pfd Valuation_TBG Onatel Février  2009  Vtbg V3_Flash du mois d' avril 2009_Reporting Onatel Mai 2009 V 0 2 2" xfId="7865" xr:uid="{00000000-0005-0000-0000-0000BA1E0000}"/>
    <cellStyle name="_Table_02 Pfd Valuation_TBG Onatel Février  2009  Vtbg V3_Flash du mois d' avril 2009_Reporting Onatel Mai 2009 V 0 3" xfId="7866" xr:uid="{00000000-0005-0000-0000-0000BB1E0000}"/>
    <cellStyle name="_Table_02 Pfd Valuation_TBG Onatel Février  2009  Vtbg V3_Flash du mois d' avril 2009_Reporting Onatel Mai 2009 V 0_Budget Telmob 2011" xfId="7867" xr:uid="{00000000-0005-0000-0000-0000BC1E0000}"/>
    <cellStyle name="_Table_02 Pfd Valuation_TBG Onatel Février  2009  Vtbg V3_Flash du mois d' avril 2009_Reporting Onatel Mai 2009 V 0_Budget Telmob 2011 2" xfId="7868" xr:uid="{00000000-0005-0000-0000-0000BD1E0000}"/>
    <cellStyle name="_Table_02 Pfd Valuation_TBG Onatel Février  2009  Vtbg V3_Flash du mois d' avril 2009_Reporting Onatel Mai 2009 V 0_Budget Telmob 2011 2 2" xfId="7869" xr:uid="{00000000-0005-0000-0000-0000BE1E0000}"/>
    <cellStyle name="_Table_02 Pfd Valuation_TBG Onatel Février  2009  Vtbg V3_Flash du mois d' avril 2009_Reporting Onatel Mai 2009 V 0_Budget Telmob 2011 3" xfId="7870" xr:uid="{00000000-0005-0000-0000-0000BF1E0000}"/>
    <cellStyle name="_Table_02 Pfd Valuation_TBG Onatel Février  2009  Vtbg V3_Flash du mois d' avril 2009_Reporting Onatel septembre  2009 préparé" xfId="7871" xr:uid="{00000000-0005-0000-0000-0000C01E0000}"/>
    <cellStyle name="_Table_02 Pfd Valuation_TBG Onatel Février  2009  Vtbg V3_Flash du mois d' avril 2009_Reporting Onatel septembre  2009 préparé 2" xfId="7872" xr:uid="{00000000-0005-0000-0000-0000C11E0000}"/>
    <cellStyle name="_Table_02 Pfd Valuation_TBG Onatel Février  2009  Vtbg V3_Flash du mois d' avril 2009_Reporting Onatel septembre  2009 préparé 2 2" xfId="7873" xr:uid="{00000000-0005-0000-0000-0000C21E0000}"/>
    <cellStyle name="_Table_02 Pfd Valuation_TBG Onatel Février  2009  Vtbg V3_Flash du mois d' avril 2009_Reporting Onatel septembre  2009 préparé 3" xfId="7874" xr:uid="{00000000-0005-0000-0000-0000C31E0000}"/>
    <cellStyle name="_Table_02 Pfd Valuation_TBG Onatel Février  2009  Vtbg V3_Flash du mois d' avril 2009_Reporting Onatel septembre  2009 préparé_Budget Telmob 2011" xfId="7875" xr:uid="{00000000-0005-0000-0000-0000C41E0000}"/>
    <cellStyle name="_Table_02 Pfd Valuation_TBG Onatel Février  2009  Vtbg V3_Flash du mois d' avril 2009_Reporting Onatel septembre  2009 préparé_Budget Telmob 2011 2" xfId="7876" xr:uid="{00000000-0005-0000-0000-0000C51E0000}"/>
    <cellStyle name="_Table_02 Pfd Valuation_TBG Onatel Février  2009  Vtbg V3_Flash du mois d' avril 2009_Reporting Onatel septembre  2009 préparé_Budget Telmob 2011 2 2" xfId="7877" xr:uid="{00000000-0005-0000-0000-0000C61E0000}"/>
    <cellStyle name="_Table_02 Pfd Valuation_TBG Onatel Février  2009  Vtbg V3_Flash du mois d' avril 2009_Reporting Onatel septembre  2009 préparé_Budget Telmob 2011 3" xfId="7878" xr:uid="{00000000-0005-0000-0000-0000C71E0000}"/>
    <cellStyle name="_Table_02 Pfd Valuation_TBG Onatel Février  2009  Vtbg V3_Flash du mois de mai 2009" xfId="7879" xr:uid="{00000000-0005-0000-0000-0000C81E0000}"/>
    <cellStyle name="_Table_02 Pfd Valuation_TBG Onatel Février  2009  Vtbg V3_Flash du mois de mai 2009 2" xfId="7880" xr:uid="{00000000-0005-0000-0000-0000C91E0000}"/>
    <cellStyle name="_Table_02 Pfd Valuation_TBG Onatel Février  2009  Vtbg V3_Flash du mois de mai 2009 2 2" xfId="7881" xr:uid="{00000000-0005-0000-0000-0000CA1E0000}"/>
    <cellStyle name="_Table_02 Pfd Valuation_TBG Onatel Février  2009  Vtbg V3_Flash du mois de mai 2009 3" xfId="7882" xr:uid="{00000000-0005-0000-0000-0000CB1E0000}"/>
    <cellStyle name="_Table_02 Pfd Valuation_TBG Onatel Février  2009  Vtbg V3_Flash du mois de mai 2009_Budget Telmob 2011" xfId="7883" xr:uid="{00000000-0005-0000-0000-0000CC1E0000}"/>
    <cellStyle name="_Table_02 Pfd Valuation_TBG Onatel Février  2009  Vtbg V3_Flash du mois de mai 2009_Budget Telmob 2011 2" xfId="7884" xr:uid="{00000000-0005-0000-0000-0000CD1E0000}"/>
    <cellStyle name="_Table_02 Pfd Valuation_TBG Onatel Février  2009  Vtbg V3_Flash du mois de mai 2009_Budget Telmob 2011 2 2" xfId="7885" xr:uid="{00000000-0005-0000-0000-0000CE1E0000}"/>
    <cellStyle name="_Table_02 Pfd Valuation_TBG Onatel Février  2009  Vtbg V3_Flash du mois de mai 2009_Budget Telmob 2011 3" xfId="7886" xr:uid="{00000000-0005-0000-0000-0000CF1E0000}"/>
    <cellStyle name="_Table_02 Pfd Valuation_TBG Onatel Février  2009  Vtbg V3_Flash du mois de septembre 2009 (2) (version 1)" xfId="7887" xr:uid="{00000000-0005-0000-0000-0000D01E0000}"/>
    <cellStyle name="_Table_02 Pfd Valuation_TBG Onatel Février  2009  Vtbg V3_Flash du mois de septembre 2009 (2) (version 1) 2" xfId="7888" xr:uid="{00000000-0005-0000-0000-0000D11E0000}"/>
    <cellStyle name="_Table_02 Pfd Valuation_TBG Onatel Février  2009  Vtbg V3_Flash du mois de septembre 2009 (2) (version 1) 2 2" xfId="7889" xr:uid="{00000000-0005-0000-0000-0000D21E0000}"/>
    <cellStyle name="_Table_02 Pfd Valuation_TBG Onatel Février  2009  Vtbg V3_Flash du mois de septembre 2009 (2) (version 1) 3" xfId="7890" xr:uid="{00000000-0005-0000-0000-0000D31E0000}"/>
    <cellStyle name="_Table_02 Pfd Valuation_TBG Onatel Février  2009  Vtbg V3_Flash du mois de septembre 2009 (2) (version 1)_Budget Telmob 2011" xfId="7891" xr:uid="{00000000-0005-0000-0000-0000D41E0000}"/>
    <cellStyle name="_Table_02 Pfd Valuation_TBG Onatel Février  2009  Vtbg V3_Flash du mois de septembre 2009 (2) (version 1)_Budget Telmob 2011 2" xfId="7892" xr:uid="{00000000-0005-0000-0000-0000D51E0000}"/>
    <cellStyle name="_Table_02 Pfd Valuation_TBG Onatel Février  2009  Vtbg V3_Flash du mois de septembre 2009 (2) (version 1)_Budget Telmob 2011 2 2" xfId="7893" xr:uid="{00000000-0005-0000-0000-0000D61E0000}"/>
    <cellStyle name="_Table_02 Pfd Valuation_TBG Onatel Février  2009  Vtbg V3_Flash du mois de septembre 2009 (2) (version 1)_Budget Telmob 2011 3" xfId="7894" xr:uid="{00000000-0005-0000-0000-0000D71E0000}"/>
    <cellStyle name="_Table_02 Pfd Valuation_TBG Onatel Février  2009  Vtbg V3_Reporting Onatel Mai 2009 V 0" xfId="7895" xr:uid="{00000000-0005-0000-0000-0000D81E0000}"/>
    <cellStyle name="_Table_02 Pfd Valuation_TBG Onatel Février  2009  Vtbg V3_Reporting Onatel Mai 2009 V 0 2" xfId="7896" xr:uid="{00000000-0005-0000-0000-0000D91E0000}"/>
    <cellStyle name="_Table_02 Pfd Valuation_TBG Onatel Février  2009  Vtbg V3_Reporting Onatel Mai 2009 V 0 2 2" xfId="7897" xr:uid="{00000000-0005-0000-0000-0000DA1E0000}"/>
    <cellStyle name="_Table_02 Pfd Valuation_TBG Onatel Février  2009  Vtbg V3_Reporting Onatel Mai 2009 V 0 3" xfId="7898" xr:uid="{00000000-0005-0000-0000-0000DB1E0000}"/>
    <cellStyle name="_Table_02 Pfd Valuation_TBG Onatel Février  2009  Vtbg V3_Reporting Onatel Mai 2009 V 0_Budget Telmob 2011" xfId="7899" xr:uid="{00000000-0005-0000-0000-0000DC1E0000}"/>
    <cellStyle name="_Table_02 Pfd Valuation_TBG Onatel Février  2009  Vtbg V3_Reporting Onatel Mai 2009 V 0_Budget Telmob 2011 2" xfId="7900" xr:uid="{00000000-0005-0000-0000-0000DD1E0000}"/>
    <cellStyle name="_Table_02 Pfd Valuation_TBG Onatel Février  2009  Vtbg V3_Reporting Onatel Mai 2009 V 0_Budget Telmob 2011 2 2" xfId="7901" xr:uid="{00000000-0005-0000-0000-0000DE1E0000}"/>
    <cellStyle name="_Table_02 Pfd Valuation_TBG Onatel Février  2009  Vtbg V3_Reporting Onatel Mai 2009 V 0_Budget Telmob 2011 3" xfId="7902" xr:uid="{00000000-0005-0000-0000-0000DF1E0000}"/>
    <cellStyle name="_Table_02 Pfd Valuation_TBG Onatel Février  2009  Vtbg V3_Reporting Onatel septembre  2009 préparé" xfId="7903" xr:uid="{00000000-0005-0000-0000-0000E01E0000}"/>
    <cellStyle name="_Table_02 Pfd Valuation_TBG Onatel Février  2009  Vtbg V3_Reporting Onatel septembre  2009 préparé 2" xfId="7904" xr:uid="{00000000-0005-0000-0000-0000E11E0000}"/>
    <cellStyle name="_Table_02 Pfd Valuation_TBG Onatel Février  2009  Vtbg V3_Reporting Onatel septembre  2009 préparé 2 2" xfId="7905" xr:uid="{00000000-0005-0000-0000-0000E21E0000}"/>
    <cellStyle name="_Table_02 Pfd Valuation_TBG Onatel Février  2009  Vtbg V3_Reporting Onatel septembre  2009 préparé 3" xfId="7906" xr:uid="{00000000-0005-0000-0000-0000E31E0000}"/>
    <cellStyle name="_Table_02 Pfd Valuation_TBG Onatel Février  2009  Vtbg V3_Reporting Onatel septembre  2009 préparé_Budget Telmob 2011" xfId="7907" xr:uid="{00000000-0005-0000-0000-0000E41E0000}"/>
    <cellStyle name="_Table_02 Pfd Valuation_TBG Onatel Février  2009  Vtbg V3_Reporting Onatel septembre  2009 préparé_Budget Telmob 2011 2" xfId="7908" xr:uid="{00000000-0005-0000-0000-0000E51E0000}"/>
    <cellStyle name="_Table_02 Pfd Valuation_TBG Onatel Février  2009  Vtbg V3_Reporting Onatel septembre  2009 préparé_Budget Telmob 2011 2 2" xfId="7909" xr:uid="{00000000-0005-0000-0000-0000E61E0000}"/>
    <cellStyle name="_Table_02 Pfd Valuation_TBG Onatel Février  2009  Vtbg V3_Reporting Onatel septembre  2009 préparé_Budget Telmob 2011 3" xfId="7910" xr:uid="{00000000-0005-0000-0000-0000E71E0000}"/>
    <cellStyle name="_Table_Budget Telmob 2011" xfId="7911" xr:uid="{00000000-0005-0000-0000-0000E81E0000}"/>
    <cellStyle name="_Table_Capex- Mobile" xfId="7912" xr:uid="{00000000-0005-0000-0000-0000E91E0000}"/>
    <cellStyle name="_Table_commentaires fixe  internet Déc 08" xfId="7913" xr:uid="{00000000-0005-0000-0000-0000EA1E0000}"/>
    <cellStyle name="_Table_commentaires fixe  internet Déc 08_Budget Telmob 2011" xfId="7914" xr:uid="{00000000-0005-0000-0000-0000EB1E0000}"/>
    <cellStyle name="_Table_commentaires fixe  internet Déc 08_Commentaires TBG mars" xfId="7915" xr:uid="{00000000-0005-0000-0000-0000EC1E0000}"/>
    <cellStyle name="_Table_commentaires fixe  internet Déc 08_Commentaires TBG mars_Budget Telmob 2011" xfId="7916" xr:uid="{00000000-0005-0000-0000-0000ED1E0000}"/>
    <cellStyle name="_Table_commentaires fixe  internet Déc 08_Commentaires TBG mars_Copie de Flash du mois d' avril 2009 corrigé par NAIMI" xfId="7917" xr:uid="{00000000-0005-0000-0000-0000EE1E0000}"/>
    <cellStyle name="_Table_commentaires fixe  internet Déc 08_Commentaires TBG mars_Copie de Flash du mois d' avril 2009 corrigé par NAIMI_Budget Telmob 2011" xfId="7918" xr:uid="{00000000-0005-0000-0000-0000EF1E0000}"/>
    <cellStyle name="_Table_commentaires fixe  internet Déc 08_Commentaires TBG mars_Copie de Flash du mois d' avril 2009 corrigé par NAIMI_Flash du mois de mai 2009" xfId="7919" xr:uid="{00000000-0005-0000-0000-0000F01E0000}"/>
    <cellStyle name="_Table_commentaires fixe  internet Déc 08_Commentaires TBG mars_Copie de Flash du mois d' avril 2009 corrigé par NAIMI_Flash du mois de mai 2009_Budget Telmob 2011" xfId="7920" xr:uid="{00000000-0005-0000-0000-0000F11E0000}"/>
    <cellStyle name="_Table_commentaires fixe  internet Déc 08_Commentaires TBG mars_Copie de Flash du mois d' avril 2009 corrigé par NAIMI_Flash du mois de septembre 2009 (2) (version 1)" xfId="7921" xr:uid="{00000000-0005-0000-0000-0000F21E0000}"/>
    <cellStyle name="_Table_commentaires fixe  internet Déc 08_Commentaires TBG mars_Copie de Flash du mois d' avril 2009 corrigé par NAIMI_Flash du mois de septembre 2009 (2) (version 1)_Budget Telmob 2011" xfId="7922" xr:uid="{00000000-0005-0000-0000-0000F31E0000}"/>
    <cellStyle name="_Table_commentaires fixe  internet Déc 08_Commentaires TBG mars_Copie de Flash du mois d' avril 2009 corrigé par NAIMI_Reporting Onatel Mai 2009 V 0" xfId="7923" xr:uid="{00000000-0005-0000-0000-0000F41E0000}"/>
    <cellStyle name="_Table_commentaires fixe  internet Déc 08_Commentaires TBG mars_Copie de Flash du mois d' avril 2009 corrigé par NAIMI_Reporting Onatel Mai 2009 V 0_Budget Telmob 2011" xfId="7924" xr:uid="{00000000-0005-0000-0000-0000F51E0000}"/>
    <cellStyle name="_Table_commentaires fixe  internet Déc 08_Commentaires TBG mars_Copie de Flash du mois d' avril 2009 corrigé par NAIMI_Reporting Onatel Mai 2009 V 0_Flash du mois de septembre 2009 (2) (version 1)" xfId="7925" xr:uid="{00000000-0005-0000-0000-0000F61E0000}"/>
    <cellStyle name="_Table_commentaires fixe  internet Déc 08_Commentaires TBG mars_Copie de Flash du mois d' avril 2009 corrigé par NAIMI_Reporting Onatel Mai 2009 V 0_Flash du mois de septembre 2009 (2) (version 1)_Budget Telmob 2011" xfId="7926" xr:uid="{00000000-0005-0000-0000-0000F71E0000}"/>
    <cellStyle name="_Table_commentaires fixe  internet Déc 08_Commentaires TBG mars_Copie de Flash du mois d' avril 2009 corrigé par NAIMI_Reporting Onatel Mai 2009 V 0_Reporting Onatel septembre  2009 préparé" xfId="7927" xr:uid="{00000000-0005-0000-0000-0000F81E0000}"/>
    <cellStyle name="_Table_commentaires fixe  internet Déc 08_Commentaires TBG mars_Copie de Flash du mois d' avril 2009 corrigé par NAIMI_Reporting Onatel Mai 2009 V 0_Reporting Onatel septembre  2009 préparé_Budget Telmob 2011" xfId="7928" xr:uid="{00000000-0005-0000-0000-0000F91E0000}"/>
    <cellStyle name="_Table_commentaires fixe  internet Déc 08_Commentaires TBG mars_Copie de Flash du mois d' avril 2009 corrigé par NAIMI_Reporting Onatel septembre  2009 préparé" xfId="7929" xr:uid="{00000000-0005-0000-0000-0000FA1E0000}"/>
    <cellStyle name="_Table_commentaires fixe  internet Déc 08_Commentaires TBG mars_Copie de Flash du mois d' avril 2009 corrigé par NAIMI_Reporting Onatel septembre  2009 préparé_Budget Telmob 2011" xfId="7930" xr:uid="{00000000-0005-0000-0000-0000FB1E0000}"/>
    <cellStyle name="_Table_commentaires fixe  internet Déc 08_Commentaires TBG mars_Flash du mois d' avril 2009" xfId="7931" xr:uid="{00000000-0005-0000-0000-0000FC1E0000}"/>
    <cellStyle name="_Table_commentaires fixe  internet Déc 08_Commentaires TBG mars_Flash du mois d' avril 2009_Budget Telmob 2011" xfId="7932" xr:uid="{00000000-0005-0000-0000-0000FD1E0000}"/>
    <cellStyle name="_Table_commentaires fixe  internet Déc 08_Commentaires TBG mars_Flash du mois d' avril 2009_Flash du mois de mai 2009" xfId="7933" xr:uid="{00000000-0005-0000-0000-0000FE1E0000}"/>
    <cellStyle name="_Table_commentaires fixe  internet Déc 08_Commentaires TBG mars_Flash du mois d' avril 2009_Flash du mois de mai 2009_Budget Telmob 2011" xfId="7934" xr:uid="{00000000-0005-0000-0000-0000FF1E0000}"/>
    <cellStyle name="_Table_commentaires fixe  internet Déc 08_Commentaires TBG mars_Flash du mois d' avril 2009_Flash du mois de septembre 2009 (2) (version 1)" xfId="7935" xr:uid="{00000000-0005-0000-0000-0000001F0000}"/>
    <cellStyle name="_Table_commentaires fixe  internet Déc 08_Commentaires TBG mars_Flash du mois d' avril 2009_Flash du mois de septembre 2009 (2) (version 1)_Budget Telmob 2011" xfId="7936" xr:uid="{00000000-0005-0000-0000-0000011F0000}"/>
    <cellStyle name="_Table_commentaires fixe  internet Déc 08_Commentaires TBG mars_Flash du mois d' avril 2009_Reporting Onatel Mai 2009 V 0" xfId="7937" xr:uid="{00000000-0005-0000-0000-0000021F0000}"/>
    <cellStyle name="_Table_commentaires fixe  internet Déc 08_Commentaires TBG mars_Flash du mois d' avril 2009_Reporting Onatel Mai 2009 V 0_Budget Telmob 2011" xfId="7938" xr:uid="{00000000-0005-0000-0000-0000031F0000}"/>
    <cellStyle name="_Table_commentaires fixe  internet Déc 08_Commentaires TBG mars_Flash du mois d' avril 2009_Reporting Onatel septembre  2009 préparé" xfId="7939" xr:uid="{00000000-0005-0000-0000-0000041F0000}"/>
    <cellStyle name="_Table_commentaires fixe  internet Déc 08_Commentaires TBG mars_Flash du mois d' avril 2009_Reporting Onatel septembre  2009 préparé_Budget Telmob 2011" xfId="7940" xr:uid="{00000000-0005-0000-0000-0000051F0000}"/>
    <cellStyle name="_Table_commentaires fixe  internet Déc 08_Commentaires TBG mars_Flash du mois de mai 2009" xfId="7941" xr:uid="{00000000-0005-0000-0000-0000061F0000}"/>
    <cellStyle name="_Table_commentaires fixe  internet Déc 08_Commentaires TBG mars_Flash du mois de mai 2009_Budget Telmob 2011" xfId="7942" xr:uid="{00000000-0005-0000-0000-0000071F0000}"/>
    <cellStyle name="_Table_commentaires fixe  internet Déc 08_Commentaires TBG mars_Flash du mois de septembre 2009 (2) (version 1)" xfId="7943" xr:uid="{00000000-0005-0000-0000-0000081F0000}"/>
    <cellStyle name="_Table_commentaires fixe  internet Déc 08_Commentaires TBG mars_Flash du mois de septembre 2009 (2) (version 1)_Budget Telmob 2011" xfId="7944" xr:uid="{00000000-0005-0000-0000-0000091F0000}"/>
    <cellStyle name="_Table_commentaires fixe  internet Déc 08_Commentaires TBG mars_Reporting Onatel Mai 2009 V 0" xfId="7945" xr:uid="{00000000-0005-0000-0000-00000A1F0000}"/>
    <cellStyle name="_Table_commentaires fixe  internet Déc 08_Commentaires TBG mars_Reporting Onatel Mai 2009 V 0_Budget Telmob 2011" xfId="7946" xr:uid="{00000000-0005-0000-0000-00000B1F0000}"/>
    <cellStyle name="_Table_commentaires fixe  internet Déc 08_Commentaires TBG mars_Reporting Onatel septembre  2009 préparé" xfId="7947" xr:uid="{00000000-0005-0000-0000-00000C1F0000}"/>
    <cellStyle name="_Table_commentaires fixe  internet Déc 08_Commentaires TBG mars_Reporting Onatel septembre  2009 préparé_Budget Telmob 2011" xfId="7948" xr:uid="{00000000-0005-0000-0000-00000D1F0000}"/>
    <cellStyle name="_Table_commentaires fixe  internet Déc 08_Copie de Flash du mois d' avril 2009 corrigé par NAIMI" xfId="7949" xr:uid="{00000000-0005-0000-0000-00000E1F0000}"/>
    <cellStyle name="_Table_commentaires fixe  internet Déc 08_Copie de Flash du mois d' avril 2009 corrigé par NAIMI_Budget Telmob 2011" xfId="7950" xr:uid="{00000000-0005-0000-0000-00000F1F0000}"/>
    <cellStyle name="_Table_commentaires fixe  internet Déc 08_Copie de Flash du mois d' avril 2009 corrigé par NAIMI_Flash du mois de mai 2009" xfId="7951" xr:uid="{00000000-0005-0000-0000-0000101F0000}"/>
    <cellStyle name="_Table_commentaires fixe  internet Déc 08_Copie de Flash du mois d' avril 2009 corrigé par NAIMI_Flash du mois de mai 2009_Budget Telmob 2011" xfId="7952" xr:uid="{00000000-0005-0000-0000-0000111F0000}"/>
    <cellStyle name="_Table_commentaires fixe  internet Déc 08_Copie de Flash du mois d' avril 2009 corrigé par NAIMI_Flash du mois de septembre 2009 (2) (version 1)" xfId="7953" xr:uid="{00000000-0005-0000-0000-0000121F0000}"/>
    <cellStyle name="_Table_commentaires fixe  internet Déc 08_Copie de Flash du mois d' avril 2009 corrigé par NAIMI_Flash du mois de septembre 2009 (2) (version 1)_Budget Telmob 2011" xfId="7954" xr:uid="{00000000-0005-0000-0000-0000131F0000}"/>
    <cellStyle name="_Table_commentaires fixe  internet Déc 08_Copie de Flash du mois d' avril 2009 corrigé par NAIMI_Reporting Onatel Mai 2009 V 0" xfId="7955" xr:uid="{00000000-0005-0000-0000-0000141F0000}"/>
    <cellStyle name="_Table_commentaires fixe  internet Déc 08_Copie de Flash du mois d' avril 2009 corrigé par NAIMI_Reporting Onatel Mai 2009 V 0_Budget Telmob 2011" xfId="7956" xr:uid="{00000000-0005-0000-0000-0000151F0000}"/>
    <cellStyle name="_Table_commentaires fixe  internet Déc 08_Copie de Flash du mois d' avril 2009 corrigé par NAIMI_Reporting Onatel Mai 2009 V 0_Flash du mois de septembre 2009 (2) (version 1)" xfId="7957" xr:uid="{00000000-0005-0000-0000-0000161F0000}"/>
    <cellStyle name="_Table_commentaires fixe  internet Déc 08_Copie de Flash du mois d' avril 2009 corrigé par NAIMI_Reporting Onatel Mai 2009 V 0_Flash du mois de septembre 2009 (2) (version 1)_Budget Telmob 2011" xfId="7958" xr:uid="{00000000-0005-0000-0000-0000171F0000}"/>
    <cellStyle name="_Table_commentaires fixe  internet Déc 08_Copie de Flash du mois d' avril 2009 corrigé par NAIMI_Reporting Onatel Mai 2009 V 0_Reporting Onatel septembre  2009 préparé" xfId="7959" xr:uid="{00000000-0005-0000-0000-0000181F0000}"/>
    <cellStyle name="_Table_commentaires fixe  internet Déc 08_Copie de Flash du mois d' avril 2009 corrigé par NAIMI_Reporting Onatel Mai 2009 V 0_Reporting Onatel septembre  2009 préparé_Budget Telmob 2011" xfId="7960" xr:uid="{00000000-0005-0000-0000-0000191F0000}"/>
    <cellStyle name="_Table_commentaires fixe  internet Déc 08_Copie de Flash du mois d' avril 2009 corrigé par NAIMI_Reporting Onatel septembre  2009 préparé" xfId="7961" xr:uid="{00000000-0005-0000-0000-00001A1F0000}"/>
    <cellStyle name="_Table_commentaires fixe  internet Déc 08_Copie de Flash du mois d' avril 2009 corrigé par NAIMI_Reporting Onatel septembre  2009 préparé_Budget Telmob 2011" xfId="7962" xr:uid="{00000000-0005-0000-0000-00001B1F0000}"/>
    <cellStyle name="_Table_commentaires fixe  internet Déc 08_Flash du mois d' avril 2009" xfId="7963" xr:uid="{00000000-0005-0000-0000-00001C1F0000}"/>
    <cellStyle name="_Table_commentaires fixe  internet Déc 08_Flash du mois d' avril 2009_Budget Telmob 2011" xfId="7964" xr:uid="{00000000-0005-0000-0000-00001D1F0000}"/>
    <cellStyle name="_Table_commentaires fixe  internet Déc 08_Flash du mois d' avril 2009_Flash du mois de mai 2009" xfId="7965" xr:uid="{00000000-0005-0000-0000-00001E1F0000}"/>
    <cellStyle name="_Table_commentaires fixe  internet Déc 08_Flash du mois d' avril 2009_Flash du mois de mai 2009_Budget Telmob 2011" xfId="7966" xr:uid="{00000000-0005-0000-0000-00001F1F0000}"/>
    <cellStyle name="_Table_commentaires fixe  internet Déc 08_Flash du mois d' avril 2009_Flash du mois de septembre 2009 (2) (version 1)" xfId="7967" xr:uid="{00000000-0005-0000-0000-0000201F0000}"/>
    <cellStyle name="_Table_commentaires fixe  internet Déc 08_Flash du mois d' avril 2009_Flash du mois de septembre 2009 (2) (version 1)_Budget Telmob 2011" xfId="7968" xr:uid="{00000000-0005-0000-0000-0000211F0000}"/>
    <cellStyle name="_Table_commentaires fixe  internet Déc 08_Flash du mois d' avril 2009_Reporting Onatel Mai 2009 V 0" xfId="7969" xr:uid="{00000000-0005-0000-0000-0000221F0000}"/>
    <cellStyle name="_Table_commentaires fixe  internet Déc 08_Flash du mois d' avril 2009_Reporting Onatel Mai 2009 V 0_Budget Telmob 2011" xfId="7970" xr:uid="{00000000-0005-0000-0000-0000231F0000}"/>
    <cellStyle name="_Table_commentaires fixe  internet Déc 08_Flash du mois d' avril 2009_Reporting Onatel septembre  2009 préparé" xfId="7971" xr:uid="{00000000-0005-0000-0000-0000241F0000}"/>
    <cellStyle name="_Table_commentaires fixe  internet Déc 08_Flash du mois d' avril 2009_Reporting Onatel septembre  2009 préparé_Budget Telmob 2011" xfId="7972" xr:uid="{00000000-0005-0000-0000-0000251F0000}"/>
    <cellStyle name="_Table_commentaires fixe  internet Déc 08_Flash du mois de mai 2009" xfId="7973" xr:uid="{00000000-0005-0000-0000-0000261F0000}"/>
    <cellStyle name="_Table_commentaires fixe  internet Déc 08_Flash du mois de mai 2009_Budget Telmob 2011" xfId="7974" xr:uid="{00000000-0005-0000-0000-0000271F0000}"/>
    <cellStyle name="_Table_commentaires fixe  internet Déc 08_Flash du mois de septembre 2009 (2) (version 1)" xfId="7975" xr:uid="{00000000-0005-0000-0000-0000281F0000}"/>
    <cellStyle name="_Table_commentaires fixe  internet Déc 08_Flash du mois de septembre 2009 (2) (version 1)_Budget Telmob 2011" xfId="7976" xr:uid="{00000000-0005-0000-0000-0000291F0000}"/>
    <cellStyle name="_Table_commentaires fixe  internet Déc 08_Reporting Onatel Avril 2009 V0" xfId="7977" xr:uid="{00000000-0005-0000-0000-00002A1F0000}"/>
    <cellStyle name="_Table_commentaires fixe  internet Déc 08_Reporting Onatel Avril 2009 V0_Budget Telmob 2011" xfId="7978" xr:uid="{00000000-0005-0000-0000-00002B1F0000}"/>
    <cellStyle name="_Table_commentaires fixe  internet Déc 08_Reporting Onatel Avril 2009 V0_Copie de Flash du mois d' avril 2009 corrigé par NAIMI" xfId="7979" xr:uid="{00000000-0005-0000-0000-00002C1F0000}"/>
    <cellStyle name="_Table_commentaires fixe  internet Déc 08_Reporting Onatel Avril 2009 V0_Copie de Flash du mois d' avril 2009 corrigé par NAIMI_Budget Telmob 2011" xfId="7980" xr:uid="{00000000-0005-0000-0000-00002D1F0000}"/>
    <cellStyle name="_Table_commentaires fixe  internet Déc 08_Reporting Onatel Avril 2009 V0_Copie de Flash du mois d' avril 2009 corrigé par NAIMI_Flash du mois de mai 2009" xfId="7981" xr:uid="{00000000-0005-0000-0000-00002E1F0000}"/>
    <cellStyle name="_Table_commentaires fixe  internet Déc 08_Reporting Onatel Avril 2009 V0_Copie de Flash du mois d' avril 2009 corrigé par NAIMI_Flash du mois de mai 2009_Budget Telmob 2011" xfId="7982" xr:uid="{00000000-0005-0000-0000-00002F1F0000}"/>
    <cellStyle name="_Table_commentaires fixe  internet Déc 08_Reporting Onatel Avril 2009 V0_Copie de Flash du mois d' avril 2009 corrigé par NAIMI_Flash du mois de septembre 2009 (2) (version 1)" xfId="7983" xr:uid="{00000000-0005-0000-0000-0000301F0000}"/>
    <cellStyle name="_Table_commentaires fixe  internet Déc 08_Reporting Onatel Avril 2009 V0_Copie de Flash du mois d' avril 2009 corrigé par NAIMI_Flash du mois de septembre 2009 (2) (version 1)_Budget Telmob 2011" xfId="7984" xr:uid="{00000000-0005-0000-0000-0000311F0000}"/>
    <cellStyle name="_Table_commentaires fixe  internet Déc 08_Reporting Onatel Avril 2009 V0_Copie de Flash du mois d' avril 2009 corrigé par NAIMI_Reporting Onatel Mai 2009 V 0" xfId="7985" xr:uid="{00000000-0005-0000-0000-0000321F0000}"/>
    <cellStyle name="_Table_commentaires fixe  internet Déc 08_Reporting Onatel Avril 2009 V0_Copie de Flash du mois d' avril 2009 corrigé par NAIMI_Reporting Onatel Mai 2009 V 0_Budget Telmob 2011" xfId="7986" xr:uid="{00000000-0005-0000-0000-0000331F0000}"/>
    <cellStyle name="_Table_commentaires fixe  internet Déc 08_Reporting Onatel Avril 2009 V0_Copie de Flash du mois d' avril 2009 corrigé par NAIMI_Reporting Onatel Mai 2009 V 0_Flash du mois de septembre 2009 (2) (version 1)" xfId="7987" xr:uid="{00000000-0005-0000-0000-0000341F0000}"/>
    <cellStyle name="_Table_commentaires fixe  internet Déc 08_Reporting Onatel Avril 2009 V0_Copie de Flash du mois d' avril 2009 corrigé par NAIMI_Reporting Onatel Mai 2009 V 0_Flash du mois de septembre 2009 (2) (version 1)_Budget Telmob 2011" xfId="7988" xr:uid="{00000000-0005-0000-0000-0000351F0000}"/>
    <cellStyle name="_Table_commentaires fixe  internet Déc 08_Reporting Onatel Avril 2009 V0_Copie de Flash du mois d' avril 2009 corrigé par NAIMI_Reporting Onatel Mai 2009 V 0_Reporting Onatel septembre  2009 préparé" xfId="7989" xr:uid="{00000000-0005-0000-0000-0000361F0000}"/>
    <cellStyle name="_Table_commentaires fixe  internet Déc 08_Reporting Onatel Avril 2009 V0_Copie de Flash du mois d' avril 2009 corrigé par NAIMI_Reporting Onatel Mai 2009 V 0_Reporting Onatel septembre  2009 préparé_Budget Telmob 2011" xfId="7990" xr:uid="{00000000-0005-0000-0000-0000371F0000}"/>
    <cellStyle name="_Table_commentaires fixe  internet Déc 08_Reporting Onatel Avril 2009 V0_Copie de Flash du mois d' avril 2009 corrigé par NAIMI_Reporting Onatel septembre  2009 préparé" xfId="7991" xr:uid="{00000000-0005-0000-0000-0000381F0000}"/>
    <cellStyle name="_Table_commentaires fixe  internet Déc 08_Reporting Onatel Avril 2009 V0_Copie de Flash du mois d' avril 2009 corrigé par NAIMI_Reporting Onatel septembre  2009 préparé_Budget Telmob 2011" xfId="7992" xr:uid="{00000000-0005-0000-0000-0000391F0000}"/>
    <cellStyle name="_Table_commentaires fixe  internet Déc 08_Reporting Onatel Avril 2009 V0_Flash du mois de mai 2009" xfId="7993" xr:uid="{00000000-0005-0000-0000-00003A1F0000}"/>
    <cellStyle name="_Table_commentaires fixe  internet Déc 08_Reporting Onatel Avril 2009 V0_Flash du mois de mai 2009_Budget Telmob 2011" xfId="7994" xr:uid="{00000000-0005-0000-0000-00003B1F0000}"/>
    <cellStyle name="_Table_commentaires fixe  internet Déc 08_Reporting Onatel Avril 2009 V0_Flash du mois de septembre 2009 (2) (version 1)" xfId="7995" xr:uid="{00000000-0005-0000-0000-00003C1F0000}"/>
    <cellStyle name="_Table_commentaires fixe  internet Déc 08_Reporting Onatel Avril 2009 V0_Flash du mois de septembre 2009 (2) (version 1)_Budget Telmob 2011" xfId="7996" xr:uid="{00000000-0005-0000-0000-00003D1F0000}"/>
    <cellStyle name="_Table_commentaires fixe  internet Déc 08_Reporting Onatel Avril 2009 V0_Reporting Onatel Mai 2009 V 0" xfId="7997" xr:uid="{00000000-0005-0000-0000-00003E1F0000}"/>
    <cellStyle name="_Table_commentaires fixe  internet Déc 08_Reporting Onatel Avril 2009 V0_Reporting Onatel Mai 2009 V 0_Budget Telmob 2011" xfId="7998" xr:uid="{00000000-0005-0000-0000-00003F1F0000}"/>
    <cellStyle name="_Table_commentaires fixe  internet Déc 08_Reporting Onatel Avril 2009 V0_Reporting Onatel septembre  2009 préparé" xfId="7999" xr:uid="{00000000-0005-0000-0000-0000401F0000}"/>
    <cellStyle name="_Table_commentaires fixe  internet Déc 08_Reporting Onatel Avril 2009 V0_Reporting Onatel septembre  2009 préparé_Budget Telmob 2011" xfId="8000" xr:uid="{00000000-0005-0000-0000-0000411F0000}"/>
    <cellStyle name="_Table_commentaires fixe  internet Déc 08_Reporting Onatel Mai 2009 V 0" xfId="8001" xr:uid="{00000000-0005-0000-0000-0000421F0000}"/>
    <cellStyle name="_Table_commentaires fixe  internet Déc 08_Reporting Onatel Mai 2009 V 0 A ENVOYE" xfId="8002" xr:uid="{00000000-0005-0000-0000-0000431F0000}"/>
    <cellStyle name="_Table_commentaires fixe  internet Déc 08_Reporting Onatel Mai 2009 V 0 A ENVOYE_Budget Telmob 2011" xfId="8003" xr:uid="{00000000-0005-0000-0000-0000441F0000}"/>
    <cellStyle name="_Table_commentaires fixe  internet Déc 08_Reporting Onatel Mai 2009 V 0 A ENVOYE_Flash du mois de septembre 2009 (2) (version 1)" xfId="8004" xr:uid="{00000000-0005-0000-0000-0000451F0000}"/>
    <cellStyle name="_Table_commentaires fixe  internet Déc 08_Reporting Onatel Mai 2009 V 0 A ENVOYE_Flash du mois de septembre 2009 (2) (version 1)_Budget Telmob 2011" xfId="8005" xr:uid="{00000000-0005-0000-0000-0000461F0000}"/>
    <cellStyle name="_Table_commentaires fixe  internet Déc 08_Reporting Onatel Mai 2009 V 0 A ENVOYE_Reporting Onatel septembre  2009 préparé" xfId="8006" xr:uid="{00000000-0005-0000-0000-0000471F0000}"/>
    <cellStyle name="_Table_commentaires fixe  internet Déc 08_Reporting Onatel Mai 2009 V 0 A ENVOYE_Reporting Onatel septembre  2009 préparé_Budget Telmob 2011" xfId="8007" xr:uid="{00000000-0005-0000-0000-0000481F0000}"/>
    <cellStyle name="_Table_commentaires fixe  internet Déc 08_Reporting Onatel Mai 2009 V 0_Budget Telmob 2011" xfId="8008" xr:uid="{00000000-0005-0000-0000-0000491F0000}"/>
    <cellStyle name="_Table_commentaires fixe  internet Déc 08_Reporting Onatel septembre  2009 préparé" xfId="8009" xr:uid="{00000000-0005-0000-0000-00004A1F0000}"/>
    <cellStyle name="_Table_commentaires fixe  internet Déc 08_Reporting Onatel septembre  2009 préparé_Budget Telmob 2011" xfId="8010" xr:uid="{00000000-0005-0000-0000-00004B1F0000}"/>
    <cellStyle name="_Table_commentaires fixe  internet Déc 08_TBG Onatel Février  2009  Vtbg V3" xfId="8011" xr:uid="{00000000-0005-0000-0000-00004C1F0000}"/>
    <cellStyle name="_Table_commentaires fixe  internet Déc 08_TBG Onatel Février  2009  Vtbg V3_Budget Telmob 2011" xfId="8012" xr:uid="{00000000-0005-0000-0000-00004D1F0000}"/>
    <cellStyle name="_Table_commentaires fixe  internet Déc 08_TBG Onatel Février  2009  Vtbg V3_Commentaires TBG mars" xfId="8013" xr:uid="{00000000-0005-0000-0000-00004E1F0000}"/>
    <cellStyle name="_Table_commentaires fixe  internet Déc 08_TBG Onatel Février  2009  Vtbg V3_Commentaires TBG mars_Budget Telmob 2011" xfId="8014" xr:uid="{00000000-0005-0000-0000-00004F1F0000}"/>
    <cellStyle name="_Table_commentaires fixe  internet Déc 08_TBG Onatel Février  2009  Vtbg V3_Commentaires TBG mars_Copie de Flash du mois d' avril 2009 corrigé par NAIMI" xfId="8015" xr:uid="{00000000-0005-0000-0000-0000501F0000}"/>
    <cellStyle name="_Table_commentaires fixe  internet Déc 08_TBG Onatel Février  2009  Vtbg V3_Commentaires TBG mars_Copie de Flash du mois d' avril 2009 corrigé par NAIMI_Budget Telmob 2011" xfId="8016" xr:uid="{00000000-0005-0000-0000-0000511F0000}"/>
    <cellStyle name="_Table_commentaires fixe  internet Déc 08_TBG Onatel Février  2009  Vtbg V3_Commentaires TBG mars_Copie de Flash du mois d' avril 2009 corrigé par NAIMI_Flash du mois de mai 2009" xfId="8017" xr:uid="{00000000-0005-0000-0000-0000521F0000}"/>
    <cellStyle name="_Table_commentaires fixe  internet Déc 08_TBG Onatel Février  2009  Vtbg V3_Commentaires TBG mars_Copie de Flash du mois d' avril 2009 corrigé par NAIMI_Flash du mois de mai 2009_Budget Telmob 2011" xfId="8018" xr:uid="{00000000-0005-0000-0000-0000531F0000}"/>
    <cellStyle name="_Table_commentaires fixe  internet Déc 08_TBG Onatel Février  2009  Vtbg V3_Commentaires TBG mars_Copie de Flash du mois d' avril 2009 corrigé par NAIMI_Flash du mois de septembre 2009 (2) (version 1)" xfId="8019" xr:uid="{00000000-0005-0000-0000-0000541F0000}"/>
    <cellStyle name="_Table_commentaires fixe  internet Déc 08_TBG Onatel Février  2009  Vtbg V3_Commentaires TBG mars_Copie de Flash du mois d' avril 2009 corrigé par NAIMI_Flash du mois de septembre 2009 (2) (version 1)_Budget Telmob 2011" xfId="8020" xr:uid="{00000000-0005-0000-0000-0000551F0000}"/>
    <cellStyle name="_Table_commentaires fixe  internet Déc 08_TBG Onatel Février  2009  Vtbg V3_Commentaires TBG mars_Copie de Flash du mois d' avril 2009 corrigé par NAIMI_Reporting Onatel Mai 2009 V 0" xfId="8021" xr:uid="{00000000-0005-0000-0000-0000561F0000}"/>
    <cellStyle name="_Table_commentaires fixe  internet Déc 08_TBG Onatel Février  2009  Vtbg V3_Commentaires TBG mars_Copie de Flash du mois d' avril 2009 corrigé par NAIMI_Reporting Onatel Mai 2009 V 0_Budget Telmob 2011" xfId="8022" xr:uid="{00000000-0005-0000-0000-0000571F0000}"/>
    <cellStyle name="_Table_commentaires fixe  internet Déc 08_TBG Onatel Février  2009  Vtbg V3_Commentaires TBG mars_Copie de Flash du mois d' avril 2009 corrigé par NAIMI_Reporting Onatel Mai 2009 V 0_Flash du mois de septembre 2009 (2) (version 1)" xfId="8023" xr:uid="{00000000-0005-0000-0000-0000581F0000}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 xr:uid="{00000000-0005-0000-0000-0000591F0000}"/>
    <cellStyle name="_Table_commentaires fixe  internet Déc 08_TBG Onatel Février  2009  Vtbg V3_Commentaires TBG mars_Copie de Flash du mois d' avril 2009 corrigé par NAIMI_Reporting Onatel Mai 2009 V 0_Reporting Onatel septembre  2009 préparé" xfId="8025" xr:uid="{00000000-0005-0000-0000-00005A1F0000}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 xr:uid="{00000000-0005-0000-0000-00005B1F0000}"/>
    <cellStyle name="_Table_commentaires fixe  internet Déc 08_TBG Onatel Février  2009  Vtbg V3_Commentaires TBG mars_Copie de Flash du mois d' avril 2009 corrigé par NAIMI_Reporting Onatel septembre  2009 préparé" xfId="8027" xr:uid="{00000000-0005-0000-0000-00005C1F0000}"/>
    <cellStyle name="_Table_commentaires fixe  internet Déc 08_TBG Onatel Février  2009  Vtbg V3_Commentaires TBG mars_Copie de Flash du mois d' avril 2009 corrigé par NAIMI_Reporting Onatel septembre  2009 préparé_Budget Telmob 2011" xfId="8028" xr:uid="{00000000-0005-0000-0000-00005D1F0000}"/>
    <cellStyle name="_Table_commentaires fixe  internet Déc 08_TBG Onatel Février  2009  Vtbg V3_Commentaires TBG mars_Flash du mois d' avril 2009" xfId="8029" xr:uid="{00000000-0005-0000-0000-00005E1F0000}"/>
    <cellStyle name="_Table_commentaires fixe  internet Déc 08_TBG Onatel Février  2009  Vtbg V3_Commentaires TBG mars_Flash du mois d' avril 2009_Budget Telmob 2011" xfId="8030" xr:uid="{00000000-0005-0000-0000-00005F1F0000}"/>
    <cellStyle name="_Table_commentaires fixe  internet Déc 08_TBG Onatel Février  2009  Vtbg V3_Commentaires TBG mars_Flash du mois d' avril 2009_Flash du mois de mai 2009" xfId="8031" xr:uid="{00000000-0005-0000-0000-0000601F0000}"/>
    <cellStyle name="_Table_commentaires fixe  internet Déc 08_TBG Onatel Février  2009  Vtbg V3_Commentaires TBG mars_Flash du mois d' avril 2009_Flash du mois de mai 2009_Budget Telmob 2011" xfId="8032" xr:uid="{00000000-0005-0000-0000-0000611F0000}"/>
    <cellStyle name="_Table_commentaires fixe  internet Déc 08_TBG Onatel Février  2009  Vtbg V3_Commentaires TBG mars_Flash du mois d' avril 2009_Flash du mois de septembre 2009 (2) (version 1)" xfId="8033" xr:uid="{00000000-0005-0000-0000-0000621F0000}"/>
    <cellStyle name="_Table_commentaires fixe  internet Déc 08_TBG Onatel Février  2009  Vtbg V3_Commentaires TBG mars_Flash du mois d' avril 2009_Flash du mois de septembre 2009 (2) (version 1)_Budget Telmob 2011" xfId="8034" xr:uid="{00000000-0005-0000-0000-0000631F0000}"/>
    <cellStyle name="_Table_commentaires fixe  internet Déc 08_TBG Onatel Février  2009  Vtbg V3_Commentaires TBG mars_Flash du mois d' avril 2009_Reporting Onatel Mai 2009 V 0" xfId="8035" xr:uid="{00000000-0005-0000-0000-0000641F0000}"/>
    <cellStyle name="_Table_commentaires fixe  internet Déc 08_TBG Onatel Février  2009  Vtbg V3_Commentaires TBG mars_Flash du mois d' avril 2009_Reporting Onatel Mai 2009 V 0_Budget Telmob 2011" xfId="8036" xr:uid="{00000000-0005-0000-0000-0000651F0000}"/>
    <cellStyle name="_Table_commentaires fixe  internet Déc 08_TBG Onatel Février  2009  Vtbg V3_Commentaires TBG mars_Flash du mois d' avril 2009_Reporting Onatel septembre  2009 préparé" xfId="8037" xr:uid="{00000000-0005-0000-0000-0000661F0000}"/>
    <cellStyle name="_Table_commentaires fixe  internet Déc 08_TBG Onatel Février  2009  Vtbg V3_Commentaires TBG mars_Flash du mois d' avril 2009_Reporting Onatel septembre  2009 préparé_Budget Telmob 2011" xfId="8038" xr:uid="{00000000-0005-0000-0000-0000671F0000}"/>
    <cellStyle name="_Table_commentaires fixe  internet Déc 08_TBG Onatel Février  2009  Vtbg V3_Commentaires TBG mars_Flash du mois de mai 2009" xfId="8039" xr:uid="{00000000-0005-0000-0000-0000681F0000}"/>
    <cellStyle name="_Table_commentaires fixe  internet Déc 08_TBG Onatel Février  2009  Vtbg V3_Commentaires TBG mars_Flash du mois de mai 2009_Budget Telmob 2011" xfId="8040" xr:uid="{00000000-0005-0000-0000-0000691F0000}"/>
    <cellStyle name="_Table_commentaires fixe  internet Déc 08_TBG Onatel Février  2009  Vtbg V3_Commentaires TBG mars_Flash du mois de septembre 2009 (2) (version 1)" xfId="8041" xr:uid="{00000000-0005-0000-0000-00006A1F0000}"/>
    <cellStyle name="_Table_commentaires fixe  internet Déc 08_TBG Onatel Février  2009  Vtbg V3_Commentaires TBG mars_Flash du mois de septembre 2009 (2) (version 1)_Budget Telmob 2011" xfId="8042" xr:uid="{00000000-0005-0000-0000-00006B1F0000}"/>
    <cellStyle name="_Table_commentaires fixe  internet Déc 08_TBG Onatel Février  2009  Vtbg V3_Commentaires TBG mars_Reporting Onatel Mai 2009 V 0" xfId="8043" xr:uid="{00000000-0005-0000-0000-00006C1F0000}"/>
    <cellStyle name="_Table_commentaires fixe  internet Déc 08_TBG Onatel Février  2009  Vtbg V3_Commentaires TBG mars_Reporting Onatel Mai 2009 V 0_Budget Telmob 2011" xfId="8044" xr:uid="{00000000-0005-0000-0000-00006D1F0000}"/>
    <cellStyle name="_Table_commentaires fixe  internet Déc 08_TBG Onatel Février  2009  Vtbg V3_Commentaires TBG mars_Reporting Onatel septembre  2009 préparé" xfId="8045" xr:uid="{00000000-0005-0000-0000-00006E1F0000}"/>
    <cellStyle name="_Table_commentaires fixe  internet Déc 08_TBG Onatel Février  2009  Vtbg V3_Commentaires TBG mars_Reporting Onatel septembre  2009 préparé_Budget Telmob 2011" xfId="8046" xr:uid="{00000000-0005-0000-0000-00006F1F0000}"/>
    <cellStyle name="_Table_commentaires fixe  internet Déc 08_TBG Onatel Février  2009  Vtbg V3_Copie de Flash du mois d' avril 2009 corrigé par NAIMI" xfId="8047" xr:uid="{00000000-0005-0000-0000-0000701F0000}"/>
    <cellStyle name="_Table_commentaires fixe  internet Déc 08_TBG Onatel Février  2009  Vtbg V3_Copie de Flash du mois d' avril 2009 corrigé par NAIMI_Budget Telmob 2011" xfId="8048" xr:uid="{00000000-0005-0000-0000-0000711F0000}"/>
    <cellStyle name="_Table_commentaires fixe  internet Déc 08_TBG Onatel Février  2009  Vtbg V3_Copie de Flash du mois d' avril 2009 corrigé par NAIMI_Flash du mois de mai 2009" xfId="8049" xr:uid="{00000000-0005-0000-0000-0000721F0000}"/>
    <cellStyle name="_Table_commentaires fixe  internet Déc 08_TBG Onatel Février  2009  Vtbg V3_Copie de Flash du mois d' avril 2009 corrigé par NAIMI_Flash du mois de mai 2009_Budget Telmob 2011" xfId="8050" xr:uid="{00000000-0005-0000-0000-0000731F0000}"/>
    <cellStyle name="_Table_commentaires fixe  internet Déc 08_TBG Onatel Février  2009  Vtbg V3_Copie de Flash du mois d' avril 2009 corrigé par NAIMI_Flash du mois de septembre 2009 (2) (version 1)" xfId="8051" xr:uid="{00000000-0005-0000-0000-0000741F0000}"/>
    <cellStyle name="_Table_commentaires fixe  internet Déc 08_TBG Onatel Février  2009  Vtbg V3_Copie de Flash du mois d' avril 2009 corrigé par NAIMI_Flash du mois de septembre 2009 (2) (version 1)_Budget Telmob 2011" xfId="8052" xr:uid="{00000000-0005-0000-0000-0000751F0000}"/>
    <cellStyle name="_Table_commentaires fixe  internet Déc 08_TBG Onatel Février  2009  Vtbg V3_Copie de Flash du mois d' avril 2009 corrigé par NAIMI_Reporting Onatel Mai 2009 V 0" xfId="8053" xr:uid="{00000000-0005-0000-0000-0000761F0000}"/>
    <cellStyle name="_Table_commentaires fixe  internet Déc 08_TBG Onatel Février  2009  Vtbg V3_Copie de Flash du mois d' avril 2009 corrigé par NAIMI_Reporting Onatel Mai 2009 V 0_Budget Telmob 2011" xfId="8054" xr:uid="{00000000-0005-0000-0000-0000771F0000}"/>
    <cellStyle name="_Table_commentaires fixe  internet Déc 08_TBG Onatel Février  2009  Vtbg V3_Copie de Flash du mois d' avril 2009 corrigé par NAIMI_Reporting Onatel Mai 2009 V 0_Flash du mois de septembre 2009 (2) (version 1)" xfId="8055" xr:uid="{00000000-0005-0000-0000-0000781F0000}"/>
    <cellStyle name="_Table_commentaires fixe  internet Déc 08_TBG Onatel Février  2009  Vtbg V3_Copie de Flash du mois d' avril 2009 corrigé par NAIMI_Reporting Onatel Mai 2009 V 0_Flash du mois de septembre 2009 (2) (version 1)_Budget Telmob 2011" xfId="8056" xr:uid="{00000000-0005-0000-0000-0000791F0000}"/>
    <cellStyle name="_Table_commentaires fixe  internet Déc 08_TBG Onatel Février  2009  Vtbg V3_Copie de Flash du mois d' avril 2009 corrigé par NAIMI_Reporting Onatel Mai 2009 V 0_Reporting Onatel septembre  2009 préparé" xfId="8057" xr:uid="{00000000-0005-0000-0000-00007A1F0000}"/>
    <cellStyle name="_Table_commentaires fixe  internet Déc 08_TBG Onatel Février  2009  Vtbg V3_Copie de Flash du mois d' avril 2009 corrigé par NAIMI_Reporting Onatel Mai 2009 V 0_Reporting Onatel septembre  2009 préparé_Budget Telmob 2011" xfId="8058" xr:uid="{00000000-0005-0000-0000-00007B1F0000}"/>
    <cellStyle name="_Table_commentaires fixe  internet Déc 08_TBG Onatel Février  2009  Vtbg V3_Copie de Flash du mois d' avril 2009 corrigé par NAIMI_Reporting Onatel septembre  2009 préparé" xfId="8059" xr:uid="{00000000-0005-0000-0000-00007C1F0000}"/>
    <cellStyle name="_Table_commentaires fixe  internet Déc 08_TBG Onatel Février  2009  Vtbg V3_Copie de Flash du mois d' avril 2009 corrigé par NAIMI_Reporting Onatel septembre  2009 préparé_Budget Telmob 2011" xfId="8060" xr:uid="{00000000-0005-0000-0000-00007D1F0000}"/>
    <cellStyle name="_Table_commentaires fixe  internet Déc 08_TBG Onatel Février  2009  Vtbg V3_Flash du mois d' avril 2009" xfId="8061" xr:uid="{00000000-0005-0000-0000-00007E1F0000}"/>
    <cellStyle name="_Table_commentaires fixe  internet Déc 08_TBG Onatel Février  2009  Vtbg V3_Flash du mois d' avril 2009_Budget Telmob 2011" xfId="8062" xr:uid="{00000000-0005-0000-0000-00007F1F0000}"/>
    <cellStyle name="_Table_commentaires fixe  internet Déc 08_TBG Onatel Février  2009  Vtbg V3_Flash du mois d' avril 2009_Flash du mois de mai 2009" xfId="8063" xr:uid="{00000000-0005-0000-0000-0000801F0000}"/>
    <cellStyle name="_Table_commentaires fixe  internet Déc 08_TBG Onatel Février  2009  Vtbg V3_Flash du mois d' avril 2009_Flash du mois de mai 2009_Budget Telmob 2011" xfId="8064" xr:uid="{00000000-0005-0000-0000-0000811F0000}"/>
    <cellStyle name="_Table_commentaires fixe  internet Déc 08_TBG Onatel Février  2009  Vtbg V3_Flash du mois d' avril 2009_Flash du mois de septembre 2009 (2) (version 1)" xfId="8065" xr:uid="{00000000-0005-0000-0000-0000821F0000}"/>
    <cellStyle name="_Table_commentaires fixe  internet Déc 08_TBG Onatel Février  2009  Vtbg V3_Flash du mois d' avril 2009_Flash du mois de septembre 2009 (2) (version 1)_Budget Telmob 2011" xfId="8066" xr:uid="{00000000-0005-0000-0000-0000831F0000}"/>
    <cellStyle name="_Table_commentaires fixe  internet Déc 08_TBG Onatel Février  2009  Vtbg V3_Flash du mois d' avril 2009_Reporting Onatel Mai 2009 V 0" xfId="8067" xr:uid="{00000000-0005-0000-0000-0000841F0000}"/>
    <cellStyle name="_Table_commentaires fixe  internet Déc 08_TBG Onatel Février  2009  Vtbg V3_Flash du mois d' avril 2009_Reporting Onatel Mai 2009 V 0_Budget Telmob 2011" xfId="8068" xr:uid="{00000000-0005-0000-0000-0000851F0000}"/>
    <cellStyle name="_Table_commentaires fixe  internet Déc 08_TBG Onatel Février  2009  Vtbg V3_Flash du mois d' avril 2009_Reporting Onatel septembre  2009 préparé" xfId="8069" xr:uid="{00000000-0005-0000-0000-0000861F0000}"/>
    <cellStyle name="_Table_commentaires fixe  internet Déc 08_TBG Onatel Février  2009  Vtbg V3_Flash du mois d' avril 2009_Reporting Onatel septembre  2009 préparé_Budget Telmob 2011" xfId="8070" xr:uid="{00000000-0005-0000-0000-0000871F0000}"/>
    <cellStyle name="_Table_commentaires fixe  internet Déc 08_TBG Onatel Février  2009  Vtbg V3_Flash du mois de mai 2009" xfId="8071" xr:uid="{00000000-0005-0000-0000-0000881F0000}"/>
    <cellStyle name="_Table_commentaires fixe  internet Déc 08_TBG Onatel Février  2009  Vtbg V3_Flash du mois de mai 2009_Budget Telmob 2011" xfId="8072" xr:uid="{00000000-0005-0000-0000-0000891F0000}"/>
    <cellStyle name="_Table_commentaires fixe  internet Déc 08_TBG Onatel Février  2009  Vtbg V3_Flash du mois de septembre 2009 (2) (version 1)" xfId="8073" xr:uid="{00000000-0005-0000-0000-00008A1F0000}"/>
    <cellStyle name="_Table_commentaires fixe  internet Déc 08_TBG Onatel Février  2009  Vtbg V3_Flash du mois de septembre 2009 (2) (version 1)_Budget Telmob 2011" xfId="8074" xr:uid="{00000000-0005-0000-0000-00008B1F0000}"/>
    <cellStyle name="_Table_commentaires fixe  internet Déc 08_TBG Onatel Février  2009  Vtbg V3_Reporting Onatel Mai 2009 V 0" xfId="8075" xr:uid="{00000000-0005-0000-0000-00008C1F0000}"/>
    <cellStyle name="_Table_commentaires fixe  internet Déc 08_TBG Onatel Février  2009  Vtbg V3_Reporting Onatel Mai 2009 V 0_Budget Telmob 2011" xfId="8076" xr:uid="{00000000-0005-0000-0000-00008D1F0000}"/>
    <cellStyle name="_Table_commentaires fixe  internet Déc 08_TBG Onatel Février  2009  Vtbg V3_Reporting Onatel septembre  2009 préparé" xfId="8077" xr:uid="{00000000-0005-0000-0000-00008E1F0000}"/>
    <cellStyle name="_Table_commentaires fixe  internet Déc 08_TBG Onatel Février  2009  Vtbg V3_Reporting Onatel septembre  2009 préparé_Budget Telmob 2011" xfId="8078" xr:uid="{00000000-0005-0000-0000-00008F1F0000}"/>
    <cellStyle name="_Table_Commentaires TBG mars" xfId="8079" xr:uid="{00000000-0005-0000-0000-0000901F0000}"/>
    <cellStyle name="_Table_Commentaires TBG mars_Budget Telmob 2011" xfId="8080" xr:uid="{00000000-0005-0000-0000-0000911F0000}"/>
    <cellStyle name="_Table_Commentaires TBG mars_Copie de Flash du mois d' avril 2009 corrigé par NAIMI" xfId="8081" xr:uid="{00000000-0005-0000-0000-0000921F0000}"/>
    <cellStyle name="_Table_Commentaires TBG mars_Copie de Flash du mois d' avril 2009 corrigé par NAIMI_Budget Telmob 2011" xfId="8082" xr:uid="{00000000-0005-0000-0000-0000931F0000}"/>
    <cellStyle name="_Table_Commentaires TBG mars_Copie de Flash du mois d' avril 2009 corrigé par NAIMI_Flash du mois de mai 2009" xfId="8083" xr:uid="{00000000-0005-0000-0000-0000941F0000}"/>
    <cellStyle name="_Table_Commentaires TBG mars_Copie de Flash du mois d' avril 2009 corrigé par NAIMI_Flash du mois de mai 2009_Budget Telmob 2011" xfId="8084" xr:uid="{00000000-0005-0000-0000-0000951F0000}"/>
    <cellStyle name="_Table_Commentaires TBG mars_Copie de Flash du mois d' avril 2009 corrigé par NAIMI_Flash du mois de septembre 2009 (2) (version 1)" xfId="8085" xr:uid="{00000000-0005-0000-0000-0000961F0000}"/>
    <cellStyle name="_Table_Commentaires TBG mars_Copie de Flash du mois d' avril 2009 corrigé par NAIMI_Flash du mois de septembre 2009 (2) (version 1)_Budget Telmob 2011" xfId="8086" xr:uid="{00000000-0005-0000-0000-0000971F0000}"/>
    <cellStyle name="_Table_Commentaires TBG mars_Copie de Flash du mois d' avril 2009 corrigé par NAIMI_Reporting Onatel Mai 2009 V 0" xfId="8087" xr:uid="{00000000-0005-0000-0000-0000981F0000}"/>
    <cellStyle name="_Table_Commentaires TBG mars_Copie de Flash du mois d' avril 2009 corrigé par NAIMI_Reporting Onatel Mai 2009 V 0_Budget Telmob 2011" xfId="8088" xr:uid="{00000000-0005-0000-0000-0000991F0000}"/>
    <cellStyle name="_Table_Commentaires TBG mars_Copie de Flash du mois d' avril 2009 corrigé par NAIMI_Reporting Onatel Mai 2009 V 0_Flash du mois de septembre 2009 (2) (version 1)" xfId="8089" xr:uid="{00000000-0005-0000-0000-00009A1F0000}"/>
    <cellStyle name="_Table_Commentaires TBG mars_Copie de Flash du mois d' avril 2009 corrigé par NAIMI_Reporting Onatel Mai 2009 V 0_Flash du mois de septembre 2009 (2) (version 1)_Budget Telmob 2011" xfId="8090" xr:uid="{00000000-0005-0000-0000-00009B1F0000}"/>
    <cellStyle name="_Table_Commentaires TBG mars_Copie de Flash du mois d' avril 2009 corrigé par NAIMI_Reporting Onatel Mai 2009 V 0_Reporting Onatel septembre  2009 préparé" xfId="8091" xr:uid="{00000000-0005-0000-0000-00009C1F0000}"/>
    <cellStyle name="_Table_Commentaires TBG mars_Copie de Flash du mois d' avril 2009 corrigé par NAIMI_Reporting Onatel Mai 2009 V 0_Reporting Onatel septembre  2009 préparé_Budget Telmob 2011" xfId="8092" xr:uid="{00000000-0005-0000-0000-00009D1F0000}"/>
    <cellStyle name="_Table_Commentaires TBG mars_Copie de Flash du mois d' avril 2009 corrigé par NAIMI_Reporting Onatel septembre  2009 préparé" xfId="8093" xr:uid="{00000000-0005-0000-0000-00009E1F0000}"/>
    <cellStyle name="_Table_Commentaires TBG mars_Copie de Flash du mois d' avril 2009 corrigé par NAIMI_Reporting Onatel septembre  2009 préparé_Budget Telmob 2011" xfId="8094" xr:uid="{00000000-0005-0000-0000-00009F1F0000}"/>
    <cellStyle name="_Table_Commentaires TBG mars_Flash du mois d' avril 2009" xfId="8095" xr:uid="{00000000-0005-0000-0000-0000A01F0000}"/>
    <cellStyle name="_Table_Commentaires TBG mars_Flash du mois d' avril 2009_Budget Telmob 2011" xfId="8096" xr:uid="{00000000-0005-0000-0000-0000A11F0000}"/>
    <cellStyle name="_Table_Commentaires TBG mars_Flash du mois d' avril 2009_Flash du mois de mai 2009" xfId="8097" xr:uid="{00000000-0005-0000-0000-0000A21F0000}"/>
    <cellStyle name="_Table_Commentaires TBG mars_Flash du mois d' avril 2009_Flash du mois de mai 2009_Budget Telmob 2011" xfId="8098" xr:uid="{00000000-0005-0000-0000-0000A31F0000}"/>
    <cellStyle name="_Table_Commentaires TBG mars_Flash du mois d' avril 2009_Flash du mois de septembre 2009 (2) (version 1)" xfId="8099" xr:uid="{00000000-0005-0000-0000-0000A41F0000}"/>
    <cellStyle name="_Table_Commentaires TBG mars_Flash du mois d' avril 2009_Flash du mois de septembre 2009 (2) (version 1)_Budget Telmob 2011" xfId="8100" xr:uid="{00000000-0005-0000-0000-0000A51F0000}"/>
    <cellStyle name="_Table_Commentaires TBG mars_Flash du mois d' avril 2009_Reporting Onatel Mai 2009 V 0" xfId="8101" xr:uid="{00000000-0005-0000-0000-0000A61F0000}"/>
    <cellStyle name="_Table_Commentaires TBG mars_Flash du mois d' avril 2009_Reporting Onatel Mai 2009 V 0_Budget Telmob 2011" xfId="8102" xr:uid="{00000000-0005-0000-0000-0000A71F0000}"/>
    <cellStyle name="_Table_Commentaires TBG mars_Flash du mois d' avril 2009_Reporting Onatel septembre  2009 préparé" xfId="8103" xr:uid="{00000000-0005-0000-0000-0000A81F0000}"/>
    <cellStyle name="_Table_Commentaires TBG mars_Flash du mois d' avril 2009_Reporting Onatel septembre  2009 préparé_Budget Telmob 2011" xfId="8104" xr:uid="{00000000-0005-0000-0000-0000A91F0000}"/>
    <cellStyle name="_Table_Commentaires TBG mars_Flash du mois de mai 2009" xfId="8105" xr:uid="{00000000-0005-0000-0000-0000AA1F0000}"/>
    <cellStyle name="_Table_Commentaires TBG mars_Flash du mois de mai 2009_Budget Telmob 2011" xfId="8106" xr:uid="{00000000-0005-0000-0000-0000AB1F0000}"/>
    <cellStyle name="_Table_Commentaires TBG mars_Flash du mois de septembre 2009 (2) (version 1)" xfId="8107" xr:uid="{00000000-0005-0000-0000-0000AC1F0000}"/>
    <cellStyle name="_Table_Commentaires TBG mars_Flash du mois de septembre 2009 (2) (version 1)_Budget Telmob 2011" xfId="8108" xr:uid="{00000000-0005-0000-0000-0000AD1F0000}"/>
    <cellStyle name="_Table_Commentaires TBG mars_Reporting Onatel Mai 2009 V 0" xfId="8109" xr:uid="{00000000-0005-0000-0000-0000AE1F0000}"/>
    <cellStyle name="_Table_Commentaires TBG mars_Reporting Onatel Mai 2009 V 0_Budget Telmob 2011" xfId="8110" xr:uid="{00000000-0005-0000-0000-0000AF1F0000}"/>
    <cellStyle name="_Table_Commentaires TBG mars_Reporting Onatel septembre  2009 préparé" xfId="8111" xr:uid="{00000000-0005-0000-0000-0000B01F0000}"/>
    <cellStyle name="_Table_Commentaires TBG mars_Reporting Onatel septembre  2009 préparé_Budget Telmob 2011" xfId="8112" xr:uid="{00000000-0005-0000-0000-0000B11F0000}"/>
    <cellStyle name="_Table_Contribution of assets into USAi_02" xfId="8113" xr:uid="{00000000-0005-0000-0000-0000B21F0000}"/>
    <cellStyle name="_Table_Copie de Flash du mois d' avril 2009 corrigé par NAIMI" xfId="8114" xr:uid="{00000000-0005-0000-0000-0000B31F0000}"/>
    <cellStyle name="_Table_Copie de Flash du mois d' avril 2009 corrigé par NAIMI_Budget Telmob 2011" xfId="8115" xr:uid="{00000000-0005-0000-0000-0000B41F0000}"/>
    <cellStyle name="_Table_Copie de Flash du mois d' avril 2009 corrigé par NAIMI_Flash du mois de mai 2009" xfId="8116" xr:uid="{00000000-0005-0000-0000-0000B51F0000}"/>
    <cellStyle name="_Table_Copie de Flash du mois d' avril 2009 corrigé par NAIMI_Flash du mois de mai 2009_Budget Telmob 2011" xfId="8117" xr:uid="{00000000-0005-0000-0000-0000B61F0000}"/>
    <cellStyle name="_Table_Copie de Flash du mois d' avril 2009 corrigé par NAIMI_Flash du mois de septembre 2009 (2) (version 1)" xfId="8118" xr:uid="{00000000-0005-0000-0000-0000B71F0000}"/>
    <cellStyle name="_Table_Copie de Flash du mois d' avril 2009 corrigé par NAIMI_Flash du mois de septembre 2009 (2) (version 1)_Budget Telmob 2011" xfId="8119" xr:uid="{00000000-0005-0000-0000-0000B81F0000}"/>
    <cellStyle name="_Table_Copie de Flash du mois d' avril 2009 corrigé par NAIMI_Reporting Onatel Mai 2009 V 0" xfId="8120" xr:uid="{00000000-0005-0000-0000-0000B91F0000}"/>
    <cellStyle name="_Table_Copie de Flash du mois d' avril 2009 corrigé par NAIMI_Reporting Onatel Mai 2009 V 0_Budget Telmob 2011" xfId="8121" xr:uid="{00000000-0005-0000-0000-0000BA1F0000}"/>
    <cellStyle name="_Table_Copie de Flash du mois d' avril 2009 corrigé par NAIMI_Reporting Onatel Mai 2009 V 0_Flash du mois de septembre 2009 (2) (version 1)" xfId="8122" xr:uid="{00000000-0005-0000-0000-0000BB1F0000}"/>
    <cellStyle name="_Table_Copie de Flash du mois d' avril 2009 corrigé par NAIMI_Reporting Onatel Mai 2009 V 0_Flash du mois de septembre 2009 (2) (version 1)_Budget Telmob 2011" xfId="8123" xr:uid="{00000000-0005-0000-0000-0000BC1F0000}"/>
    <cellStyle name="_Table_Copie de Flash du mois d' avril 2009 corrigé par NAIMI_Reporting Onatel Mai 2009 V 0_Reporting Onatel septembre  2009 préparé" xfId="8124" xr:uid="{00000000-0005-0000-0000-0000BD1F0000}"/>
    <cellStyle name="_Table_Copie de Flash du mois d' avril 2009 corrigé par NAIMI_Reporting Onatel Mai 2009 V 0_Reporting Onatel septembre  2009 préparé_Budget Telmob 2011" xfId="8125" xr:uid="{00000000-0005-0000-0000-0000BE1F0000}"/>
    <cellStyle name="_Table_Copie de Flash du mois d' avril 2009 corrigé par NAIMI_Reporting Onatel septembre  2009 préparé" xfId="8126" xr:uid="{00000000-0005-0000-0000-0000BF1F0000}"/>
    <cellStyle name="_Table_Copie de Flash du mois d' avril 2009 corrigé par NAIMI_Reporting Onatel septembre  2009 préparé_Budget Telmob 2011" xfId="8127" xr:uid="{00000000-0005-0000-0000-0000C01F0000}"/>
    <cellStyle name="_Table_Flash du mois d' avril 2009" xfId="8128" xr:uid="{00000000-0005-0000-0000-0000C11F0000}"/>
    <cellStyle name="_Table_Flash du mois d' avril 2009_Budget Telmob 2011" xfId="8129" xr:uid="{00000000-0005-0000-0000-0000C21F0000}"/>
    <cellStyle name="_Table_Flash du mois d' avril 2009_Flash du mois de mai 2009" xfId="8130" xr:uid="{00000000-0005-0000-0000-0000C31F0000}"/>
    <cellStyle name="_Table_Flash du mois d' avril 2009_Flash du mois de mai 2009_Budget Telmob 2011" xfId="8131" xr:uid="{00000000-0005-0000-0000-0000C41F0000}"/>
    <cellStyle name="_Table_Flash du mois d' avril 2009_Flash du mois de septembre 2009 (2) (version 1)" xfId="8132" xr:uid="{00000000-0005-0000-0000-0000C51F0000}"/>
    <cellStyle name="_Table_Flash du mois d' avril 2009_Flash du mois de septembre 2009 (2) (version 1)_Budget Telmob 2011" xfId="8133" xr:uid="{00000000-0005-0000-0000-0000C61F0000}"/>
    <cellStyle name="_Table_Flash du mois d' avril 2009_Reporting Onatel Mai 2009 V 0" xfId="8134" xr:uid="{00000000-0005-0000-0000-0000C71F0000}"/>
    <cellStyle name="_Table_Flash du mois d' avril 2009_Reporting Onatel Mai 2009 V 0_Budget Telmob 2011" xfId="8135" xr:uid="{00000000-0005-0000-0000-0000C81F0000}"/>
    <cellStyle name="_Table_Flash du mois d' avril 2009_Reporting Onatel septembre  2009 préparé" xfId="8136" xr:uid="{00000000-0005-0000-0000-0000C91F0000}"/>
    <cellStyle name="_Table_Flash du mois d' avril 2009_Reporting Onatel septembre  2009 préparé_Budget Telmob 2011" xfId="8137" xr:uid="{00000000-0005-0000-0000-0000CA1F0000}"/>
    <cellStyle name="_Table_Flash du mois de mai 2009" xfId="8138" xr:uid="{00000000-0005-0000-0000-0000CB1F0000}"/>
    <cellStyle name="_Table_Flash du mois de mai 2009_Budget Telmob 2011" xfId="8139" xr:uid="{00000000-0005-0000-0000-0000CC1F0000}"/>
    <cellStyle name="_Table_Flash du mois de septembre 2009 (2) (version 1)" xfId="8140" xr:uid="{00000000-0005-0000-0000-0000CD1F0000}"/>
    <cellStyle name="_Table_Flash du mois de septembre 2009 (2) (version 1)_Budget Telmob 2011" xfId="8141" xr:uid="{00000000-0005-0000-0000-0000CE1F0000}"/>
    <cellStyle name="_Table_NBC-5 yearDCF-Final from Vivendi modified" xfId="8142" xr:uid="{00000000-0005-0000-0000-0000CF1F0000}"/>
    <cellStyle name="_Table_P &amp; L Conso" xfId="8143" xr:uid="{00000000-0005-0000-0000-0000D01F0000}"/>
    <cellStyle name="_Table_P &amp; L Conso_Budget Telmob 2011" xfId="8144" xr:uid="{00000000-0005-0000-0000-0000D11F0000}"/>
    <cellStyle name="_Table_P &amp; L Conso_COMMENTAIRES JUILLET 2009" xfId="8145" xr:uid="{00000000-0005-0000-0000-0000D21F0000}"/>
    <cellStyle name="_Table_P &amp; L Conso_COMMENTAIRES JUILLET 2009_Budget Telmob 2011" xfId="8146" xr:uid="{00000000-0005-0000-0000-0000D31F0000}"/>
    <cellStyle name="_Table_P&amp;L S1 2008" xfId="8147" xr:uid="{00000000-0005-0000-0000-0000D41F0000}"/>
    <cellStyle name="_Table_P&amp;L S1 2008_Budget Telmob 2011" xfId="8148" xr:uid="{00000000-0005-0000-0000-0000D51F0000}"/>
    <cellStyle name="_Table_Reporting Onatel Avril 2009 V0" xfId="8149" xr:uid="{00000000-0005-0000-0000-0000D61F0000}"/>
    <cellStyle name="_Table_Reporting Onatel Avril 2009 V0_Budget Telmob 2011" xfId="8150" xr:uid="{00000000-0005-0000-0000-0000D71F0000}"/>
    <cellStyle name="_Table_Reporting Onatel Avril 2009 V0_Copie de Flash du mois d' avril 2009 corrigé par NAIMI" xfId="8151" xr:uid="{00000000-0005-0000-0000-0000D81F0000}"/>
    <cellStyle name="_Table_Reporting Onatel Avril 2009 V0_Copie de Flash du mois d' avril 2009 corrigé par NAIMI_Budget Telmob 2011" xfId="8152" xr:uid="{00000000-0005-0000-0000-0000D91F0000}"/>
    <cellStyle name="_Table_Reporting Onatel Avril 2009 V0_Copie de Flash du mois d' avril 2009 corrigé par NAIMI_Flash du mois de mai 2009" xfId="8153" xr:uid="{00000000-0005-0000-0000-0000DA1F0000}"/>
    <cellStyle name="_Table_Reporting Onatel Avril 2009 V0_Copie de Flash du mois d' avril 2009 corrigé par NAIMI_Flash du mois de mai 2009_Budget Telmob 2011" xfId="8154" xr:uid="{00000000-0005-0000-0000-0000DB1F0000}"/>
    <cellStyle name="_Table_Reporting Onatel Avril 2009 V0_Copie de Flash du mois d' avril 2009 corrigé par NAIMI_Flash du mois de septembre 2009 (2) (version 1)" xfId="8155" xr:uid="{00000000-0005-0000-0000-0000DC1F0000}"/>
    <cellStyle name="_Table_Reporting Onatel Avril 2009 V0_Copie de Flash du mois d' avril 2009 corrigé par NAIMI_Flash du mois de septembre 2009 (2) (version 1)_Budget Telmob 2011" xfId="8156" xr:uid="{00000000-0005-0000-0000-0000DD1F0000}"/>
    <cellStyle name="_Table_Reporting Onatel Avril 2009 V0_Copie de Flash du mois d' avril 2009 corrigé par NAIMI_Reporting Onatel Mai 2009 V 0" xfId="8157" xr:uid="{00000000-0005-0000-0000-0000DE1F0000}"/>
    <cellStyle name="_Table_Reporting Onatel Avril 2009 V0_Copie de Flash du mois d' avril 2009 corrigé par NAIMI_Reporting Onatel Mai 2009 V 0_Budget Telmob 2011" xfId="8158" xr:uid="{00000000-0005-0000-0000-0000DF1F0000}"/>
    <cellStyle name="_Table_Reporting Onatel Avril 2009 V0_Copie de Flash du mois d' avril 2009 corrigé par NAIMI_Reporting Onatel Mai 2009 V 0_Flash du mois de septembre 2009 (2) (version 1)" xfId="8159" xr:uid="{00000000-0005-0000-0000-0000E01F0000}"/>
    <cellStyle name="_Table_Reporting Onatel Avril 2009 V0_Copie de Flash du mois d' avril 2009 corrigé par NAIMI_Reporting Onatel Mai 2009 V 0_Flash du mois de septembre 2009 (2) (version 1)_Budget Telmob 2011" xfId="8160" xr:uid="{00000000-0005-0000-0000-0000E11F0000}"/>
    <cellStyle name="_Table_Reporting Onatel Avril 2009 V0_Copie de Flash du mois d' avril 2009 corrigé par NAIMI_Reporting Onatel Mai 2009 V 0_Reporting Onatel septembre  2009 préparé" xfId="8161" xr:uid="{00000000-0005-0000-0000-0000E21F0000}"/>
    <cellStyle name="_Table_Reporting Onatel Avril 2009 V0_Copie de Flash du mois d' avril 2009 corrigé par NAIMI_Reporting Onatel Mai 2009 V 0_Reporting Onatel septembre  2009 préparé_Budget Telmob 2011" xfId="8162" xr:uid="{00000000-0005-0000-0000-0000E31F0000}"/>
    <cellStyle name="_Table_Reporting Onatel Avril 2009 V0_Copie de Flash du mois d' avril 2009 corrigé par NAIMI_Reporting Onatel septembre  2009 préparé" xfId="8163" xr:uid="{00000000-0005-0000-0000-0000E41F0000}"/>
    <cellStyle name="_Table_Reporting Onatel Avril 2009 V0_Copie de Flash du mois d' avril 2009 corrigé par NAIMI_Reporting Onatel septembre  2009 préparé_Budget Telmob 2011" xfId="8164" xr:uid="{00000000-0005-0000-0000-0000E51F0000}"/>
    <cellStyle name="_Table_Reporting Onatel Avril 2009 V0_Flash du mois de mai 2009" xfId="8165" xr:uid="{00000000-0005-0000-0000-0000E61F0000}"/>
    <cellStyle name="_Table_Reporting Onatel Avril 2009 V0_Flash du mois de mai 2009_Budget Telmob 2011" xfId="8166" xr:uid="{00000000-0005-0000-0000-0000E71F0000}"/>
    <cellStyle name="_Table_Reporting Onatel Avril 2009 V0_Flash du mois de septembre 2009 (2) (version 1)" xfId="8167" xr:uid="{00000000-0005-0000-0000-0000E81F0000}"/>
    <cellStyle name="_Table_Reporting Onatel Avril 2009 V0_Flash du mois de septembre 2009 (2) (version 1)_Budget Telmob 2011" xfId="8168" xr:uid="{00000000-0005-0000-0000-0000E91F0000}"/>
    <cellStyle name="_Table_Reporting Onatel Avril 2009 V0_Reporting Onatel Mai 2009 V 0" xfId="8169" xr:uid="{00000000-0005-0000-0000-0000EA1F0000}"/>
    <cellStyle name="_Table_Reporting Onatel Avril 2009 V0_Reporting Onatel Mai 2009 V 0_Budget Telmob 2011" xfId="8170" xr:uid="{00000000-0005-0000-0000-0000EB1F0000}"/>
    <cellStyle name="_Table_Reporting Onatel Avril 2009 V0_Reporting Onatel septembre  2009 préparé" xfId="8171" xr:uid="{00000000-0005-0000-0000-0000EC1F0000}"/>
    <cellStyle name="_Table_Reporting Onatel Avril 2009 V0_Reporting Onatel septembre  2009 préparé_Budget Telmob 2011" xfId="8172" xr:uid="{00000000-0005-0000-0000-0000ED1F0000}"/>
    <cellStyle name="_Table_Reporting Onatel Mai 2009 V 0" xfId="8173" xr:uid="{00000000-0005-0000-0000-0000EE1F0000}"/>
    <cellStyle name="_Table_Reporting Onatel Mai 2009 V 0 A ENVOYE" xfId="8174" xr:uid="{00000000-0005-0000-0000-0000EF1F0000}"/>
    <cellStyle name="_Table_Reporting Onatel Mai 2009 V 0 A ENVOYE_Budget Telmob 2011" xfId="8175" xr:uid="{00000000-0005-0000-0000-0000F01F0000}"/>
    <cellStyle name="_Table_Reporting Onatel Mai 2009 V 0 A ENVOYE_Flash du mois de septembre 2009 (2) (version 1)" xfId="8176" xr:uid="{00000000-0005-0000-0000-0000F11F0000}"/>
    <cellStyle name="_Table_Reporting Onatel Mai 2009 V 0 A ENVOYE_Flash du mois de septembre 2009 (2) (version 1)_Budget Telmob 2011" xfId="8177" xr:uid="{00000000-0005-0000-0000-0000F21F0000}"/>
    <cellStyle name="_Table_Reporting Onatel Mai 2009 V 0 A ENVOYE_Reporting Onatel septembre  2009 préparé" xfId="8178" xr:uid="{00000000-0005-0000-0000-0000F31F0000}"/>
    <cellStyle name="_Table_Reporting Onatel Mai 2009 V 0 A ENVOYE_Reporting Onatel septembre  2009 préparé_Budget Telmob 2011" xfId="8179" xr:uid="{00000000-0005-0000-0000-0000F41F0000}"/>
    <cellStyle name="_Table_Reporting Onatel Mai 2009 V 0_Budget Telmob 2011" xfId="8180" xr:uid="{00000000-0005-0000-0000-0000F51F0000}"/>
    <cellStyle name="_Table_Reporting Onatel septembre  2009 préparé" xfId="8181" xr:uid="{00000000-0005-0000-0000-0000F61F0000}"/>
    <cellStyle name="_Table_Reporting Onatel septembre  2009 préparé_Budget Telmob 2011" xfId="8182" xr:uid="{00000000-0005-0000-0000-0000F71F0000}"/>
    <cellStyle name="_Table_Rev Fixe-Internet" xfId="8183" xr:uid="{00000000-0005-0000-0000-0000F81F0000}"/>
    <cellStyle name="_Table_Rev Fixe-Internet_Budget Telmob 2011" xfId="8184" xr:uid="{00000000-0005-0000-0000-0000F91F0000}"/>
    <cellStyle name="_Table_Rev Fixe-Internet_COMMENTAIRES JUILLET 2009" xfId="8185" xr:uid="{00000000-0005-0000-0000-0000FA1F0000}"/>
    <cellStyle name="_Table_Rev Fixe-Internet_COMMENTAIRES JUILLET 2009_Budget Telmob 2011" xfId="8186" xr:uid="{00000000-0005-0000-0000-0000FB1F0000}"/>
    <cellStyle name="_Table_TBG Onatel Février  2009  Vtbg V3" xfId="8187" xr:uid="{00000000-0005-0000-0000-0000FC1F0000}"/>
    <cellStyle name="_Table_TBG Onatel Février  2009  Vtbg V3_Budget Telmob 2011" xfId="8188" xr:uid="{00000000-0005-0000-0000-0000FD1F0000}"/>
    <cellStyle name="_Table_TBG Onatel Février  2009  Vtbg V3_Commentaires TBG mars" xfId="8189" xr:uid="{00000000-0005-0000-0000-0000FE1F0000}"/>
    <cellStyle name="_Table_TBG Onatel Février  2009  Vtbg V3_Commentaires TBG mars_Budget Telmob 2011" xfId="8190" xr:uid="{00000000-0005-0000-0000-0000FF1F0000}"/>
    <cellStyle name="_Table_TBG Onatel Février  2009  Vtbg V3_Commentaires TBG mars_Copie de Flash du mois d' avril 2009 corrigé par NAIMI" xfId="8191" xr:uid="{00000000-0005-0000-0000-000000200000}"/>
    <cellStyle name="_Table_TBG Onatel Février  2009  Vtbg V3_Commentaires TBG mars_Copie de Flash du mois d' avril 2009 corrigé par NAIMI_Budget Telmob 2011" xfId="8192" xr:uid="{00000000-0005-0000-0000-000001200000}"/>
    <cellStyle name="_Table_TBG Onatel Février  2009  Vtbg V3_Commentaires TBG mars_Copie de Flash du mois d' avril 2009 corrigé par NAIMI_Flash du mois de mai 2009" xfId="8193" xr:uid="{00000000-0005-0000-0000-000002200000}"/>
    <cellStyle name="_Table_TBG Onatel Février  2009  Vtbg V3_Commentaires TBG mars_Copie de Flash du mois d' avril 2009 corrigé par NAIMI_Flash du mois de mai 2009_Budget Telmob 2011" xfId="8194" xr:uid="{00000000-0005-0000-0000-000003200000}"/>
    <cellStyle name="_Table_TBG Onatel Février  2009  Vtbg V3_Commentaires TBG mars_Copie de Flash du mois d' avril 2009 corrigé par NAIMI_Flash du mois de septembre 2009 (2) (version 1)" xfId="8195" xr:uid="{00000000-0005-0000-0000-000004200000}"/>
    <cellStyle name="_Table_TBG Onatel Février  2009  Vtbg V3_Commentaires TBG mars_Copie de Flash du mois d' avril 2009 corrigé par NAIMI_Flash du mois de septembre 2009 (2) (version 1)_Budget Telmob 2011" xfId="8196" xr:uid="{00000000-0005-0000-0000-000005200000}"/>
    <cellStyle name="_Table_TBG Onatel Février  2009  Vtbg V3_Commentaires TBG mars_Copie de Flash du mois d' avril 2009 corrigé par NAIMI_Reporting Onatel Mai 2009 V 0" xfId="8197" xr:uid="{00000000-0005-0000-0000-000006200000}"/>
    <cellStyle name="_Table_TBG Onatel Février  2009  Vtbg V3_Commentaires TBG mars_Copie de Flash du mois d' avril 2009 corrigé par NAIMI_Reporting Onatel Mai 2009 V 0_Budget Telmob 2011" xfId="8198" xr:uid="{00000000-0005-0000-0000-000007200000}"/>
    <cellStyle name="_Table_TBG Onatel Février  2009  Vtbg V3_Commentaires TBG mars_Copie de Flash du mois d' avril 2009 corrigé par NAIMI_Reporting Onatel Mai 2009 V 0_Flash du mois de septembre 2009 (2) (version 1)" xfId="8199" xr:uid="{00000000-0005-0000-0000-000008200000}"/>
    <cellStyle name="_Table_TBG Onatel Février  2009  Vtbg V3_Commentaires TBG mars_Copie de Flash du mois d' avril 2009 corrigé par NAIMI_Reporting Onatel Mai 2009 V 0_Flash du mois de septembre 2009 (2) (version 1)_Budget Telmob 2011" xfId="8200" xr:uid="{00000000-0005-0000-0000-000009200000}"/>
    <cellStyle name="_Table_TBG Onatel Février  2009  Vtbg V3_Commentaires TBG mars_Copie de Flash du mois d' avril 2009 corrigé par NAIMI_Reporting Onatel Mai 2009 V 0_Reporting Onatel septembre  2009 préparé" xfId="8201" xr:uid="{00000000-0005-0000-0000-00000A200000}"/>
    <cellStyle name="_Table_TBG Onatel Février  2009  Vtbg V3_Commentaires TBG mars_Copie de Flash du mois d' avril 2009 corrigé par NAIMI_Reporting Onatel Mai 2009 V 0_Reporting Onatel septembre  2009 préparé_Budget Telmob 2011" xfId="8202" xr:uid="{00000000-0005-0000-0000-00000B200000}"/>
    <cellStyle name="_Table_TBG Onatel Février  2009  Vtbg V3_Commentaires TBG mars_Copie de Flash du mois d' avril 2009 corrigé par NAIMI_Reporting Onatel septembre  2009 préparé" xfId="8203" xr:uid="{00000000-0005-0000-0000-00000C200000}"/>
    <cellStyle name="_Table_TBG Onatel Février  2009  Vtbg V3_Commentaires TBG mars_Copie de Flash du mois d' avril 2009 corrigé par NAIMI_Reporting Onatel septembre  2009 préparé_Budget Telmob 2011" xfId="8204" xr:uid="{00000000-0005-0000-0000-00000D200000}"/>
    <cellStyle name="_Table_TBG Onatel Février  2009  Vtbg V3_Commentaires TBG mars_Flash du mois d' avril 2009" xfId="8205" xr:uid="{00000000-0005-0000-0000-00000E200000}"/>
    <cellStyle name="_Table_TBG Onatel Février  2009  Vtbg V3_Commentaires TBG mars_Flash du mois d' avril 2009_Budget Telmob 2011" xfId="8206" xr:uid="{00000000-0005-0000-0000-00000F200000}"/>
    <cellStyle name="_Table_TBG Onatel Février  2009  Vtbg V3_Commentaires TBG mars_Flash du mois d' avril 2009_Flash du mois de mai 2009" xfId="8207" xr:uid="{00000000-0005-0000-0000-000010200000}"/>
    <cellStyle name="_Table_TBG Onatel Février  2009  Vtbg V3_Commentaires TBG mars_Flash du mois d' avril 2009_Flash du mois de mai 2009_Budget Telmob 2011" xfId="8208" xr:uid="{00000000-0005-0000-0000-000011200000}"/>
    <cellStyle name="_Table_TBG Onatel Février  2009  Vtbg V3_Commentaires TBG mars_Flash du mois d' avril 2009_Flash du mois de septembre 2009 (2) (version 1)" xfId="8209" xr:uid="{00000000-0005-0000-0000-000012200000}"/>
    <cellStyle name="_Table_TBG Onatel Février  2009  Vtbg V3_Commentaires TBG mars_Flash du mois d' avril 2009_Flash du mois de septembre 2009 (2) (version 1)_Budget Telmob 2011" xfId="8210" xr:uid="{00000000-0005-0000-0000-000013200000}"/>
    <cellStyle name="_Table_TBG Onatel Février  2009  Vtbg V3_Commentaires TBG mars_Flash du mois d' avril 2009_Reporting Onatel Mai 2009 V 0" xfId="8211" xr:uid="{00000000-0005-0000-0000-000014200000}"/>
    <cellStyle name="_Table_TBG Onatel Février  2009  Vtbg V3_Commentaires TBG mars_Flash du mois d' avril 2009_Reporting Onatel Mai 2009 V 0_Budget Telmob 2011" xfId="8212" xr:uid="{00000000-0005-0000-0000-000015200000}"/>
    <cellStyle name="_Table_TBG Onatel Février  2009  Vtbg V3_Commentaires TBG mars_Flash du mois d' avril 2009_Reporting Onatel septembre  2009 préparé" xfId="8213" xr:uid="{00000000-0005-0000-0000-000016200000}"/>
    <cellStyle name="_Table_TBG Onatel Février  2009  Vtbg V3_Commentaires TBG mars_Flash du mois d' avril 2009_Reporting Onatel septembre  2009 préparé_Budget Telmob 2011" xfId="8214" xr:uid="{00000000-0005-0000-0000-000017200000}"/>
    <cellStyle name="_Table_TBG Onatel Février  2009  Vtbg V3_Commentaires TBG mars_Flash du mois de mai 2009" xfId="8215" xr:uid="{00000000-0005-0000-0000-000018200000}"/>
    <cellStyle name="_Table_TBG Onatel Février  2009  Vtbg V3_Commentaires TBG mars_Flash du mois de mai 2009_Budget Telmob 2011" xfId="8216" xr:uid="{00000000-0005-0000-0000-000019200000}"/>
    <cellStyle name="_Table_TBG Onatel Février  2009  Vtbg V3_Commentaires TBG mars_Flash du mois de septembre 2009 (2) (version 1)" xfId="8217" xr:uid="{00000000-0005-0000-0000-00001A200000}"/>
    <cellStyle name="_Table_TBG Onatel Février  2009  Vtbg V3_Commentaires TBG mars_Flash du mois de septembre 2009 (2) (version 1)_Budget Telmob 2011" xfId="8218" xr:uid="{00000000-0005-0000-0000-00001B200000}"/>
    <cellStyle name="_Table_TBG Onatel Février  2009  Vtbg V3_Commentaires TBG mars_Reporting Onatel Mai 2009 V 0" xfId="8219" xr:uid="{00000000-0005-0000-0000-00001C200000}"/>
    <cellStyle name="_Table_TBG Onatel Février  2009  Vtbg V3_Commentaires TBG mars_Reporting Onatel Mai 2009 V 0_Budget Telmob 2011" xfId="8220" xr:uid="{00000000-0005-0000-0000-00001D200000}"/>
    <cellStyle name="_Table_TBG Onatel Février  2009  Vtbg V3_Commentaires TBG mars_Reporting Onatel septembre  2009 préparé" xfId="8221" xr:uid="{00000000-0005-0000-0000-00001E200000}"/>
    <cellStyle name="_Table_TBG Onatel Février  2009  Vtbg V3_Commentaires TBG mars_Reporting Onatel septembre  2009 préparé_Budget Telmob 2011" xfId="8222" xr:uid="{00000000-0005-0000-0000-00001F200000}"/>
    <cellStyle name="_Table_TBG Onatel Février  2009  Vtbg V3_Copie de Flash du mois d' avril 2009 corrigé par NAIMI" xfId="8223" xr:uid="{00000000-0005-0000-0000-000020200000}"/>
    <cellStyle name="_Table_TBG Onatel Février  2009  Vtbg V3_Copie de Flash du mois d' avril 2009 corrigé par NAIMI_Budget Telmob 2011" xfId="8224" xr:uid="{00000000-0005-0000-0000-000021200000}"/>
    <cellStyle name="_Table_TBG Onatel Février  2009  Vtbg V3_Copie de Flash du mois d' avril 2009 corrigé par NAIMI_Flash du mois de mai 2009" xfId="8225" xr:uid="{00000000-0005-0000-0000-000022200000}"/>
    <cellStyle name="_Table_TBG Onatel Février  2009  Vtbg V3_Copie de Flash du mois d' avril 2009 corrigé par NAIMI_Flash du mois de mai 2009_Budget Telmob 2011" xfId="8226" xr:uid="{00000000-0005-0000-0000-000023200000}"/>
    <cellStyle name="_Table_TBG Onatel Février  2009  Vtbg V3_Copie de Flash du mois d' avril 2009 corrigé par NAIMI_Flash du mois de septembre 2009 (2) (version 1)" xfId="8227" xr:uid="{00000000-0005-0000-0000-000024200000}"/>
    <cellStyle name="_Table_TBG Onatel Février  2009  Vtbg V3_Copie de Flash du mois d' avril 2009 corrigé par NAIMI_Flash du mois de septembre 2009 (2) (version 1)_Budget Telmob 2011" xfId="8228" xr:uid="{00000000-0005-0000-0000-000025200000}"/>
    <cellStyle name="_Table_TBG Onatel Février  2009  Vtbg V3_Copie de Flash du mois d' avril 2009 corrigé par NAIMI_Reporting Onatel Mai 2009 V 0" xfId="8229" xr:uid="{00000000-0005-0000-0000-000026200000}"/>
    <cellStyle name="_Table_TBG Onatel Février  2009  Vtbg V3_Copie de Flash du mois d' avril 2009 corrigé par NAIMI_Reporting Onatel Mai 2009 V 0_Budget Telmob 2011" xfId="8230" xr:uid="{00000000-0005-0000-0000-000027200000}"/>
    <cellStyle name="_Table_TBG Onatel Février  2009  Vtbg V3_Copie de Flash du mois d' avril 2009 corrigé par NAIMI_Reporting Onatel Mai 2009 V 0_Flash du mois de septembre 2009 (2) (version 1)" xfId="8231" xr:uid="{00000000-0005-0000-0000-000028200000}"/>
    <cellStyle name="_Table_TBG Onatel Février  2009  Vtbg V3_Copie de Flash du mois d' avril 2009 corrigé par NAIMI_Reporting Onatel Mai 2009 V 0_Flash du mois de septembre 2009 (2) (version 1)_Budget Telmob 2011" xfId="8232" xr:uid="{00000000-0005-0000-0000-000029200000}"/>
    <cellStyle name="_Table_TBG Onatel Février  2009  Vtbg V3_Copie de Flash du mois d' avril 2009 corrigé par NAIMI_Reporting Onatel Mai 2009 V 0_Reporting Onatel septembre  2009 préparé" xfId="8233" xr:uid="{00000000-0005-0000-0000-00002A200000}"/>
    <cellStyle name="_Table_TBG Onatel Février  2009  Vtbg V3_Copie de Flash du mois d' avril 2009 corrigé par NAIMI_Reporting Onatel Mai 2009 V 0_Reporting Onatel septembre  2009 préparé_Budget Telmob 2011" xfId="8234" xr:uid="{00000000-0005-0000-0000-00002B200000}"/>
    <cellStyle name="_Table_TBG Onatel Février  2009  Vtbg V3_Copie de Flash du mois d' avril 2009 corrigé par NAIMI_Reporting Onatel septembre  2009 préparé" xfId="8235" xr:uid="{00000000-0005-0000-0000-00002C200000}"/>
    <cellStyle name="_Table_TBG Onatel Février  2009  Vtbg V3_Copie de Flash du mois d' avril 2009 corrigé par NAIMI_Reporting Onatel septembre  2009 préparé_Budget Telmob 2011" xfId="8236" xr:uid="{00000000-0005-0000-0000-00002D200000}"/>
    <cellStyle name="_Table_TBG Onatel Février  2009  Vtbg V3_Flash du mois d' avril 2009" xfId="8237" xr:uid="{00000000-0005-0000-0000-00002E200000}"/>
    <cellStyle name="_Table_TBG Onatel Février  2009  Vtbg V3_Flash du mois d' avril 2009_Budget Telmob 2011" xfId="8238" xr:uid="{00000000-0005-0000-0000-00002F200000}"/>
    <cellStyle name="_Table_TBG Onatel Février  2009  Vtbg V3_Flash du mois d' avril 2009_Flash du mois de mai 2009" xfId="8239" xr:uid="{00000000-0005-0000-0000-000030200000}"/>
    <cellStyle name="_Table_TBG Onatel Février  2009  Vtbg V3_Flash du mois d' avril 2009_Flash du mois de mai 2009_Budget Telmob 2011" xfId="8240" xr:uid="{00000000-0005-0000-0000-000031200000}"/>
    <cellStyle name="_Table_TBG Onatel Février  2009  Vtbg V3_Flash du mois d' avril 2009_Flash du mois de septembre 2009 (2) (version 1)" xfId="8241" xr:uid="{00000000-0005-0000-0000-000032200000}"/>
    <cellStyle name="_Table_TBG Onatel Février  2009  Vtbg V3_Flash du mois d' avril 2009_Flash du mois de septembre 2009 (2) (version 1)_Budget Telmob 2011" xfId="8242" xr:uid="{00000000-0005-0000-0000-000033200000}"/>
    <cellStyle name="_Table_TBG Onatel Février  2009  Vtbg V3_Flash du mois d' avril 2009_Reporting Onatel Mai 2009 V 0" xfId="8243" xr:uid="{00000000-0005-0000-0000-000034200000}"/>
    <cellStyle name="_Table_TBG Onatel Février  2009  Vtbg V3_Flash du mois d' avril 2009_Reporting Onatel Mai 2009 V 0_Budget Telmob 2011" xfId="8244" xr:uid="{00000000-0005-0000-0000-000035200000}"/>
    <cellStyle name="_Table_TBG Onatel Février  2009  Vtbg V3_Flash du mois d' avril 2009_Reporting Onatel septembre  2009 préparé" xfId="8245" xr:uid="{00000000-0005-0000-0000-000036200000}"/>
    <cellStyle name="_Table_TBG Onatel Février  2009  Vtbg V3_Flash du mois d' avril 2009_Reporting Onatel septembre  2009 préparé_Budget Telmob 2011" xfId="8246" xr:uid="{00000000-0005-0000-0000-000037200000}"/>
    <cellStyle name="_Table_TBG Onatel Février  2009  Vtbg V3_Flash du mois de mai 2009" xfId="8247" xr:uid="{00000000-0005-0000-0000-000038200000}"/>
    <cellStyle name="_Table_TBG Onatel Février  2009  Vtbg V3_Flash du mois de mai 2009_Budget Telmob 2011" xfId="8248" xr:uid="{00000000-0005-0000-0000-000039200000}"/>
    <cellStyle name="_Table_TBG Onatel Février  2009  Vtbg V3_Flash du mois de septembre 2009 (2) (version 1)" xfId="8249" xr:uid="{00000000-0005-0000-0000-00003A200000}"/>
    <cellStyle name="_Table_TBG Onatel Février  2009  Vtbg V3_Flash du mois de septembre 2009 (2) (version 1)_Budget Telmob 2011" xfId="8250" xr:uid="{00000000-0005-0000-0000-00003B200000}"/>
    <cellStyle name="_Table_TBG Onatel Février  2009  Vtbg V3_Reporting Onatel Mai 2009 V 0" xfId="8251" xr:uid="{00000000-0005-0000-0000-00003C200000}"/>
    <cellStyle name="_Table_TBG Onatel Février  2009  Vtbg V3_Reporting Onatel Mai 2009 V 0_Budget Telmob 2011" xfId="8252" xr:uid="{00000000-0005-0000-0000-00003D200000}"/>
    <cellStyle name="_Table_TBG Onatel Février  2009  Vtbg V3_Reporting Onatel septembre  2009 préparé" xfId="8253" xr:uid="{00000000-0005-0000-0000-00003E200000}"/>
    <cellStyle name="_Table_TBG Onatel Février  2009  Vtbg V3_Reporting Onatel septembre  2009 préparé_Budget Telmob 2011" xfId="8254" xr:uid="{00000000-0005-0000-0000-00003F200000}"/>
    <cellStyle name="_Table_USA Ownership" xfId="8255" xr:uid="{00000000-0005-0000-0000-000040200000}"/>
    <cellStyle name="_Table_USA Ownership 2" xfId="8256" xr:uid="{00000000-0005-0000-0000-000041200000}"/>
    <cellStyle name="_Table_USA Ownership 2 2" xfId="8257" xr:uid="{00000000-0005-0000-0000-000042200000}"/>
    <cellStyle name="_Table_USA Ownership 3" xfId="8258" xr:uid="{00000000-0005-0000-0000-000043200000}"/>
    <cellStyle name="_Table_USA Ownership_Budget Telmob 2011" xfId="8259" xr:uid="{00000000-0005-0000-0000-000044200000}"/>
    <cellStyle name="_Table_USA Ownership_Budget Telmob 2011 2" xfId="8260" xr:uid="{00000000-0005-0000-0000-000045200000}"/>
    <cellStyle name="_Table_USA Ownership_Budget Telmob 2011 2 2" xfId="8261" xr:uid="{00000000-0005-0000-0000-000046200000}"/>
    <cellStyle name="_Table_USA Ownership_Budget Telmob 2011 3" xfId="8262" xr:uid="{00000000-0005-0000-0000-000047200000}"/>
    <cellStyle name="_Table_USA Ownership_commentaires fixe  internet Déc 08" xfId="8263" xr:uid="{00000000-0005-0000-0000-000048200000}"/>
    <cellStyle name="_Table_USA Ownership_commentaires fixe  internet Déc 08 2" xfId="8264" xr:uid="{00000000-0005-0000-0000-000049200000}"/>
    <cellStyle name="_Table_USA Ownership_commentaires fixe  internet Déc 08 2 2" xfId="8265" xr:uid="{00000000-0005-0000-0000-00004A200000}"/>
    <cellStyle name="_Table_USA Ownership_commentaires fixe  internet Déc 08 3" xfId="8266" xr:uid="{00000000-0005-0000-0000-00004B200000}"/>
    <cellStyle name="_Table_USA Ownership_commentaires fixe  internet Déc 08_Budget Telmob 2011" xfId="8267" xr:uid="{00000000-0005-0000-0000-00004C200000}"/>
    <cellStyle name="_Table_USA Ownership_commentaires fixe  internet Déc 08_Budget Telmob 2011 2" xfId="8268" xr:uid="{00000000-0005-0000-0000-00004D200000}"/>
    <cellStyle name="_Table_USA Ownership_commentaires fixe  internet Déc 08_Budget Telmob 2011 2 2" xfId="8269" xr:uid="{00000000-0005-0000-0000-00004E200000}"/>
    <cellStyle name="_Table_USA Ownership_commentaires fixe  internet Déc 08_Budget Telmob 2011 3" xfId="8270" xr:uid="{00000000-0005-0000-0000-00004F200000}"/>
    <cellStyle name="_Table_USA Ownership_commentaires fixe  internet Déc 08_Commentaires TBG mars" xfId="8271" xr:uid="{00000000-0005-0000-0000-000050200000}"/>
    <cellStyle name="_Table_USA Ownership_commentaires fixe  internet Déc 08_Commentaires TBG mars 2" xfId="8272" xr:uid="{00000000-0005-0000-0000-000051200000}"/>
    <cellStyle name="_Table_USA Ownership_commentaires fixe  internet Déc 08_Commentaires TBG mars 2 2" xfId="8273" xr:uid="{00000000-0005-0000-0000-000052200000}"/>
    <cellStyle name="_Table_USA Ownership_commentaires fixe  internet Déc 08_Commentaires TBG mars 3" xfId="8274" xr:uid="{00000000-0005-0000-0000-000053200000}"/>
    <cellStyle name="_Table_USA Ownership_commentaires fixe  internet Déc 08_Commentaires TBG mars_Budget Telmob 2011" xfId="8275" xr:uid="{00000000-0005-0000-0000-000054200000}"/>
    <cellStyle name="_Table_USA Ownership_commentaires fixe  internet Déc 08_Commentaires TBG mars_Budget Telmob 2011 2" xfId="8276" xr:uid="{00000000-0005-0000-0000-000055200000}"/>
    <cellStyle name="_Table_USA Ownership_commentaires fixe  internet Déc 08_Commentaires TBG mars_Budget Telmob 2011 2 2" xfId="8277" xr:uid="{00000000-0005-0000-0000-000056200000}"/>
    <cellStyle name="_Table_USA Ownership_commentaires fixe  internet Déc 08_Commentaires TBG mars_Budget Telmob 2011 3" xfId="8278" xr:uid="{00000000-0005-0000-0000-000057200000}"/>
    <cellStyle name="_Table_USA Ownership_commentaires fixe  internet Déc 08_Commentaires TBG mars_Copie de Flash du mois d' avril 2009 corrigé par NAIMI" xfId="8279" xr:uid="{00000000-0005-0000-0000-000058200000}"/>
    <cellStyle name="_Table_USA Ownership_commentaires fixe  internet Déc 08_Commentaires TBG mars_Copie de Flash du mois d' avril 2009 corrigé par NAIMI 2" xfId="8280" xr:uid="{00000000-0005-0000-0000-000059200000}"/>
    <cellStyle name="_Table_USA Ownership_commentaires fixe  internet Déc 08_Commentaires TBG mars_Copie de Flash du mois d' avril 2009 corrigé par NAIMI 2 2" xfId="8281" xr:uid="{00000000-0005-0000-0000-00005A200000}"/>
    <cellStyle name="_Table_USA Ownership_commentaires fixe  internet Déc 08_Commentaires TBG mars_Copie de Flash du mois d' avril 2009 corrigé par NAIMI 3" xfId="8282" xr:uid="{00000000-0005-0000-0000-00005B200000}"/>
    <cellStyle name="_Table_USA Ownership_commentaires fixe  internet Déc 08_Commentaires TBG mars_Copie de Flash du mois d' avril 2009 corrigé par NAIMI_Budget Telmob 2011" xfId="8283" xr:uid="{00000000-0005-0000-0000-00005C200000}"/>
    <cellStyle name="_Table_USA Ownership_commentaires fixe  internet Déc 08_Commentaires TBG mars_Copie de Flash du mois d' avril 2009 corrigé par NAIMI_Budget Telmob 2011 2" xfId="8284" xr:uid="{00000000-0005-0000-0000-00005D200000}"/>
    <cellStyle name="_Table_USA Ownership_commentaires fixe  internet Déc 08_Commentaires TBG mars_Copie de Flash du mois d' avril 2009 corrigé par NAIMI_Budget Telmob 2011 2 2" xfId="8285" xr:uid="{00000000-0005-0000-0000-00005E200000}"/>
    <cellStyle name="_Table_USA Ownership_commentaires fixe  internet Déc 08_Commentaires TBG mars_Copie de Flash du mois d' avril 2009 corrigé par NAIMI_Budget Telmob 2011 3" xfId="8286" xr:uid="{00000000-0005-0000-0000-00005F200000}"/>
    <cellStyle name="_Table_USA Ownership_commentaires fixe  internet Déc 08_Commentaires TBG mars_Copie de Flash du mois d' avril 2009 corrigé par NAIMI_Flash du mois de mai 2009" xfId="8287" xr:uid="{00000000-0005-0000-0000-000060200000}"/>
    <cellStyle name="_Table_USA Ownership_commentaires fixe  internet Déc 08_Commentaires TBG mars_Copie de Flash du mois d' avril 2009 corrigé par NAIMI_Flash du mois de mai 2009 2" xfId="8288" xr:uid="{00000000-0005-0000-0000-000061200000}"/>
    <cellStyle name="_Table_USA Ownership_commentaires fixe  internet Déc 08_Commentaires TBG mars_Copie de Flash du mois d' avril 2009 corrigé par NAIMI_Flash du mois de mai 2009 2 2" xfId="8289" xr:uid="{00000000-0005-0000-0000-000062200000}"/>
    <cellStyle name="_Table_USA Ownership_commentaires fixe  internet Déc 08_Commentaires TBG mars_Copie de Flash du mois d' avril 2009 corrigé par NAIMI_Flash du mois de mai 2009 3" xfId="8290" xr:uid="{00000000-0005-0000-0000-000063200000}"/>
    <cellStyle name="_Table_USA Ownership_commentaires fixe  internet Déc 08_Commentaires TBG mars_Copie de Flash du mois d' avril 2009 corrigé par NAIMI_Flash du mois de mai 2009_Budget Telmob 2011" xfId="8291" xr:uid="{00000000-0005-0000-0000-000064200000}"/>
    <cellStyle name="_Table_USA Ownership_commentaires fixe  internet Déc 08_Commentaires TBG mars_Copie de Flash du mois d' avril 2009 corrigé par NAIMI_Flash du mois de mai 2009_Budget Telmob 2011 2" xfId="8292" xr:uid="{00000000-0005-0000-0000-000065200000}"/>
    <cellStyle name="_Table_USA Ownership_commentaires fixe  internet Déc 08_Commentaires TBG mars_Copie de Flash du mois d' avril 2009 corrigé par NAIMI_Flash du mois de mai 2009_Budget Telmob 2011 2 2" xfId="8293" xr:uid="{00000000-0005-0000-0000-000066200000}"/>
    <cellStyle name="_Table_USA Ownership_commentaires fixe  internet Déc 08_Commentaires TBG mars_Copie de Flash du mois d' avril 2009 corrigé par NAIMI_Flash du mois de mai 2009_Budget Telmob 2011 3" xfId="8294" xr:uid="{00000000-0005-0000-0000-000067200000}"/>
    <cellStyle name="_Table_USA Ownership_commentaires fixe  internet Déc 08_Commentaires TBG mars_Copie de Flash du mois d' avril 2009 corrigé par NAIMI_Flash du mois de septembre 2009 (2) (version 1)" xfId="8295" xr:uid="{00000000-0005-0000-0000-000068200000}"/>
    <cellStyle name="_Table_USA Ownership_commentaires fixe  internet Déc 08_Commentaires TBG mars_Copie de Flash du mois d' avril 2009 corrigé par NAIMI_Flash du mois de septembre 2009 (2) (version 1) 2" xfId="8296" xr:uid="{00000000-0005-0000-0000-000069200000}"/>
    <cellStyle name="_Table_USA Ownership_commentaires fixe  internet Déc 08_Commentaires TBG mars_Copie de Flash du mois d' avril 2009 corrigé par NAIMI_Flash du mois de septembre 2009 (2) (version 1) 2 2" xfId="8297" xr:uid="{00000000-0005-0000-0000-00006A200000}"/>
    <cellStyle name="_Table_USA Ownership_commentaires fixe  internet Déc 08_Commentaires TBG mars_Copie de Flash du mois d' avril 2009 corrigé par NAIMI_Flash du mois de septembre 2009 (2) (version 1) 3" xfId="8298" xr:uid="{00000000-0005-0000-0000-00006B200000}"/>
    <cellStyle name="_Table_USA Ownership_commentaires fixe  internet Déc 08_Commentaires TBG mars_Copie de Flash du mois d' avril 2009 corrigé par NAIMI_Flash du mois de septembre 2009 (2) (version 1)_Budget Telmob 2011" xfId="8299" xr:uid="{00000000-0005-0000-0000-00006C200000}"/>
    <cellStyle name="_Table_USA Ownership_commentaires fixe  internet Déc 08_Commentaires TBG mars_Copie de Flash du mois d' avril 2009 corrigé par NAIMI_Flash du mois de septembre 2009 (2) (version 1)_Budget Telmob 2011 2" xfId="8300" xr:uid="{00000000-0005-0000-0000-00006D200000}"/>
    <cellStyle name="_Table_USA Ownership_commentaires fixe  internet Déc 08_Commentaires TBG mars_Copie de Flash du mois d' avril 2009 corrigé par NAIMI_Flash du mois de septembre 2009 (2) (version 1)_Budget Telmob 2011 2 2" xfId="8301" xr:uid="{00000000-0005-0000-0000-00006E200000}"/>
    <cellStyle name="_Table_USA Ownership_commentaires fixe  internet Déc 08_Commentaires TBG mars_Copie de Flash du mois d' avril 2009 corrigé par NAIMI_Flash du mois de septembre 2009 (2) (version 1)_Budget Telmob 2011 3" xfId="8302" xr:uid="{00000000-0005-0000-0000-00006F200000}"/>
    <cellStyle name="_Table_USA Ownership_commentaires fixe  internet Déc 08_Commentaires TBG mars_Copie de Flash du mois d' avril 2009 corrigé par NAIMI_Reporting Onatel Mai 2009 V 0" xfId="8303" xr:uid="{00000000-0005-0000-0000-000070200000}"/>
    <cellStyle name="_Table_USA Ownership_commentaires fixe  internet Déc 08_Commentaires TBG mars_Copie de Flash du mois d' avril 2009 corrigé par NAIMI_Reporting Onatel Mai 2009 V 0 2" xfId="8304" xr:uid="{00000000-0005-0000-0000-000071200000}"/>
    <cellStyle name="_Table_USA Ownership_commentaires fixe  internet Déc 08_Commentaires TBG mars_Copie de Flash du mois d' avril 2009 corrigé par NAIMI_Reporting Onatel Mai 2009 V 0 2 2" xfId="8305" xr:uid="{00000000-0005-0000-0000-000072200000}"/>
    <cellStyle name="_Table_USA Ownership_commentaires fixe  internet Déc 08_Commentaires TBG mars_Copie de Flash du mois d' avril 2009 corrigé par NAIMI_Reporting Onatel Mai 2009 V 0 3" xfId="8306" xr:uid="{00000000-0005-0000-0000-000073200000}"/>
    <cellStyle name="_Table_USA Ownership_commentaires fixe  internet Déc 08_Commentaires TBG mars_Copie de Flash du mois d' avril 2009 corrigé par NAIMI_Reporting Onatel Mai 2009 V 0_Budget Telmob 2011" xfId="8307" xr:uid="{00000000-0005-0000-0000-000074200000}"/>
    <cellStyle name="_Table_USA Ownership_commentaires fixe  internet Déc 08_Commentaires TBG mars_Copie de Flash du mois d' avril 2009 corrigé par NAIMI_Reporting Onatel Mai 2009 V 0_Budget Telmob 2011 2" xfId="8308" xr:uid="{00000000-0005-0000-0000-000075200000}"/>
    <cellStyle name="_Table_USA Ownership_commentaires fixe  internet Déc 08_Commentaires TBG mars_Copie de Flash du mois d' avril 2009 corrigé par NAIMI_Reporting Onatel Mai 2009 V 0_Budget Telmob 2011 2 2" xfId="8309" xr:uid="{00000000-0005-0000-0000-000076200000}"/>
    <cellStyle name="_Table_USA Ownership_commentaires fixe  internet Déc 08_Commentaires TBG mars_Copie de Flash du mois d' avril 2009 corrigé par NAIMI_Reporting Onatel Mai 2009 V 0_Budget Telmob 2011 3" xfId="8310" xr:uid="{00000000-0005-0000-0000-000077200000}"/>
    <cellStyle name="_Table_USA Ownership_commentaires fixe  internet Déc 08_Commentaires TBG mars_Copie de Flash du mois d' avril 2009 corrigé par NAIMI_Reporting Onatel Mai 2009 V 0_Flash du mois de septembre 2009 (2) (version 1)" xfId="8311" xr:uid="{00000000-0005-0000-0000-000078200000}"/>
    <cellStyle name="_Table_USA Ownership_commentaires fixe  internet Déc 08_Commentaires TBG mars_Copie de Flash du mois d' avril 2009 corrigé par NAIMI_Reporting Onatel Mai 2009 V 0_Flash du mois de septembre 2009 (2) (version 1) 2" xfId="8312" xr:uid="{00000000-0005-0000-0000-000079200000}"/>
    <cellStyle name="_Table_USA Ownership_commentaires fixe  internet Déc 08_Commentaires TBG mars_Copie de Flash du mois d' avril 2009 corrigé par NAIMI_Reporting Onatel Mai 2009 V 0_Flash du mois de septembre 2009 (2) (version 1) 2 2" xfId="8313" xr:uid="{00000000-0005-0000-0000-00007A200000}"/>
    <cellStyle name="_Table_USA Ownership_commentaires fixe  internet Déc 08_Commentaires TBG mars_Copie de Flash du mois d' avril 2009 corrigé par NAIMI_Reporting Onatel Mai 2009 V 0_Flash du mois de septembre 2009 (2) (version 1) 3" xfId="8314" xr:uid="{00000000-0005-0000-0000-00007B200000}"/>
    <cellStyle name="_Table_USA Ownership_commentaires fixe  internet Déc 08_Commentaires TBG mars_Copie de Flash du mois d' avril 2009 corrigé par NAIMI_Reporting Onatel Mai 2009 V 0_Flash du mois de septembre 2009 (2) (version 1)_Budget Telmob 2011" xfId="8315" xr:uid="{00000000-0005-0000-0000-00007C200000}"/>
    <cellStyle name="_Table_USA Ownership_commentaires fixe  internet Déc 08_Commentaires TBG mars_Copie de Flash du mois d' avril 2009 corrigé par NAIMI_Reporting Onatel Mai 2009 V 0_Flash du mois de septembre 2009 (2) (version 1)_Budget Telmob 2011 2" xfId="8316" xr:uid="{00000000-0005-0000-0000-00007D200000}"/>
    <cellStyle name="_Table_USA Ownership_commentaires fixe  internet Déc 08_Commentaires TBG mars_Copie de Flash du mois d' avril 2009 corrigé par NAIMI_Reporting Onatel Mai 2009 V 0_Flash du mois de septembre 2009 (2) (version 1)_Budget Telmob 2011 2 2" xfId="8317" xr:uid="{00000000-0005-0000-0000-00007E200000}"/>
    <cellStyle name="_Table_USA Ownership_commentaires fixe  internet Déc 08_Commentaires TBG mars_Copie de Flash du mois d' avril 2009 corrigé par NAIMI_Reporting Onatel Mai 2009 V 0_Flash du mois de septembre 2009 (2) (version 1)_Budget Telmob 2011 3" xfId="8318" xr:uid="{00000000-0005-0000-0000-00007F200000}"/>
    <cellStyle name="_Table_USA Ownership_commentaires fixe  internet Déc 08_Commentaires TBG mars_Copie de Flash du mois d' avril 2009 corrigé par NAIMI_Reporting Onatel Mai 2009 V 0_Reporting Onatel septembre  2009 préparé" xfId="8319" xr:uid="{00000000-0005-0000-0000-000080200000}"/>
    <cellStyle name="_Table_USA Ownership_commentaires fixe  internet Déc 08_Commentaires TBG mars_Copie de Flash du mois d' avril 2009 corrigé par NAIMI_Reporting Onatel Mai 2009 V 0_Reporting Onatel septembre  2009 préparé 2" xfId="8320" xr:uid="{00000000-0005-0000-0000-000081200000}"/>
    <cellStyle name="_Table_USA Ownership_commentaires fixe  internet Déc 08_Commentaires TBG mars_Copie de Flash du mois d' avril 2009 corrigé par NAIMI_Reporting Onatel Mai 2009 V 0_Reporting Onatel septembre  2009 préparé 2 2" xfId="8321" xr:uid="{00000000-0005-0000-0000-000082200000}"/>
    <cellStyle name="_Table_USA Ownership_commentaires fixe  internet Déc 08_Commentaires TBG mars_Copie de Flash du mois d' avril 2009 corrigé par NAIMI_Reporting Onatel Mai 2009 V 0_Reporting Onatel septembre  2009 préparé 3" xfId="8322" xr:uid="{00000000-0005-0000-0000-000083200000}"/>
    <cellStyle name="_Table_USA Ownership_commentaires fixe  internet Déc 08_Commentaires TBG mars_Copie de Flash du mois d' avril 2009 corrigé par NAIMI_Reporting Onatel Mai 2009 V 0_Reporting Onatel septembre  2009 préparé_Budget Telmob 2011" xfId="8323" xr:uid="{00000000-0005-0000-0000-000084200000}"/>
    <cellStyle name="_Table_USA Ownership_commentaires fixe  internet Déc 08_Commentaires TBG mars_Copie de Flash du mois d' avril 2009 corrigé par NAIMI_Reporting Onatel Mai 2009 V 0_Reporting Onatel septembre  2009 préparé_Budget Telmob 2011 2" xfId="8324" xr:uid="{00000000-0005-0000-0000-000085200000}"/>
    <cellStyle name="_Table_USA Ownership_commentaires fixe  internet Déc 08_Commentaires TBG mars_Copie de Flash du mois d' avril 2009 corrigé par NAIMI_Reporting Onatel Mai 2009 V 0_Reporting Onatel septembre  2009 préparé_Budget Telmob 2011 2 2" xfId="8325" xr:uid="{00000000-0005-0000-0000-000086200000}"/>
    <cellStyle name="_Table_USA Ownership_commentaires fixe  internet Déc 08_Commentaires TBG mars_Copie de Flash du mois d' avril 2009 corrigé par NAIMI_Reporting Onatel Mai 2009 V 0_Reporting Onatel septembre  2009 préparé_Budget Telmob 2011 3" xfId="8326" xr:uid="{00000000-0005-0000-0000-000087200000}"/>
    <cellStyle name="_Table_USA Ownership_commentaires fixe  internet Déc 08_Commentaires TBG mars_Copie de Flash du mois d' avril 2009 corrigé par NAIMI_Reporting Onatel septembre  2009 préparé" xfId="8327" xr:uid="{00000000-0005-0000-0000-000088200000}"/>
    <cellStyle name="_Table_USA Ownership_commentaires fixe  internet Déc 08_Commentaires TBG mars_Copie de Flash du mois d' avril 2009 corrigé par NAIMI_Reporting Onatel septembre  2009 préparé 2" xfId="8328" xr:uid="{00000000-0005-0000-0000-000089200000}"/>
    <cellStyle name="_Table_USA Ownership_commentaires fixe  internet Déc 08_Commentaires TBG mars_Copie de Flash du mois d' avril 2009 corrigé par NAIMI_Reporting Onatel septembre  2009 préparé 2 2" xfId="8329" xr:uid="{00000000-0005-0000-0000-00008A200000}"/>
    <cellStyle name="_Table_USA Ownership_commentaires fixe  internet Déc 08_Commentaires TBG mars_Copie de Flash du mois d' avril 2009 corrigé par NAIMI_Reporting Onatel septembre  2009 préparé 3" xfId="8330" xr:uid="{00000000-0005-0000-0000-00008B200000}"/>
    <cellStyle name="_Table_USA Ownership_commentaires fixe  internet Déc 08_Commentaires TBG mars_Copie de Flash du mois d' avril 2009 corrigé par NAIMI_Reporting Onatel septembre  2009 préparé_Budget Telmob 2011" xfId="8331" xr:uid="{00000000-0005-0000-0000-00008C200000}"/>
    <cellStyle name="_Table_USA Ownership_commentaires fixe  internet Déc 08_Commentaires TBG mars_Copie de Flash du mois d' avril 2009 corrigé par NAIMI_Reporting Onatel septembre  2009 préparé_Budget Telmob 2011 2" xfId="8332" xr:uid="{00000000-0005-0000-0000-00008D200000}"/>
    <cellStyle name="_Table_USA Ownership_commentaires fixe  internet Déc 08_Commentaires TBG mars_Copie de Flash du mois d' avril 2009 corrigé par NAIMI_Reporting Onatel septembre  2009 préparé_Budget Telmob 2011 2 2" xfId="8333" xr:uid="{00000000-0005-0000-0000-00008E200000}"/>
    <cellStyle name="_Table_USA Ownership_commentaires fixe  internet Déc 08_Commentaires TBG mars_Copie de Flash du mois d' avril 2009 corrigé par NAIMI_Reporting Onatel septembre  2009 préparé_Budget Telmob 2011 3" xfId="8334" xr:uid="{00000000-0005-0000-0000-00008F200000}"/>
    <cellStyle name="_Table_USA Ownership_commentaires fixe  internet Déc 08_Commentaires TBG mars_Flash du mois d' avril 2009" xfId="8335" xr:uid="{00000000-0005-0000-0000-000090200000}"/>
    <cellStyle name="_Table_USA Ownership_commentaires fixe  internet Déc 08_Commentaires TBG mars_Flash du mois d' avril 2009 2" xfId="8336" xr:uid="{00000000-0005-0000-0000-000091200000}"/>
    <cellStyle name="_Table_USA Ownership_commentaires fixe  internet Déc 08_Commentaires TBG mars_Flash du mois d' avril 2009 2 2" xfId="8337" xr:uid="{00000000-0005-0000-0000-000092200000}"/>
    <cellStyle name="_Table_USA Ownership_commentaires fixe  internet Déc 08_Commentaires TBG mars_Flash du mois d' avril 2009 3" xfId="8338" xr:uid="{00000000-0005-0000-0000-000093200000}"/>
    <cellStyle name="_Table_USA Ownership_commentaires fixe  internet Déc 08_Commentaires TBG mars_Flash du mois d' avril 2009_Budget Telmob 2011" xfId="8339" xr:uid="{00000000-0005-0000-0000-000094200000}"/>
    <cellStyle name="_Table_USA Ownership_commentaires fixe  internet Déc 08_Commentaires TBG mars_Flash du mois d' avril 2009_Budget Telmob 2011 2" xfId="8340" xr:uid="{00000000-0005-0000-0000-000095200000}"/>
    <cellStyle name="_Table_USA Ownership_commentaires fixe  internet Déc 08_Commentaires TBG mars_Flash du mois d' avril 2009_Budget Telmob 2011 2 2" xfId="8341" xr:uid="{00000000-0005-0000-0000-000096200000}"/>
    <cellStyle name="_Table_USA Ownership_commentaires fixe  internet Déc 08_Commentaires TBG mars_Flash du mois d' avril 2009_Budget Telmob 2011 3" xfId="8342" xr:uid="{00000000-0005-0000-0000-000097200000}"/>
    <cellStyle name="_Table_USA Ownership_commentaires fixe  internet Déc 08_Commentaires TBG mars_Flash du mois d' avril 2009_Flash du mois de mai 2009" xfId="8343" xr:uid="{00000000-0005-0000-0000-000098200000}"/>
    <cellStyle name="_Table_USA Ownership_commentaires fixe  internet Déc 08_Commentaires TBG mars_Flash du mois d' avril 2009_Flash du mois de mai 2009 2" xfId="8344" xr:uid="{00000000-0005-0000-0000-000099200000}"/>
    <cellStyle name="_Table_USA Ownership_commentaires fixe  internet Déc 08_Commentaires TBG mars_Flash du mois d' avril 2009_Flash du mois de mai 2009 2 2" xfId="8345" xr:uid="{00000000-0005-0000-0000-00009A200000}"/>
    <cellStyle name="_Table_USA Ownership_commentaires fixe  internet Déc 08_Commentaires TBG mars_Flash du mois d' avril 2009_Flash du mois de mai 2009 3" xfId="8346" xr:uid="{00000000-0005-0000-0000-00009B200000}"/>
    <cellStyle name="_Table_USA Ownership_commentaires fixe  internet Déc 08_Commentaires TBG mars_Flash du mois d' avril 2009_Flash du mois de mai 2009_Budget Telmob 2011" xfId="8347" xr:uid="{00000000-0005-0000-0000-00009C200000}"/>
    <cellStyle name="_Table_USA Ownership_commentaires fixe  internet Déc 08_Commentaires TBG mars_Flash du mois d' avril 2009_Flash du mois de mai 2009_Budget Telmob 2011 2" xfId="8348" xr:uid="{00000000-0005-0000-0000-00009D200000}"/>
    <cellStyle name="_Table_USA Ownership_commentaires fixe  internet Déc 08_Commentaires TBG mars_Flash du mois d' avril 2009_Flash du mois de mai 2009_Budget Telmob 2011 2 2" xfId="8349" xr:uid="{00000000-0005-0000-0000-00009E200000}"/>
    <cellStyle name="_Table_USA Ownership_commentaires fixe  internet Déc 08_Commentaires TBG mars_Flash du mois d' avril 2009_Flash du mois de mai 2009_Budget Telmob 2011 3" xfId="8350" xr:uid="{00000000-0005-0000-0000-00009F200000}"/>
    <cellStyle name="_Table_USA Ownership_commentaires fixe  internet Déc 08_Commentaires TBG mars_Flash du mois d' avril 2009_Flash du mois de septembre 2009 (2) (version 1)" xfId="8351" xr:uid="{00000000-0005-0000-0000-0000A0200000}"/>
    <cellStyle name="_Table_USA Ownership_commentaires fixe  internet Déc 08_Commentaires TBG mars_Flash du mois d' avril 2009_Flash du mois de septembre 2009 (2) (version 1) 2" xfId="8352" xr:uid="{00000000-0005-0000-0000-0000A1200000}"/>
    <cellStyle name="_Table_USA Ownership_commentaires fixe  internet Déc 08_Commentaires TBG mars_Flash du mois d' avril 2009_Flash du mois de septembre 2009 (2) (version 1) 2 2" xfId="8353" xr:uid="{00000000-0005-0000-0000-0000A2200000}"/>
    <cellStyle name="_Table_USA Ownership_commentaires fixe  internet Déc 08_Commentaires TBG mars_Flash du mois d' avril 2009_Flash du mois de septembre 2009 (2) (version 1) 3" xfId="8354" xr:uid="{00000000-0005-0000-0000-0000A3200000}"/>
    <cellStyle name="_Table_USA Ownership_commentaires fixe  internet Déc 08_Commentaires TBG mars_Flash du mois d' avril 2009_Flash du mois de septembre 2009 (2) (version 1)_Budget Telmob 2011" xfId="8355" xr:uid="{00000000-0005-0000-0000-0000A4200000}"/>
    <cellStyle name="_Table_USA Ownership_commentaires fixe  internet Déc 08_Commentaires TBG mars_Flash du mois d' avril 2009_Flash du mois de septembre 2009 (2) (version 1)_Budget Telmob 2011 2" xfId="8356" xr:uid="{00000000-0005-0000-0000-0000A5200000}"/>
    <cellStyle name="_Table_USA Ownership_commentaires fixe  internet Déc 08_Commentaires TBG mars_Flash du mois d' avril 2009_Flash du mois de septembre 2009 (2) (version 1)_Budget Telmob 2011 2 2" xfId="8357" xr:uid="{00000000-0005-0000-0000-0000A6200000}"/>
    <cellStyle name="_Table_USA Ownership_commentaires fixe  internet Déc 08_Commentaires TBG mars_Flash du mois d' avril 2009_Flash du mois de septembre 2009 (2) (version 1)_Budget Telmob 2011 3" xfId="8358" xr:uid="{00000000-0005-0000-0000-0000A7200000}"/>
    <cellStyle name="_Table_USA Ownership_commentaires fixe  internet Déc 08_Commentaires TBG mars_Flash du mois d' avril 2009_Reporting Onatel Mai 2009 V 0" xfId="8359" xr:uid="{00000000-0005-0000-0000-0000A8200000}"/>
    <cellStyle name="_Table_USA Ownership_commentaires fixe  internet Déc 08_Commentaires TBG mars_Flash du mois d' avril 2009_Reporting Onatel Mai 2009 V 0 2" xfId="8360" xr:uid="{00000000-0005-0000-0000-0000A9200000}"/>
    <cellStyle name="_Table_USA Ownership_commentaires fixe  internet Déc 08_Commentaires TBG mars_Flash du mois d' avril 2009_Reporting Onatel Mai 2009 V 0 2 2" xfId="8361" xr:uid="{00000000-0005-0000-0000-0000AA200000}"/>
    <cellStyle name="_Table_USA Ownership_commentaires fixe  internet Déc 08_Commentaires TBG mars_Flash du mois d' avril 2009_Reporting Onatel Mai 2009 V 0 3" xfId="8362" xr:uid="{00000000-0005-0000-0000-0000AB200000}"/>
    <cellStyle name="_Table_USA Ownership_commentaires fixe  internet Déc 08_Commentaires TBG mars_Flash du mois d' avril 2009_Reporting Onatel Mai 2009 V 0_Budget Telmob 2011" xfId="8363" xr:uid="{00000000-0005-0000-0000-0000AC200000}"/>
    <cellStyle name="_Table_USA Ownership_commentaires fixe  internet Déc 08_Commentaires TBG mars_Flash du mois d' avril 2009_Reporting Onatel Mai 2009 V 0_Budget Telmob 2011 2" xfId="8364" xr:uid="{00000000-0005-0000-0000-0000AD200000}"/>
    <cellStyle name="_Table_USA Ownership_commentaires fixe  internet Déc 08_Commentaires TBG mars_Flash du mois d' avril 2009_Reporting Onatel Mai 2009 V 0_Budget Telmob 2011 2 2" xfId="8365" xr:uid="{00000000-0005-0000-0000-0000AE200000}"/>
    <cellStyle name="_Table_USA Ownership_commentaires fixe  internet Déc 08_Commentaires TBG mars_Flash du mois d' avril 2009_Reporting Onatel Mai 2009 V 0_Budget Telmob 2011 3" xfId="8366" xr:uid="{00000000-0005-0000-0000-0000AF200000}"/>
    <cellStyle name="_Table_USA Ownership_commentaires fixe  internet Déc 08_Commentaires TBG mars_Flash du mois d' avril 2009_Reporting Onatel septembre  2009 préparé" xfId="8367" xr:uid="{00000000-0005-0000-0000-0000B0200000}"/>
    <cellStyle name="_Table_USA Ownership_commentaires fixe  internet Déc 08_Commentaires TBG mars_Flash du mois d' avril 2009_Reporting Onatel septembre  2009 préparé 2" xfId="8368" xr:uid="{00000000-0005-0000-0000-0000B1200000}"/>
    <cellStyle name="_Table_USA Ownership_commentaires fixe  internet Déc 08_Commentaires TBG mars_Flash du mois d' avril 2009_Reporting Onatel septembre  2009 préparé 2 2" xfId="8369" xr:uid="{00000000-0005-0000-0000-0000B2200000}"/>
    <cellStyle name="_Table_USA Ownership_commentaires fixe  internet Déc 08_Commentaires TBG mars_Flash du mois d' avril 2009_Reporting Onatel septembre  2009 préparé 3" xfId="8370" xr:uid="{00000000-0005-0000-0000-0000B3200000}"/>
    <cellStyle name="_Table_USA Ownership_commentaires fixe  internet Déc 08_Commentaires TBG mars_Flash du mois d' avril 2009_Reporting Onatel septembre  2009 préparé_Budget Telmob 2011" xfId="8371" xr:uid="{00000000-0005-0000-0000-0000B4200000}"/>
    <cellStyle name="_Table_USA Ownership_commentaires fixe  internet Déc 08_Commentaires TBG mars_Flash du mois d' avril 2009_Reporting Onatel septembre  2009 préparé_Budget Telmob 2011 2" xfId="8372" xr:uid="{00000000-0005-0000-0000-0000B5200000}"/>
    <cellStyle name="_Table_USA Ownership_commentaires fixe  internet Déc 08_Commentaires TBG mars_Flash du mois d' avril 2009_Reporting Onatel septembre  2009 préparé_Budget Telmob 2011 2 2" xfId="8373" xr:uid="{00000000-0005-0000-0000-0000B6200000}"/>
    <cellStyle name="_Table_USA Ownership_commentaires fixe  internet Déc 08_Commentaires TBG mars_Flash du mois d' avril 2009_Reporting Onatel septembre  2009 préparé_Budget Telmob 2011 3" xfId="8374" xr:uid="{00000000-0005-0000-0000-0000B7200000}"/>
    <cellStyle name="_Table_USA Ownership_commentaires fixe  internet Déc 08_Commentaires TBG mars_Flash du mois de mai 2009" xfId="8375" xr:uid="{00000000-0005-0000-0000-0000B8200000}"/>
    <cellStyle name="_Table_USA Ownership_commentaires fixe  internet Déc 08_Commentaires TBG mars_Flash du mois de mai 2009 2" xfId="8376" xr:uid="{00000000-0005-0000-0000-0000B9200000}"/>
    <cellStyle name="_Table_USA Ownership_commentaires fixe  internet Déc 08_Commentaires TBG mars_Flash du mois de mai 2009 2 2" xfId="8377" xr:uid="{00000000-0005-0000-0000-0000BA200000}"/>
    <cellStyle name="_Table_USA Ownership_commentaires fixe  internet Déc 08_Commentaires TBG mars_Flash du mois de mai 2009 3" xfId="8378" xr:uid="{00000000-0005-0000-0000-0000BB200000}"/>
    <cellStyle name="_Table_USA Ownership_commentaires fixe  internet Déc 08_Commentaires TBG mars_Flash du mois de mai 2009_Budget Telmob 2011" xfId="8379" xr:uid="{00000000-0005-0000-0000-0000BC200000}"/>
    <cellStyle name="_Table_USA Ownership_commentaires fixe  internet Déc 08_Commentaires TBG mars_Flash du mois de mai 2009_Budget Telmob 2011 2" xfId="8380" xr:uid="{00000000-0005-0000-0000-0000BD200000}"/>
    <cellStyle name="_Table_USA Ownership_commentaires fixe  internet Déc 08_Commentaires TBG mars_Flash du mois de mai 2009_Budget Telmob 2011 2 2" xfId="8381" xr:uid="{00000000-0005-0000-0000-0000BE200000}"/>
    <cellStyle name="_Table_USA Ownership_commentaires fixe  internet Déc 08_Commentaires TBG mars_Flash du mois de mai 2009_Budget Telmob 2011 3" xfId="8382" xr:uid="{00000000-0005-0000-0000-0000BF200000}"/>
    <cellStyle name="_Table_USA Ownership_commentaires fixe  internet Déc 08_Commentaires TBG mars_Flash du mois de septembre 2009 (2) (version 1)" xfId="8383" xr:uid="{00000000-0005-0000-0000-0000C0200000}"/>
    <cellStyle name="_Table_USA Ownership_commentaires fixe  internet Déc 08_Commentaires TBG mars_Flash du mois de septembre 2009 (2) (version 1) 2" xfId="8384" xr:uid="{00000000-0005-0000-0000-0000C1200000}"/>
    <cellStyle name="_Table_USA Ownership_commentaires fixe  internet Déc 08_Commentaires TBG mars_Flash du mois de septembre 2009 (2) (version 1) 2 2" xfId="8385" xr:uid="{00000000-0005-0000-0000-0000C2200000}"/>
    <cellStyle name="_Table_USA Ownership_commentaires fixe  internet Déc 08_Commentaires TBG mars_Flash du mois de septembre 2009 (2) (version 1) 3" xfId="8386" xr:uid="{00000000-0005-0000-0000-0000C3200000}"/>
    <cellStyle name="_Table_USA Ownership_commentaires fixe  internet Déc 08_Commentaires TBG mars_Flash du mois de septembre 2009 (2) (version 1)_Budget Telmob 2011" xfId="8387" xr:uid="{00000000-0005-0000-0000-0000C4200000}"/>
    <cellStyle name="_Table_USA Ownership_commentaires fixe  internet Déc 08_Commentaires TBG mars_Flash du mois de septembre 2009 (2) (version 1)_Budget Telmob 2011 2" xfId="8388" xr:uid="{00000000-0005-0000-0000-0000C5200000}"/>
    <cellStyle name="_Table_USA Ownership_commentaires fixe  internet Déc 08_Commentaires TBG mars_Flash du mois de septembre 2009 (2) (version 1)_Budget Telmob 2011 2 2" xfId="8389" xr:uid="{00000000-0005-0000-0000-0000C6200000}"/>
    <cellStyle name="_Table_USA Ownership_commentaires fixe  internet Déc 08_Commentaires TBG mars_Flash du mois de septembre 2009 (2) (version 1)_Budget Telmob 2011 3" xfId="8390" xr:uid="{00000000-0005-0000-0000-0000C7200000}"/>
    <cellStyle name="_Table_USA Ownership_commentaires fixe  internet Déc 08_Commentaires TBG mars_Reporting Onatel Mai 2009 V 0" xfId="8391" xr:uid="{00000000-0005-0000-0000-0000C8200000}"/>
    <cellStyle name="_Table_USA Ownership_commentaires fixe  internet Déc 08_Commentaires TBG mars_Reporting Onatel Mai 2009 V 0 2" xfId="8392" xr:uid="{00000000-0005-0000-0000-0000C9200000}"/>
    <cellStyle name="_Table_USA Ownership_commentaires fixe  internet Déc 08_Commentaires TBG mars_Reporting Onatel Mai 2009 V 0 2 2" xfId="8393" xr:uid="{00000000-0005-0000-0000-0000CA200000}"/>
    <cellStyle name="_Table_USA Ownership_commentaires fixe  internet Déc 08_Commentaires TBG mars_Reporting Onatel Mai 2009 V 0 3" xfId="8394" xr:uid="{00000000-0005-0000-0000-0000CB200000}"/>
    <cellStyle name="_Table_USA Ownership_commentaires fixe  internet Déc 08_Commentaires TBG mars_Reporting Onatel Mai 2009 V 0_Budget Telmob 2011" xfId="8395" xr:uid="{00000000-0005-0000-0000-0000CC200000}"/>
    <cellStyle name="_Table_USA Ownership_commentaires fixe  internet Déc 08_Commentaires TBG mars_Reporting Onatel Mai 2009 V 0_Budget Telmob 2011 2" xfId="8396" xr:uid="{00000000-0005-0000-0000-0000CD200000}"/>
    <cellStyle name="_Table_USA Ownership_commentaires fixe  internet Déc 08_Commentaires TBG mars_Reporting Onatel Mai 2009 V 0_Budget Telmob 2011 2 2" xfId="8397" xr:uid="{00000000-0005-0000-0000-0000CE200000}"/>
    <cellStyle name="_Table_USA Ownership_commentaires fixe  internet Déc 08_Commentaires TBG mars_Reporting Onatel Mai 2009 V 0_Budget Telmob 2011 3" xfId="8398" xr:uid="{00000000-0005-0000-0000-0000CF200000}"/>
    <cellStyle name="_Table_USA Ownership_commentaires fixe  internet Déc 08_Commentaires TBG mars_Reporting Onatel septembre  2009 préparé" xfId="8399" xr:uid="{00000000-0005-0000-0000-0000D0200000}"/>
    <cellStyle name="_Table_USA Ownership_commentaires fixe  internet Déc 08_Commentaires TBG mars_Reporting Onatel septembre  2009 préparé 2" xfId="8400" xr:uid="{00000000-0005-0000-0000-0000D1200000}"/>
    <cellStyle name="_Table_USA Ownership_commentaires fixe  internet Déc 08_Commentaires TBG mars_Reporting Onatel septembre  2009 préparé 2 2" xfId="8401" xr:uid="{00000000-0005-0000-0000-0000D2200000}"/>
    <cellStyle name="_Table_USA Ownership_commentaires fixe  internet Déc 08_Commentaires TBG mars_Reporting Onatel septembre  2009 préparé 3" xfId="8402" xr:uid="{00000000-0005-0000-0000-0000D3200000}"/>
    <cellStyle name="_Table_USA Ownership_commentaires fixe  internet Déc 08_Commentaires TBG mars_Reporting Onatel septembre  2009 préparé_Budget Telmob 2011" xfId="8403" xr:uid="{00000000-0005-0000-0000-0000D4200000}"/>
    <cellStyle name="_Table_USA Ownership_commentaires fixe  internet Déc 08_Commentaires TBG mars_Reporting Onatel septembre  2009 préparé_Budget Telmob 2011 2" xfId="8404" xr:uid="{00000000-0005-0000-0000-0000D5200000}"/>
    <cellStyle name="_Table_USA Ownership_commentaires fixe  internet Déc 08_Commentaires TBG mars_Reporting Onatel septembre  2009 préparé_Budget Telmob 2011 2 2" xfId="8405" xr:uid="{00000000-0005-0000-0000-0000D6200000}"/>
    <cellStyle name="_Table_USA Ownership_commentaires fixe  internet Déc 08_Commentaires TBG mars_Reporting Onatel septembre  2009 préparé_Budget Telmob 2011 3" xfId="8406" xr:uid="{00000000-0005-0000-0000-0000D7200000}"/>
    <cellStyle name="_Table_USA Ownership_commentaires fixe  internet Déc 08_Copie de Flash du mois d' avril 2009 corrigé par NAIMI" xfId="8407" xr:uid="{00000000-0005-0000-0000-0000D8200000}"/>
    <cellStyle name="_Table_USA Ownership_commentaires fixe  internet Déc 08_Copie de Flash du mois d' avril 2009 corrigé par NAIMI 2" xfId="8408" xr:uid="{00000000-0005-0000-0000-0000D9200000}"/>
    <cellStyle name="_Table_USA Ownership_commentaires fixe  internet Déc 08_Copie de Flash du mois d' avril 2009 corrigé par NAIMI 2 2" xfId="8409" xr:uid="{00000000-0005-0000-0000-0000DA200000}"/>
    <cellStyle name="_Table_USA Ownership_commentaires fixe  internet Déc 08_Copie de Flash du mois d' avril 2009 corrigé par NAIMI 3" xfId="8410" xr:uid="{00000000-0005-0000-0000-0000DB200000}"/>
    <cellStyle name="_Table_USA Ownership_commentaires fixe  internet Déc 08_Copie de Flash du mois d' avril 2009 corrigé par NAIMI_Budget Telmob 2011" xfId="8411" xr:uid="{00000000-0005-0000-0000-0000DC200000}"/>
    <cellStyle name="_Table_USA Ownership_commentaires fixe  internet Déc 08_Copie de Flash du mois d' avril 2009 corrigé par NAIMI_Budget Telmob 2011 2" xfId="8412" xr:uid="{00000000-0005-0000-0000-0000DD200000}"/>
    <cellStyle name="_Table_USA Ownership_commentaires fixe  internet Déc 08_Copie de Flash du mois d' avril 2009 corrigé par NAIMI_Budget Telmob 2011 2 2" xfId="8413" xr:uid="{00000000-0005-0000-0000-0000DE200000}"/>
    <cellStyle name="_Table_USA Ownership_commentaires fixe  internet Déc 08_Copie de Flash du mois d' avril 2009 corrigé par NAIMI_Budget Telmob 2011 3" xfId="8414" xr:uid="{00000000-0005-0000-0000-0000DF200000}"/>
    <cellStyle name="_Table_USA Ownership_commentaires fixe  internet Déc 08_Copie de Flash du mois d' avril 2009 corrigé par NAIMI_Flash du mois de mai 2009" xfId="8415" xr:uid="{00000000-0005-0000-0000-0000E0200000}"/>
    <cellStyle name="_Table_USA Ownership_commentaires fixe  internet Déc 08_Copie de Flash du mois d' avril 2009 corrigé par NAIMI_Flash du mois de mai 2009 2" xfId="8416" xr:uid="{00000000-0005-0000-0000-0000E1200000}"/>
    <cellStyle name="_Table_USA Ownership_commentaires fixe  internet Déc 08_Copie de Flash du mois d' avril 2009 corrigé par NAIMI_Flash du mois de mai 2009 2 2" xfId="8417" xr:uid="{00000000-0005-0000-0000-0000E2200000}"/>
    <cellStyle name="_Table_USA Ownership_commentaires fixe  internet Déc 08_Copie de Flash du mois d' avril 2009 corrigé par NAIMI_Flash du mois de mai 2009 3" xfId="8418" xr:uid="{00000000-0005-0000-0000-0000E3200000}"/>
    <cellStyle name="_Table_USA Ownership_commentaires fixe  internet Déc 08_Copie de Flash du mois d' avril 2009 corrigé par NAIMI_Flash du mois de mai 2009_Budget Telmob 2011" xfId="8419" xr:uid="{00000000-0005-0000-0000-0000E4200000}"/>
    <cellStyle name="_Table_USA Ownership_commentaires fixe  internet Déc 08_Copie de Flash du mois d' avril 2009 corrigé par NAIMI_Flash du mois de mai 2009_Budget Telmob 2011 2" xfId="8420" xr:uid="{00000000-0005-0000-0000-0000E5200000}"/>
    <cellStyle name="_Table_USA Ownership_commentaires fixe  internet Déc 08_Copie de Flash du mois d' avril 2009 corrigé par NAIMI_Flash du mois de mai 2009_Budget Telmob 2011 2 2" xfId="8421" xr:uid="{00000000-0005-0000-0000-0000E6200000}"/>
    <cellStyle name="_Table_USA Ownership_commentaires fixe  internet Déc 08_Copie de Flash du mois d' avril 2009 corrigé par NAIMI_Flash du mois de mai 2009_Budget Telmob 2011 3" xfId="8422" xr:uid="{00000000-0005-0000-0000-0000E7200000}"/>
    <cellStyle name="_Table_USA Ownership_commentaires fixe  internet Déc 08_Copie de Flash du mois d' avril 2009 corrigé par NAIMI_Flash du mois de septembre 2009 (2) (version 1)" xfId="8423" xr:uid="{00000000-0005-0000-0000-0000E8200000}"/>
    <cellStyle name="_Table_USA Ownership_commentaires fixe  internet Déc 08_Copie de Flash du mois d' avril 2009 corrigé par NAIMI_Flash du mois de septembre 2009 (2) (version 1) 2" xfId="8424" xr:uid="{00000000-0005-0000-0000-0000E9200000}"/>
    <cellStyle name="_Table_USA Ownership_commentaires fixe  internet Déc 08_Copie de Flash du mois d' avril 2009 corrigé par NAIMI_Flash du mois de septembre 2009 (2) (version 1) 2 2" xfId="8425" xr:uid="{00000000-0005-0000-0000-0000EA200000}"/>
    <cellStyle name="_Table_USA Ownership_commentaires fixe  internet Déc 08_Copie de Flash du mois d' avril 2009 corrigé par NAIMI_Flash du mois de septembre 2009 (2) (version 1) 3" xfId="8426" xr:uid="{00000000-0005-0000-0000-0000EB200000}"/>
    <cellStyle name="_Table_USA Ownership_commentaires fixe  internet Déc 08_Copie de Flash du mois d' avril 2009 corrigé par NAIMI_Flash du mois de septembre 2009 (2) (version 1)_Budget Telmob 2011" xfId="8427" xr:uid="{00000000-0005-0000-0000-0000EC200000}"/>
    <cellStyle name="_Table_USA Ownership_commentaires fixe  internet Déc 08_Copie de Flash du mois d' avril 2009 corrigé par NAIMI_Flash du mois de septembre 2009 (2) (version 1)_Budget Telmob 2011 2" xfId="8428" xr:uid="{00000000-0005-0000-0000-0000ED200000}"/>
    <cellStyle name="_Table_USA Ownership_commentaires fixe  internet Déc 08_Copie de Flash du mois d' avril 2009 corrigé par NAIMI_Flash du mois de septembre 2009 (2) (version 1)_Budget Telmob 2011 2 2" xfId="8429" xr:uid="{00000000-0005-0000-0000-0000EE200000}"/>
    <cellStyle name="_Table_USA Ownership_commentaires fixe  internet Déc 08_Copie de Flash du mois d' avril 2009 corrigé par NAIMI_Flash du mois de septembre 2009 (2) (version 1)_Budget Telmob 2011 3" xfId="8430" xr:uid="{00000000-0005-0000-0000-0000EF200000}"/>
    <cellStyle name="_Table_USA Ownership_commentaires fixe  internet Déc 08_Copie de Flash du mois d' avril 2009 corrigé par NAIMI_Reporting Onatel Mai 2009 V 0" xfId="8431" xr:uid="{00000000-0005-0000-0000-0000F0200000}"/>
    <cellStyle name="_Table_USA Ownership_commentaires fixe  internet Déc 08_Copie de Flash du mois d' avril 2009 corrigé par NAIMI_Reporting Onatel Mai 2009 V 0 2" xfId="8432" xr:uid="{00000000-0005-0000-0000-0000F1200000}"/>
    <cellStyle name="_Table_USA Ownership_commentaires fixe  internet Déc 08_Copie de Flash du mois d' avril 2009 corrigé par NAIMI_Reporting Onatel Mai 2009 V 0 2 2" xfId="8433" xr:uid="{00000000-0005-0000-0000-0000F2200000}"/>
    <cellStyle name="_Table_USA Ownership_commentaires fixe  internet Déc 08_Copie de Flash du mois d' avril 2009 corrigé par NAIMI_Reporting Onatel Mai 2009 V 0 3" xfId="8434" xr:uid="{00000000-0005-0000-0000-0000F3200000}"/>
    <cellStyle name="_Table_USA Ownership_commentaires fixe  internet Déc 08_Copie de Flash du mois d' avril 2009 corrigé par NAIMI_Reporting Onatel Mai 2009 V 0_Budget Telmob 2011" xfId="8435" xr:uid="{00000000-0005-0000-0000-0000F4200000}"/>
    <cellStyle name="_Table_USA Ownership_commentaires fixe  internet Déc 08_Copie de Flash du mois d' avril 2009 corrigé par NAIMI_Reporting Onatel Mai 2009 V 0_Budget Telmob 2011 2" xfId="8436" xr:uid="{00000000-0005-0000-0000-0000F5200000}"/>
    <cellStyle name="_Table_USA Ownership_commentaires fixe  internet Déc 08_Copie de Flash du mois d' avril 2009 corrigé par NAIMI_Reporting Onatel Mai 2009 V 0_Budget Telmob 2011 2 2" xfId="8437" xr:uid="{00000000-0005-0000-0000-0000F6200000}"/>
    <cellStyle name="_Table_USA Ownership_commentaires fixe  internet Déc 08_Copie de Flash du mois d' avril 2009 corrigé par NAIMI_Reporting Onatel Mai 2009 V 0_Budget Telmob 2011 3" xfId="8438" xr:uid="{00000000-0005-0000-0000-0000F7200000}"/>
    <cellStyle name="_Table_USA Ownership_commentaires fixe  internet Déc 08_Copie de Flash du mois d' avril 2009 corrigé par NAIMI_Reporting Onatel Mai 2009 V 0_Flash du mois de septembre 2009 (2) (version 1)" xfId="8439" xr:uid="{00000000-0005-0000-0000-0000F8200000}"/>
    <cellStyle name="_Table_USA Ownership_commentaires fixe  internet Déc 08_Copie de Flash du mois d' avril 2009 corrigé par NAIMI_Reporting Onatel Mai 2009 V 0_Flash du mois de septembre 2009 (2) (version 1) 2" xfId="8440" xr:uid="{00000000-0005-0000-0000-0000F9200000}"/>
    <cellStyle name="_Table_USA Ownership_commentaires fixe  internet Déc 08_Copie de Flash du mois d' avril 2009 corrigé par NAIMI_Reporting Onatel Mai 2009 V 0_Flash du mois de septembre 2009 (2) (version 1) 2 2" xfId="8441" xr:uid="{00000000-0005-0000-0000-0000FA200000}"/>
    <cellStyle name="_Table_USA Ownership_commentaires fixe  internet Déc 08_Copie de Flash du mois d' avril 2009 corrigé par NAIMI_Reporting Onatel Mai 2009 V 0_Flash du mois de septembre 2009 (2) (version 1) 3" xfId="8442" xr:uid="{00000000-0005-0000-0000-0000FB200000}"/>
    <cellStyle name="_Table_USA Ownership_commentaires fixe  internet Déc 08_Copie de Flash du mois d' avril 2009 corrigé par NAIMI_Reporting Onatel Mai 2009 V 0_Flash du mois de septembre 2009 (2) (version 1)_Budget Telmob 2011" xfId="8443" xr:uid="{00000000-0005-0000-0000-0000FC200000}"/>
    <cellStyle name="_Table_USA Ownership_commentaires fixe  internet Déc 08_Copie de Flash du mois d' avril 2009 corrigé par NAIMI_Reporting Onatel Mai 2009 V 0_Flash du mois de septembre 2009 (2) (version 1)_Budget Telmob 2011 2" xfId="8444" xr:uid="{00000000-0005-0000-0000-0000FD200000}"/>
    <cellStyle name="_Table_USA Ownership_commentaires fixe  internet Déc 08_Copie de Flash du mois d' avril 2009 corrigé par NAIMI_Reporting Onatel Mai 2009 V 0_Flash du mois de septembre 2009 (2) (version 1)_Budget Telmob 2011 2 2" xfId="8445" xr:uid="{00000000-0005-0000-0000-0000FE200000}"/>
    <cellStyle name="_Table_USA Ownership_commentaires fixe  internet Déc 08_Copie de Flash du mois d' avril 2009 corrigé par NAIMI_Reporting Onatel Mai 2009 V 0_Flash du mois de septembre 2009 (2) (version 1)_Budget Telmob 2011 3" xfId="8446" xr:uid="{00000000-0005-0000-0000-0000FF200000}"/>
    <cellStyle name="_Table_USA Ownership_commentaires fixe  internet Déc 08_Copie de Flash du mois d' avril 2009 corrigé par NAIMI_Reporting Onatel Mai 2009 V 0_Reporting Onatel septembre  2009 préparé" xfId="8447" xr:uid="{00000000-0005-0000-0000-000000210000}"/>
    <cellStyle name="_Table_USA Ownership_commentaires fixe  internet Déc 08_Copie de Flash du mois d' avril 2009 corrigé par NAIMI_Reporting Onatel Mai 2009 V 0_Reporting Onatel septembre  2009 préparé 2" xfId="8448" xr:uid="{00000000-0005-0000-0000-000001210000}"/>
    <cellStyle name="_Table_USA Ownership_commentaires fixe  internet Déc 08_Copie de Flash du mois d' avril 2009 corrigé par NAIMI_Reporting Onatel Mai 2009 V 0_Reporting Onatel septembre  2009 préparé 2 2" xfId="8449" xr:uid="{00000000-0005-0000-0000-000002210000}"/>
    <cellStyle name="_Table_USA Ownership_commentaires fixe  internet Déc 08_Copie de Flash du mois d' avril 2009 corrigé par NAIMI_Reporting Onatel Mai 2009 V 0_Reporting Onatel septembre  2009 préparé 3" xfId="8450" xr:uid="{00000000-0005-0000-0000-000003210000}"/>
    <cellStyle name="_Table_USA Ownership_commentaires fixe  internet Déc 08_Copie de Flash du mois d' avril 2009 corrigé par NAIMI_Reporting Onatel Mai 2009 V 0_Reporting Onatel septembre  2009 préparé_Budget Telmob 2011" xfId="8451" xr:uid="{00000000-0005-0000-0000-000004210000}"/>
    <cellStyle name="_Table_USA Ownership_commentaires fixe  internet Déc 08_Copie de Flash du mois d' avril 2009 corrigé par NAIMI_Reporting Onatel Mai 2009 V 0_Reporting Onatel septembre  2009 préparé_Budget Telmob 2011 2" xfId="8452" xr:uid="{00000000-0005-0000-0000-000005210000}"/>
    <cellStyle name="_Table_USA Ownership_commentaires fixe  internet Déc 08_Copie de Flash du mois d' avril 2009 corrigé par NAIMI_Reporting Onatel Mai 2009 V 0_Reporting Onatel septembre  2009 préparé_Budget Telmob 2011 2 2" xfId="8453" xr:uid="{00000000-0005-0000-0000-000006210000}"/>
    <cellStyle name="_Table_USA Ownership_commentaires fixe  internet Déc 08_Copie de Flash du mois d' avril 2009 corrigé par NAIMI_Reporting Onatel Mai 2009 V 0_Reporting Onatel septembre  2009 préparé_Budget Telmob 2011 3" xfId="8454" xr:uid="{00000000-0005-0000-0000-000007210000}"/>
    <cellStyle name="_Table_USA Ownership_commentaires fixe  internet Déc 08_Copie de Flash du mois d' avril 2009 corrigé par NAIMI_Reporting Onatel septembre  2009 préparé" xfId="8455" xr:uid="{00000000-0005-0000-0000-000008210000}"/>
    <cellStyle name="_Table_USA Ownership_commentaires fixe  internet Déc 08_Copie de Flash du mois d' avril 2009 corrigé par NAIMI_Reporting Onatel septembre  2009 préparé 2" xfId="8456" xr:uid="{00000000-0005-0000-0000-000009210000}"/>
    <cellStyle name="_Table_USA Ownership_commentaires fixe  internet Déc 08_Copie de Flash du mois d' avril 2009 corrigé par NAIMI_Reporting Onatel septembre  2009 préparé 2 2" xfId="8457" xr:uid="{00000000-0005-0000-0000-00000A210000}"/>
    <cellStyle name="_Table_USA Ownership_commentaires fixe  internet Déc 08_Copie de Flash du mois d' avril 2009 corrigé par NAIMI_Reporting Onatel septembre  2009 préparé 3" xfId="8458" xr:uid="{00000000-0005-0000-0000-00000B210000}"/>
    <cellStyle name="_Table_USA Ownership_commentaires fixe  internet Déc 08_Copie de Flash du mois d' avril 2009 corrigé par NAIMI_Reporting Onatel septembre  2009 préparé_Budget Telmob 2011" xfId="8459" xr:uid="{00000000-0005-0000-0000-00000C210000}"/>
    <cellStyle name="_Table_USA Ownership_commentaires fixe  internet Déc 08_Copie de Flash du mois d' avril 2009 corrigé par NAIMI_Reporting Onatel septembre  2009 préparé_Budget Telmob 2011 2" xfId="8460" xr:uid="{00000000-0005-0000-0000-00000D210000}"/>
    <cellStyle name="_Table_USA Ownership_commentaires fixe  internet Déc 08_Copie de Flash du mois d' avril 2009 corrigé par NAIMI_Reporting Onatel septembre  2009 préparé_Budget Telmob 2011 2 2" xfId="8461" xr:uid="{00000000-0005-0000-0000-00000E210000}"/>
    <cellStyle name="_Table_USA Ownership_commentaires fixe  internet Déc 08_Copie de Flash du mois d' avril 2009 corrigé par NAIMI_Reporting Onatel septembre  2009 préparé_Budget Telmob 2011 3" xfId="8462" xr:uid="{00000000-0005-0000-0000-00000F210000}"/>
    <cellStyle name="_Table_USA Ownership_commentaires fixe  internet Déc 08_Flash du mois d' avril 2009" xfId="8463" xr:uid="{00000000-0005-0000-0000-000010210000}"/>
    <cellStyle name="_Table_USA Ownership_commentaires fixe  internet Déc 08_Flash du mois d' avril 2009 2" xfId="8464" xr:uid="{00000000-0005-0000-0000-000011210000}"/>
    <cellStyle name="_Table_USA Ownership_commentaires fixe  internet Déc 08_Flash du mois d' avril 2009 2 2" xfId="8465" xr:uid="{00000000-0005-0000-0000-000012210000}"/>
    <cellStyle name="_Table_USA Ownership_commentaires fixe  internet Déc 08_Flash du mois d' avril 2009 3" xfId="8466" xr:uid="{00000000-0005-0000-0000-000013210000}"/>
    <cellStyle name="_Table_USA Ownership_commentaires fixe  internet Déc 08_Flash du mois d' avril 2009_Budget Telmob 2011" xfId="8467" xr:uid="{00000000-0005-0000-0000-000014210000}"/>
    <cellStyle name="_Table_USA Ownership_commentaires fixe  internet Déc 08_Flash du mois d' avril 2009_Budget Telmob 2011 2" xfId="8468" xr:uid="{00000000-0005-0000-0000-000015210000}"/>
    <cellStyle name="_Table_USA Ownership_commentaires fixe  internet Déc 08_Flash du mois d' avril 2009_Budget Telmob 2011 2 2" xfId="8469" xr:uid="{00000000-0005-0000-0000-000016210000}"/>
    <cellStyle name="_Table_USA Ownership_commentaires fixe  internet Déc 08_Flash du mois d' avril 2009_Budget Telmob 2011 3" xfId="8470" xr:uid="{00000000-0005-0000-0000-000017210000}"/>
    <cellStyle name="_Table_USA Ownership_commentaires fixe  internet Déc 08_Flash du mois d' avril 2009_Flash du mois de mai 2009" xfId="8471" xr:uid="{00000000-0005-0000-0000-000018210000}"/>
    <cellStyle name="_Table_USA Ownership_commentaires fixe  internet Déc 08_Flash du mois d' avril 2009_Flash du mois de mai 2009 2" xfId="8472" xr:uid="{00000000-0005-0000-0000-000019210000}"/>
    <cellStyle name="_Table_USA Ownership_commentaires fixe  internet Déc 08_Flash du mois d' avril 2009_Flash du mois de mai 2009 2 2" xfId="8473" xr:uid="{00000000-0005-0000-0000-00001A210000}"/>
    <cellStyle name="_Table_USA Ownership_commentaires fixe  internet Déc 08_Flash du mois d' avril 2009_Flash du mois de mai 2009 3" xfId="8474" xr:uid="{00000000-0005-0000-0000-00001B210000}"/>
    <cellStyle name="_Table_USA Ownership_commentaires fixe  internet Déc 08_Flash du mois d' avril 2009_Flash du mois de mai 2009_Budget Telmob 2011" xfId="8475" xr:uid="{00000000-0005-0000-0000-00001C210000}"/>
    <cellStyle name="_Table_USA Ownership_commentaires fixe  internet Déc 08_Flash du mois d' avril 2009_Flash du mois de mai 2009_Budget Telmob 2011 2" xfId="8476" xr:uid="{00000000-0005-0000-0000-00001D210000}"/>
    <cellStyle name="_Table_USA Ownership_commentaires fixe  internet Déc 08_Flash du mois d' avril 2009_Flash du mois de mai 2009_Budget Telmob 2011 2 2" xfId="8477" xr:uid="{00000000-0005-0000-0000-00001E210000}"/>
    <cellStyle name="_Table_USA Ownership_commentaires fixe  internet Déc 08_Flash du mois d' avril 2009_Flash du mois de mai 2009_Budget Telmob 2011 3" xfId="8478" xr:uid="{00000000-0005-0000-0000-00001F210000}"/>
    <cellStyle name="_Table_USA Ownership_commentaires fixe  internet Déc 08_Flash du mois d' avril 2009_Flash du mois de septembre 2009 (2) (version 1)" xfId="8479" xr:uid="{00000000-0005-0000-0000-000020210000}"/>
    <cellStyle name="_Table_USA Ownership_commentaires fixe  internet Déc 08_Flash du mois d' avril 2009_Flash du mois de septembre 2009 (2) (version 1) 2" xfId="8480" xr:uid="{00000000-0005-0000-0000-000021210000}"/>
    <cellStyle name="_Table_USA Ownership_commentaires fixe  internet Déc 08_Flash du mois d' avril 2009_Flash du mois de septembre 2009 (2) (version 1) 2 2" xfId="8481" xr:uid="{00000000-0005-0000-0000-000022210000}"/>
    <cellStyle name="_Table_USA Ownership_commentaires fixe  internet Déc 08_Flash du mois d' avril 2009_Flash du mois de septembre 2009 (2) (version 1) 3" xfId="8482" xr:uid="{00000000-0005-0000-0000-000023210000}"/>
    <cellStyle name="_Table_USA Ownership_commentaires fixe  internet Déc 08_Flash du mois d' avril 2009_Flash du mois de septembre 2009 (2) (version 1)_Budget Telmob 2011" xfId="8483" xr:uid="{00000000-0005-0000-0000-000024210000}"/>
    <cellStyle name="_Table_USA Ownership_commentaires fixe  internet Déc 08_Flash du mois d' avril 2009_Flash du mois de septembre 2009 (2) (version 1)_Budget Telmob 2011 2" xfId="8484" xr:uid="{00000000-0005-0000-0000-000025210000}"/>
    <cellStyle name="_Table_USA Ownership_commentaires fixe  internet Déc 08_Flash du mois d' avril 2009_Flash du mois de septembre 2009 (2) (version 1)_Budget Telmob 2011 2 2" xfId="8485" xr:uid="{00000000-0005-0000-0000-000026210000}"/>
    <cellStyle name="_Table_USA Ownership_commentaires fixe  internet Déc 08_Flash du mois d' avril 2009_Flash du mois de septembre 2009 (2) (version 1)_Budget Telmob 2011 3" xfId="8486" xr:uid="{00000000-0005-0000-0000-000027210000}"/>
    <cellStyle name="_Table_USA Ownership_commentaires fixe  internet Déc 08_Flash du mois d' avril 2009_Reporting Onatel Mai 2009 V 0" xfId="8487" xr:uid="{00000000-0005-0000-0000-000028210000}"/>
    <cellStyle name="_Table_USA Ownership_commentaires fixe  internet Déc 08_Flash du mois d' avril 2009_Reporting Onatel Mai 2009 V 0 2" xfId="8488" xr:uid="{00000000-0005-0000-0000-000029210000}"/>
    <cellStyle name="_Table_USA Ownership_commentaires fixe  internet Déc 08_Flash du mois d' avril 2009_Reporting Onatel Mai 2009 V 0 2 2" xfId="8489" xr:uid="{00000000-0005-0000-0000-00002A210000}"/>
    <cellStyle name="_Table_USA Ownership_commentaires fixe  internet Déc 08_Flash du mois d' avril 2009_Reporting Onatel Mai 2009 V 0 3" xfId="8490" xr:uid="{00000000-0005-0000-0000-00002B210000}"/>
    <cellStyle name="_Table_USA Ownership_commentaires fixe  internet Déc 08_Flash du mois d' avril 2009_Reporting Onatel Mai 2009 V 0_Budget Telmob 2011" xfId="8491" xr:uid="{00000000-0005-0000-0000-00002C210000}"/>
    <cellStyle name="_Table_USA Ownership_commentaires fixe  internet Déc 08_Flash du mois d' avril 2009_Reporting Onatel Mai 2009 V 0_Budget Telmob 2011 2" xfId="8492" xr:uid="{00000000-0005-0000-0000-00002D210000}"/>
    <cellStyle name="_Table_USA Ownership_commentaires fixe  internet Déc 08_Flash du mois d' avril 2009_Reporting Onatel Mai 2009 V 0_Budget Telmob 2011 2 2" xfId="8493" xr:uid="{00000000-0005-0000-0000-00002E210000}"/>
    <cellStyle name="_Table_USA Ownership_commentaires fixe  internet Déc 08_Flash du mois d' avril 2009_Reporting Onatel Mai 2009 V 0_Budget Telmob 2011 3" xfId="8494" xr:uid="{00000000-0005-0000-0000-00002F210000}"/>
    <cellStyle name="_Table_USA Ownership_commentaires fixe  internet Déc 08_Flash du mois d' avril 2009_Reporting Onatel septembre  2009 préparé" xfId="8495" xr:uid="{00000000-0005-0000-0000-000030210000}"/>
    <cellStyle name="_Table_USA Ownership_commentaires fixe  internet Déc 08_Flash du mois d' avril 2009_Reporting Onatel septembre  2009 préparé 2" xfId="8496" xr:uid="{00000000-0005-0000-0000-000031210000}"/>
    <cellStyle name="_Table_USA Ownership_commentaires fixe  internet Déc 08_Flash du mois d' avril 2009_Reporting Onatel septembre  2009 préparé 2 2" xfId="8497" xr:uid="{00000000-0005-0000-0000-000032210000}"/>
    <cellStyle name="_Table_USA Ownership_commentaires fixe  internet Déc 08_Flash du mois d' avril 2009_Reporting Onatel septembre  2009 préparé 3" xfId="8498" xr:uid="{00000000-0005-0000-0000-000033210000}"/>
    <cellStyle name="_Table_USA Ownership_commentaires fixe  internet Déc 08_Flash du mois d' avril 2009_Reporting Onatel septembre  2009 préparé_Budget Telmob 2011" xfId="8499" xr:uid="{00000000-0005-0000-0000-000034210000}"/>
    <cellStyle name="_Table_USA Ownership_commentaires fixe  internet Déc 08_Flash du mois d' avril 2009_Reporting Onatel septembre  2009 préparé_Budget Telmob 2011 2" xfId="8500" xr:uid="{00000000-0005-0000-0000-000035210000}"/>
    <cellStyle name="_Table_USA Ownership_commentaires fixe  internet Déc 08_Flash du mois d' avril 2009_Reporting Onatel septembre  2009 préparé_Budget Telmob 2011 2 2" xfId="8501" xr:uid="{00000000-0005-0000-0000-000036210000}"/>
    <cellStyle name="_Table_USA Ownership_commentaires fixe  internet Déc 08_Flash du mois d' avril 2009_Reporting Onatel septembre  2009 préparé_Budget Telmob 2011 3" xfId="8502" xr:uid="{00000000-0005-0000-0000-000037210000}"/>
    <cellStyle name="_Table_USA Ownership_commentaires fixe  internet Déc 08_Flash du mois de mai 2009" xfId="8503" xr:uid="{00000000-0005-0000-0000-000038210000}"/>
    <cellStyle name="_Table_USA Ownership_commentaires fixe  internet Déc 08_Flash du mois de mai 2009 2" xfId="8504" xr:uid="{00000000-0005-0000-0000-000039210000}"/>
    <cellStyle name="_Table_USA Ownership_commentaires fixe  internet Déc 08_Flash du mois de mai 2009 2 2" xfId="8505" xr:uid="{00000000-0005-0000-0000-00003A210000}"/>
    <cellStyle name="_Table_USA Ownership_commentaires fixe  internet Déc 08_Flash du mois de mai 2009 3" xfId="8506" xr:uid="{00000000-0005-0000-0000-00003B210000}"/>
    <cellStyle name="_Table_USA Ownership_commentaires fixe  internet Déc 08_Flash du mois de mai 2009_Budget Telmob 2011" xfId="8507" xr:uid="{00000000-0005-0000-0000-00003C210000}"/>
    <cellStyle name="_Table_USA Ownership_commentaires fixe  internet Déc 08_Flash du mois de mai 2009_Budget Telmob 2011 2" xfId="8508" xr:uid="{00000000-0005-0000-0000-00003D210000}"/>
    <cellStyle name="_Table_USA Ownership_commentaires fixe  internet Déc 08_Flash du mois de mai 2009_Budget Telmob 2011 2 2" xfId="8509" xr:uid="{00000000-0005-0000-0000-00003E210000}"/>
    <cellStyle name="_Table_USA Ownership_commentaires fixe  internet Déc 08_Flash du mois de mai 2009_Budget Telmob 2011 3" xfId="8510" xr:uid="{00000000-0005-0000-0000-00003F210000}"/>
    <cellStyle name="_Table_USA Ownership_commentaires fixe  internet Déc 08_Flash du mois de septembre 2009 (2) (version 1)" xfId="8511" xr:uid="{00000000-0005-0000-0000-000040210000}"/>
    <cellStyle name="_Table_USA Ownership_commentaires fixe  internet Déc 08_Flash du mois de septembre 2009 (2) (version 1) 2" xfId="8512" xr:uid="{00000000-0005-0000-0000-000041210000}"/>
    <cellStyle name="_Table_USA Ownership_commentaires fixe  internet Déc 08_Flash du mois de septembre 2009 (2) (version 1) 2 2" xfId="8513" xr:uid="{00000000-0005-0000-0000-000042210000}"/>
    <cellStyle name="_Table_USA Ownership_commentaires fixe  internet Déc 08_Flash du mois de septembre 2009 (2) (version 1) 3" xfId="8514" xr:uid="{00000000-0005-0000-0000-000043210000}"/>
    <cellStyle name="_Table_USA Ownership_commentaires fixe  internet Déc 08_Flash du mois de septembre 2009 (2) (version 1)_Budget Telmob 2011" xfId="8515" xr:uid="{00000000-0005-0000-0000-000044210000}"/>
    <cellStyle name="_Table_USA Ownership_commentaires fixe  internet Déc 08_Flash du mois de septembre 2009 (2) (version 1)_Budget Telmob 2011 2" xfId="8516" xr:uid="{00000000-0005-0000-0000-000045210000}"/>
    <cellStyle name="_Table_USA Ownership_commentaires fixe  internet Déc 08_Flash du mois de septembre 2009 (2) (version 1)_Budget Telmob 2011 2 2" xfId="8517" xr:uid="{00000000-0005-0000-0000-000046210000}"/>
    <cellStyle name="_Table_USA Ownership_commentaires fixe  internet Déc 08_Flash du mois de septembre 2009 (2) (version 1)_Budget Telmob 2011 3" xfId="8518" xr:uid="{00000000-0005-0000-0000-000047210000}"/>
    <cellStyle name="_Table_USA Ownership_commentaires fixe  internet Déc 08_Reporting Onatel Avril 2009 V0" xfId="8519" xr:uid="{00000000-0005-0000-0000-000048210000}"/>
    <cellStyle name="_Table_USA Ownership_commentaires fixe  internet Déc 08_Reporting Onatel Avril 2009 V0 2" xfId="8520" xr:uid="{00000000-0005-0000-0000-000049210000}"/>
    <cellStyle name="_Table_USA Ownership_commentaires fixe  internet Déc 08_Reporting Onatel Avril 2009 V0 2 2" xfId="8521" xr:uid="{00000000-0005-0000-0000-00004A210000}"/>
    <cellStyle name="_Table_USA Ownership_commentaires fixe  internet Déc 08_Reporting Onatel Avril 2009 V0 3" xfId="8522" xr:uid="{00000000-0005-0000-0000-00004B210000}"/>
    <cellStyle name="_Table_USA Ownership_commentaires fixe  internet Déc 08_Reporting Onatel Avril 2009 V0_Budget Telmob 2011" xfId="8523" xr:uid="{00000000-0005-0000-0000-00004C210000}"/>
    <cellStyle name="_Table_USA Ownership_commentaires fixe  internet Déc 08_Reporting Onatel Avril 2009 V0_Budget Telmob 2011 2" xfId="8524" xr:uid="{00000000-0005-0000-0000-00004D210000}"/>
    <cellStyle name="_Table_USA Ownership_commentaires fixe  internet Déc 08_Reporting Onatel Avril 2009 V0_Budget Telmob 2011 2 2" xfId="8525" xr:uid="{00000000-0005-0000-0000-00004E210000}"/>
    <cellStyle name="_Table_USA Ownership_commentaires fixe  internet Déc 08_Reporting Onatel Avril 2009 V0_Budget Telmob 2011 3" xfId="8526" xr:uid="{00000000-0005-0000-0000-00004F210000}"/>
    <cellStyle name="_Table_USA Ownership_commentaires fixe  internet Déc 08_Reporting Onatel Avril 2009 V0_Copie de Flash du mois d' avril 2009 corrigé par NAIMI" xfId="8527" xr:uid="{00000000-0005-0000-0000-000050210000}"/>
    <cellStyle name="_Table_USA Ownership_commentaires fixe  internet Déc 08_Reporting Onatel Avril 2009 V0_Copie de Flash du mois d' avril 2009 corrigé par NAIMI 2" xfId="8528" xr:uid="{00000000-0005-0000-0000-000051210000}"/>
    <cellStyle name="_Table_USA Ownership_commentaires fixe  internet Déc 08_Reporting Onatel Avril 2009 V0_Copie de Flash du mois d' avril 2009 corrigé par NAIMI 2 2" xfId="8529" xr:uid="{00000000-0005-0000-0000-000052210000}"/>
    <cellStyle name="_Table_USA Ownership_commentaires fixe  internet Déc 08_Reporting Onatel Avril 2009 V0_Copie de Flash du mois d' avril 2009 corrigé par NAIMI 3" xfId="8530" xr:uid="{00000000-0005-0000-0000-000053210000}"/>
    <cellStyle name="_Table_USA Ownership_commentaires fixe  internet Déc 08_Reporting Onatel Avril 2009 V0_Copie de Flash du mois d' avril 2009 corrigé par NAIMI_Budget Telmob 2011" xfId="8531" xr:uid="{00000000-0005-0000-0000-000054210000}"/>
    <cellStyle name="_Table_USA Ownership_commentaires fixe  internet Déc 08_Reporting Onatel Avril 2009 V0_Copie de Flash du mois d' avril 2009 corrigé par NAIMI_Budget Telmob 2011 2" xfId="8532" xr:uid="{00000000-0005-0000-0000-000055210000}"/>
    <cellStyle name="_Table_USA Ownership_commentaires fixe  internet Déc 08_Reporting Onatel Avril 2009 V0_Copie de Flash du mois d' avril 2009 corrigé par NAIMI_Budget Telmob 2011 2 2" xfId="8533" xr:uid="{00000000-0005-0000-0000-000056210000}"/>
    <cellStyle name="_Table_USA Ownership_commentaires fixe  internet Déc 08_Reporting Onatel Avril 2009 V0_Copie de Flash du mois d' avril 2009 corrigé par NAIMI_Budget Telmob 2011 3" xfId="8534" xr:uid="{00000000-0005-0000-0000-000057210000}"/>
    <cellStyle name="_Table_USA Ownership_commentaires fixe  internet Déc 08_Reporting Onatel Avril 2009 V0_Copie de Flash du mois d' avril 2009 corrigé par NAIMI_Flash du mois de mai 2009" xfId="8535" xr:uid="{00000000-0005-0000-0000-000058210000}"/>
    <cellStyle name="_Table_USA Ownership_commentaires fixe  internet Déc 08_Reporting Onatel Avril 2009 V0_Copie de Flash du mois d' avril 2009 corrigé par NAIMI_Flash du mois de mai 2009 2" xfId="8536" xr:uid="{00000000-0005-0000-0000-000059210000}"/>
    <cellStyle name="_Table_USA Ownership_commentaires fixe  internet Déc 08_Reporting Onatel Avril 2009 V0_Copie de Flash du mois d' avril 2009 corrigé par NAIMI_Flash du mois de mai 2009 2 2" xfId="8537" xr:uid="{00000000-0005-0000-0000-00005A210000}"/>
    <cellStyle name="_Table_USA Ownership_commentaires fixe  internet Déc 08_Reporting Onatel Avril 2009 V0_Copie de Flash du mois d' avril 2009 corrigé par NAIMI_Flash du mois de mai 2009 3" xfId="8538" xr:uid="{00000000-0005-0000-0000-00005B210000}"/>
    <cellStyle name="_Table_USA Ownership_commentaires fixe  internet Déc 08_Reporting Onatel Avril 2009 V0_Copie de Flash du mois d' avril 2009 corrigé par NAIMI_Flash du mois de mai 2009_Budget Telmob 2011" xfId="8539" xr:uid="{00000000-0005-0000-0000-00005C210000}"/>
    <cellStyle name="_Table_USA Ownership_commentaires fixe  internet Déc 08_Reporting Onatel Avril 2009 V0_Copie de Flash du mois d' avril 2009 corrigé par NAIMI_Flash du mois de mai 2009_Budget Telmob 2011 2" xfId="8540" xr:uid="{00000000-0005-0000-0000-00005D210000}"/>
    <cellStyle name="_Table_USA Ownership_commentaires fixe  internet Déc 08_Reporting Onatel Avril 2009 V0_Copie de Flash du mois d' avril 2009 corrigé par NAIMI_Flash du mois de mai 2009_Budget Telmob 2011 2 2" xfId="8541" xr:uid="{00000000-0005-0000-0000-00005E210000}"/>
    <cellStyle name="_Table_USA Ownership_commentaires fixe  internet Déc 08_Reporting Onatel Avril 2009 V0_Copie de Flash du mois d' avril 2009 corrigé par NAIMI_Flash du mois de mai 2009_Budget Telmob 2011 3" xfId="8542" xr:uid="{00000000-0005-0000-0000-00005F210000}"/>
    <cellStyle name="_Table_USA Ownership_commentaires fixe  internet Déc 08_Reporting Onatel Avril 2009 V0_Copie de Flash du mois d' avril 2009 corrigé par NAIMI_Flash du mois de septembre 2009 (2) (version 1)" xfId="8543" xr:uid="{00000000-0005-0000-0000-000060210000}"/>
    <cellStyle name="_Table_USA Ownership_commentaires fixe  internet Déc 08_Reporting Onatel Avril 2009 V0_Copie de Flash du mois d' avril 2009 corrigé par NAIMI_Flash du mois de septembre 2009 (2) (version 1) 2" xfId="8544" xr:uid="{00000000-0005-0000-0000-000061210000}"/>
    <cellStyle name="_Table_USA Ownership_commentaires fixe  internet Déc 08_Reporting Onatel Avril 2009 V0_Copie de Flash du mois d' avril 2009 corrigé par NAIMI_Flash du mois de septembre 2009 (2) (version 1) 2 2" xfId="8545" xr:uid="{00000000-0005-0000-0000-000062210000}"/>
    <cellStyle name="_Table_USA Ownership_commentaires fixe  internet Déc 08_Reporting Onatel Avril 2009 V0_Copie de Flash du mois d' avril 2009 corrigé par NAIMI_Flash du mois de septembre 2009 (2) (version 1) 3" xfId="8546" xr:uid="{00000000-0005-0000-0000-000063210000}"/>
    <cellStyle name="_Table_USA Ownership_commentaires fixe  internet Déc 08_Reporting Onatel Avril 2009 V0_Copie de Flash du mois d' avril 2009 corrigé par NAIMI_Flash du mois de septembre 2009 (2) (version 1)_Budget Telmob 2011" xfId="8547" xr:uid="{00000000-0005-0000-0000-000064210000}"/>
    <cellStyle name="_Table_USA Ownership_commentaires fixe  internet Déc 08_Reporting Onatel Avril 2009 V0_Copie de Flash du mois d' avril 2009 corrigé par NAIMI_Flash du mois de septembre 2009 (2) (version 1)_Budget Telmob 2011 2" xfId="8548" xr:uid="{00000000-0005-0000-0000-000065210000}"/>
    <cellStyle name="_Table_USA Ownership_commentaires fixe  internet Déc 08_Reporting Onatel Avril 2009 V0_Copie de Flash du mois d' avril 2009 corrigé par NAIMI_Flash du mois de septembre 2009 (2) (version 1)_Budget Telmob 2011 2 2" xfId="8549" xr:uid="{00000000-0005-0000-0000-000066210000}"/>
    <cellStyle name="_Table_USA Ownership_commentaires fixe  internet Déc 08_Reporting Onatel Avril 2009 V0_Copie de Flash du mois d' avril 2009 corrigé par NAIMI_Flash du mois de septembre 2009 (2) (version 1)_Budget Telmob 2011 3" xfId="8550" xr:uid="{00000000-0005-0000-0000-000067210000}"/>
    <cellStyle name="_Table_USA Ownership_commentaires fixe  internet Déc 08_Reporting Onatel Avril 2009 V0_Copie de Flash du mois d' avril 2009 corrigé par NAIMI_Reporting Onatel Mai 2009 V 0" xfId="8551" xr:uid="{00000000-0005-0000-0000-000068210000}"/>
    <cellStyle name="_Table_USA Ownership_commentaires fixe  internet Déc 08_Reporting Onatel Avril 2009 V0_Copie de Flash du mois d' avril 2009 corrigé par NAIMI_Reporting Onatel Mai 2009 V 0 2" xfId="8552" xr:uid="{00000000-0005-0000-0000-000069210000}"/>
    <cellStyle name="_Table_USA Ownership_commentaires fixe  internet Déc 08_Reporting Onatel Avril 2009 V0_Copie de Flash du mois d' avril 2009 corrigé par NAIMI_Reporting Onatel Mai 2009 V 0 2 2" xfId="8553" xr:uid="{00000000-0005-0000-0000-00006A210000}"/>
    <cellStyle name="_Table_USA Ownership_commentaires fixe  internet Déc 08_Reporting Onatel Avril 2009 V0_Copie de Flash du mois d' avril 2009 corrigé par NAIMI_Reporting Onatel Mai 2009 V 0 3" xfId="8554" xr:uid="{00000000-0005-0000-0000-00006B210000}"/>
    <cellStyle name="_Table_USA Ownership_commentaires fixe  internet Déc 08_Reporting Onatel Avril 2009 V0_Copie de Flash du mois d' avril 2009 corrigé par NAIMI_Reporting Onatel Mai 2009 V 0_Budget Telmob 2011" xfId="8555" xr:uid="{00000000-0005-0000-0000-00006C210000}"/>
    <cellStyle name="_Table_USA Ownership_commentaires fixe  internet Déc 08_Reporting Onatel Avril 2009 V0_Copie de Flash du mois d' avril 2009 corrigé par NAIMI_Reporting Onatel Mai 2009 V 0_Budget Telmob 2011 2" xfId="8556" xr:uid="{00000000-0005-0000-0000-00006D210000}"/>
    <cellStyle name="_Table_USA Ownership_commentaires fixe  internet Déc 08_Reporting Onatel Avril 2009 V0_Copie de Flash du mois d' avril 2009 corrigé par NAIMI_Reporting Onatel Mai 2009 V 0_Budget Telmob 2011 2 2" xfId="8557" xr:uid="{00000000-0005-0000-0000-00006E210000}"/>
    <cellStyle name="_Table_USA Ownership_commentaires fixe  internet Déc 08_Reporting Onatel Avril 2009 V0_Copie de Flash du mois d' avril 2009 corrigé par NAIMI_Reporting Onatel Mai 2009 V 0_Budget Telmob 2011 3" xfId="8558" xr:uid="{00000000-0005-0000-0000-00006F210000}"/>
    <cellStyle name="_Table_USA Ownership_commentaires fixe  internet Déc 08_Reporting Onatel Avril 2009 V0_Copie de Flash du mois d' avril 2009 corrigé par NAIMI_Reporting Onatel Mai 2009 V 0_Flash du mois de septembre 2009 (2) (version 1)" xfId="8559" xr:uid="{00000000-0005-0000-0000-000070210000}"/>
    <cellStyle name="_Table_USA Ownership_commentaires fixe  internet Déc 08_Reporting Onatel Avril 2009 V0_Copie de Flash du mois d' avril 2009 corrigé par NAIMI_Reporting Onatel Mai 2009 V 0_Flash du mois de septembre 2009 (2) (version 1) 2" xfId="8560" xr:uid="{00000000-0005-0000-0000-000071210000}"/>
    <cellStyle name="_Table_USA Ownership_commentaires fixe  internet Déc 08_Reporting Onatel Avril 2009 V0_Copie de Flash du mois d' avril 2009 corrigé par NAIMI_Reporting Onatel Mai 2009 V 0_Flash du mois de septembre 2009 (2) (version 1) 2 2" xfId="8561" xr:uid="{00000000-0005-0000-0000-000072210000}"/>
    <cellStyle name="_Table_USA Ownership_commentaires fixe  internet Déc 08_Reporting Onatel Avril 2009 V0_Copie de Flash du mois d' avril 2009 corrigé par NAIMI_Reporting Onatel Mai 2009 V 0_Flash du mois de septembre 2009 (2) (version 1) 3" xfId="8562" xr:uid="{00000000-0005-0000-0000-000073210000}"/>
    <cellStyle name="_Table_USA Ownership_commentaires fixe  internet Déc 08_Reporting Onatel Avril 2009 V0_Copie de Flash du mois d' avril 2009 corrigé par NAIMI_Reporting Onatel Mai 2009 V 0_Flash du mois de septembre 2009 (2) (version 1)_Budget Telmob 2011" xfId="8563" xr:uid="{00000000-0005-0000-0000-000074210000}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 xr:uid="{00000000-0005-0000-0000-000075210000}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 xr:uid="{00000000-0005-0000-0000-000076210000}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 xr:uid="{00000000-0005-0000-0000-000077210000}"/>
    <cellStyle name="_Table_USA Ownership_commentaires fixe  internet Déc 08_Reporting Onatel Avril 2009 V0_Copie de Flash du mois d' avril 2009 corrigé par NAIMI_Reporting Onatel Mai 2009 V 0_Reporting Onatel septembre  2009 préparé" xfId="8567" xr:uid="{00000000-0005-0000-0000-000078210000}"/>
    <cellStyle name="_Table_USA Ownership_commentaires fixe  internet Déc 08_Reporting Onatel Avril 2009 V0_Copie de Flash du mois d' avril 2009 corrigé par NAIMI_Reporting Onatel Mai 2009 V 0_Reporting Onatel septembre  2009 préparé 2" xfId="8568" xr:uid="{00000000-0005-0000-0000-000079210000}"/>
    <cellStyle name="_Table_USA Ownership_commentaires fixe  internet Déc 08_Reporting Onatel Avril 2009 V0_Copie de Flash du mois d' avril 2009 corrigé par NAIMI_Reporting Onatel Mai 2009 V 0_Reporting Onatel septembre  2009 préparé 2 2" xfId="8569" xr:uid="{00000000-0005-0000-0000-00007A210000}"/>
    <cellStyle name="_Table_USA Ownership_commentaires fixe  internet Déc 08_Reporting Onatel Avril 2009 V0_Copie de Flash du mois d' avril 2009 corrigé par NAIMI_Reporting Onatel Mai 2009 V 0_Reporting Onatel septembre  2009 préparé 3" xfId="8570" xr:uid="{00000000-0005-0000-0000-00007B210000}"/>
    <cellStyle name="_Table_USA Ownership_commentaires fixe  internet Déc 08_Reporting Onatel Avril 2009 V0_Copie de Flash du mois d' avril 2009 corrigé par NAIMI_Reporting Onatel Mai 2009 V 0_Reporting Onatel septembre  2009 préparé_Budget Telmob 2011" xfId="8571" xr:uid="{00000000-0005-0000-0000-00007C210000}"/>
    <cellStyle name="_Table_USA Ownership_commentaires fixe  internet Déc 08_Reporting Onatel Avril 2009 V0_Copie de Flash du mois d' avril 2009 corrigé par NAIMI_Reporting Onatel Mai 2009 V 0_Reporting Onatel septembre  2009 préparé_Budget Telmob 2011 2" xfId="8572" xr:uid="{00000000-0005-0000-0000-00007D210000}"/>
    <cellStyle name="_Table_USA Ownership_commentaires fixe  internet Déc 08_Reporting Onatel Avril 2009 V0_Copie de Flash du mois d' avril 2009 corrigé par NAIMI_Reporting Onatel Mai 2009 V 0_Reporting Onatel septembre  2009 préparé_Budget Telmob 2011 2 2" xfId="8573" xr:uid="{00000000-0005-0000-0000-00007E210000}"/>
    <cellStyle name="_Table_USA Ownership_commentaires fixe  internet Déc 08_Reporting Onatel Avril 2009 V0_Copie de Flash du mois d' avril 2009 corrigé par NAIMI_Reporting Onatel Mai 2009 V 0_Reporting Onatel septembre  2009 préparé_Budget Telmob 2011 3" xfId="8574" xr:uid="{00000000-0005-0000-0000-00007F210000}"/>
    <cellStyle name="_Table_USA Ownership_commentaires fixe  internet Déc 08_Reporting Onatel Avril 2009 V0_Copie de Flash du mois d' avril 2009 corrigé par NAIMI_Reporting Onatel septembre  2009 préparé" xfId="8575" xr:uid="{00000000-0005-0000-0000-000080210000}"/>
    <cellStyle name="_Table_USA Ownership_commentaires fixe  internet Déc 08_Reporting Onatel Avril 2009 V0_Copie de Flash du mois d' avril 2009 corrigé par NAIMI_Reporting Onatel septembre  2009 préparé 2" xfId="8576" xr:uid="{00000000-0005-0000-0000-000081210000}"/>
    <cellStyle name="_Table_USA Ownership_commentaires fixe  internet Déc 08_Reporting Onatel Avril 2009 V0_Copie de Flash du mois d' avril 2009 corrigé par NAIMI_Reporting Onatel septembre  2009 préparé 2 2" xfId="8577" xr:uid="{00000000-0005-0000-0000-000082210000}"/>
    <cellStyle name="_Table_USA Ownership_commentaires fixe  internet Déc 08_Reporting Onatel Avril 2009 V0_Copie de Flash du mois d' avril 2009 corrigé par NAIMI_Reporting Onatel septembre  2009 préparé 3" xfId="8578" xr:uid="{00000000-0005-0000-0000-000083210000}"/>
    <cellStyle name="_Table_USA Ownership_commentaires fixe  internet Déc 08_Reporting Onatel Avril 2009 V0_Copie de Flash du mois d' avril 2009 corrigé par NAIMI_Reporting Onatel septembre  2009 préparé_Budget Telmob 2011" xfId="8579" xr:uid="{00000000-0005-0000-0000-000084210000}"/>
    <cellStyle name="_Table_USA Ownership_commentaires fixe  internet Déc 08_Reporting Onatel Avril 2009 V0_Copie de Flash du mois d' avril 2009 corrigé par NAIMI_Reporting Onatel septembre  2009 préparé_Budget Telmob 2011 2" xfId="8580" xr:uid="{00000000-0005-0000-0000-000085210000}"/>
    <cellStyle name="_Table_USA Ownership_commentaires fixe  internet Déc 08_Reporting Onatel Avril 2009 V0_Copie de Flash du mois d' avril 2009 corrigé par NAIMI_Reporting Onatel septembre  2009 préparé_Budget Telmob 2011 2 2" xfId="8581" xr:uid="{00000000-0005-0000-0000-000086210000}"/>
    <cellStyle name="_Table_USA Ownership_commentaires fixe  internet Déc 08_Reporting Onatel Avril 2009 V0_Copie de Flash du mois d' avril 2009 corrigé par NAIMI_Reporting Onatel septembre  2009 préparé_Budget Telmob 2011 3" xfId="8582" xr:uid="{00000000-0005-0000-0000-000087210000}"/>
    <cellStyle name="_Table_USA Ownership_commentaires fixe  internet Déc 08_Reporting Onatel Avril 2009 V0_Flash du mois de mai 2009" xfId="8583" xr:uid="{00000000-0005-0000-0000-000088210000}"/>
    <cellStyle name="_Table_USA Ownership_commentaires fixe  internet Déc 08_Reporting Onatel Avril 2009 V0_Flash du mois de mai 2009 2" xfId="8584" xr:uid="{00000000-0005-0000-0000-000089210000}"/>
    <cellStyle name="_Table_USA Ownership_commentaires fixe  internet Déc 08_Reporting Onatel Avril 2009 V0_Flash du mois de mai 2009 2 2" xfId="8585" xr:uid="{00000000-0005-0000-0000-00008A210000}"/>
    <cellStyle name="_Table_USA Ownership_commentaires fixe  internet Déc 08_Reporting Onatel Avril 2009 V0_Flash du mois de mai 2009 3" xfId="8586" xr:uid="{00000000-0005-0000-0000-00008B210000}"/>
    <cellStyle name="_Table_USA Ownership_commentaires fixe  internet Déc 08_Reporting Onatel Avril 2009 V0_Flash du mois de mai 2009_Budget Telmob 2011" xfId="8587" xr:uid="{00000000-0005-0000-0000-00008C210000}"/>
    <cellStyle name="_Table_USA Ownership_commentaires fixe  internet Déc 08_Reporting Onatel Avril 2009 V0_Flash du mois de mai 2009_Budget Telmob 2011 2" xfId="8588" xr:uid="{00000000-0005-0000-0000-00008D210000}"/>
    <cellStyle name="_Table_USA Ownership_commentaires fixe  internet Déc 08_Reporting Onatel Avril 2009 V0_Flash du mois de mai 2009_Budget Telmob 2011 2 2" xfId="8589" xr:uid="{00000000-0005-0000-0000-00008E210000}"/>
    <cellStyle name="_Table_USA Ownership_commentaires fixe  internet Déc 08_Reporting Onatel Avril 2009 V0_Flash du mois de mai 2009_Budget Telmob 2011 3" xfId="8590" xr:uid="{00000000-0005-0000-0000-00008F210000}"/>
    <cellStyle name="_Table_USA Ownership_commentaires fixe  internet Déc 08_Reporting Onatel Avril 2009 V0_Flash du mois de septembre 2009 (2) (version 1)" xfId="8591" xr:uid="{00000000-0005-0000-0000-000090210000}"/>
    <cellStyle name="_Table_USA Ownership_commentaires fixe  internet Déc 08_Reporting Onatel Avril 2009 V0_Flash du mois de septembre 2009 (2) (version 1) 2" xfId="8592" xr:uid="{00000000-0005-0000-0000-000091210000}"/>
    <cellStyle name="_Table_USA Ownership_commentaires fixe  internet Déc 08_Reporting Onatel Avril 2009 V0_Flash du mois de septembre 2009 (2) (version 1) 2 2" xfId="8593" xr:uid="{00000000-0005-0000-0000-000092210000}"/>
    <cellStyle name="_Table_USA Ownership_commentaires fixe  internet Déc 08_Reporting Onatel Avril 2009 V0_Flash du mois de septembre 2009 (2) (version 1) 3" xfId="8594" xr:uid="{00000000-0005-0000-0000-000093210000}"/>
    <cellStyle name="_Table_USA Ownership_commentaires fixe  internet Déc 08_Reporting Onatel Avril 2009 V0_Flash du mois de septembre 2009 (2) (version 1)_Budget Telmob 2011" xfId="8595" xr:uid="{00000000-0005-0000-0000-000094210000}"/>
    <cellStyle name="_Table_USA Ownership_commentaires fixe  internet Déc 08_Reporting Onatel Avril 2009 V0_Flash du mois de septembre 2009 (2) (version 1)_Budget Telmob 2011 2" xfId="8596" xr:uid="{00000000-0005-0000-0000-000095210000}"/>
    <cellStyle name="_Table_USA Ownership_commentaires fixe  internet Déc 08_Reporting Onatel Avril 2009 V0_Flash du mois de septembre 2009 (2) (version 1)_Budget Telmob 2011 2 2" xfId="8597" xr:uid="{00000000-0005-0000-0000-000096210000}"/>
    <cellStyle name="_Table_USA Ownership_commentaires fixe  internet Déc 08_Reporting Onatel Avril 2009 V0_Flash du mois de septembre 2009 (2) (version 1)_Budget Telmob 2011 3" xfId="8598" xr:uid="{00000000-0005-0000-0000-000097210000}"/>
    <cellStyle name="_Table_USA Ownership_commentaires fixe  internet Déc 08_Reporting Onatel Avril 2009 V0_Reporting Onatel Mai 2009 V 0" xfId="8599" xr:uid="{00000000-0005-0000-0000-000098210000}"/>
    <cellStyle name="_Table_USA Ownership_commentaires fixe  internet Déc 08_Reporting Onatel Avril 2009 V0_Reporting Onatel Mai 2009 V 0 2" xfId="8600" xr:uid="{00000000-0005-0000-0000-000099210000}"/>
    <cellStyle name="_Table_USA Ownership_commentaires fixe  internet Déc 08_Reporting Onatel Avril 2009 V0_Reporting Onatel Mai 2009 V 0 2 2" xfId="8601" xr:uid="{00000000-0005-0000-0000-00009A210000}"/>
    <cellStyle name="_Table_USA Ownership_commentaires fixe  internet Déc 08_Reporting Onatel Avril 2009 V0_Reporting Onatel Mai 2009 V 0 3" xfId="8602" xr:uid="{00000000-0005-0000-0000-00009B210000}"/>
    <cellStyle name="_Table_USA Ownership_commentaires fixe  internet Déc 08_Reporting Onatel Avril 2009 V0_Reporting Onatel Mai 2009 V 0_Budget Telmob 2011" xfId="8603" xr:uid="{00000000-0005-0000-0000-00009C210000}"/>
    <cellStyle name="_Table_USA Ownership_commentaires fixe  internet Déc 08_Reporting Onatel Avril 2009 V0_Reporting Onatel Mai 2009 V 0_Budget Telmob 2011 2" xfId="8604" xr:uid="{00000000-0005-0000-0000-00009D210000}"/>
    <cellStyle name="_Table_USA Ownership_commentaires fixe  internet Déc 08_Reporting Onatel Avril 2009 V0_Reporting Onatel Mai 2009 V 0_Budget Telmob 2011 2 2" xfId="8605" xr:uid="{00000000-0005-0000-0000-00009E210000}"/>
    <cellStyle name="_Table_USA Ownership_commentaires fixe  internet Déc 08_Reporting Onatel Avril 2009 V0_Reporting Onatel Mai 2009 V 0_Budget Telmob 2011 3" xfId="8606" xr:uid="{00000000-0005-0000-0000-00009F210000}"/>
    <cellStyle name="_Table_USA Ownership_commentaires fixe  internet Déc 08_Reporting Onatel Avril 2009 V0_Reporting Onatel septembre  2009 préparé" xfId="8607" xr:uid="{00000000-0005-0000-0000-0000A0210000}"/>
    <cellStyle name="_Table_USA Ownership_commentaires fixe  internet Déc 08_Reporting Onatel Avril 2009 V0_Reporting Onatel septembre  2009 préparé 2" xfId="8608" xr:uid="{00000000-0005-0000-0000-0000A1210000}"/>
    <cellStyle name="_Table_USA Ownership_commentaires fixe  internet Déc 08_Reporting Onatel Avril 2009 V0_Reporting Onatel septembre  2009 préparé 2 2" xfId="8609" xr:uid="{00000000-0005-0000-0000-0000A2210000}"/>
    <cellStyle name="_Table_USA Ownership_commentaires fixe  internet Déc 08_Reporting Onatel Avril 2009 V0_Reporting Onatel septembre  2009 préparé 3" xfId="8610" xr:uid="{00000000-0005-0000-0000-0000A3210000}"/>
    <cellStyle name="_Table_USA Ownership_commentaires fixe  internet Déc 08_Reporting Onatel Avril 2009 V0_Reporting Onatel septembre  2009 préparé_Budget Telmob 2011" xfId="8611" xr:uid="{00000000-0005-0000-0000-0000A4210000}"/>
    <cellStyle name="_Table_USA Ownership_commentaires fixe  internet Déc 08_Reporting Onatel Avril 2009 V0_Reporting Onatel septembre  2009 préparé_Budget Telmob 2011 2" xfId="8612" xr:uid="{00000000-0005-0000-0000-0000A5210000}"/>
    <cellStyle name="_Table_USA Ownership_commentaires fixe  internet Déc 08_Reporting Onatel Avril 2009 V0_Reporting Onatel septembre  2009 préparé_Budget Telmob 2011 2 2" xfId="8613" xr:uid="{00000000-0005-0000-0000-0000A6210000}"/>
    <cellStyle name="_Table_USA Ownership_commentaires fixe  internet Déc 08_Reporting Onatel Avril 2009 V0_Reporting Onatel septembre  2009 préparé_Budget Telmob 2011 3" xfId="8614" xr:uid="{00000000-0005-0000-0000-0000A7210000}"/>
    <cellStyle name="_Table_USA Ownership_commentaires fixe  internet Déc 08_Reporting Onatel Mai 2009 V 0" xfId="8615" xr:uid="{00000000-0005-0000-0000-0000A8210000}"/>
    <cellStyle name="_Table_USA Ownership_commentaires fixe  internet Déc 08_Reporting Onatel Mai 2009 V 0 2" xfId="8616" xr:uid="{00000000-0005-0000-0000-0000A9210000}"/>
    <cellStyle name="_Table_USA Ownership_commentaires fixe  internet Déc 08_Reporting Onatel Mai 2009 V 0 2 2" xfId="8617" xr:uid="{00000000-0005-0000-0000-0000AA210000}"/>
    <cellStyle name="_Table_USA Ownership_commentaires fixe  internet Déc 08_Reporting Onatel Mai 2009 V 0 3" xfId="8618" xr:uid="{00000000-0005-0000-0000-0000AB210000}"/>
    <cellStyle name="_Table_USA Ownership_commentaires fixe  internet Déc 08_Reporting Onatel Mai 2009 V 0 A ENVOYE" xfId="8619" xr:uid="{00000000-0005-0000-0000-0000AC210000}"/>
    <cellStyle name="_Table_USA Ownership_commentaires fixe  internet Déc 08_Reporting Onatel Mai 2009 V 0 A ENVOYE 2" xfId="8620" xr:uid="{00000000-0005-0000-0000-0000AD210000}"/>
    <cellStyle name="_Table_USA Ownership_commentaires fixe  internet Déc 08_Reporting Onatel Mai 2009 V 0 A ENVOYE 2 2" xfId="8621" xr:uid="{00000000-0005-0000-0000-0000AE210000}"/>
    <cellStyle name="_Table_USA Ownership_commentaires fixe  internet Déc 08_Reporting Onatel Mai 2009 V 0 A ENVOYE 3" xfId="8622" xr:uid="{00000000-0005-0000-0000-0000AF210000}"/>
    <cellStyle name="_Table_USA Ownership_commentaires fixe  internet Déc 08_Reporting Onatel Mai 2009 V 0 A ENVOYE_Budget Telmob 2011" xfId="8623" xr:uid="{00000000-0005-0000-0000-0000B0210000}"/>
    <cellStyle name="_Table_USA Ownership_commentaires fixe  internet Déc 08_Reporting Onatel Mai 2009 V 0 A ENVOYE_Budget Telmob 2011 2" xfId="8624" xr:uid="{00000000-0005-0000-0000-0000B1210000}"/>
    <cellStyle name="_Table_USA Ownership_commentaires fixe  internet Déc 08_Reporting Onatel Mai 2009 V 0 A ENVOYE_Budget Telmob 2011 2 2" xfId="8625" xr:uid="{00000000-0005-0000-0000-0000B2210000}"/>
    <cellStyle name="_Table_USA Ownership_commentaires fixe  internet Déc 08_Reporting Onatel Mai 2009 V 0 A ENVOYE_Budget Telmob 2011 3" xfId="8626" xr:uid="{00000000-0005-0000-0000-0000B3210000}"/>
    <cellStyle name="_Table_USA Ownership_commentaires fixe  internet Déc 08_Reporting Onatel Mai 2009 V 0 A ENVOYE_Flash du mois de septembre 2009 (2) (version 1)" xfId="8627" xr:uid="{00000000-0005-0000-0000-0000B4210000}"/>
    <cellStyle name="_Table_USA Ownership_commentaires fixe  internet Déc 08_Reporting Onatel Mai 2009 V 0 A ENVOYE_Flash du mois de septembre 2009 (2) (version 1) 2" xfId="8628" xr:uid="{00000000-0005-0000-0000-0000B5210000}"/>
    <cellStyle name="_Table_USA Ownership_commentaires fixe  internet Déc 08_Reporting Onatel Mai 2009 V 0 A ENVOYE_Flash du mois de septembre 2009 (2) (version 1) 2 2" xfId="8629" xr:uid="{00000000-0005-0000-0000-0000B6210000}"/>
    <cellStyle name="_Table_USA Ownership_commentaires fixe  internet Déc 08_Reporting Onatel Mai 2009 V 0 A ENVOYE_Flash du mois de septembre 2009 (2) (version 1) 3" xfId="8630" xr:uid="{00000000-0005-0000-0000-0000B7210000}"/>
    <cellStyle name="_Table_USA Ownership_commentaires fixe  internet Déc 08_Reporting Onatel Mai 2009 V 0 A ENVOYE_Flash du mois de septembre 2009 (2) (version 1)_Budget Telmob 2011" xfId="8631" xr:uid="{00000000-0005-0000-0000-0000B8210000}"/>
    <cellStyle name="_Table_USA Ownership_commentaires fixe  internet Déc 08_Reporting Onatel Mai 2009 V 0 A ENVOYE_Flash du mois de septembre 2009 (2) (version 1)_Budget Telmob 2011 2" xfId="8632" xr:uid="{00000000-0005-0000-0000-0000B9210000}"/>
    <cellStyle name="_Table_USA Ownership_commentaires fixe  internet Déc 08_Reporting Onatel Mai 2009 V 0 A ENVOYE_Flash du mois de septembre 2009 (2) (version 1)_Budget Telmob 2011 2 2" xfId="8633" xr:uid="{00000000-0005-0000-0000-0000BA210000}"/>
    <cellStyle name="_Table_USA Ownership_commentaires fixe  internet Déc 08_Reporting Onatel Mai 2009 V 0 A ENVOYE_Flash du mois de septembre 2009 (2) (version 1)_Budget Telmob 2011 3" xfId="8634" xr:uid="{00000000-0005-0000-0000-0000BB210000}"/>
    <cellStyle name="_Table_USA Ownership_commentaires fixe  internet Déc 08_Reporting Onatel Mai 2009 V 0 A ENVOYE_Reporting Onatel septembre  2009 préparé" xfId="8635" xr:uid="{00000000-0005-0000-0000-0000BC210000}"/>
    <cellStyle name="_Table_USA Ownership_commentaires fixe  internet Déc 08_Reporting Onatel Mai 2009 V 0 A ENVOYE_Reporting Onatel septembre  2009 préparé 2" xfId="8636" xr:uid="{00000000-0005-0000-0000-0000BD210000}"/>
    <cellStyle name="_Table_USA Ownership_commentaires fixe  internet Déc 08_Reporting Onatel Mai 2009 V 0 A ENVOYE_Reporting Onatel septembre  2009 préparé 2 2" xfId="8637" xr:uid="{00000000-0005-0000-0000-0000BE210000}"/>
    <cellStyle name="_Table_USA Ownership_commentaires fixe  internet Déc 08_Reporting Onatel Mai 2009 V 0 A ENVOYE_Reporting Onatel septembre  2009 préparé 3" xfId="8638" xr:uid="{00000000-0005-0000-0000-0000BF210000}"/>
    <cellStyle name="_Table_USA Ownership_commentaires fixe  internet Déc 08_Reporting Onatel Mai 2009 V 0 A ENVOYE_Reporting Onatel septembre  2009 préparé_Budget Telmob 2011" xfId="8639" xr:uid="{00000000-0005-0000-0000-0000C0210000}"/>
    <cellStyle name="_Table_USA Ownership_commentaires fixe  internet Déc 08_Reporting Onatel Mai 2009 V 0 A ENVOYE_Reporting Onatel septembre  2009 préparé_Budget Telmob 2011 2" xfId="8640" xr:uid="{00000000-0005-0000-0000-0000C1210000}"/>
    <cellStyle name="_Table_USA Ownership_commentaires fixe  internet Déc 08_Reporting Onatel Mai 2009 V 0 A ENVOYE_Reporting Onatel septembre  2009 préparé_Budget Telmob 2011 2 2" xfId="8641" xr:uid="{00000000-0005-0000-0000-0000C2210000}"/>
    <cellStyle name="_Table_USA Ownership_commentaires fixe  internet Déc 08_Reporting Onatel Mai 2009 V 0 A ENVOYE_Reporting Onatel septembre  2009 préparé_Budget Telmob 2011 3" xfId="8642" xr:uid="{00000000-0005-0000-0000-0000C3210000}"/>
    <cellStyle name="_Table_USA Ownership_commentaires fixe  internet Déc 08_Reporting Onatel Mai 2009 V 0_Budget Telmob 2011" xfId="8643" xr:uid="{00000000-0005-0000-0000-0000C4210000}"/>
    <cellStyle name="_Table_USA Ownership_commentaires fixe  internet Déc 08_Reporting Onatel Mai 2009 V 0_Budget Telmob 2011 2" xfId="8644" xr:uid="{00000000-0005-0000-0000-0000C5210000}"/>
    <cellStyle name="_Table_USA Ownership_commentaires fixe  internet Déc 08_Reporting Onatel Mai 2009 V 0_Budget Telmob 2011 2 2" xfId="8645" xr:uid="{00000000-0005-0000-0000-0000C6210000}"/>
    <cellStyle name="_Table_USA Ownership_commentaires fixe  internet Déc 08_Reporting Onatel Mai 2009 V 0_Budget Telmob 2011 3" xfId="8646" xr:uid="{00000000-0005-0000-0000-0000C7210000}"/>
    <cellStyle name="_Table_USA Ownership_commentaires fixe  internet Déc 08_Reporting Onatel septembre  2009 préparé" xfId="8647" xr:uid="{00000000-0005-0000-0000-0000C8210000}"/>
    <cellStyle name="_Table_USA Ownership_commentaires fixe  internet Déc 08_Reporting Onatel septembre  2009 préparé 2" xfId="8648" xr:uid="{00000000-0005-0000-0000-0000C9210000}"/>
    <cellStyle name="_Table_USA Ownership_commentaires fixe  internet Déc 08_Reporting Onatel septembre  2009 préparé 2 2" xfId="8649" xr:uid="{00000000-0005-0000-0000-0000CA210000}"/>
    <cellStyle name="_Table_USA Ownership_commentaires fixe  internet Déc 08_Reporting Onatel septembre  2009 préparé 3" xfId="8650" xr:uid="{00000000-0005-0000-0000-0000CB210000}"/>
    <cellStyle name="_Table_USA Ownership_commentaires fixe  internet Déc 08_Reporting Onatel septembre  2009 préparé_Budget Telmob 2011" xfId="8651" xr:uid="{00000000-0005-0000-0000-0000CC210000}"/>
    <cellStyle name="_Table_USA Ownership_commentaires fixe  internet Déc 08_Reporting Onatel septembre  2009 préparé_Budget Telmob 2011 2" xfId="8652" xr:uid="{00000000-0005-0000-0000-0000CD210000}"/>
    <cellStyle name="_Table_USA Ownership_commentaires fixe  internet Déc 08_Reporting Onatel septembre  2009 préparé_Budget Telmob 2011 2 2" xfId="8653" xr:uid="{00000000-0005-0000-0000-0000CE210000}"/>
    <cellStyle name="_Table_USA Ownership_commentaires fixe  internet Déc 08_Reporting Onatel septembre  2009 préparé_Budget Telmob 2011 3" xfId="8654" xr:uid="{00000000-0005-0000-0000-0000CF210000}"/>
    <cellStyle name="_Table_USA Ownership_commentaires fixe  internet Déc 08_TBG Onatel Février  2009  Vtbg V3" xfId="8655" xr:uid="{00000000-0005-0000-0000-0000D0210000}"/>
    <cellStyle name="_Table_USA Ownership_commentaires fixe  internet Déc 08_TBG Onatel Février  2009  Vtbg V3 2" xfId="8656" xr:uid="{00000000-0005-0000-0000-0000D1210000}"/>
    <cellStyle name="_Table_USA Ownership_commentaires fixe  internet Déc 08_TBG Onatel Février  2009  Vtbg V3 2 2" xfId="8657" xr:uid="{00000000-0005-0000-0000-0000D2210000}"/>
    <cellStyle name="_Table_USA Ownership_commentaires fixe  internet Déc 08_TBG Onatel Février  2009  Vtbg V3 3" xfId="8658" xr:uid="{00000000-0005-0000-0000-0000D3210000}"/>
    <cellStyle name="_Table_USA Ownership_commentaires fixe  internet Déc 08_TBG Onatel Février  2009  Vtbg V3_Budget Telmob 2011" xfId="8659" xr:uid="{00000000-0005-0000-0000-0000D4210000}"/>
    <cellStyle name="_Table_USA Ownership_commentaires fixe  internet Déc 08_TBG Onatel Février  2009  Vtbg V3_Budget Telmob 2011 2" xfId="8660" xr:uid="{00000000-0005-0000-0000-0000D5210000}"/>
    <cellStyle name="_Table_USA Ownership_commentaires fixe  internet Déc 08_TBG Onatel Février  2009  Vtbg V3_Budget Telmob 2011 2 2" xfId="8661" xr:uid="{00000000-0005-0000-0000-0000D6210000}"/>
    <cellStyle name="_Table_USA Ownership_commentaires fixe  internet Déc 08_TBG Onatel Février  2009  Vtbg V3_Budget Telmob 2011 3" xfId="8662" xr:uid="{00000000-0005-0000-0000-0000D7210000}"/>
    <cellStyle name="_Table_USA Ownership_commentaires fixe  internet Déc 08_TBG Onatel Février  2009  Vtbg V3_Commentaires TBG mars" xfId="8663" xr:uid="{00000000-0005-0000-0000-0000D8210000}"/>
    <cellStyle name="_Table_USA Ownership_commentaires fixe  internet Déc 08_TBG Onatel Février  2009  Vtbg V3_Commentaires TBG mars 2" xfId="8664" xr:uid="{00000000-0005-0000-0000-0000D9210000}"/>
    <cellStyle name="_Table_USA Ownership_commentaires fixe  internet Déc 08_TBG Onatel Février  2009  Vtbg V3_Commentaires TBG mars 2 2" xfId="8665" xr:uid="{00000000-0005-0000-0000-0000DA210000}"/>
    <cellStyle name="_Table_USA Ownership_commentaires fixe  internet Déc 08_TBG Onatel Février  2009  Vtbg V3_Commentaires TBG mars 3" xfId="8666" xr:uid="{00000000-0005-0000-0000-0000DB210000}"/>
    <cellStyle name="_Table_USA Ownership_commentaires fixe  internet Déc 08_TBG Onatel Février  2009  Vtbg V3_Commentaires TBG mars_Budget Telmob 2011" xfId="8667" xr:uid="{00000000-0005-0000-0000-0000DC210000}"/>
    <cellStyle name="_Table_USA Ownership_commentaires fixe  internet Déc 08_TBG Onatel Février  2009  Vtbg V3_Commentaires TBG mars_Budget Telmob 2011 2" xfId="8668" xr:uid="{00000000-0005-0000-0000-0000DD210000}"/>
    <cellStyle name="_Table_USA Ownership_commentaires fixe  internet Déc 08_TBG Onatel Février  2009  Vtbg V3_Commentaires TBG mars_Budget Telmob 2011 2 2" xfId="8669" xr:uid="{00000000-0005-0000-0000-0000DE210000}"/>
    <cellStyle name="_Table_USA Ownership_commentaires fixe  internet Déc 08_TBG Onatel Février  2009  Vtbg V3_Commentaires TBG mars_Budget Telmob 2011 3" xfId="8670" xr:uid="{00000000-0005-0000-0000-0000DF210000}"/>
    <cellStyle name="_Table_USA Ownership_commentaires fixe  internet Déc 08_TBG Onatel Février  2009  Vtbg V3_Commentaires TBG mars_Copie de Flash du mois d' avril 2009 corrigé par NAIMI" xfId="8671" xr:uid="{00000000-0005-0000-0000-0000E0210000}"/>
    <cellStyle name="_Table_USA Ownership_commentaires fixe  internet Déc 08_TBG Onatel Février  2009  Vtbg V3_Commentaires TBG mars_Copie de Flash du mois d' avril 2009 corrigé par NAIMI 2" xfId="8672" xr:uid="{00000000-0005-0000-0000-0000E1210000}"/>
    <cellStyle name="_Table_USA Ownership_commentaires fixe  internet Déc 08_TBG Onatel Février  2009  Vtbg V3_Commentaires TBG mars_Copie de Flash du mois d' avril 2009 corrigé par NAIMI 2 2" xfId="8673" xr:uid="{00000000-0005-0000-0000-0000E2210000}"/>
    <cellStyle name="_Table_USA Ownership_commentaires fixe  internet Déc 08_TBG Onatel Février  2009  Vtbg V3_Commentaires TBG mars_Copie de Flash du mois d' avril 2009 corrigé par NAIMI 3" xfId="8674" xr:uid="{00000000-0005-0000-0000-0000E3210000}"/>
    <cellStyle name="_Table_USA Ownership_commentaires fixe  internet Déc 08_TBG Onatel Février  2009  Vtbg V3_Commentaires TBG mars_Copie de Flash du mois d' avril 2009 corrigé par NAIMI_Budget Telmob 2011" xfId="8675" xr:uid="{00000000-0005-0000-0000-0000E4210000}"/>
    <cellStyle name="_Table_USA Ownership_commentaires fixe  internet Déc 08_TBG Onatel Février  2009  Vtbg V3_Commentaires TBG mars_Copie de Flash du mois d' avril 2009 corrigé par NAIMI_Budget Telmob 2011 2" xfId="8676" xr:uid="{00000000-0005-0000-0000-0000E5210000}"/>
    <cellStyle name="_Table_USA Ownership_commentaires fixe  internet Déc 08_TBG Onatel Février  2009  Vtbg V3_Commentaires TBG mars_Copie de Flash du mois d' avril 2009 corrigé par NAIMI_Budget Telmob 2011 2 2" xfId="8677" xr:uid="{00000000-0005-0000-0000-0000E6210000}"/>
    <cellStyle name="_Table_USA Ownership_commentaires fixe  internet Déc 08_TBG Onatel Février  2009  Vtbg V3_Commentaires TBG mars_Copie de Flash du mois d' avril 2009 corrigé par NAIMI_Budget Telmob 2011 3" xfId="8678" xr:uid="{00000000-0005-0000-0000-0000E7210000}"/>
    <cellStyle name="_Table_USA Ownership_commentaires fixe  internet Déc 08_TBG Onatel Février  2009  Vtbg V3_Commentaires TBG mars_Copie de Flash du mois d' avril 2009 corrigé par NAIMI_Flash du mois de mai 2009" xfId="8679" xr:uid="{00000000-0005-0000-0000-0000E8210000}"/>
    <cellStyle name="_Table_USA Ownership_commentaires fixe  internet Déc 08_TBG Onatel Février  2009  Vtbg V3_Commentaires TBG mars_Copie de Flash du mois d' avril 2009 corrigé par NAIMI_Flash du mois de mai 2009 2" xfId="8680" xr:uid="{00000000-0005-0000-0000-0000E9210000}"/>
    <cellStyle name="_Table_USA Ownership_commentaires fixe  internet Déc 08_TBG Onatel Février  2009  Vtbg V3_Commentaires TBG mars_Copie de Flash du mois d' avril 2009 corrigé par NAIMI_Flash du mois de mai 2009 2 2" xfId="8681" xr:uid="{00000000-0005-0000-0000-0000EA210000}"/>
    <cellStyle name="_Table_USA Ownership_commentaires fixe  internet Déc 08_TBG Onatel Février  2009  Vtbg V3_Commentaires TBG mars_Copie de Flash du mois d' avril 2009 corrigé par NAIMI_Flash du mois de mai 2009 3" xfId="8682" xr:uid="{00000000-0005-0000-0000-0000EB210000}"/>
    <cellStyle name="_Table_USA Ownership_commentaires fixe  internet Déc 08_TBG Onatel Février  2009  Vtbg V3_Commentaires TBG mars_Copie de Flash du mois d' avril 2009 corrigé par NAIMI_Flash du mois de mai 2009_Budget Telmob 2011" xfId="8683" xr:uid="{00000000-0005-0000-0000-0000EC210000}"/>
    <cellStyle name="_Table_USA Ownership_commentaires fixe  internet Déc 08_TBG Onatel Février  2009  Vtbg V3_Commentaires TBG mars_Copie de Flash du mois d' avril 2009 corrigé par NAIMI_Flash du mois de mai 2009_Budget Telmob 2011 2" xfId="8684" xr:uid="{00000000-0005-0000-0000-0000ED210000}"/>
    <cellStyle name="_Table_USA Ownership_commentaires fixe  internet Déc 08_TBG Onatel Février  2009  Vtbg V3_Commentaires TBG mars_Copie de Flash du mois d' avril 2009 corrigé par NAIMI_Flash du mois de mai 2009_Budget Telmob 2011 2 2" xfId="8685" xr:uid="{00000000-0005-0000-0000-0000EE210000}"/>
    <cellStyle name="_Table_USA Ownership_commentaires fixe  internet Déc 08_TBG Onatel Février  2009  Vtbg V3_Commentaires TBG mars_Copie de Flash du mois d' avril 2009 corrigé par NAIMI_Flash du mois de mai 2009_Budget Telmob 2011 3" xfId="8686" xr:uid="{00000000-0005-0000-0000-0000EF210000}"/>
    <cellStyle name="_Table_USA Ownership_commentaires fixe  internet Déc 08_TBG Onatel Février  2009  Vtbg V3_Commentaires TBG mars_Copie de Flash du mois d' avril 2009 corrigé par NAIMI_Flash du mois de septembre 2009 (2) (version 1)" xfId="8687" xr:uid="{00000000-0005-0000-0000-0000F0210000}"/>
    <cellStyle name="_Table_USA Ownership_commentaires fixe  internet Déc 08_TBG Onatel Février  2009  Vtbg V3_Commentaires TBG mars_Copie de Flash du mois d' avril 2009 corrigé par NAIMI_Flash du mois de septembre 2009 (2) (version 1) 2" xfId="8688" xr:uid="{00000000-0005-0000-0000-0000F1210000}"/>
    <cellStyle name="_Table_USA Ownership_commentaires fixe  internet Déc 08_TBG Onatel Février  2009  Vtbg V3_Commentaires TBG mars_Copie de Flash du mois d' avril 2009 corrigé par NAIMI_Flash du mois de septembre 2009 (2) (version 1) 2 2" xfId="8689" xr:uid="{00000000-0005-0000-0000-0000F2210000}"/>
    <cellStyle name="_Table_USA Ownership_commentaires fixe  internet Déc 08_TBG Onatel Février  2009  Vtbg V3_Commentaires TBG mars_Copie de Flash du mois d' avril 2009 corrigé par NAIMI_Flash du mois de septembre 2009 (2) (version 1) 3" xfId="8690" xr:uid="{00000000-0005-0000-0000-0000F3210000}"/>
    <cellStyle name="_Table_USA Ownership_commentaires fixe  internet Déc 08_TBG Onatel Février  2009  Vtbg V3_Commentaires TBG mars_Copie de Flash du mois d' avril 2009 corrigé par NAIMI_Flash du mois de septembre 2009 (2) (version 1)_Budget Telmob 2011" xfId="8691" xr:uid="{00000000-0005-0000-0000-0000F4210000}"/>
    <cellStyle name="_Table_USA Ownership_commentaires fixe  internet Déc 08_TBG Onatel Février  2009  Vtbg V3_Commentaires TBG mars_Copie de Flash du mois d' avril 2009 corrigé par NAIMI_Flash du mois de septembre 2009 (2) (version 1)_Budget Telmob 2011 2" xfId="8692" xr:uid="{00000000-0005-0000-0000-0000F5210000}"/>
    <cellStyle name="_Table_USA Ownership_commentaires fixe  internet Déc 08_TBG Onatel Février  2009  Vtbg V3_Commentaires TBG mars_Copie de Flash du mois d' avril 2009 corrigé par NAIMI_Flash du mois de septembre 2009 (2) (version 1)_Budget Telmob 2011 2 2" xfId="8693" xr:uid="{00000000-0005-0000-0000-0000F6210000}"/>
    <cellStyle name="_Table_USA Ownership_commentaires fixe  internet Déc 08_TBG Onatel Février  2009  Vtbg V3_Commentaires TBG mars_Copie de Flash du mois d' avril 2009 corrigé par NAIMI_Flash du mois de septembre 2009 (2) (version 1)_Budget Telmob 2011 3" xfId="8694" xr:uid="{00000000-0005-0000-0000-0000F7210000}"/>
    <cellStyle name="_Table_USA Ownership_commentaires fixe  internet Déc 08_TBG Onatel Février  2009  Vtbg V3_Commentaires TBG mars_Copie de Flash du mois d' avril 2009 corrigé par NAIMI_Reporting Onatel Mai 2009 V 0" xfId="8695" xr:uid="{00000000-0005-0000-0000-0000F8210000}"/>
    <cellStyle name="_Table_USA Ownership_commentaires fixe  internet Déc 08_TBG Onatel Février  2009  Vtbg V3_Commentaires TBG mars_Copie de Flash du mois d' avril 2009 corrigé par NAIMI_Reporting Onatel Mai 2009 V 0 2" xfId="8696" xr:uid="{00000000-0005-0000-0000-0000F9210000}"/>
    <cellStyle name="_Table_USA Ownership_commentaires fixe  internet Déc 08_TBG Onatel Février  2009  Vtbg V3_Commentaires TBG mars_Copie de Flash du mois d' avril 2009 corrigé par NAIMI_Reporting Onatel Mai 2009 V 0 2 2" xfId="8697" xr:uid="{00000000-0005-0000-0000-0000FA210000}"/>
    <cellStyle name="_Table_USA Ownership_commentaires fixe  internet Déc 08_TBG Onatel Février  2009  Vtbg V3_Commentaires TBG mars_Copie de Flash du mois d' avril 2009 corrigé par NAIMI_Reporting Onatel Mai 2009 V 0 3" xfId="8698" xr:uid="{00000000-0005-0000-0000-0000FB210000}"/>
    <cellStyle name="_Table_USA Ownership_commentaires fixe  internet Déc 08_TBG Onatel Février  2009  Vtbg V3_Commentaires TBG mars_Copie de Flash du mois d' avril 2009 corrigé par NAIMI_Reporting Onatel Mai 2009 V 0_Budget Telmob 2011" xfId="8699" xr:uid="{00000000-0005-0000-0000-0000FC210000}"/>
    <cellStyle name="_Table_USA Ownership_commentaires fixe  internet Déc 08_TBG Onatel Février  2009  Vtbg V3_Commentaires TBG mars_Copie de Flash du mois d' avril 2009 corrigé par NAIMI_Reporting Onatel Mai 2009 V 0_Budget Telmob 2011 2" xfId="8700" xr:uid="{00000000-0005-0000-0000-0000FD210000}"/>
    <cellStyle name="_Table_USA Ownership_commentaires fixe  internet Déc 08_TBG Onatel Février  2009  Vtbg V3_Commentaires TBG mars_Copie de Flash du mois d' avril 2009 corrigé par NAIMI_Reporting Onatel Mai 2009 V 0_Budget Telmob 2011 2 2" xfId="8701" xr:uid="{00000000-0005-0000-0000-0000FE210000}"/>
    <cellStyle name="_Table_USA Ownership_commentaires fixe  internet Déc 08_TBG Onatel Février  2009  Vtbg V3_Commentaires TBG mars_Copie de Flash du mois d' avril 2009 corrigé par NAIMI_Reporting Onatel Mai 2009 V 0_Budget Telmob 2011 3" xfId="8702" xr:uid="{00000000-0005-0000-0000-0000FF210000}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 xr:uid="{00000000-0005-0000-0000-000000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 xr:uid="{00000000-0005-0000-0000-000001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 xr:uid="{00000000-0005-0000-0000-000002220000}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 xr:uid="{00000000-0005-0000-0000-000003220000}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 xr:uid="{00000000-0005-0000-0000-000004220000}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 xr:uid="{00000000-0005-0000-0000-000005220000}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 xr:uid="{00000000-0005-0000-0000-000006220000}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 xr:uid="{00000000-0005-0000-0000-000007220000}"/>
    <cellStyle name="_Table_USA Ownership_commentaires fixe  internet Déc 08_TBG Onatel Février  2009  Vtbg V3_Commentaires TBG mars_Copie de Flash du mois d' avril 2009 corrigé par NAIMI_Reporting Onatel septembre  2009 préparé" xfId="8711" xr:uid="{00000000-0005-0000-0000-000008220000}"/>
    <cellStyle name="_Table_USA Ownership_commentaires fixe  internet Déc 08_TBG Onatel Février  2009  Vtbg V3_Commentaires TBG mars_Copie de Flash du mois d' avril 2009 corrigé par NAIMI_Reporting Onatel septembre  2009 préparé 2" xfId="8712" xr:uid="{00000000-0005-0000-0000-000009220000}"/>
    <cellStyle name="_Table_USA Ownership_commentaires fixe  internet Déc 08_TBG Onatel Février  2009  Vtbg V3_Commentaires TBG mars_Copie de Flash du mois d' avril 2009 corrigé par NAIMI_Reporting Onatel septembre  2009 préparé 2 2" xfId="8713" xr:uid="{00000000-0005-0000-0000-00000A220000}"/>
    <cellStyle name="_Table_USA Ownership_commentaires fixe  internet Déc 08_TBG Onatel Février  2009  Vtbg V3_Commentaires TBG mars_Copie de Flash du mois d' avril 2009 corrigé par NAIMI_Reporting Onatel septembre  2009 préparé 3" xfId="8714" xr:uid="{00000000-0005-0000-0000-00000B220000}"/>
    <cellStyle name="_Table_USA Ownership_commentaires fixe  internet Déc 08_TBG Onatel Février  2009  Vtbg V3_Commentaires TBG mars_Copie de Flash du mois d' avril 2009 corrigé par NAIMI_Reporting Onatel septembre  2009 préparé_Budget Telmob 2011" xfId="8715" xr:uid="{00000000-0005-0000-0000-00000C220000}"/>
    <cellStyle name="_Table_USA Ownership_commentaires fixe  internet Déc 08_TBG Onatel Février  2009  Vtbg V3_Commentaires TBG mars_Copie de Flash du mois d' avril 2009 corrigé par NAIMI_Reporting Onatel septembre  2009 préparé_Budget Telmob 2011 2" xfId="8716" xr:uid="{00000000-0005-0000-0000-00000D220000}"/>
    <cellStyle name="_Table_USA Ownership_commentaires fixe  internet Déc 08_TBG Onatel Février  2009  Vtbg V3_Commentaires TBG mars_Copie de Flash du mois d' avril 2009 corrigé par NAIMI_Reporting Onatel septembre  2009 préparé_Budget Telmob 2011 2 2" xfId="8717" xr:uid="{00000000-0005-0000-0000-00000E220000}"/>
    <cellStyle name="_Table_USA Ownership_commentaires fixe  internet Déc 08_TBG Onatel Février  2009  Vtbg V3_Commentaires TBG mars_Copie de Flash du mois d' avril 2009 corrigé par NAIMI_Reporting Onatel septembre  2009 préparé_Budget Telmob 2011 3" xfId="8718" xr:uid="{00000000-0005-0000-0000-00000F220000}"/>
    <cellStyle name="_Table_USA Ownership_commentaires fixe  internet Déc 08_TBG Onatel Février  2009  Vtbg V3_Commentaires TBG mars_Flash du mois d' avril 2009" xfId="8719" xr:uid="{00000000-0005-0000-0000-000010220000}"/>
    <cellStyle name="_Table_USA Ownership_commentaires fixe  internet Déc 08_TBG Onatel Février  2009  Vtbg V3_Commentaires TBG mars_Flash du mois d' avril 2009 2" xfId="8720" xr:uid="{00000000-0005-0000-0000-000011220000}"/>
    <cellStyle name="_Table_USA Ownership_commentaires fixe  internet Déc 08_TBG Onatel Février  2009  Vtbg V3_Commentaires TBG mars_Flash du mois d' avril 2009 2 2" xfId="8721" xr:uid="{00000000-0005-0000-0000-000012220000}"/>
    <cellStyle name="_Table_USA Ownership_commentaires fixe  internet Déc 08_TBG Onatel Février  2009  Vtbg V3_Commentaires TBG mars_Flash du mois d' avril 2009 3" xfId="8722" xr:uid="{00000000-0005-0000-0000-000013220000}"/>
    <cellStyle name="_Table_USA Ownership_commentaires fixe  internet Déc 08_TBG Onatel Février  2009  Vtbg V3_Commentaires TBG mars_Flash du mois d' avril 2009_Budget Telmob 2011" xfId="8723" xr:uid="{00000000-0005-0000-0000-000014220000}"/>
    <cellStyle name="_Table_USA Ownership_commentaires fixe  internet Déc 08_TBG Onatel Février  2009  Vtbg V3_Commentaires TBG mars_Flash du mois d' avril 2009_Budget Telmob 2011 2" xfId="8724" xr:uid="{00000000-0005-0000-0000-000015220000}"/>
    <cellStyle name="_Table_USA Ownership_commentaires fixe  internet Déc 08_TBG Onatel Février  2009  Vtbg V3_Commentaires TBG mars_Flash du mois d' avril 2009_Budget Telmob 2011 2 2" xfId="8725" xr:uid="{00000000-0005-0000-0000-000016220000}"/>
    <cellStyle name="_Table_USA Ownership_commentaires fixe  internet Déc 08_TBG Onatel Février  2009  Vtbg V3_Commentaires TBG mars_Flash du mois d' avril 2009_Budget Telmob 2011 3" xfId="8726" xr:uid="{00000000-0005-0000-0000-000017220000}"/>
    <cellStyle name="_Table_USA Ownership_commentaires fixe  internet Déc 08_TBG Onatel Février  2009  Vtbg V3_Commentaires TBG mars_Flash du mois d' avril 2009_Flash du mois de mai 2009" xfId="8727" xr:uid="{00000000-0005-0000-0000-000018220000}"/>
    <cellStyle name="_Table_USA Ownership_commentaires fixe  internet Déc 08_TBG Onatel Février  2009  Vtbg V3_Commentaires TBG mars_Flash du mois d' avril 2009_Flash du mois de mai 2009 2" xfId="8728" xr:uid="{00000000-0005-0000-0000-000019220000}"/>
    <cellStyle name="_Table_USA Ownership_commentaires fixe  internet Déc 08_TBG Onatel Février  2009  Vtbg V3_Commentaires TBG mars_Flash du mois d' avril 2009_Flash du mois de mai 2009 2 2" xfId="8729" xr:uid="{00000000-0005-0000-0000-00001A220000}"/>
    <cellStyle name="_Table_USA Ownership_commentaires fixe  internet Déc 08_TBG Onatel Février  2009  Vtbg V3_Commentaires TBG mars_Flash du mois d' avril 2009_Flash du mois de mai 2009 3" xfId="8730" xr:uid="{00000000-0005-0000-0000-00001B220000}"/>
    <cellStyle name="_Table_USA Ownership_commentaires fixe  internet Déc 08_TBG Onatel Février  2009  Vtbg V3_Commentaires TBG mars_Flash du mois d' avril 2009_Flash du mois de mai 2009_Budget Telmob 2011" xfId="8731" xr:uid="{00000000-0005-0000-0000-00001C220000}"/>
    <cellStyle name="_Table_USA Ownership_commentaires fixe  internet Déc 08_TBG Onatel Février  2009  Vtbg V3_Commentaires TBG mars_Flash du mois d' avril 2009_Flash du mois de mai 2009_Budget Telmob 2011 2" xfId="8732" xr:uid="{00000000-0005-0000-0000-00001D220000}"/>
    <cellStyle name="_Table_USA Ownership_commentaires fixe  internet Déc 08_TBG Onatel Février  2009  Vtbg V3_Commentaires TBG mars_Flash du mois d' avril 2009_Flash du mois de mai 2009_Budget Telmob 2011 2 2" xfId="8733" xr:uid="{00000000-0005-0000-0000-00001E220000}"/>
    <cellStyle name="_Table_USA Ownership_commentaires fixe  internet Déc 08_TBG Onatel Février  2009  Vtbg V3_Commentaires TBG mars_Flash du mois d' avril 2009_Flash du mois de mai 2009_Budget Telmob 2011 3" xfId="8734" xr:uid="{00000000-0005-0000-0000-00001F220000}"/>
    <cellStyle name="_Table_USA Ownership_commentaires fixe  internet Déc 08_TBG Onatel Février  2009  Vtbg V3_Commentaires TBG mars_Flash du mois d' avril 2009_Flash du mois de septembre 2009 (2) (version 1)" xfId="8735" xr:uid="{00000000-0005-0000-0000-000020220000}"/>
    <cellStyle name="_Table_USA Ownership_commentaires fixe  internet Déc 08_TBG Onatel Février  2009  Vtbg V3_Commentaires TBG mars_Flash du mois d' avril 2009_Flash du mois de septembre 2009 (2) (version 1) 2" xfId="8736" xr:uid="{00000000-0005-0000-0000-000021220000}"/>
    <cellStyle name="_Table_USA Ownership_commentaires fixe  internet Déc 08_TBG Onatel Février  2009  Vtbg V3_Commentaires TBG mars_Flash du mois d' avril 2009_Flash du mois de septembre 2009 (2) (version 1) 2 2" xfId="8737" xr:uid="{00000000-0005-0000-0000-000022220000}"/>
    <cellStyle name="_Table_USA Ownership_commentaires fixe  internet Déc 08_TBG Onatel Février  2009  Vtbg V3_Commentaires TBG mars_Flash du mois d' avril 2009_Flash du mois de septembre 2009 (2) (version 1) 3" xfId="8738" xr:uid="{00000000-0005-0000-0000-000023220000}"/>
    <cellStyle name="_Table_USA Ownership_commentaires fixe  internet Déc 08_TBG Onatel Février  2009  Vtbg V3_Commentaires TBG mars_Flash du mois d' avril 2009_Flash du mois de septembre 2009 (2) (version 1)_Budget Telmob 2011" xfId="8739" xr:uid="{00000000-0005-0000-0000-000024220000}"/>
    <cellStyle name="_Table_USA Ownership_commentaires fixe  internet Déc 08_TBG Onatel Février  2009  Vtbg V3_Commentaires TBG mars_Flash du mois d' avril 2009_Flash du mois de septembre 2009 (2) (version 1)_Budget Telmob 2011 2" xfId="8740" xr:uid="{00000000-0005-0000-0000-000025220000}"/>
    <cellStyle name="_Table_USA Ownership_commentaires fixe  internet Déc 08_TBG Onatel Février  2009  Vtbg V3_Commentaires TBG mars_Flash du mois d' avril 2009_Flash du mois de septembre 2009 (2) (version 1)_Budget Telmob 2011 2 2" xfId="8741" xr:uid="{00000000-0005-0000-0000-000026220000}"/>
    <cellStyle name="_Table_USA Ownership_commentaires fixe  internet Déc 08_TBG Onatel Février  2009  Vtbg V3_Commentaires TBG mars_Flash du mois d' avril 2009_Flash du mois de septembre 2009 (2) (version 1)_Budget Telmob 2011 3" xfId="8742" xr:uid="{00000000-0005-0000-0000-000027220000}"/>
    <cellStyle name="_Table_USA Ownership_commentaires fixe  internet Déc 08_TBG Onatel Février  2009  Vtbg V3_Commentaires TBG mars_Flash du mois d' avril 2009_Reporting Onatel Mai 2009 V 0" xfId="8743" xr:uid="{00000000-0005-0000-0000-000028220000}"/>
    <cellStyle name="_Table_USA Ownership_commentaires fixe  internet Déc 08_TBG Onatel Février  2009  Vtbg V3_Commentaires TBG mars_Flash du mois d' avril 2009_Reporting Onatel Mai 2009 V 0 2" xfId="8744" xr:uid="{00000000-0005-0000-0000-000029220000}"/>
    <cellStyle name="_Table_USA Ownership_commentaires fixe  internet Déc 08_TBG Onatel Février  2009  Vtbg V3_Commentaires TBG mars_Flash du mois d' avril 2009_Reporting Onatel Mai 2009 V 0 2 2" xfId="8745" xr:uid="{00000000-0005-0000-0000-00002A220000}"/>
    <cellStyle name="_Table_USA Ownership_commentaires fixe  internet Déc 08_TBG Onatel Février  2009  Vtbg V3_Commentaires TBG mars_Flash du mois d' avril 2009_Reporting Onatel Mai 2009 V 0 3" xfId="8746" xr:uid="{00000000-0005-0000-0000-00002B220000}"/>
    <cellStyle name="_Table_USA Ownership_commentaires fixe  internet Déc 08_TBG Onatel Février  2009  Vtbg V3_Commentaires TBG mars_Flash du mois d' avril 2009_Reporting Onatel Mai 2009 V 0_Budget Telmob 2011" xfId="8747" xr:uid="{00000000-0005-0000-0000-00002C220000}"/>
    <cellStyle name="_Table_USA Ownership_commentaires fixe  internet Déc 08_TBG Onatel Février  2009  Vtbg V3_Commentaires TBG mars_Flash du mois d' avril 2009_Reporting Onatel Mai 2009 V 0_Budget Telmob 2011 2" xfId="8748" xr:uid="{00000000-0005-0000-0000-00002D220000}"/>
    <cellStyle name="_Table_USA Ownership_commentaires fixe  internet Déc 08_TBG Onatel Février  2009  Vtbg V3_Commentaires TBG mars_Flash du mois d' avril 2009_Reporting Onatel Mai 2009 V 0_Budget Telmob 2011 2 2" xfId="8749" xr:uid="{00000000-0005-0000-0000-00002E220000}"/>
    <cellStyle name="_Table_USA Ownership_commentaires fixe  internet Déc 08_TBG Onatel Février  2009  Vtbg V3_Commentaires TBG mars_Flash du mois d' avril 2009_Reporting Onatel Mai 2009 V 0_Budget Telmob 2011 3" xfId="8750" xr:uid="{00000000-0005-0000-0000-00002F220000}"/>
    <cellStyle name="_Table_USA Ownership_commentaires fixe  internet Déc 08_TBG Onatel Février  2009  Vtbg V3_Commentaires TBG mars_Flash du mois d' avril 2009_Reporting Onatel septembre  2009 préparé" xfId="8751" xr:uid="{00000000-0005-0000-0000-000030220000}"/>
    <cellStyle name="_Table_USA Ownership_commentaires fixe  internet Déc 08_TBG Onatel Février  2009  Vtbg V3_Commentaires TBG mars_Flash du mois d' avril 2009_Reporting Onatel septembre  2009 préparé 2" xfId="8752" xr:uid="{00000000-0005-0000-0000-000031220000}"/>
    <cellStyle name="_Table_USA Ownership_commentaires fixe  internet Déc 08_TBG Onatel Février  2009  Vtbg V3_Commentaires TBG mars_Flash du mois d' avril 2009_Reporting Onatel septembre  2009 préparé 2 2" xfId="8753" xr:uid="{00000000-0005-0000-0000-000032220000}"/>
    <cellStyle name="_Table_USA Ownership_commentaires fixe  internet Déc 08_TBG Onatel Février  2009  Vtbg V3_Commentaires TBG mars_Flash du mois d' avril 2009_Reporting Onatel septembre  2009 préparé 3" xfId="8754" xr:uid="{00000000-0005-0000-0000-000033220000}"/>
    <cellStyle name="_Table_USA Ownership_commentaires fixe  internet Déc 08_TBG Onatel Février  2009  Vtbg V3_Commentaires TBG mars_Flash du mois d' avril 2009_Reporting Onatel septembre  2009 préparé_Budget Telmob 2011" xfId="8755" xr:uid="{00000000-0005-0000-0000-000034220000}"/>
    <cellStyle name="_Table_USA Ownership_commentaires fixe  internet Déc 08_TBG Onatel Février  2009  Vtbg V3_Commentaires TBG mars_Flash du mois d' avril 2009_Reporting Onatel septembre  2009 préparé_Budget Telmob 2011 2" xfId="8756" xr:uid="{00000000-0005-0000-0000-000035220000}"/>
    <cellStyle name="_Table_USA Ownership_commentaires fixe  internet Déc 08_TBG Onatel Février  2009  Vtbg V3_Commentaires TBG mars_Flash du mois d' avril 2009_Reporting Onatel septembre  2009 préparé_Budget Telmob 2011 2 2" xfId="8757" xr:uid="{00000000-0005-0000-0000-000036220000}"/>
    <cellStyle name="_Table_USA Ownership_commentaires fixe  internet Déc 08_TBG Onatel Février  2009  Vtbg V3_Commentaires TBG mars_Flash du mois d' avril 2009_Reporting Onatel septembre  2009 préparé_Budget Telmob 2011 3" xfId="8758" xr:uid="{00000000-0005-0000-0000-000037220000}"/>
    <cellStyle name="_Table_USA Ownership_commentaires fixe  internet Déc 08_TBG Onatel Février  2009  Vtbg V3_Commentaires TBG mars_Flash du mois de mai 2009" xfId="8759" xr:uid="{00000000-0005-0000-0000-000038220000}"/>
    <cellStyle name="_Table_USA Ownership_commentaires fixe  internet Déc 08_TBG Onatel Février  2009  Vtbg V3_Commentaires TBG mars_Flash du mois de mai 2009 2" xfId="8760" xr:uid="{00000000-0005-0000-0000-000039220000}"/>
    <cellStyle name="_Table_USA Ownership_commentaires fixe  internet Déc 08_TBG Onatel Février  2009  Vtbg V3_Commentaires TBG mars_Flash du mois de mai 2009 2 2" xfId="8761" xr:uid="{00000000-0005-0000-0000-00003A220000}"/>
    <cellStyle name="_Table_USA Ownership_commentaires fixe  internet Déc 08_TBG Onatel Février  2009  Vtbg V3_Commentaires TBG mars_Flash du mois de mai 2009 3" xfId="8762" xr:uid="{00000000-0005-0000-0000-00003B220000}"/>
    <cellStyle name="_Table_USA Ownership_commentaires fixe  internet Déc 08_TBG Onatel Février  2009  Vtbg V3_Commentaires TBG mars_Flash du mois de mai 2009_Budget Telmob 2011" xfId="8763" xr:uid="{00000000-0005-0000-0000-00003C220000}"/>
    <cellStyle name="_Table_USA Ownership_commentaires fixe  internet Déc 08_TBG Onatel Février  2009  Vtbg V3_Commentaires TBG mars_Flash du mois de mai 2009_Budget Telmob 2011 2" xfId="8764" xr:uid="{00000000-0005-0000-0000-00003D220000}"/>
    <cellStyle name="_Table_USA Ownership_commentaires fixe  internet Déc 08_TBG Onatel Février  2009  Vtbg V3_Commentaires TBG mars_Flash du mois de mai 2009_Budget Telmob 2011 2 2" xfId="8765" xr:uid="{00000000-0005-0000-0000-00003E220000}"/>
    <cellStyle name="_Table_USA Ownership_commentaires fixe  internet Déc 08_TBG Onatel Février  2009  Vtbg V3_Commentaires TBG mars_Flash du mois de mai 2009_Budget Telmob 2011 3" xfId="8766" xr:uid="{00000000-0005-0000-0000-00003F220000}"/>
    <cellStyle name="_Table_USA Ownership_commentaires fixe  internet Déc 08_TBG Onatel Février  2009  Vtbg V3_Commentaires TBG mars_Flash du mois de septembre 2009 (2) (version 1)" xfId="8767" xr:uid="{00000000-0005-0000-0000-000040220000}"/>
    <cellStyle name="_Table_USA Ownership_commentaires fixe  internet Déc 08_TBG Onatel Février  2009  Vtbg V3_Commentaires TBG mars_Flash du mois de septembre 2009 (2) (version 1) 2" xfId="8768" xr:uid="{00000000-0005-0000-0000-000041220000}"/>
    <cellStyle name="_Table_USA Ownership_commentaires fixe  internet Déc 08_TBG Onatel Février  2009  Vtbg V3_Commentaires TBG mars_Flash du mois de septembre 2009 (2) (version 1) 2 2" xfId="8769" xr:uid="{00000000-0005-0000-0000-000042220000}"/>
    <cellStyle name="_Table_USA Ownership_commentaires fixe  internet Déc 08_TBG Onatel Février  2009  Vtbg V3_Commentaires TBG mars_Flash du mois de septembre 2009 (2) (version 1) 3" xfId="8770" xr:uid="{00000000-0005-0000-0000-000043220000}"/>
    <cellStyle name="_Table_USA Ownership_commentaires fixe  internet Déc 08_TBG Onatel Février  2009  Vtbg V3_Commentaires TBG mars_Flash du mois de septembre 2009 (2) (version 1)_Budget Telmob 2011" xfId="8771" xr:uid="{00000000-0005-0000-0000-000044220000}"/>
    <cellStyle name="_Table_USA Ownership_commentaires fixe  internet Déc 08_TBG Onatel Février  2009  Vtbg V3_Commentaires TBG mars_Flash du mois de septembre 2009 (2) (version 1)_Budget Telmob 2011 2" xfId="8772" xr:uid="{00000000-0005-0000-0000-000045220000}"/>
    <cellStyle name="_Table_USA Ownership_commentaires fixe  internet Déc 08_TBG Onatel Février  2009  Vtbg V3_Commentaires TBG mars_Flash du mois de septembre 2009 (2) (version 1)_Budget Telmob 2011 2 2" xfId="8773" xr:uid="{00000000-0005-0000-0000-000046220000}"/>
    <cellStyle name="_Table_USA Ownership_commentaires fixe  internet Déc 08_TBG Onatel Février  2009  Vtbg V3_Commentaires TBG mars_Flash du mois de septembre 2009 (2) (version 1)_Budget Telmob 2011 3" xfId="8774" xr:uid="{00000000-0005-0000-0000-000047220000}"/>
    <cellStyle name="_Table_USA Ownership_commentaires fixe  internet Déc 08_TBG Onatel Février  2009  Vtbg V3_Commentaires TBG mars_Reporting Onatel Mai 2009 V 0" xfId="8775" xr:uid="{00000000-0005-0000-0000-000048220000}"/>
    <cellStyle name="_Table_USA Ownership_commentaires fixe  internet Déc 08_TBG Onatel Février  2009  Vtbg V3_Commentaires TBG mars_Reporting Onatel Mai 2009 V 0 2" xfId="8776" xr:uid="{00000000-0005-0000-0000-000049220000}"/>
    <cellStyle name="_Table_USA Ownership_commentaires fixe  internet Déc 08_TBG Onatel Février  2009  Vtbg V3_Commentaires TBG mars_Reporting Onatel Mai 2009 V 0 2 2" xfId="8777" xr:uid="{00000000-0005-0000-0000-00004A220000}"/>
    <cellStyle name="_Table_USA Ownership_commentaires fixe  internet Déc 08_TBG Onatel Février  2009  Vtbg V3_Commentaires TBG mars_Reporting Onatel Mai 2009 V 0 3" xfId="8778" xr:uid="{00000000-0005-0000-0000-00004B220000}"/>
    <cellStyle name="_Table_USA Ownership_commentaires fixe  internet Déc 08_TBG Onatel Février  2009  Vtbg V3_Commentaires TBG mars_Reporting Onatel Mai 2009 V 0_Budget Telmob 2011" xfId="8779" xr:uid="{00000000-0005-0000-0000-00004C220000}"/>
    <cellStyle name="_Table_USA Ownership_commentaires fixe  internet Déc 08_TBG Onatel Février  2009  Vtbg V3_Commentaires TBG mars_Reporting Onatel Mai 2009 V 0_Budget Telmob 2011 2" xfId="8780" xr:uid="{00000000-0005-0000-0000-00004D220000}"/>
    <cellStyle name="_Table_USA Ownership_commentaires fixe  internet Déc 08_TBG Onatel Février  2009  Vtbg V3_Commentaires TBG mars_Reporting Onatel Mai 2009 V 0_Budget Telmob 2011 2 2" xfId="8781" xr:uid="{00000000-0005-0000-0000-00004E220000}"/>
    <cellStyle name="_Table_USA Ownership_commentaires fixe  internet Déc 08_TBG Onatel Février  2009  Vtbg V3_Commentaires TBG mars_Reporting Onatel Mai 2009 V 0_Budget Telmob 2011 3" xfId="8782" xr:uid="{00000000-0005-0000-0000-00004F220000}"/>
    <cellStyle name="_Table_USA Ownership_commentaires fixe  internet Déc 08_TBG Onatel Février  2009  Vtbg V3_Commentaires TBG mars_Reporting Onatel septembre  2009 préparé" xfId="8783" xr:uid="{00000000-0005-0000-0000-000050220000}"/>
    <cellStyle name="_Table_USA Ownership_commentaires fixe  internet Déc 08_TBG Onatel Février  2009  Vtbg V3_Commentaires TBG mars_Reporting Onatel septembre  2009 préparé 2" xfId="8784" xr:uid="{00000000-0005-0000-0000-000051220000}"/>
    <cellStyle name="_Table_USA Ownership_commentaires fixe  internet Déc 08_TBG Onatel Février  2009  Vtbg V3_Commentaires TBG mars_Reporting Onatel septembre  2009 préparé 2 2" xfId="8785" xr:uid="{00000000-0005-0000-0000-000052220000}"/>
    <cellStyle name="_Table_USA Ownership_commentaires fixe  internet Déc 08_TBG Onatel Février  2009  Vtbg V3_Commentaires TBG mars_Reporting Onatel septembre  2009 préparé 3" xfId="8786" xr:uid="{00000000-0005-0000-0000-000053220000}"/>
    <cellStyle name="_Table_USA Ownership_commentaires fixe  internet Déc 08_TBG Onatel Février  2009  Vtbg V3_Commentaires TBG mars_Reporting Onatel septembre  2009 préparé_Budget Telmob 2011" xfId="8787" xr:uid="{00000000-0005-0000-0000-000054220000}"/>
    <cellStyle name="_Table_USA Ownership_commentaires fixe  internet Déc 08_TBG Onatel Février  2009  Vtbg V3_Commentaires TBG mars_Reporting Onatel septembre  2009 préparé_Budget Telmob 2011 2" xfId="8788" xr:uid="{00000000-0005-0000-0000-000055220000}"/>
    <cellStyle name="_Table_USA Ownership_commentaires fixe  internet Déc 08_TBG Onatel Février  2009  Vtbg V3_Commentaires TBG mars_Reporting Onatel septembre  2009 préparé_Budget Telmob 2011 2 2" xfId="8789" xr:uid="{00000000-0005-0000-0000-000056220000}"/>
    <cellStyle name="_Table_USA Ownership_commentaires fixe  internet Déc 08_TBG Onatel Février  2009  Vtbg V3_Commentaires TBG mars_Reporting Onatel septembre  2009 préparé_Budget Telmob 2011 3" xfId="8790" xr:uid="{00000000-0005-0000-0000-000057220000}"/>
    <cellStyle name="_Table_USA Ownership_commentaires fixe  internet Déc 08_TBG Onatel Février  2009  Vtbg V3_Copie de Flash du mois d' avril 2009 corrigé par NAIMI" xfId="8791" xr:uid="{00000000-0005-0000-0000-000058220000}"/>
    <cellStyle name="_Table_USA Ownership_commentaires fixe  internet Déc 08_TBG Onatel Février  2009  Vtbg V3_Copie de Flash du mois d' avril 2009 corrigé par NAIMI 2" xfId="8792" xr:uid="{00000000-0005-0000-0000-000059220000}"/>
    <cellStyle name="_Table_USA Ownership_commentaires fixe  internet Déc 08_TBG Onatel Février  2009  Vtbg V3_Copie de Flash du mois d' avril 2009 corrigé par NAIMI 2 2" xfId="8793" xr:uid="{00000000-0005-0000-0000-00005A220000}"/>
    <cellStyle name="_Table_USA Ownership_commentaires fixe  internet Déc 08_TBG Onatel Février  2009  Vtbg V3_Copie de Flash du mois d' avril 2009 corrigé par NAIMI 3" xfId="8794" xr:uid="{00000000-0005-0000-0000-00005B220000}"/>
    <cellStyle name="_Table_USA Ownership_commentaires fixe  internet Déc 08_TBG Onatel Février  2009  Vtbg V3_Copie de Flash du mois d' avril 2009 corrigé par NAIMI_Budget Telmob 2011" xfId="8795" xr:uid="{00000000-0005-0000-0000-00005C220000}"/>
    <cellStyle name="_Table_USA Ownership_commentaires fixe  internet Déc 08_TBG Onatel Février  2009  Vtbg V3_Copie de Flash du mois d' avril 2009 corrigé par NAIMI_Budget Telmob 2011 2" xfId="8796" xr:uid="{00000000-0005-0000-0000-00005D220000}"/>
    <cellStyle name="_Table_USA Ownership_commentaires fixe  internet Déc 08_TBG Onatel Février  2009  Vtbg V3_Copie de Flash du mois d' avril 2009 corrigé par NAIMI_Budget Telmob 2011 2 2" xfId="8797" xr:uid="{00000000-0005-0000-0000-00005E220000}"/>
    <cellStyle name="_Table_USA Ownership_commentaires fixe  internet Déc 08_TBG Onatel Février  2009  Vtbg V3_Copie de Flash du mois d' avril 2009 corrigé par NAIMI_Budget Telmob 2011 3" xfId="8798" xr:uid="{00000000-0005-0000-0000-00005F220000}"/>
    <cellStyle name="_Table_USA Ownership_commentaires fixe  internet Déc 08_TBG Onatel Février  2009  Vtbg V3_Copie de Flash du mois d' avril 2009 corrigé par NAIMI_Flash du mois de mai 2009" xfId="8799" xr:uid="{00000000-0005-0000-0000-000060220000}"/>
    <cellStyle name="_Table_USA Ownership_commentaires fixe  internet Déc 08_TBG Onatel Février  2009  Vtbg V3_Copie de Flash du mois d' avril 2009 corrigé par NAIMI_Flash du mois de mai 2009 2" xfId="8800" xr:uid="{00000000-0005-0000-0000-000061220000}"/>
    <cellStyle name="_Table_USA Ownership_commentaires fixe  internet Déc 08_TBG Onatel Février  2009  Vtbg V3_Copie de Flash du mois d' avril 2009 corrigé par NAIMI_Flash du mois de mai 2009 2 2" xfId="8801" xr:uid="{00000000-0005-0000-0000-000062220000}"/>
    <cellStyle name="_Table_USA Ownership_commentaires fixe  internet Déc 08_TBG Onatel Février  2009  Vtbg V3_Copie de Flash du mois d' avril 2009 corrigé par NAIMI_Flash du mois de mai 2009 3" xfId="8802" xr:uid="{00000000-0005-0000-0000-000063220000}"/>
    <cellStyle name="_Table_USA Ownership_commentaires fixe  internet Déc 08_TBG Onatel Février  2009  Vtbg V3_Copie de Flash du mois d' avril 2009 corrigé par NAIMI_Flash du mois de mai 2009_Budget Telmob 2011" xfId="8803" xr:uid="{00000000-0005-0000-0000-000064220000}"/>
    <cellStyle name="_Table_USA Ownership_commentaires fixe  internet Déc 08_TBG Onatel Février  2009  Vtbg V3_Copie de Flash du mois d' avril 2009 corrigé par NAIMI_Flash du mois de mai 2009_Budget Telmob 2011 2" xfId="8804" xr:uid="{00000000-0005-0000-0000-000065220000}"/>
    <cellStyle name="_Table_USA Ownership_commentaires fixe  internet Déc 08_TBG Onatel Février  2009  Vtbg V3_Copie de Flash du mois d' avril 2009 corrigé par NAIMI_Flash du mois de mai 2009_Budget Telmob 2011 2 2" xfId="8805" xr:uid="{00000000-0005-0000-0000-000066220000}"/>
    <cellStyle name="_Table_USA Ownership_commentaires fixe  internet Déc 08_TBG Onatel Février  2009  Vtbg V3_Copie de Flash du mois d' avril 2009 corrigé par NAIMI_Flash du mois de mai 2009_Budget Telmob 2011 3" xfId="8806" xr:uid="{00000000-0005-0000-0000-000067220000}"/>
    <cellStyle name="_Table_USA Ownership_commentaires fixe  internet Déc 08_TBG Onatel Février  2009  Vtbg V3_Copie de Flash du mois d' avril 2009 corrigé par NAIMI_Flash du mois de septembre 2009 (2) (version 1)" xfId="8807" xr:uid="{00000000-0005-0000-0000-000068220000}"/>
    <cellStyle name="_Table_USA Ownership_commentaires fixe  internet Déc 08_TBG Onatel Février  2009  Vtbg V3_Copie de Flash du mois d' avril 2009 corrigé par NAIMI_Flash du mois de septembre 2009 (2) (version 1) 2" xfId="8808" xr:uid="{00000000-0005-0000-0000-000069220000}"/>
    <cellStyle name="_Table_USA Ownership_commentaires fixe  internet Déc 08_TBG Onatel Février  2009  Vtbg V3_Copie de Flash du mois d' avril 2009 corrigé par NAIMI_Flash du mois de septembre 2009 (2) (version 1) 2 2" xfId="8809" xr:uid="{00000000-0005-0000-0000-00006A220000}"/>
    <cellStyle name="_Table_USA Ownership_commentaires fixe  internet Déc 08_TBG Onatel Février  2009  Vtbg V3_Copie de Flash du mois d' avril 2009 corrigé par NAIMI_Flash du mois de septembre 2009 (2) (version 1) 3" xfId="8810" xr:uid="{00000000-0005-0000-0000-00006B220000}"/>
    <cellStyle name="_Table_USA Ownership_commentaires fixe  internet Déc 08_TBG Onatel Février  2009  Vtbg V3_Copie de Flash du mois d' avril 2009 corrigé par NAIMI_Flash du mois de septembre 2009 (2) (version 1)_Budget Telmob 2011" xfId="8811" xr:uid="{00000000-0005-0000-0000-00006C220000}"/>
    <cellStyle name="_Table_USA Ownership_commentaires fixe  internet Déc 08_TBG Onatel Février  2009  Vtbg V3_Copie de Flash du mois d' avril 2009 corrigé par NAIMI_Flash du mois de septembre 2009 (2) (version 1)_Budget Telmob 2011 2" xfId="8812" xr:uid="{00000000-0005-0000-0000-00006D220000}"/>
    <cellStyle name="_Table_USA Ownership_commentaires fixe  internet Déc 08_TBG Onatel Février  2009  Vtbg V3_Copie de Flash du mois d' avril 2009 corrigé par NAIMI_Flash du mois de septembre 2009 (2) (version 1)_Budget Telmob 2011 2 2" xfId="8813" xr:uid="{00000000-0005-0000-0000-00006E220000}"/>
    <cellStyle name="_Table_USA Ownership_commentaires fixe  internet Déc 08_TBG Onatel Février  2009  Vtbg V3_Copie de Flash du mois d' avril 2009 corrigé par NAIMI_Flash du mois de septembre 2009 (2) (version 1)_Budget Telmob 2011 3" xfId="8814" xr:uid="{00000000-0005-0000-0000-00006F220000}"/>
    <cellStyle name="_Table_USA Ownership_commentaires fixe  internet Déc 08_TBG Onatel Février  2009  Vtbg V3_Copie de Flash du mois d' avril 2009 corrigé par NAIMI_Reporting Onatel Mai 2009 V 0" xfId="8815" xr:uid="{00000000-0005-0000-0000-000070220000}"/>
    <cellStyle name="_Table_USA Ownership_commentaires fixe  internet Déc 08_TBG Onatel Février  2009  Vtbg V3_Copie de Flash du mois d' avril 2009 corrigé par NAIMI_Reporting Onatel Mai 2009 V 0 2" xfId="8816" xr:uid="{00000000-0005-0000-0000-000071220000}"/>
    <cellStyle name="_Table_USA Ownership_commentaires fixe  internet Déc 08_TBG Onatel Février  2009  Vtbg V3_Copie de Flash du mois d' avril 2009 corrigé par NAIMI_Reporting Onatel Mai 2009 V 0 2 2" xfId="8817" xr:uid="{00000000-0005-0000-0000-000072220000}"/>
    <cellStyle name="_Table_USA Ownership_commentaires fixe  internet Déc 08_TBG Onatel Février  2009  Vtbg V3_Copie de Flash du mois d' avril 2009 corrigé par NAIMI_Reporting Onatel Mai 2009 V 0 3" xfId="8818" xr:uid="{00000000-0005-0000-0000-000073220000}"/>
    <cellStyle name="_Table_USA Ownership_commentaires fixe  internet Déc 08_TBG Onatel Février  2009  Vtbg V3_Copie de Flash du mois d' avril 2009 corrigé par NAIMI_Reporting Onatel Mai 2009 V 0_Budget Telmob 2011" xfId="8819" xr:uid="{00000000-0005-0000-0000-000074220000}"/>
    <cellStyle name="_Table_USA Ownership_commentaires fixe  internet Déc 08_TBG Onatel Février  2009  Vtbg V3_Copie de Flash du mois d' avril 2009 corrigé par NAIMI_Reporting Onatel Mai 2009 V 0_Budget Telmob 2011 2" xfId="8820" xr:uid="{00000000-0005-0000-0000-000075220000}"/>
    <cellStyle name="_Table_USA Ownership_commentaires fixe  internet Déc 08_TBG Onatel Février  2009  Vtbg V3_Copie de Flash du mois d' avril 2009 corrigé par NAIMI_Reporting Onatel Mai 2009 V 0_Budget Telmob 2011 2 2" xfId="8821" xr:uid="{00000000-0005-0000-0000-000076220000}"/>
    <cellStyle name="_Table_USA Ownership_commentaires fixe  internet Déc 08_TBG Onatel Février  2009  Vtbg V3_Copie de Flash du mois d' avril 2009 corrigé par NAIMI_Reporting Onatel Mai 2009 V 0_Budget Telmob 2011 3" xfId="8822" xr:uid="{00000000-0005-0000-0000-000077220000}"/>
    <cellStyle name="_Table_USA Ownership_commentaires fixe  internet Déc 08_TBG Onatel Février  2009  Vtbg V3_Copie de Flash du mois d' avril 2009 corrigé par NAIMI_Reporting Onatel Mai 2009 V 0_Flash du mois de septembre 2009 (2) (version 1)" xfId="8823" xr:uid="{00000000-0005-0000-0000-000078220000}"/>
    <cellStyle name="_Table_USA Ownership_commentaires fixe  internet Déc 08_TBG Onatel Février  2009  Vtbg V3_Copie de Flash du mois d' avril 2009 corrigé par NAIMI_Reporting Onatel Mai 2009 V 0_Flash du mois de septembre 2009 (2) (version 1) 2" xfId="8824" xr:uid="{00000000-0005-0000-0000-000079220000}"/>
    <cellStyle name="_Table_USA Ownership_commentaires fixe  internet Déc 08_TBG Onatel Février  2009  Vtbg V3_Copie de Flash du mois d' avril 2009 corrigé par NAIMI_Reporting Onatel Mai 2009 V 0_Flash du mois de septembre 2009 (2) (version 1) 2 2" xfId="8825" xr:uid="{00000000-0005-0000-0000-00007A220000}"/>
    <cellStyle name="_Table_USA Ownership_commentaires fixe  internet Déc 08_TBG Onatel Février  2009  Vtbg V3_Copie de Flash du mois d' avril 2009 corrigé par NAIMI_Reporting Onatel Mai 2009 V 0_Flash du mois de septembre 2009 (2) (version 1) 3" xfId="8826" xr:uid="{00000000-0005-0000-0000-00007B220000}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 xr:uid="{00000000-0005-0000-0000-00007C220000}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 xr:uid="{00000000-0005-0000-0000-00007D220000}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 xr:uid="{00000000-0005-0000-0000-00007E220000}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 xr:uid="{00000000-0005-0000-0000-00007F220000}"/>
    <cellStyle name="_Table_USA Ownership_commentaires fixe  internet Déc 08_TBG Onatel Février  2009  Vtbg V3_Copie de Flash du mois d' avril 2009 corrigé par NAIMI_Reporting Onatel Mai 2009 V 0_Reporting Onatel septembre  2009 préparé" xfId="8831" xr:uid="{00000000-0005-0000-0000-000080220000}"/>
    <cellStyle name="_Table_USA Ownership_commentaires fixe  internet Déc 08_TBG Onatel Février  2009  Vtbg V3_Copie de Flash du mois d' avril 2009 corrigé par NAIMI_Reporting Onatel Mai 2009 V 0_Reporting Onatel septembre  2009 préparé 2" xfId="8832" xr:uid="{00000000-0005-0000-0000-000081220000}"/>
    <cellStyle name="_Table_USA Ownership_commentaires fixe  internet Déc 08_TBG Onatel Février  2009  Vtbg V3_Copie de Flash du mois d' avril 2009 corrigé par NAIMI_Reporting Onatel Mai 2009 V 0_Reporting Onatel septembre  2009 préparé 2 2" xfId="8833" xr:uid="{00000000-0005-0000-0000-000082220000}"/>
    <cellStyle name="_Table_USA Ownership_commentaires fixe  internet Déc 08_TBG Onatel Février  2009  Vtbg V3_Copie de Flash du mois d' avril 2009 corrigé par NAIMI_Reporting Onatel Mai 2009 V 0_Reporting Onatel septembre  2009 préparé 3" xfId="8834" xr:uid="{00000000-0005-0000-0000-000083220000}"/>
    <cellStyle name="_Table_USA Ownership_commentaires fixe  internet Déc 08_TBG Onatel Février  2009  Vtbg V3_Copie de Flash du mois d' avril 2009 corrigé par NAIMI_Reporting Onatel Mai 2009 V 0_Reporting Onatel septembre  2009 préparé_Budget Telmob 2011" xfId="8835" xr:uid="{00000000-0005-0000-0000-000084220000}"/>
    <cellStyle name="_Table_USA Ownership_commentaires fixe  internet Déc 08_TBG Onatel Février  2009  Vtbg V3_Copie de Flash du mois d' avril 2009 corrigé par NAIMI_Reporting Onatel Mai 2009 V 0_Reporting Onatel septembre  2009 préparé_Budget Telmob 2011 2" xfId="8836" xr:uid="{00000000-0005-0000-0000-000085220000}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 xr:uid="{00000000-0005-0000-0000-000086220000}"/>
    <cellStyle name="_Table_USA Ownership_commentaires fixe  internet Déc 08_TBG Onatel Février  2009  Vtbg V3_Copie de Flash du mois d' avril 2009 corrigé par NAIMI_Reporting Onatel Mai 2009 V 0_Reporting Onatel septembre  2009 préparé_Budget Telmob 2011 3" xfId="8838" xr:uid="{00000000-0005-0000-0000-000087220000}"/>
    <cellStyle name="_Table_USA Ownership_commentaires fixe  internet Déc 08_TBG Onatel Février  2009  Vtbg V3_Copie de Flash du mois d' avril 2009 corrigé par NAIMI_Reporting Onatel septembre  2009 préparé" xfId="8839" xr:uid="{00000000-0005-0000-0000-000088220000}"/>
    <cellStyle name="_Table_USA Ownership_commentaires fixe  internet Déc 08_TBG Onatel Février  2009  Vtbg V3_Copie de Flash du mois d' avril 2009 corrigé par NAIMI_Reporting Onatel septembre  2009 préparé 2" xfId="8840" xr:uid="{00000000-0005-0000-0000-000089220000}"/>
    <cellStyle name="_Table_USA Ownership_commentaires fixe  internet Déc 08_TBG Onatel Février  2009  Vtbg V3_Copie de Flash du mois d' avril 2009 corrigé par NAIMI_Reporting Onatel septembre  2009 préparé 2 2" xfId="8841" xr:uid="{00000000-0005-0000-0000-00008A220000}"/>
    <cellStyle name="_Table_USA Ownership_commentaires fixe  internet Déc 08_TBG Onatel Février  2009  Vtbg V3_Copie de Flash du mois d' avril 2009 corrigé par NAIMI_Reporting Onatel septembre  2009 préparé 3" xfId="8842" xr:uid="{00000000-0005-0000-0000-00008B220000}"/>
    <cellStyle name="_Table_USA Ownership_commentaires fixe  internet Déc 08_TBG Onatel Février  2009  Vtbg V3_Copie de Flash du mois d' avril 2009 corrigé par NAIMI_Reporting Onatel septembre  2009 préparé_Budget Telmob 2011" xfId="8843" xr:uid="{00000000-0005-0000-0000-00008C220000}"/>
    <cellStyle name="_Table_USA Ownership_commentaires fixe  internet Déc 08_TBG Onatel Février  2009  Vtbg V3_Copie de Flash du mois d' avril 2009 corrigé par NAIMI_Reporting Onatel septembre  2009 préparé_Budget Telmob 2011 2" xfId="8844" xr:uid="{00000000-0005-0000-0000-00008D220000}"/>
    <cellStyle name="_Table_USA Ownership_commentaires fixe  internet Déc 08_TBG Onatel Février  2009  Vtbg V3_Copie de Flash du mois d' avril 2009 corrigé par NAIMI_Reporting Onatel septembre  2009 préparé_Budget Telmob 2011 2 2" xfId="8845" xr:uid="{00000000-0005-0000-0000-00008E220000}"/>
    <cellStyle name="_Table_USA Ownership_commentaires fixe  internet Déc 08_TBG Onatel Février  2009  Vtbg V3_Copie de Flash du mois d' avril 2009 corrigé par NAIMI_Reporting Onatel septembre  2009 préparé_Budget Telmob 2011 3" xfId="8846" xr:uid="{00000000-0005-0000-0000-00008F220000}"/>
    <cellStyle name="_Table_USA Ownership_commentaires fixe  internet Déc 08_TBG Onatel Février  2009  Vtbg V3_Flash du mois d' avril 2009" xfId="8847" xr:uid="{00000000-0005-0000-0000-000090220000}"/>
    <cellStyle name="_Table_USA Ownership_commentaires fixe  internet Déc 08_TBG Onatel Février  2009  Vtbg V3_Flash du mois d' avril 2009 2" xfId="8848" xr:uid="{00000000-0005-0000-0000-000091220000}"/>
    <cellStyle name="_Table_USA Ownership_commentaires fixe  internet Déc 08_TBG Onatel Février  2009  Vtbg V3_Flash du mois d' avril 2009 2 2" xfId="8849" xr:uid="{00000000-0005-0000-0000-000092220000}"/>
    <cellStyle name="_Table_USA Ownership_commentaires fixe  internet Déc 08_TBG Onatel Février  2009  Vtbg V3_Flash du mois d' avril 2009 3" xfId="8850" xr:uid="{00000000-0005-0000-0000-000093220000}"/>
    <cellStyle name="_Table_USA Ownership_commentaires fixe  internet Déc 08_TBG Onatel Février  2009  Vtbg V3_Flash du mois d' avril 2009_Budget Telmob 2011" xfId="8851" xr:uid="{00000000-0005-0000-0000-000094220000}"/>
    <cellStyle name="_Table_USA Ownership_commentaires fixe  internet Déc 08_TBG Onatel Février  2009  Vtbg V3_Flash du mois d' avril 2009_Budget Telmob 2011 2" xfId="8852" xr:uid="{00000000-0005-0000-0000-000095220000}"/>
    <cellStyle name="_Table_USA Ownership_commentaires fixe  internet Déc 08_TBG Onatel Février  2009  Vtbg V3_Flash du mois d' avril 2009_Budget Telmob 2011 2 2" xfId="8853" xr:uid="{00000000-0005-0000-0000-000096220000}"/>
    <cellStyle name="_Table_USA Ownership_commentaires fixe  internet Déc 08_TBG Onatel Février  2009  Vtbg V3_Flash du mois d' avril 2009_Budget Telmob 2011 3" xfId="8854" xr:uid="{00000000-0005-0000-0000-000097220000}"/>
    <cellStyle name="_Table_USA Ownership_commentaires fixe  internet Déc 08_TBG Onatel Février  2009  Vtbg V3_Flash du mois d' avril 2009_Flash du mois de mai 2009" xfId="8855" xr:uid="{00000000-0005-0000-0000-000098220000}"/>
    <cellStyle name="_Table_USA Ownership_commentaires fixe  internet Déc 08_TBG Onatel Février  2009  Vtbg V3_Flash du mois d' avril 2009_Flash du mois de mai 2009 2" xfId="8856" xr:uid="{00000000-0005-0000-0000-000099220000}"/>
    <cellStyle name="_Table_USA Ownership_commentaires fixe  internet Déc 08_TBG Onatel Février  2009  Vtbg V3_Flash du mois d' avril 2009_Flash du mois de mai 2009 2 2" xfId="8857" xr:uid="{00000000-0005-0000-0000-00009A220000}"/>
    <cellStyle name="_Table_USA Ownership_commentaires fixe  internet Déc 08_TBG Onatel Février  2009  Vtbg V3_Flash du mois d' avril 2009_Flash du mois de mai 2009 3" xfId="8858" xr:uid="{00000000-0005-0000-0000-00009B220000}"/>
    <cellStyle name="_Table_USA Ownership_commentaires fixe  internet Déc 08_TBG Onatel Février  2009  Vtbg V3_Flash du mois d' avril 2009_Flash du mois de mai 2009_Budget Telmob 2011" xfId="8859" xr:uid="{00000000-0005-0000-0000-00009C220000}"/>
    <cellStyle name="_Table_USA Ownership_commentaires fixe  internet Déc 08_TBG Onatel Février  2009  Vtbg V3_Flash du mois d' avril 2009_Flash du mois de mai 2009_Budget Telmob 2011 2" xfId="8860" xr:uid="{00000000-0005-0000-0000-00009D220000}"/>
    <cellStyle name="_Table_USA Ownership_commentaires fixe  internet Déc 08_TBG Onatel Février  2009  Vtbg V3_Flash du mois d' avril 2009_Flash du mois de mai 2009_Budget Telmob 2011 2 2" xfId="8861" xr:uid="{00000000-0005-0000-0000-00009E220000}"/>
    <cellStyle name="_Table_USA Ownership_commentaires fixe  internet Déc 08_TBG Onatel Février  2009  Vtbg V3_Flash du mois d' avril 2009_Flash du mois de mai 2009_Budget Telmob 2011 3" xfId="8862" xr:uid="{00000000-0005-0000-0000-00009F220000}"/>
    <cellStyle name="_Table_USA Ownership_commentaires fixe  internet Déc 08_TBG Onatel Février  2009  Vtbg V3_Flash du mois d' avril 2009_Flash du mois de septembre 2009 (2) (version 1)" xfId="8863" xr:uid="{00000000-0005-0000-0000-0000A0220000}"/>
    <cellStyle name="_Table_USA Ownership_commentaires fixe  internet Déc 08_TBG Onatel Février  2009  Vtbg V3_Flash du mois d' avril 2009_Flash du mois de septembre 2009 (2) (version 1) 2" xfId="8864" xr:uid="{00000000-0005-0000-0000-0000A1220000}"/>
    <cellStyle name="_Table_USA Ownership_commentaires fixe  internet Déc 08_TBG Onatel Février  2009  Vtbg V3_Flash du mois d' avril 2009_Flash du mois de septembre 2009 (2) (version 1) 2 2" xfId="8865" xr:uid="{00000000-0005-0000-0000-0000A2220000}"/>
    <cellStyle name="_Table_USA Ownership_commentaires fixe  internet Déc 08_TBG Onatel Février  2009  Vtbg V3_Flash du mois d' avril 2009_Flash du mois de septembre 2009 (2) (version 1) 3" xfId="8866" xr:uid="{00000000-0005-0000-0000-0000A3220000}"/>
    <cellStyle name="_Table_USA Ownership_commentaires fixe  internet Déc 08_TBG Onatel Février  2009  Vtbg V3_Flash du mois d' avril 2009_Flash du mois de septembre 2009 (2) (version 1)_Budget Telmob 2011" xfId="8867" xr:uid="{00000000-0005-0000-0000-0000A4220000}"/>
    <cellStyle name="_Table_USA Ownership_commentaires fixe  internet Déc 08_TBG Onatel Février  2009  Vtbg V3_Flash du mois d' avril 2009_Flash du mois de septembre 2009 (2) (version 1)_Budget Telmob 2011 2" xfId="8868" xr:uid="{00000000-0005-0000-0000-0000A5220000}"/>
    <cellStyle name="_Table_USA Ownership_commentaires fixe  internet Déc 08_TBG Onatel Février  2009  Vtbg V3_Flash du mois d' avril 2009_Flash du mois de septembre 2009 (2) (version 1)_Budget Telmob 2011 2 2" xfId="8869" xr:uid="{00000000-0005-0000-0000-0000A6220000}"/>
    <cellStyle name="_Table_USA Ownership_commentaires fixe  internet Déc 08_TBG Onatel Février  2009  Vtbg V3_Flash du mois d' avril 2009_Flash du mois de septembre 2009 (2) (version 1)_Budget Telmob 2011 3" xfId="8870" xr:uid="{00000000-0005-0000-0000-0000A7220000}"/>
    <cellStyle name="_Table_USA Ownership_commentaires fixe  internet Déc 08_TBG Onatel Février  2009  Vtbg V3_Flash du mois d' avril 2009_Reporting Onatel Mai 2009 V 0" xfId="8871" xr:uid="{00000000-0005-0000-0000-0000A8220000}"/>
    <cellStyle name="_Table_USA Ownership_commentaires fixe  internet Déc 08_TBG Onatel Février  2009  Vtbg V3_Flash du mois d' avril 2009_Reporting Onatel Mai 2009 V 0 2" xfId="8872" xr:uid="{00000000-0005-0000-0000-0000A9220000}"/>
    <cellStyle name="_Table_USA Ownership_commentaires fixe  internet Déc 08_TBG Onatel Février  2009  Vtbg V3_Flash du mois d' avril 2009_Reporting Onatel Mai 2009 V 0 2 2" xfId="8873" xr:uid="{00000000-0005-0000-0000-0000AA220000}"/>
    <cellStyle name="_Table_USA Ownership_commentaires fixe  internet Déc 08_TBG Onatel Février  2009  Vtbg V3_Flash du mois d' avril 2009_Reporting Onatel Mai 2009 V 0 3" xfId="8874" xr:uid="{00000000-0005-0000-0000-0000AB220000}"/>
    <cellStyle name="_Table_USA Ownership_commentaires fixe  internet Déc 08_TBG Onatel Février  2009  Vtbg V3_Flash du mois d' avril 2009_Reporting Onatel Mai 2009 V 0_Budget Telmob 2011" xfId="8875" xr:uid="{00000000-0005-0000-0000-0000AC220000}"/>
    <cellStyle name="_Table_USA Ownership_commentaires fixe  internet Déc 08_TBG Onatel Février  2009  Vtbg V3_Flash du mois d' avril 2009_Reporting Onatel Mai 2009 V 0_Budget Telmob 2011 2" xfId="8876" xr:uid="{00000000-0005-0000-0000-0000AD220000}"/>
    <cellStyle name="_Table_USA Ownership_commentaires fixe  internet Déc 08_TBG Onatel Février  2009  Vtbg V3_Flash du mois d' avril 2009_Reporting Onatel Mai 2009 V 0_Budget Telmob 2011 2 2" xfId="8877" xr:uid="{00000000-0005-0000-0000-0000AE220000}"/>
    <cellStyle name="_Table_USA Ownership_commentaires fixe  internet Déc 08_TBG Onatel Février  2009  Vtbg V3_Flash du mois d' avril 2009_Reporting Onatel Mai 2009 V 0_Budget Telmob 2011 3" xfId="8878" xr:uid="{00000000-0005-0000-0000-0000AF220000}"/>
    <cellStyle name="_Table_USA Ownership_commentaires fixe  internet Déc 08_TBG Onatel Février  2009  Vtbg V3_Flash du mois d' avril 2009_Reporting Onatel septembre  2009 préparé" xfId="8879" xr:uid="{00000000-0005-0000-0000-0000B0220000}"/>
    <cellStyle name="_Table_USA Ownership_commentaires fixe  internet Déc 08_TBG Onatel Février  2009  Vtbg V3_Flash du mois d' avril 2009_Reporting Onatel septembre  2009 préparé 2" xfId="8880" xr:uid="{00000000-0005-0000-0000-0000B1220000}"/>
    <cellStyle name="_Table_USA Ownership_commentaires fixe  internet Déc 08_TBG Onatel Février  2009  Vtbg V3_Flash du mois d' avril 2009_Reporting Onatel septembre  2009 préparé 2 2" xfId="8881" xr:uid="{00000000-0005-0000-0000-0000B2220000}"/>
    <cellStyle name="_Table_USA Ownership_commentaires fixe  internet Déc 08_TBG Onatel Février  2009  Vtbg V3_Flash du mois d' avril 2009_Reporting Onatel septembre  2009 préparé 3" xfId="8882" xr:uid="{00000000-0005-0000-0000-0000B3220000}"/>
    <cellStyle name="_Table_USA Ownership_commentaires fixe  internet Déc 08_TBG Onatel Février  2009  Vtbg V3_Flash du mois d' avril 2009_Reporting Onatel septembre  2009 préparé_Budget Telmob 2011" xfId="8883" xr:uid="{00000000-0005-0000-0000-0000B4220000}"/>
    <cellStyle name="_Table_USA Ownership_commentaires fixe  internet Déc 08_TBG Onatel Février  2009  Vtbg V3_Flash du mois d' avril 2009_Reporting Onatel septembre  2009 préparé_Budget Telmob 2011 2" xfId="8884" xr:uid="{00000000-0005-0000-0000-0000B5220000}"/>
    <cellStyle name="_Table_USA Ownership_commentaires fixe  internet Déc 08_TBG Onatel Février  2009  Vtbg V3_Flash du mois d' avril 2009_Reporting Onatel septembre  2009 préparé_Budget Telmob 2011 2 2" xfId="8885" xr:uid="{00000000-0005-0000-0000-0000B6220000}"/>
    <cellStyle name="_Table_USA Ownership_commentaires fixe  internet Déc 08_TBG Onatel Février  2009  Vtbg V3_Flash du mois d' avril 2009_Reporting Onatel septembre  2009 préparé_Budget Telmob 2011 3" xfId="8886" xr:uid="{00000000-0005-0000-0000-0000B7220000}"/>
    <cellStyle name="_Table_USA Ownership_commentaires fixe  internet Déc 08_TBG Onatel Février  2009  Vtbg V3_Flash du mois de mai 2009" xfId="8887" xr:uid="{00000000-0005-0000-0000-0000B8220000}"/>
    <cellStyle name="_Table_USA Ownership_commentaires fixe  internet Déc 08_TBG Onatel Février  2009  Vtbg V3_Flash du mois de mai 2009 2" xfId="8888" xr:uid="{00000000-0005-0000-0000-0000B9220000}"/>
    <cellStyle name="_Table_USA Ownership_commentaires fixe  internet Déc 08_TBG Onatel Février  2009  Vtbg V3_Flash du mois de mai 2009 2 2" xfId="8889" xr:uid="{00000000-0005-0000-0000-0000BA220000}"/>
    <cellStyle name="_Table_USA Ownership_commentaires fixe  internet Déc 08_TBG Onatel Février  2009  Vtbg V3_Flash du mois de mai 2009 3" xfId="8890" xr:uid="{00000000-0005-0000-0000-0000BB220000}"/>
    <cellStyle name="_Table_USA Ownership_commentaires fixe  internet Déc 08_TBG Onatel Février  2009  Vtbg V3_Flash du mois de mai 2009_Budget Telmob 2011" xfId="8891" xr:uid="{00000000-0005-0000-0000-0000BC220000}"/>
    <cellStyle name="_Table_USA Ownership_commentaires fixe  internet Déc 08_TBG Onatel Février  2009  Vtbg V3_Flash du mois de mai 2009_Budget Telmob 2011 2" xfId="8892" xr:uid="{00000000-0005-0000-0000-0000BD220000}"/>
    <cellStyle name="_Table_USA Ownership_commentaires fixe  internet Déc 08_TBG Onatel Février  2009  Vtbg V3_Flash du mois de mai 2009_Budget Telmob 2011 2 2" xfId="8893" xr:uid="{00000000-0005-0000-0000-0000BE220000}"/>
    <cellStyle name="_Table_USA Ownership_commentaires fixe  internet Déc 08_TBG Onatel Février  2009  Vtbg V3_Flash du mois de mai 2009_Budget Telmob 2011 3" xfId="8894" xr:uid="{00000000-0005-0000-0000-0000BF220000}"/>
    <cellStyle name="_Table_USA Ownership_commentaires fixe  internet Déc 08_TBG Onatel Février  2009  Vtbg V3_Flash du mois de septembre 2009 (2) (version 1)" xfId="8895" xr:uid="{00000000-0005-0000-0000-0000C0220000}"/>
    <cellStyle name="_Table_USA Ownership_commentaires fixe  internet Déc 08_TBG Onatel Février  2009  Vtbg V3_Flash du mois de septembre 2009 (2) (version 1) 2" xfId="8896" xr:uid="{00000000-0005-0000-0000-0000C1220000}"/>
    <cellStyle name="_Table_USA Ownership_commentaires fixe  internet Déc 08_TBG Onatel Février  2009  Vtbg V3_Flash du mois de septembre 2009 (2) (version 1) 2 2" xfId="8897" xr:uid="{00000000-0005-0000-0000-0000C2220000}"/>
    <cellStyle name="_Table_USA Ownership_commentaires fixe  internet Déc 08_TBG Onatel Février  2009  Vtbg V3_Flash du mois de septembre 2009 (2) (version 1) 3" xfId="8898" xr:uid="{00000000-0005-0000-0000-0000C3220000}"/>
    <cellStyle name="_Table_USA Ownership_commentaires fixe  internet Déc 08_TBG Onatel Février  2009  Vtbg V3_Flash du mois de septembre 2009 (2) (version 1)_Budget Telmob 2011" xfId="8899" xr:uid="{00000000-0005-0000-0000-0000C4220000}"/>
    <cellStyle name="_Table_USA Ownership_commentaires fixe  internet Déc 08_TBG Onatel Février  2009  Vtbg V3_Flash du mois de septembre 2009 (2) (version 1)_Budget Telmob 2011 2" xfId="8900" xr:uid="{00000000-0005-0000-0000-0000C5220000}"/>
    <cellStyle name="_Table_USA Ownership_commentaires fixe  internet Déc 08_TBG Onatel Février  2009  Vtbg V3_Flash du mois de septembre 2009 (2) (version 1)_Budget Telmob 2011 2 2" xfId="8901" xr:uid="{00000000-0005-0000-0000-0000C6220000}"/>
    <cellStyle name="_Table_USA Ownership_commentaires fixe  internet Déc 08_TBG Onatel Février  2009  Vtbg V3_Flash du mois de septembre 2009 (2) (version 1)_Budget Telmob 2011 3" xfId="8902" xr:uid="{00000000-0005-0000-0000-0000C7220000}"/>
    <cellStyle name="_Table_USA Ownership_commentaires fixe  internet Déc 08_TBG Onatel Février  2009  Vtbg V3_Reporting Onatel Mai 2009 V 0" xfId="8903" xr:uid="{00000000-0005-0000-0000-0000C8220000}"/>
    <cellStyle name="_Table_USA Ownership_commentaires fixe  internet Déc 08_TBG Onatel Février  2009  Vtbg V3_Reporting Onatel Mai 2009 V 0 2" xfId="8904" xr:uid="{00000000-0005-0000-0000-0000C9220000}"/>
    <cellStyle name="_Table_USA Ownership_commentaires fixe  internet Déc 08_TBG Onatel Février  2009  Vtbg V3_Reporting Onatel Mai 2009 V 0 2 2" xfId="8905" xr:uid="{00000000-0005-0000-0000-0000CA220000}"/>
    <cellStyle name="_Table_USA Ownership_commentaires fixe  internet Déc 08_TBG Onatel Février  2009  Vtbg V3_Reporting Onatel Mai 2009 V 0 3" xfId="8906" xr:uid="{00000000-0005-0000-0000-0000CB220000}"/>
    <cellStyle name="_Table_USA Ownership_commentaires fixe  internet Déc 08_TBG Onatel Février  2009  Vtbg V3_Reporting Onatel Mai 2009 V 0_Budget Telmob 2011" xfId="8907" xr:uid="{00000000-0005-0000-0000-0000CC220000}"/>
    <cellStyle name="_Table_USA Ownership_commentaires fixe  internet Déc 08_TBG Onatel Février  2009  Vtbg V3_Reporting Onatel Mai 2009 V 0_Budget Telmob 2011 2" xfId="8908" xr:uid="{00000000-0005-0000-0000-0000CD220000}"/>
    <cellStyle name="_Table_USA Ownership_commentaires fixe  internet Déc 08_TBG Onatel Février  2009  Vtbg V3_Reporting Onatel Mai 2009 V 0_Budget Telmob 2011 2 2" xfId="8909" xr:uid="{00000000-0005-0000-0000-0000CE220000}"/>
    <cellStyle name="_Table_USA Ownership_commentaires fixe  internet Déc 08_TBG Onatel Février  2009  Vtbg V3_Reporting Onatel Mai 2009 V 0_Budget Telmob 2011 3" xfId="8910" xr:uid="{00000000-0005-0000-0000-0000CF220000}"/>
    <cellStyle name="_Table_USA Ownership_commentaires fixe  internet Déc 08_TBG Onatel Février  2009  Vtbg V3_Reporting Onatel septembre  2009 préparé" xfId="8911" xr:uid="{00000000-0005-0000-0000-0000D0220000}"/>
    <cellStyle name="_Table_USA Ownership_commentaires fixe  internet Déc 08_TBG Onatel Février  2009  Vtbg V3_Reporting Onatel septembre  2009 préparé 2" xfId="8912" xr:uid="{00000000-0005-0000-0000-0000D1220000}"/>
    <cellStyle name="_Table_USA Ownership_commentaires fixe  internet Déc 08_TBG Onatel Février  2009  Vtbg V3_Reporting Onatel septembre  2009 préparé 2 2" xfId="8913" xr:uid="{00000000-0005-0000-0000-0000D2220000}"/>
    <cellStyle name="_Table_USA Ownership_commentaires fixe  internet Déc 08_TBG Onatel Février  2009  Vtbg V3_Reporting Onatel septembre  2009 préparé 3" xfId="8914" xr:uid="{00000000-0005-0000-0000-0000D3220000}"/>
    <cellStyle name="_Table_USA Ownership_commentaires fixe  internet Déc 08_TBG Onatel Février  2009  Vtbg V3_Reporting Onatel septembre  2009 préparé_Budget Telmob 2011" xfId="8915" xr:uid="{00000000-0005-0000-0000-0000D4220000}"/>
    <cellStyle name="_Table_USA Ownership_commentaires fixe  internet Déc 08_TBG Onatel Février  2009  Vtbg V3_Reporting Onatel septembre  2009 préparé_Budget Telmob 2011 2" xfId="8916" xr:uid="{00000000-0005-0000-0000-0000D5220000}"/>
    <cellStyle name="_Table_USA Ownership_commentaires fixe  internet Déc 08_TBG Onatel Février  2009  Vtbg V3_Reporting Onatel septembre  2009 préparé_Budget Telmob 2011 2 2" xfId="8917" xr:uid="{00000000-0005-0000-0000-0000D6220000}"/>
    <cellStyle name="_Table_USA Ownership_commentaires fixe  internet Déc 08_TBG Onatel Février  2009  Vtbg V3_Reporting Onatel septembre  2009 préparé_Budget Telmob 2011 3" xfId="8918" xr:uid="{00000000-0005-0000-0000-0000D7220000}"/>
    <cellStyle name="_Table_USA Ownership_Commentaires TBG mars" xfId="8919" xr:uid="{00000000-0005-0000-0000-0000D8220000}"/>
    <cellStyle name="_Table_USA Ownership_Commentaires TBG mars 2" xfId="8920" xr:uid="{00000000-0005-0000-0000-0000D9220000}"/>
    <cellStyle name="_Table_USA Ownership_Commentaires TBG mars 2 2" xfId="8921" xr:uid="{00000000-0005-0000-0000-0000DA220000}"/>
    <cellStyle name="_Table_USA Ownership_Commentaires TBG mars 3" xfId="8922" xr:uid="{00000000-0005-0000-0000-0000DB220000}"/>
    <cellStyle name="_Table_USA Ownership_Commentaires TBG mars_Budget Telmob 2011" xfId="8923" xr:uid="{00000000-0005-0000-0000-0000DC220000}"/>
    <cellStyle name="_Table_USA Ownership_Commentaires TBG mars_Budget Telmob 2011 2" xfId="8924" xr:uid="{00000000-0005-0000-0000-0000DD220000}"/>
    <cellStyle name="_Table_USA Ownership_Commentaires TBG mars_Budget Telmob 2011 2 2" xfId="8925" xr:uid="{00000000-0005-0000-0000-0000DE220000}"/>
    <cellStyle name="_Table_USA Ownership_Commentaires TBG mars_Budget Telmob 2011 3" xfId="8926" xr:uid="{00000000-0005-0000-0000-0000DF220000}"/>
    <cellStyle name="_Table_USA Ownership_Commentaires TBG mars_Copie de Flash du mois d' avril 2009 corrigé par NAIMI" xfId="8927" xr:uid="{00000000-0005-0000-0000-0000E0220000}"/>
    <cellStyle name="_Table_USA Ownership_Commentaires TBG mars_Copie de Flash du mois d' avril 2009 corrigé par NAIMI 2" xfId="8928" xr:uid="{00000000-0005-0000-0000-0000E1220000}"/>
    <cellStyle name="_Table_USA Ownership_Commentaires TBG mars_Copie de Flash du mois d' avril 2009 corrigé par NAIMI 2 2" xfId="8929" xr:uid="{00000000-0005-0000-0000-0000E2220000}"/>
    <cellStyle name="_Table_USA Ownership_Commentaires TBG mars_Copie de Flash du mois d' avril 2009 corrigé par NAIMI 3" xfId="8930" xr:uid="{00000000-0005-0000-0000-0000E3220000}"/>
    <cellStyle name="_Table_USA Ownership_Commentaires TBG mars_Copie de Flash du mois d' avril 2009 corrigé par NAIMI_Budget Telmob 2011" xfId="8931" xr:uid="{00000000-0005-0000-0000-0000E4220000}"/>
    <cellStyle name="_Table_USA Ownership_Commentaires TBG mars_Copie de Flash du mois d' avril 2009 corrigé par NAIMI_Budget Telmob 2011 2" xfId="8932" xr:uid="{00000000-0005-0000-0000-0000E5220000}"/>
    <cellStyle name="_Table_USA Ownership_Commentaires TBG mars_Copie de Flash du mois d' avril 2009 corrigé par NAIMI_Budget Telmob 2011 2 2" xfId="8933" xr:uid="{00000000-0005-0000-0000-0000E6220000}"/>
    <cellStyle name="_Table_USA Ownership_Commentaires TBG mars_Copie de Flash du mois d' avril 2009 corrigé par NAIMI_Budget Telmob 2011 3" xfId="8934" xr:uid="{00000000-0005-0000-0000-0000E7220000}"/>
    <cellStyle name="_Table_USA Ownership_Commentaires TBG mars_Copie de Flash du mois d' avril 2009 corrigé par NAIMI_Flash du mois de mai 2009" xfId="8935" xr:uid="{00000000-0005-0000-0000-0000E8220000}"/>
    <cellStyle name="_Table_USA Ownership_Commentaires TBG mars_Copie de Flash du mois d' avril 2009 corrigé par NAIMI_Flash du mois de mai 2009 2" xfId="8936" xr:uid="{00000000-0005-0000-0000-0000E9220000}"/>
    <cellStyle name="_Table_USA Ownership_Commentaires TBG mars_Copie de Flash du mois d' avril 2009 corrigé par NAIMI_Flash du mois de mai 2009 2 2" xfId="8937" xr:uid="{00000000-0005-0000-0000-0000EA220000}"/>
    <cellStyle name="_Table_USA Ownership_Commentaires TBG mars_Copie de Flash du mois d' avril 2009 corrigé par NAIMI_Flash du mois de mai 2009 3" xfId="8938" xr:uid="{00000000-0005-0000-0000-0000EB220000}"/>
    <cellStyle name="_Table_USA Ownership_Commentaires TBG mars_Copie de Flash du mois d' avril 2009 corrigé par NAIMI_Flash du mois de mai 2009_Budget Telmob 2011" xfId="8939" xr:uid="{00000000-0005-0000-0000-0000EC220000}"/>
    <cellStyle name="_Table_USA Ownership_Commentaires TBG mars_Copie de Flash du mois d' avril 2009 corrigé par NAIMI_Flash du mois de mai 2009_Budget Telmob 2011 2" xfId="8940" xr:uid="{00000000-0005-0000-0000-0000ED220000}"/>
    <cellStyle name="_Table_USA Ownership_Commentaires TBG mars_Copie de Flash du mois d' avril 2009 corrigé par NAIMI_Flash du mois de mai 2009_Budget Telmob 2011 2 2" xfId="8941" xr:uid="{00000000-0005-0000-0000-0000EE220000}"/>
    <cellStyle name="_Table_USA Ownership_Commentaires TBG mars_Copie de Flash du mois d' avril 2009 corrigé par NAIMI_Flash du mois de mai 2009_Budget Telmob 2011 3" xfId="8942" xr:uid="{00000000-0005-0000-0000-0000EF220000}"/>
    <cellStyle name="_Table_USA Ownership_Commentaires TBG mars_Copie de Flash du mois d' avril 2009 corrigé par NAIMI_Flash du mois de septembre 2009 (2) (version 1)" xfId="8943" xr:uid="{00000000-0005-0000-0000-0000F0220000}"/>
    <cellStyle name="_Table_USA Ownership_Commentaires TBG mars_Copie de Flash du mois d' avril 2009 corrigé par NAIMI_Flash du mois de septembre 2009 (2) (version 1) 2" xfId="8944" xr:uid="{00000000-0005-0000-0000-0000F1220000}"/>
    <cellStyle name="_Table_USA Ownership_Commentaires TBG mars_Copie de Flash du mois d' avril 2009 corrigé par NAIMI_Flash du mois de septembre 2009 (2) (version 1) 2 2" xfId="8945" xr:uid="{00000000-0005-0000-0000-0000F2220000}"/>
    <cellStyle name="_Table_USA Ownership_Commentaires TBG mars_Copie de Flash du mois d' avril 2009 corrigé par NAIMI_Flash du mois de septembre 2009 (2) (version 1) 3" xfId="8946" xr:uid="{00000000-0005-0000-0000-0000F3220000}"/>
    <cellStyle name="_Table_USA Ownership_Commentaires TBG mars_Copie de Flash du mois d' avril 2009 corrigé par NAIMI_Flash du mois de septembre 2009 (2) (version 1)_Budget Telmob 2011" xfId="8947" xr:uid="{00000000-0005-0000-0000-0000F4220000}"/>
    <cellStyle name="_Table_USA Ownership_Commentaires TBG mars_Copie de Flash du mois d' avril 2009 corrigé par NAIMI_Flash du mois de septembre 2009 (2) (version 1)_Budget Telmob 2011 2" xfId="8948" xr:uid="{00000000-0005-0000-0000-0000F5220000}"/>
    <cellStyle name="_Table_USA Ownership_Commentaires TBG mars_Copie de Flash du mois d' avril 2009 corrigé par NAIMI_Flash du mois de septembre 2009 (2) (version 1)_Budget Telmob 2011 2 2" xfId="8949" xr:uid="{00000000-0005-0000-0000-0000F6220000}"/>
    <cellStyle name="_Table_USA Ownership_Commentaires TBG mars_Copie de Flash du mois d' avril 2009 corrigé par NAIMI_Flash du mois de septembre 2009 (2) (version 1)_Budget Telmob 2011 3" xfId="8950" xr:uid="{00000000-0005-0000-0000-0000F7220000}"/>
    <cellStyle name="_Table_USA Ownership_Commentaires TBG mars_Copie de Flash du mois d' avril 2009 corrigé par NAIMI_Reporting Onatel Mai 2009 V 0" xfId="8951" xr:uid="{00000000-0005-0000-0000-0000F8220000}"/>
    <cellStyle name="_Table_USA Ownership_Commentaires TBG mars_Copie de Flash du mois d' avril 2009 corrigé par NAIMI_Reporting Onatel Mai 2009 V 0 2" xfId="8952" xr:uid="{00000000-0005-0000-0000-0000F9220000}"/>
    <cellStyle name="_Table_USA Ownership_Commentaires TBG mars_Copie de Flash du mois d' avril 2009 corrigé par NAIMI_Reporting Onatel Mai 2009 V 0 2 2" xfId="8953" xr:uid="{00000000-0005-0000-0000-0000FA220000}"/>
    <cellStyle name="_Table_USA Ownership_Commentaires TBG mars_Copie de Flash du mois d' avril 2009 corrigé par NAIMI_Reporting Onatel Mai 2009 V 0 3" xfId="8954" xr:uid="{00000000-0005-0000-0000-0000FB220000}"/>
    <cellStyle name="_Table_USA Ownership_Commentaires TBG mars_Copie de Flash du mois d' avril 2009 corrigé par NAIMI_Reporting Onatel Mai 2009 V 0_Budget Telmob 2011" xfId="8955" xr:uid="{00000000-0005-0000-0000-0000FC220000}"/>
    <cellStyle name="_Table_USA Ownership_Commentaires TBG mars_Copie de Flash du mois d' avril 2009 corrigé par NAIMI_Reporting Onatel Mai 2009 V 0_Budget Telmob 2011 2" xfId="8956" xr:uid="{00000000-0005-0000-0000-0000FD220000}"/>
    <cellStyle name="_Table_USA Ownership_Commentaires TBG mars_Copie de Flash du mois d' avril 2009 corrigé par NAIMI_Reporting Onatel Mai 2009 V 0_Budget Telmob 2011 2 2" xfId="8957" xr:uid="{00000000-0005-0000-0000-0000FE220000}"/>
    <cellStyle name="_Table_USA Ownership_Commentaires TBG mars_Copie de Flash du mois d' avril 2009 corrigé par NAIMI_Reporting Onatel Mai 2009 V 0_Budget Telmob 2011 3" xfId="8958" xr:uid="{00000000-0005-0000-0000-0000FF220000}"/>
    <cellStyle name="_Table_USA Ownership_Commentaires TBG mars_Copie de Flash du mois d' avril 2009 corrigé par NAIMI_Reporting Onatel Mai 2009 V 0_Flash du mois de septembre 2009 (2) (version 1)" xfId="8959" xr:uid="{00000000-0005-0000-0000-000000230000}"/>
    <cellStyle name="_Table_USA Ownership_Commentaires TBG mars_Copie de Flash du mois d' avril 2009 corrigé par NAIMI_Reporting Onatel Mai 2009 V 0_Flash du mois de septembre 2009 (2) (version 1) 2" xfId="8960" xr:uid="{00000000-0005-0000-0000-000001230000}"/>
    <cellStyle name="_Table_USA Ownership_Commentaires TBG mars_Copie de Flash du mois d' avril 2009 corrigé par NAIMI_Reporting Onatel Mai 2009 V 0_Flash du mois de septembre 2009 (2) (version 1) 2 2" xfId="8961" xr:uid="{00000000-0005-0000-0000-000002230000}"/>
    <cellStyle name="_Table_USA Ownership_Commentaires TBG mars_Copie de Flash du mois d' avril 2009 corrigé par NAIMI_Reporting Onatel Mai 2009 V 0_Flash du mois de septembre 2009 (2) (version 1) 3" xfId="8962" xr:uid="{00000000-0005-0000-0000-000003230000}"/>
    <cellStyle name="_Table_USA Ownership_Commentaires TBG mars_Copie de Flash du mois d' avril 2009 corrigé par NAIMI_Reporting Onatel Mai 2009 V 0_Flash du mois de septembre 2009 (2) (version 1)_Budget Telmob 2011" xfId="8963" xr:uid="{00000000-0005-0000-0000-000004230000}"/>
    <cellStyle name="_Table_USA Ownership_Commentaires TBG mars_Copie de Flash du mois d' avril 2009 corrigé par NAIMI_Reporting Onatel Mai 2009 V 0_Flash du mois de septembre 2009 (2) (version 1)_Budget Telmob 2011 2" xfId="8964" xr:uid="{00000000-0005-0000-0000-000005230000}"/>
    <cellStyle name="_Table_USA Ownership_Commentaires TBG mars_Copie de Flash du mois d' avril 2009 corrigé par NAIMI_Reporting Onatel Mai 2009 V 0_Flash du mois de septembre 2009 (2) (version 1)_Budget Telmob 2011 2 2" xfId="8965" xr:uid="{00000000-0005-0000-0000-000006230000}"/>
    <cellStyle name="_Table_USA Ownership_Commentaires TBG mars_Copie de Flash du mois d' avril 2009 corrigé par NAIMI_Reporting Onatel Mai 2009 V 0_Flash du mois de septembre 2009 (2) (version 1)_Budget Telmob 2011 3" xfId="8966" xr:uid="{00000000-0005-0000-0000-000007230000}"/>
    <cellStyle name="_Table_USA Ownership_Commentaires TBG mars_Copie de Flash du mois d' avril 2009 corrigé par NAIMI_Reporting Onatel Mai 2009 V 0_Reporting Onatel septembre  2009 préparé" xfId="8967" xr:uid="{00000000-0005-0000-0000-000008230000}"/>
    <cellStyle name="_Table_USA Ownership_Commentaires TBG mars_Copie de Flash du mois d' avril 2009 corrigé par NAIMI_Reporting Onatel Mai 2009 V 0_Reporting Onatel septembre  2009 préparé 2" xfId="8968" xr:uid="{00000000-0005-0000-0000-000009230000}"/>
    <cellStyle name="_Table_USA Ownership_Commentaires TBG mars_Copie de Flash du mois d' avril 2009 corrigé par NAIMI_Reporting Onatel Mai 2009 V 0_Reporting Onatel septembre  2009 préparé 2 2" xfId="8969" xr:uid="{00000000-0005-0000-0000-00000A230000}"/>
    <cellStyle name="_Table_USA Ownership_Commentaires TBG mars_Copie de Flash du mois d' avril 2009 corrigé par NAIMI_Reporting Onatel Mai 2009 V 0_Reporting Onatel septembre  2009 préparé 3" xfId="8970" xr:uid="{00000000-0005-0000-0000-00000B230000}"/>
    <cellStyle name="_Table_USA Ownership_Commentaires TBG mars_Copie de Flash du mois d' avril 2009 corrigé par NAIMI_Reporting Onatel Mai 2009 V 0_Reporting Onatel septembre  2009 préparé_Budget Telmob 2011" xfId="8971" xr:uid="{00000000-0005-0000-0000-00000C230000}"/>
    <cellStyle name="_Table_USA Ownership_Commentaires TBG mars_Copie de Flash du mois d' avril 2009 corrigé par NAIMI_Reporting Onatel Mai 2009 V 0_Reporting Onatel septembre  2009 préparé_Budget Telmob 2011 2" xfId="8972" xr:uid="{00000000-0005-0000-0000-00000D230000}"/>
    <cellStyle name="_Table_USA Ownership_Commentaires TBG mars_Copie de Flash du mois d' avril 2009 corrigé par NAIMI_Reporting Onatel Mai 2009 V 0_Reporting Onatel septembre  2009 préparé_Budget Telmob 2011 2 2" xfId="8973" xr:uid="{00000000-0005-0000-0000-00000E230000}"/>
    <cellStyle name="_Table_USA Ownership_Commentaires TBG mars_Copie de Flash du mois d' avril 2009 corrigé par NAIMI_Reporting Onatel Mai 2009 V 0_Reporting Onatel septembre  2009 préparé_Budget Telmob 2011 3" xfId="8974" xr:uid="{00000000-0005-0000-0000-00000F230000}"/>
    <cellStyle name="_Table_USA Ownership_Commentaires TBG mars_Copie de Flash du mois d' avril 2009 corrigé par NAIMI_Reporting Onatel septembre  2009 préparé" xfId="8975" xr:uid="{00000000-0005-0000-0000-000010230000}"/>
    <cellStyle name="_Table_USA Ownership_Commentaires TBG mars_Copie de Flash du mois d' avril 2009 corrigé par NAIMI_Reporting Onatel septembre  2009 préparé 2" xfId="8976" xr:uid="{00000000-0005-0000-0000-000011230000}"/>
    <cellStyle name="_Table_USA Ownership_Commentaires TBG mars_Copie de Flash du mois d' avril 2009 corrigé par NAIMI_Reporting Onatel septembre  2009 préparé 2 2" xfId="8977" xr:uid="{00000000-0005-0000-0000-000012230000}"/>
    <cellStyle name="_Table_USA Ownership_Commentaires TBG mars_Copie de Flash du mois d' avril 2009 corrigé par NAIMI_Reporting Onatel septembre  2009 préparé 3" xfId="8978" xr:uid="{00000000-0005-0000-0000-000013230000}"/>
    <cellStyle name="_Table_USA Ownership_Commentaires TBG mars_Copie de Flash du mois d' avril 2009 corrigé par NAIMI_Reporting Onatel septembre  2009 préparé_Budget Telmob 2011" xfId="8979" xr:uid="{00000000-0005-0000-0000-000014230000}"/>
    <cellStyle name="_Table_USA Ownership_Commentaires TBG mars_Copie de Flash du mois d' avril 2009 corrigé par NAIMI_Reporting Onatel septembre  2009 préparé_Budget Telmob 2011 2" xfId="8980" xr:uid="{00000000-0005-0000-0000-000015230000}"/>
    <cellStyle name="_Table_USA Ownership_Commentaires TBG mars_Copie de Flash du mois d' avril 2009 corrigé par NAIMI_Reporting Onatel septembre  2009 préparé_Budget Telmob 2011 2 2" xfId="8981" xr:uid="{00000000-0005-0000-0000-000016230000}"/>
    <cellStyle name="_Table_USA Ownership_Commentaires TBG mars_Copie de Flash du mois d' avril 2009 corrigé par NAIMI_Reporting Onatel septembre  2009 préparé_Budget Telmob 2011 3" xfId="8982" xr:uid="{00000000-0005-0000-0000-000017230000}"/>
    <cellStyle name="_Table_USA Ownership_Commentaires TBG mars_Flash du mois d' avril 2009" xfId="8983" xr:uid="{00000000-0005-0000-0000-000018230000}"/>
    <cellStyle name="_Table_USA Ownership_Commentaires TBG mars_Flash du mois d' avril 2009 2" xfId="8984" xr:uid="{00000000-0005-0000-0000-000019230000}"/>
    <cellStyle name="_Table_USA Ownership_Commentaires TBG mars_Flash du mois d' avril 2009 2 2" xfId="8985" xr:uid="{00000000-0005-0000-0000-00001A230000}"/>
    <cellStyle name="_Table_USA Ownership_Commentaires TBG mars_Flash du mois d' avril 2009 3" xfId="8986" xr:uid="{00000000-0005-0000-0000-00001B230000}"/>
    <cellStyle name="_Table_USA Ownership_Commentaires TBG mars_Flash du mois d' avril 2009_Budget Telmob 2011" xfId="8987" xr:uid="{00000000-0005-0000-0000-00001C230000}"/>
    <cellStyle name="_Table_USA Ownership_Commentaires TBG mars_Flash du mois d' avril 2009_Budget Telmob 2011 2" xfId="8988" xr:uid="{00000000-0005-0000-0000-00001D230000}"/>
    <cellStyle name="_Table_USA Ownership_Commentaires TBG mars_Flash du mois d' avril 2009_Budget Telmob 2011 2 2" xfId="8989" xr:uid="{00000000-0005-0000-0000-00001E230000}"/>
    <cellStyle name="_Table_USA Ownership_Commentaires TBG mars_Flash du mois d' avril 2009_Budget Telmob 2011 3" xfId="8990" xr:uid="{00000000-0005-0000-0000-00001F230000}"/>
    <cellStyle name="_Table_USA Ownership_Commentaires TBG mars_Flash du mois d' avril 2009_Flash du mois de mai 2009" xfId="8991" xr:uid="{00000000-0005-0000-0000-000020230000}"/>
    <cellStyle name="_Table_USA Ownership_Commentaires TBG mars_Flash du mois d' avril 2009_Flash du mois de mai 2009 2" xfId="8992" xr:uid="{00000000-0005-0000-0000-000021230000}"/>
    <cellStyle name="_Table_USA Ownership_Commentaires TBG mars_Flash du mois d' avril 2009_Flash du mois de mai 2009 2 2" xfId="8993" xr:uid="{00000000-0005-0000-0000-000022230000}"/>
    <cellStyle name="_Table_USA Ownership_Commentaires TBG mars_Flash du mois d' avril 2009_Flash du mois de mai 2009 3" xfId="8994" xr:uid="{00000000-0005-0000-0000-000023230000}"/>
    <cellStyle name="_Table_USA Ownership_Commentaires TBG mars_Flash du mois d' avril 2009_Flash du mois de mai 2009_Budget Telmob 2011" xfId="8995" xr:uid="{00000000-0005-0000-0000-000024230000}"/>
    <cellStyle name="_Table_USA Ownership_Commentaires TBG mars_Flash du mois d' avril 2009_Flash du mois de mai 2009_Budget Telmob 2011 2" xfId="8996" xr:uid="{00000000-0005-0000-0000-000025230000}"/>
    <cellStyle name="_Table_USA Ownership_Commentaires TBG mars_Flash du mois d' avril 2009_Flash du mois de mai 2009_Budget Telmob 2011 2 2" xfId="8997" xr:uid="{00000000-0005-0000-0000-000026230000}"/>
    <cellStyle name="_Table_USA Ownership_Commentaires TBG mars_Flash du mois d' avril 2009_Flash du mois de mai 2009_Budget Telmob 2011 3" xfId="8998" xr:uid="{00000000-0005-0000-0000-000027230000}"/>
    <cellStyle name="_Table_USA Ownership_Commentaires TBG mars_Flash du mois d' avril 2009_Flash du mois de septembre 2009 (2) (version 1)" xfId="8999" xr:uid="{00000000-0005-0000-0000-000028230000}"/>
    <cellStyle name="_Table_USA Ownership_Commentaires TBG mars_Flash du mois d' avril 2009_Flash du mois de septembre 2009 (2) (version 1) 2" xfId="9000" xr:uid="{00000000-0005-0000-0000-000029230000}"/>
    <cellStyle name="_Table_USA Ownership_Commentaires TBG mars_Flash du mois d' avril 2009_Flash du mois de septembre 2009 (2) (version 1) 2 2" xfId="9001" xr:uid="{00000000-0005-0000-0000-00002A230000}"/>
    <cellStyle name="_Table_USA Ownership_Commentaires TBG mars_Flash du mois d' avril 2009_Flash du mois de septembre 2009 (2) (version 1) 3" xfId="9002" xr:uid="{00000000-0005-0000-0000-00002B230000}"/>
    <cellStyle name="_Table_USA Ownership_Commentaires TBG mars_Flash du mois d' avril 2009_Flash du mois de septembre 2009 (2) (version 1)_Budget Telmob 2011" xfId="9003" xr:uid="{00000000-0005-0000-0000-00002C230000}"/>
    <cellStyle name="_Table_USA Ownership_Commentaires TBG mars_Flash du mois d' avril 2009_Flash du mois de septembre 2009 (2) (version 1)_Budget Telmob 2011 2" xfId="9004" xr:uid="{00000000-0005-0000-0000-00002D230000}"/>
    <cellStyle name="_Table_USA Ownership_Commentaires TBG mars_Flash du mois d' avril 2009_Flash du mois de septembre 2009 (2) (version 1)_Budget Telmob 2011 2 2" xfId="9005" xr:uid="{00000000-0005-0000-0000-00002E230000}"/>
    <cellStyle name="_Table_USA Ownership_Commentaires TBG mars_Flash du mois d' avril 2009_Flash du mois de septembre 2009 (2) (version 1)_Budget Telmob 2011 3" xfId="9006" xr:uid="{00000000-0005-0000-0000-00002F230000}"/>
    <cellStyle name="_Table_USA Ownership_Commentaires TBG mars_Flash du mois d' avril 2009_Reporting Onatel Mai 2009 V 0" xfId="9007" xr:uid="{00000000-0005-0000-0000-000030230000}"/>
    <cellStyle name="_Table_USA Ownership_Commentaires TBG mars_Flash du mois d' avril 2009_Reporting Onatel Mai 2009 V 0 2" xfId="9008" xr:uid="{00000000-0005-0000-0000-000031230000}"/>
    <cellStyle name="_Table_USA Ownership_Commentaires TBG mars_Flash du mois d' avril 2009_Reporting Onatel Mai 2009 V 0 2 2" xfId="9009" xr:uid="{00000000-0005-0000-0000-000032230000}"/>
    <cellStyle name="_Table_USA Ownership_Commentaires TBG mars_Flash du mois d' avril 2009_Reporting Onatel Mai 2009 V 0 3" xfId="9010" xr:uid="{00000000-0005-0000-0000-000033230000}"/>
    <cellStyle name="_Table_USA Ownership_Commentaires TBG mars_Flash du mois d' avril 2009_Reporting Onatel Mai 2009 V 0_Budget Telmob 2011" xfId="9011" xr:uid="{00000000-0005-0000-0000-000034230000}"/>
    <cellStyle name="_Table_USA Ownership_Commentaires TBG mars_Flash du mois d' avril 2009_Reporting Onatel Mai 2009 V 0_Budget Telmob 2011 2" xfId="9012" xr:uid="{00000000-0005-0000-0000-000035230000}"/>
    <cellStyle name="_Table_USA Ownership_Commentaires TBG mars_Flash du mois d' avril 2009_Reporting Onatel Mai 2009 V 0_Budget Telmob 2011 2 2" xfId="9013" xr:uid="{00000000-0005-0000-0000-000036230000}"/>
    <cellStyle name="_Table_USA Ownership_Commentaires TBG mars_Flash du mois d' avril 2009_Reporting Onatel Mai 2009 V 0_Budget Telmob 2011 3" xfId="9014" xr:uid="{00000000-0005-0000-0000-000037230000}"/>
    <cellStyle name="_Table_USA Ownership_Commentaires TBG mars_Flash du mois d' avril 2009_Reporting Onatel septembre  2009 préparé" xfId="9015" xr:uid="{00000000-0005-0000-0000-000038230000}"/>
    <cellStyle name="_Table_USA Ownership_Commentaires TBG mars_Flash du mois d' avril 2009_Reporting Onatel septembre  2009 préparé 2" xfId="9016" xr:uid="{00000000-0005-0000-0000-000039230000}"/>
    <cellStyle name="_Table_USA Ownership_Commentaires TBG mars_Flash du mois d' avril 2009_Reporting Onatel septembre  2009 préparé 2 2" xfId="9017" xr:uid="{00000000-0005-0000-0000-00003A230000}"/>
    <cellStyle name="_Table_USA Ownership_Commentaires TBG mars_Flash du mois d' avril 2009_Reporting Onatel septembre  2009 préparé 3" xfId="9018" xr:uid="{00000000-0005-0000-0000-00003B230000}"/>
    <cellStyle name="_Table_USA Ownership_Commentaires TBG mars_Flash du mois d' avril 2009_Reporting Onatel septembre  2009 préparé_Budget Telmob 2011" xfId="9019" xr:uid="{00000000-0005-0000-0000-00003C230000}"/>
    <cellStyle name="_Table_USA Ownership_Commentaires TBG mars_Flash du mois d' avril 2009_Reporting Onatel septembre  2009 préparé_Budget Telmob 2011 2" xfId="9020" xr:uid="{00000000-0005-0000-0000-00003D230000}"/>
    <cellStyle name="_Table_USA Ownership_Commentaires TBG mars_Flash du mois d' avril 2009_Reporting Onatel septembre  2009 préparé_Budget Telmob 2011 2 2" xfId="9021" xr:uid="{00000000-0005-0000-0000-00003E230000}"/>
    <cellStyle name="_Table_USA Ownership_Commentaires TBG mars_Flash du mois d' avril 2009_Reporting Onatel septembre  2009 préparé_Budget Telmob 2011 3" xfId="9022" xr:uid="{00000000-0005-0000-0000-00003F230000}"/>
    <cellStyle name="_Table_USA Ownership_Commentaires TBG mars_Flash du mois de mai 2009" xfId="9023" xr:uid="{00000000-0005-0000-0000-000040230000}"/>
    <cellStyle name="_Table_USA Ownership_Commentaires TBG mars_Flash du mois de mai 2009 2" xfId="9024" xr:uid="{00000000-0005-0000-0000-000041230000}"/>
    <cellStyle name="_Table_USA Ownership_Commentaires TBG mars_Flash du mois de mai 2009 2 2" xfId="9025" xr:uid="{00000000-0005-0000-0000-000042230000}"/>
    <cellStyle name="_Table_USA Ownership_Commentaires TBG mars_Flash du mois de mai 2009 3" xfId="9026" xr:uid="{00000000-0005-0000-0000-000043230000}"/>
    <cellStyle name="_Table_USA Ownership_Commentaires TBG mars_Flash du mois de mai 2009_Budget Telmob 2011" xfId="9027" xr:uid="{00000000-0005-0000-0000-000044230000}"/>
    <cellStyle name="_Table_USA Ownership_Commentaires TBG mars_Flash du mois de mai 2009_Budget Telmob 2011 2" xfId="9028" xr:uid="{00000000-0005-0000-0000-000045230000}"/>
    <cellStyle name="_Table_USA Ownership_Commentaires TBG mars_Flash du mois de mai 2009_Budget Telmob 2011 2 2" xfId="9029" xr:uid="{00000000-0005-0000-0000-000046230000}"/>
    <cellStyle name="_Table_USA Ownership_Commentaires TBG mars_Flash du mois de mai 2009_Budget Telmob 2011 3" xfId="9030" xr:uid="{00000000-0005-0000-0000-000047230000}"/>
    <cellStyle name="_Table_USA Ownership_Commentaires TBG mars_Flash du mois de septembre 2009 (2) (version 1)" xfId="9031" xr:uid="{00000000-0005-0000-0000-000048230000}"/>
    <cellStyle name="_Table_USA Ownership_Commentaires TBG mars_Flash du mois de septembre 2009 (2) (version 1) 2" xfId="9032" xr:uid="{00000000-0005-0000-0000-000049230000}"/>
    <cellStyle name="_Table_USA Ownership_Commentaires TBG mars_Flash du mois de septembre 2009 (2) (version 1) 2 2" xfId="9033" xr:uid="{00000000-0005-0000-0000-00004A230000}"/>
    <cellStyle name="_Table_USA Ownership_Commentaires TBG mars_Flash du mois de septembre 2009 (2) (version 1) 3" xfId="9034" xr:uid="{00000000-0005-0000-0000-00004B230000}"/>
    <cellStyle name="_Table_USA Ownership_Commentaires TBG mars_Flash du mois de septembre 2009 (2) (version 1)_Budget Telmob 2011" xfId="9035" xr:uid="{00000000-0005-0000-0000-00004C230000}"/>
    <cellStyle name="_Table_USA Ownership_Commentaires TBG mars_Flash du mois de septembre 2009 (2) (version 1)_Budget Telmob 2011 2" xfId="9036" xr:uid="{00000000-0005-0000-0000-00004D230000}"/>
    <cellStyle name="_Table_USA Ownership_Commentaires TBG mars_Flash du mois de septembre 2009 (2) (version 1)_Budget Telmob 2011 2 2" xfId="9037" xr:uid="{00000000-0005-0000-0000-00004E230000}"/>
    <cellStyle name="_Table_USA Ownership_Commentaires TBG mars_Flash du mois de septembre 2009 (2) (version 1)_Budget Telmob 2011 3" xfId="9038" xr:uid="{00000000-0005-0000-0000-00004F230000}"/>
    <cellStyle name="_Table_USA Ownership_Commentaires TBG mars_Reporting Onatel Mai 2009 V 0" xfId="9039" xr:uid="{00000000-0005-0000-0000-000050230000}"/>
    <cellStyle name="_Table_USA Ownership_Commentaires TBG mars_Reporting Onatel Mai 2009 V 0 2" xfId="9040" xr:uid="{00000000-0005-0000-0000-000051230000}"/>
    <cellStyle name="_Table_USA Ownership_Commentaires TBG mars_Reporting Onatel Mai 2009 V 0 2 2" xfId="9041" xr:uid="{00000000-0005-0000-0000-000052230000}"/>
    <cellStyle name="_Table_USA Ownership_Commentaires TBG mars_Reporting Onatel Mai 2009 V 0 3" xfId="9042" xr:uid="{00000000-0005-0000-0000-000053230000}"/>
    <cellStyle name="_Table_USA Ownership_Commentaires TBG mars_Reporting Onatel Mai 2009 V 0_Budget Telmob 2011" xfId="9043" xr:uid="{00000000-0005-0000-0000-000054230000}"/>
    <cellStyle name="_Table_USA Ownership_Commentaires TBG mars_Reporting Onatel Mai 2009 V 0_Budget Telmob 2011 2" xfId="9044" xr:uid="{00000000-0005-0000-0000-000055230000}"/>
    <cellStyle name="_Table_USA Ownership_Commentaires TBG mars_Reporting Onatel Mai 2009 V 0_Budget Telmob 2011 2 2" xfId="9045" xr:uid="{00000000-0005-0000-0000-000056230000}"/>
    <cellStyle name="_Table_USA Ownership_Commentaires TBG mars_Reporting Onatel Mai 2009 V 0_Budget Telmob 2011 3" xfId="9046" xr:uid="{00000000-0005-0000-0000-000057230000}"/>
    <cellStyle name="_Table_USA Ownership_Commentaires TBG mars_Reporting Onatel septembre  2009 préparé" xfId="9047" xr:uid="{00000000-0005-0000-0000-000058230000}"/>
    <cellStyle name="_Table_USA Ownership_Commentaires TBG mars_Reporting Onatel septembre  2009 préparé 2" xfId="9048" xr:uid="{00000000-0005-0000-0000-000059230000}"/>
    <cellStyle name="_Table_USA Ownership_Commentaires TBG mars_Reporting Onatel septembre  2009 préparé 2 2" xfId="9049" xr:uid="{00000000-0005-0000-0000-00005A230000}"/>
    <cellStyle name="_Table_USA Ownership_Commentaires TBG mars_Reporting Onatel septembre  2009 préparé 3" xfId="9050" xr:uid="{00000000-0005-0000-0000-00005B230000}"/>
    <cellStyle name="_Table_USA Ownership_Commentaires TBG mars_Reporting Onatel septembre  2009 préparé_Budget Telmob 2011" xfId="9051" xr:uid="{00000000-0005-0000-0000-00005C230000}"/>
    <cellStyle name="_Table_USA Ownership_Commentaires TBG mars_Reporting Onatel septembre  2009 préparé_Budget Telmob 2011 2" xfId="9052" xr:uid="{00000000-0005-0000-0000-00005D230000}"/>
    <cellStyle name="_Table_USA Ownership_Commentaires TBG mars_Reporting Onatel septembre  2009 préparé_Budget Telmob 2011 2 2" xfId="9053" xr:uid="{00000000-0005-0000-0000-00005E230000}"/>
    <cellStyle name="_Table_USA Ownership_Commentaires TBG mars_Reporting Onatel septembre  2009 préparé_Budget Telmob 2011 3" xfId="9054" xr:uid="{00000000-0005-0000-0000-00005F230000}"/>
    <cellStyle name="_Table_USA Ownership_Copie de Flash du mois d' avril 2009 corrigé par NAIMI" xfId="9055" xr:uid="{00000000-0005-0000-0000-000060230000}"/>
    <cellStyle name="_Table_USA Ownership_Copie de Flash du mois d' avril 2009 corrigé par NAIMI 2" xfId="9056" xr:uid="{00000000-0005-0000-0000-000061230000}"/>
    <cellStyle name="_Table_USA Ownership_Copie de Flash du mois d' avril 2009 corrigé par NAIMI 2 2" xfId="9057" xr:uid="{00000000-0005-0000-0000-000062230000}"/>
    <cellStyle name="_Table_USA Ownership_Copie de Flash du mois d' avril 2009 corrigé par NAIMI 3" xfId="9058" xr:uid="{00000000-0005-0000-0000-000063230000}"/>
    <cellStyle name="_Table_USA Ownership_Copie de Flash du mois d' avril 2009 corrigé par NAIMI_Budget Telmob 2011" xfId="9059" xr:uid="{00000000-0005-0000-0000-000064230000}"/>
    <cellStyle name="_Table_USA Ownership_Copie de Flash du mois d' avril 2009 corrigé par NAIMI_Budget Telmob 2011 2" xfId="9060" xr:uid="{00000000-0005-0000-0000-000065230000}"/>
    <cellStyle name="_Table_USA Ownership_Copie de Flash du mois d' avril 2009 corrigé par NAIMI_Budget Telmob 2011 2 2" xfId="9061" xr:uid="{00000000-0005-0000-0000-000066230000}"/>
    <cellStyle name="_Table_USA Ownership_Copie de Flash du mois d' avril 2009 corrigé par NAIMI_Budget Telmob 2011 3" xfId="9062" xr:uid="{00000000-0005-0000-0000-000067230000}"/>
    <cellStyle name="_Table_USA Ownership_Copie de Flash du mois d' avril 2009 corrigé par NAIMI_Flash du mois de mai 2009" xfId="9063" xr:uid="{00000000-0005-0000-0000-000068230000}"/>
    <cellStyle name="_Table_USA Ownership_Copie de Flash du mois d' avril 2009 corrigé par NAIMI_Flash du mois de mai 2009 2" xfId="9064" xr:uid="{00000000-0005-0000-0000-000069230000}"/>
    <cellStyle name="_Table_USA Ownership_Copie de Flash du mois d' avril 2009 corrigé par NAIMI_Flash du mois de mai 2009 2 2" xfId="9065" xr:uid="{00000000-0005-0000-0000-00006A230000}"/>
    <cellStyle name="_Table_USA Ownership_Copie de Flash du mois d' avril 2009 corrigé par NAIMI_Flash du mois de mai 2009 3" xfId="9066" xr:uid="{00000000-0005-0000-0000-00006B230000}"/>
    <cellStyle name="_Table_USA Ownership_Copie de Flash du mois d' avril 2009 corrigé par NAIMI_Flash du mois de mai 2009_Budget Telmob 2011" xfId="9067" xr:uid="{00000000-0005-0000-0000-00006C230000}"/>
    <cellStyle name="_Table_USA Ownership_Copie de Flash du mois d' avril 2009 corrigé par NAIMI_Flash du mois de mai 2009_Budget Telmob 2011 2" xfId="9068" xr:uid="{00000000-0005-0000-0000-00006D230000}"/>
    <cellStyle name="_Table_USA Ownership_Copie de Flash du mois d' avril 2009 corrigé par NAIMI_Flash du mois de mai 2009_Budget Telmob 2011 2 2" xfId="9069" xr:uid="{00000000-0005-0000-0000-00006E230000}"/>
    <cellStyle name="_Table_USA Ownership_Copie de Flash du mois d' avril 2009 corrigé par NAIMI_Flash du mois de mai 2009_Budget Telmob 2011 3" xfId="9070" xr:uid="{00000000-0005-0000-0000-00006F230000}"/>
    <cellStyle name="_Table_USA Ownership_Copie de Flash du mois d' avril 2009 corrigé par NAIMI_Flash du mois de septembre 2009 (2) (version 1)" xfId="9071" xr:uid="{00000000-0005-0000-0000-000070230000}"/>
    <cellStyle name="_Table_USA Ownership_Copie de Flash du mois d' avril 2009 corrigé par NAIMI_Flash du mois de septembre 2009 (2) (version 1) 2" xfId="9072" xr:uid="{00000000-0005-0000-0000-000071230000}"/>
    <cellStyle name="_Table_USA Ownership_Copie de Flash du mois d' avril 2009 corrigé par NAIMI_Flash du mois de septembre 2009 (2) (version 1) 2 2" xfId="9073" xr:uid="{00000000-0005-0000-0000-000072230000}"/>
    <cellStyle name="_Table_USA Ownership_Copie de Flash du mois d' avril 2009 corrigé par NAIMI_Flash du mois de septembre 2009 (2) (version 1) 3" xfId="9074" xr:uid="{00000000-0005-0000-0000-000073230000}"/>
    <cellStyle name="_Table_USA Ownership_Copie de Flash du mois d' avril 2009 corrigé par NAIMI_Flash du mois de septembre 2009 (2) (version 1)_Budget Telmob 2011" xfId="9075" xr:uid="{00000000-0005-0000-0000-000074230000}"/>
    <cellStyle name="_Table_USA Ownership_Copie de Flash du mois d' avril 2009 corrigé par NAIMI_Flash du mois de septembre 2009 (2) (version 1)_Budget Telmob 2011 2" xfId="9076" xr:uid="{00000000-0005-0000-0000-000075230000}"/>
    <cellStyle name="_Table_USA Ownership_Copie de Flash du mois d' avril 2009 corrigé par NAIMI_Flash du mois de septembre 2009 (2) (version 1)_Budget Telmob 2011 2 2" xfId="9077" xr:uid="{00000000-0005-0000-0000-000076230000}"/>
    <cellStyle name="_Table_USA Ownership_Copie de Flash du mois d' avril 2009 corrigé par NAIMI_Flash du mois de septembre 2009 (2) (version 1)_Budget Telmob 2011 3" xfId="9078" xr:uid="{00000000-0005-0000-0000-000077230000}"/>
    <cellStyle name="_Table_USA Ownership_Copie de Flash du mois d' avril 2009 corrigé par NAIMI_Reporting Onatel Mai 2009 V 0" xfId="9079" xr:uid="{00000000-0005-0000-0000-000078230000}"/>
    <cellStyle name="_Table_USA Ownership_Copie de Flash du mois d' avril 2009 corrigé par NAIMI_Reporting Onatel Mai 2009 V 0 2" xfId="9080" xr:uid="{00000000-0005-0000-0000-000079230000}"/>
    <cellStyle name="_Table_USA Ownership_Copie de Flash du mois d' avril 2009 corrigé par NAIMI_Reporting Onatel Mai 2009 V 0 2 2" xfId="9081" xr:uid="{00000000-0005-0000-0000-00007A230000}"/>
    <cellStyle name="_Table_USA Ownership_Copie de Flash du mois d' avril 2009 corrigé par NAIMI_Reporting Onatel Mai 2009 V 0 3" xfId="9082" xr:uid="{00000000-0005-0000-0000-00007B230000}"/>
    <cellStyle name="_Table_USA Ownership_Copie de Flash du mois d' avril 2009 corrigé par NAIMI_Reporting Onatel Mai 2009 V 0_Budget Telmob 2011" xfId="9083" xr:uid="{00000000-0005-0000-0000-00007C230000}"/>
    <cellStyle name="_Table_USA Ownership_Copie de Flash du mois d' avril 2009 corrigé par NAIMI_Reporting Onatel Mai 2009 V 0_Budget Telmob 2011 2" xfId="9084" xr:uid="{00000000-0005-0000-0000-00007D230000}"/>
    <cellStyle name="_Table_USA Ownership_Copie de Flash du mois d' avril 2009 corrigé par NAIMI_Reporting Onatel Mai 2009 V 0_Budget Telmob 2011 2 2" xfId="9085" xr:uid="{00000000-0005-0000-0000-00007E230000}"/>
    <cellStyle name="_Table_USA Ownership_Copie de Flash du mois d' avril 2009 corrigé par NAIMI_Reporting Onatel Mai 2009 V 0_Budget Telmob 2011 3" xfId="9086" xr:uid="{00000000-0005-0000-0000-00007F230000}"/>
    <cellStyle name="_Table_USA Ownership_Copie de Flash du mois d' avril 2009 corrigé par NAIMI_Reporting Onatel Mai 2009 V 0_Flash du mois de septembre 2009 (2) (version 1)" xfId="9087" xr:uid="{00000000-0005-0000-0000-000080230000}"/>
    <cellStyle name="_Table_USA Ownership_Copie de Flash du mois d' avril 2009 corrigé par NAIMI_Reporting Onatel Mai 2009 V 0_Flash du mois de septembre 2009 (2) (version 1) 2" xfId="9088" xr:uid="{00000000-0005-0000-0000-000081230000}"/>
    <cellStyle name="_Table_USA Ownership_Copie de Flash du mois d' avril 2009 corrigé par NAIMI_Reporting Onatel Mai 2009 V 0_Flash du mois de septembre 2009 (2) (version 1) 2 2" xfId="9089" xr:uid="{00000000-0005-0000-0000-000082230000}"/>
    <cellStyle name="_Table_USA Ownership_Copie de Flash du mois d' avril 2009 corrigé par NAIMI_Reporting Onatel Mai 2009 V 0_Flash du mois de septembre 2009 (2) (version 1) 3" xfId="9090" xr:uid="{00000000-0005-0000-0000-000083230000}"/>
    <cellStyle name="_Table_USA Ownership_Copie de Flash du mois d' avril 2009 corrigé par NAIMI_Reporting Onatel Mai 2009 V 0_Flash du mois de septembre 2009 (2) (version 1)_Budget Telmob 2011" xfId="9091" xr:uid="{00000000-0005-0000-0000-000084230000}"/>
    <cellStyle name="_Table_USA Ownership_Copie de Flash du mois d' avril 2009 corrigé par NAIMI_Reporting Onatel Mai 2009 V 0_Flash du mois de septembre 2009 (2) (version 1)_Budget Telmob 2011 2" xfId="9092" xr:uid="{00000000-0005-0000-0000-000085230000}"/>
    <cellStyle name="_Table_USA Ownership_Copie de Flash du mois d' avril 2009 corrigé par NAIMI_Reporting Onatel Mai 2009 V 0_Flash du mois de septembre 2009 (2) (version 1)_Budget Telmob 2011 2 2" xfId="9093" xr:uid="{00000000-0005-0000-0000-000086230000}"/>
    <cellStyle name="_Table_USA Ownership_Copie de Flash du mois d' avril 2009 corrigé par NAIMI_Reporting Onatel Mai 2009 V 0_Flash du mois de septembre 2009 (2) (version 1)_Budget Telmob 2011 3" xfId="9094" xr:uid="{00000000-0005-0000-0000-000087230000}"/>
    <cellStyle name="_Table_USA Ownership_Copie de Flash du mois d' avril 2009 corrigé par NAIMI_Reporting Onatel Mai 2009 V 0_Reporting Onatel septembre  2009 préparé" xfId="9095" xr:uid="{00000000-0005-0000-0000-000088230000}"/>
    <cellStyle name="_Table_USA Ownership_Copie de Flash du mois d' avril 2009 corrigé par NAIMI_Reporting Onatel Mai 2009 V 0_Reporting Onatel septembre  2009 préparé 2" xfId="9096" xr:uid="{00000000-0005-0000-0000-000089230000}"/>
    <cellStyle name="_Table_USA Ownership_Copie de Flash du mois d' avril 2009 corrigé par NAIMI_Reporting Onatel Mai 2009 V 0_Reporting Onatel septembre  2009 préparé 2 2" xfId="9097" xr:uid="{00000000-0005-0000-0000-00008A230000}"/>
    <cellStyle name="_Table_USA Ownership_Copie de Flash du mois d' avril 2009 corrigé par NAIMI_Reporting Onatel Mai 2009 V 0_Reporting Onatel septembre  2009 préparé 3" xfId="9098" xr:uid="{00000000-0005-0000-0000-00008B230000}"/>
    <cellStyle name="_Table_USA Ownership_Copie de Flash du mois d' avril 2009 corrigé par NAIMI_Reporting Onatel Mai 2009 V 0_Reporting Onatel septembre  2009 préparé_Budget Telmob 2011" xfId="9099" xr:uid="{00000000-0005-0000-0000-00008C230000}"/>
    <cellStyle name="_Table_USA Ownership_Copie de Flash du mois d' avril 2009 corrigé par NAIMI_Reporting Onatel Mai 2009 V 0_Reporting Onatel septembre  2009 préparé_Budget Telmob 2011 2" xfId="9100" xr:uid="{00000000-0005-0000-0000-00008D230000}"/>
    <cellStyle name="_Table_USA Ownership_Copie de Flash du mois d' avril 2009 corrigé par NAIMI_Reporting Onatel Mai 2009 V 0_Reporting Onatel septembre  2009 préparé_Budget Telmob 2011 2 2" xfId="9101" xr:uid="{00000000-0005-0000-0000-00008E230000}"/>
    <cellStyle name="_Table_USA Ownership_Copie de Flash du mois d' avril 2009 corrigé par NAIMI_Reporting Onatel Mai 2009 V 0_Reporting Onatel septembre  2009 préparé_Budget Telmob 2011 3" xfId="9102" xr:uid="{00000000-0005-0000-0000-00008F230000}"/>
    <cellStyle name="_Table_USA Ownership_Copie de Flash du mois d' avril 2009 corrigé par NAIMI_Reporting Onatel septembre  2009 préparé" xfId="9103" xr:uid="{00000000-0005-0000-0000-000090230000}"/>
    <cellStyle name="_Table_USA Ownership_Copie de Flash du mois d' avril 2009 corrigé par NAIMI_Reporting Onatel septembre  2009 préparé 2" xfId="9104" xr:uid="{00000000-0005-0000-0000-000091230000}"/>
    <cellStyle name="_Table_USA Ownership_Copie de Flash du mois d' avril 2009 corrigé par NAIMI_Reporting Onatel septembre  2009 préparé 2 2" xfId="9105" xr:uid="{00000000-0005-0000-0000-000092230000}"/>
    <cellStyle name="_Table_USA Ownership_Copie de Flash du mois d' avril 2009 corrigé par NAIMI_Reporting Onatel septembre  2009 préparé 3" xfId="9106" xr:uid="{00000000-0005-0000-0000-000093230000}"/>
    <cellStyle name="_Table_USA Ownership_Copie de Flash du mois d' avril 2009 corrigé par NAIMI_Reporting Onatel septembre  2009 préparé_Budget Telmob 2011" xfId="9107" xr:uid="{00000000-0005-0000-0000-000094230000}"/>
    <cellStyle name="_Table_USA Ownership_Copie de Flash du mois d' avril 2009 corrigé par NAIMI_Reporting Onatel septembre  2009 préparé_Budget Telmob 2011 2" xfId="9108" xr:uid="{00000000-0005-0000-0000-000095230000}"/>
    <cellStyle name="_Table_USA Ownership_Copie de Flash du mois d' avril 2009 corrigé par NAIMI_Reporting Onatel septembre  2009 préparé_Budget Telmob 2011 2 2" xfId="9109" xr:uid="{00000000-0005-0000-0000-000096230000}"/>
    <cellStyle name="_Table_USA Ownership_Copie de Flash du mois d' avril 2009 corrigé par NAIMI_Reporting Onatel septembre  2009 préparé_Budget Telmob 2011 3" xfId="9110" xr:uid="{00000000-0005-0000-0000-000097230000}"/>
    <cellStyle name="_Table_USA Ownership_Flash du mois d' avril 2009" xfId="9111" xr:uid="{00000000-0005-0000-0000-000098230000}"/>
    <cellStyle name="_Table_USA Ownership_Flash du mois d' avril 2009 2" xfId="9112" xr:uid="{00000000-0005-0000-0000-000099230000}"/>
    <cellStyle name="_Table_USA Ownership_Flash du mois d' avril 2009 2 2" xfId="9113" xr:uid="{00000000-0005-0000-0000-00009A230000}"/>
    <cellStyle name="_Table_USA Ownership_Flash du mois d' avril 2009 3" xfId="9114" xr:uid="{00000000-0005-0000-0000-00009B230000}"/>
    <cellStyle name="_Table_USA Ownership_Flash du mois d' avril 2009_Budget Telmob 2011" xfId="9115" xr:uid="{00000000-0005-0000-0000-00009C230000}"/>
    <cellStyle name="_Table_USA Ownership_Flash du mois d' avril 2009_Budget Telmob 2011 2" xfId="9116" xr:uid="{00000000-0005-0000-0000-00009D230000}"/>
    <cellStyle name="_Table_USA Ownership_Flash du mois d' avril 2009_Budget Telmob 2011 2 2" xfId="9117" xr:uid="{00000000-0005-0000-0000-00009E230000}"/>
    <cellStyle name="_Table_USA Ownership_Flash du mois d' avril 2009_Budget Telmob 2011 3" xfId="9118" xr:uid="{00000000-0005-0000-0000-00009F230000}"/>
    <cellStyle name="_Table_USA Ownership_Flash du mois d' avril 2009_Flash du mois de mai 2009" xfId="9119" xr:uid="{00000000-0005-0000-0000-0000A0230000}"/>
    <cellStyle name="_Table_USA Ownership_Flash du mois d' avril 2009_Flash du mois de mai 2009 2" xfId="9120" xr:uid="{00000000-0005-0000-0000-0000A1230000}"/>
    <cellStyle name="_Table_USA Ownership_Flash du mois d' avril 2009_Flash du mois de mai 2009 2 2" xfId="9121" xr:uid="{00000000-0005-0000-0000-0000A2230000}"/>
    <cellStyle name="_Table_USA Ownership_Flash du mois d' avril 2009_Flash du mois de mai 2009 3" xfId="9122" xr:uid="{00000000-0005-0000-0000-0000A3230000}"/>
    <cellStyle name="_Table_USA Ownership_Flash du mois d' avril 2009_Flash du mois de mai 2009_Budget Telmob 2011" xfId="9123" xr:uid="{00000000-0005-0000-0000-0000A4230000}"/>
    <cellStyle name="_Table_USA Ownership_Flash du mois d' avril 2009_Flash du mois de mai 2009_Budget Telmob 2011 2" xfId="9124" xr:uid="{00000000-0005-0000-0000-0000A5230000}"/>
    <cellStyle name="_Table_USA Ownership_Flash du mois d' avril 2009_Flash du mois de mai 2009_Budget Telmob 2011 2 2" xfId="9125" xr:uid="{00000000-0005-0000-0000-0000A6230000}"/>
    <cellStyle name="_Table_USA Ownership_Flash du mois d' avril 2009_Flash du mois de mai 2009_Budget Telmob 2011 3" xfId="9126" xr:uid="{00000000-0005-0000-0000-0000A7230000}"/>
    <cellStyle name="_Table_USA Ownership_Flash du mois d' avril 2009_Flash du mois de septembre 2009 (2) (version 1)" xfId="9127" xr:uid="{00000000-0005-0000-0000-0000A8230000}"/>
    <cellStyle name="_Table_USA Ownership_Flash du mois d' avril 2009_Flash du mois de septembre 2009 (2) (version 1) 2" xfId="9128" xr:uid="{00000000-0005-0000-0000-0000A9230000}"/>
    <cellStyle name="_Table_USA Ownership_Flash du mois d' avril 2009_Flash du mois de septembre 2009 (2) (version 1) 2 2" xfId="9129" xr:uid="{00000000-0005-0000-0000-0000AA230000}"/>
    <cellStyle name="_Table_USA Ownership_Flash du mois d' avril 2009_Flash du mois de septembre 2009 (2) (version 1) 3" xfId="9130" xr:uid="{00000000-0005-0000-0000-0000AB230000}"/>
    <cellStyle name="_Table_USA Ownership_Flash du mois d' avril 2009_Flash du mois de septembre 2009 (2) (version 1)_Budget Telmob 2011" xfId="9131" xr:uid="{00000000-0005-0000-0000-0000AC230000}"/>
    <cellStyle name="_Table_USA Ownership_Flash du mois d' avril 2009_Flash du mois de septembre 2009 (2) (version 1)_Budget Telmob 2011 2" xfId="9132" xr:uid="{00000000-0005-0000-0000-0000AD230000}"/>
    <cellStyle name="_Table_USA Ownership_Flash du mois d' avril 2009_Flash du mois de septembre 2009 (2) (version 1)_Budget Telmob 2011 2 2" xfId="9133" xr:uid="{00000000-0005-0000-0000-0000AE230000}"/>
    <cellStyle name="_Table_USA Ownership_Flash du mois d' avril 2009_Flash du mois de septembre 2009 (2) (version 1)_Budget Telmob 2011 3" xfId="9134" xr:uid="{00000000-0005-0000-0000-0000AF230000}"/>
    <cellStyle name="_Table_USA Ownership_Flash du mois d' avril 2009_Reporting Onatel Mai 2009 V 0" xfId="9135" xr:uid="{00000000-0005-0000-0000-0000B0230000}"/>
    <cellStyle name="_Table_USA Ownership_Flash du mois d' avril 2009_Reporting Onatel Mai 2009 V 0 2" xfId="9136" xr:uid="{00000000-0005-0000-0000-0000B1230000}"/>
    <cellStyle name="_Table_USA Ownership_Flash du mois d' avril 2009_Reporting Onatel Mai 2009 V 0 2 2" xfId="9137" xr:uid="{00000000-0005-0000-0000-0000B2230000}"/>
    <cellStyle name="_Table_USA Ownership_Flash du mois d' avril 2009_Reporting Onatel Mai 2009 V 0 3" xfId="9138" xr:uid="{00000000-0005-0000-0000-0000B3230000}"/>
    <cellStyle name="_Table_USA Ownership_Flash du mois d' avril 2009_Reporting Onatel Mai 2009 V 0_Budget Telmob 2011" xfId="9139" xr:uid="{00000000-0005-0000-0000-0000B4230000}"/>
    <cellStyle name="_Table_USA Ownership_Flash du mois d' avril 2009_Reporting Onatel Mai 2009 V 0_Budget Telmob 2011 2" xfId="9140" xr:uid="{00000000-0005-0000-0000-0000B5230000}"/>
    <cellStyle name="_Table_USA Ownership_Flash du mois d' avril 2009_Reporting Onatel Mai 2009 V 0_Budget Telmob 2011 2 2" xfId="9141" xr:uid="{00000000-0005-0000-0000-0000B6230000}"/>
    <cellStyle name="_Table_USA Ownership_Flash du mois d' avril 2009_Reporting Onatel Mai 2009 V 0_Budget Telmob 2011 3" xfId="9142" xr:uid="{00000000-0005-0000-0000-0000B7230000}"/>
    <cellStyle name="_Table_USA Ownership_Flash du mois d' avril 2009_Reporting Onatel septembre  2009 préparé" xfId="9143" xr:uid="{00000000-0005-0000-0000-0000B8230000}"/>
    <cellStyle name="_Table_USA Ownership_Flash du mois d' avril 2009_Reporting Onatel septembre  2009 préparé 2" xfId="9144" xr:uid="{00000000-0005-0000-0000-0000B9230000}"/>
    <cellStyle name="_Table_USA Ownership_Flash du mois d' avril 2009_Reporting Onatel septembre  2009 préparé 2 2" xfId="9145" xr:uid="{00000000-0005-0000-0000-0000BA230000}"/>
    <cellStyle name="_Table_USA Ownership_Flash du mois d' avril 2009_Reporting Onatel septembre  2009 préparé 3" xfId="9146" xr:uid="{00000000-0005-0000-0000-0000BB230000}"/>
    <cellStyle name="_Table_USA Ownership_Flash du mois d' avril 2009_Reporting Onatel septembre  2009 préparé_Budget Telmob 2011" xfId="9147" xr:uid="{00000000-0005-0000-0000-0000BC230000}"/>
    <cellStyle name="_Table_USA Ownership_Flash du mois d' avril 2009_Reporting Onatel septembre  2009 préparé_Budget Telmob 2011 2" xfId="9148" xr:uid="{00000000-0005-0000-0000-0000BD230000}"/>
    <cellStyle name="_Table_USA Ownership_Flash du mois d' avril 2009_Reporting Onatel septembre  2009 préparé_Budget Telmob 2011 2 2" xfId="9149" xr:uid="{00000000-0005-0000-0000-0000BE230000}"/>
    <cellStyle name="_Table_USA Ownership_Flash du mois d' avril 2009_Reporting Onatel septembre  2009 préparé_Budget Telmob 2011 3" xfId="9150" xr:uid="{00000000-0005-0000-0000-0000BF230000}"/>
    <cellStyle name="_Table_USA Ownership_Flash du mois de mai 2009" xfId="9151" xr:uid="{00000000-0005-0000-0000-0000C0230000}"/>
    <cellStyle name="_Table_USA Ownership_Flash du mois de mai 2009 2" xfId="9152" xr:uid="{00000000-0005-0000-0000-0000C1230000}"/>
    <cellStyle name="_Table_USA Ownership_Flash du mois de mai 2009 2 2" xfId="9153" xr:uid="{00000000-0005-0000-0000-0000C2230000}"/>
    <cellStyle name="_Table_USA Ownership_Flash du mois de mai 2009 3" xfId="9154" xr:uid="{00000000-0005-0000-0000-0000C3230000}"/>
    <cellStyle name="_Table_USA Ownership_Flash du mois de mai 2009_Budget Telmob 2011" xfId="9155" xr:uid="{00000000-0005-0000-0000-0000C4230000}"/>
    <cellStyle name="_Table_USA Ownership_Flash du mois de mai 2009_Budget Telmob 2011 2" xfId="9156" xr:uid="{00000000-0005-0000-0000-0000C5230000}"/>
    <cellStyle name="_Table_USA Ownership_Flash du mois de mai 2009_Budget Telmob 2011 2 2" xfId="9157" xr:uid="{00000000-0005-0000-0000-0000C6230000}"/>
    <cellStyle name="_Table_USA Ownership_Flash du mois de mai 2009_Budget Telmob 2011 3" xfId="9158" xr:uid="{00000000-0005-0000-0000-0000C7230000}"/>
    <cellStyle name="_Table_USA Ownership_Flash du mois de septembre 2009 (2) (version 1)" xfId="9159" xr:uid="{00000000-0005-0000-0000-0000C8230000}"/>
    <cellStyle name="_Table_USA Ownership_Flash du mois de septembre 2009 (2) (version 1) 2" xfId="9160" xr:uid="{00000000-0005-0000-0000-0000C9230000}"/>
    <cellStyle name="_Table_USA Ownership_Flash du mois de septembre 2009 (2) (version 1) 2 2" xfId="9161" xr:uid="{00000000-0005-0000-0000-0000CA230000}"/>
    <cellStyle name="_Table_USA Ownership_Flash du mois de septembre 2009 (2) (version 1) 3" xfId="9162" xr:uid="{00000000-0005-0000-0000-0000CB230000}"/>
    <cellStyle name="_Table_USA Ownership_Flash du mois de septembre 2009 (2) (version 1)_Budget Telmob 2011" xfId="9163" xr:uid="{00000000-0005-0000-0000-0000CC230000}"/>
    <cellStyle name="_Table_USA Ownership_Flash du mois de septembre 2009 (2) (version 1)_Budget Telmob 2011 2" xfId="9164" xr:uid="{00000000-0005-0000-0000-0000CD230000}"/>
    <cellStyle name="_Table_USA Ownership_Flash du mois de septembre 2009 (2) (version 1)_Budget Telmob 2011 2 2" xfId="9165" xr:uid="{00000000-0005-0000-0000-0000CE230000}"/>
    <cellStyle name="_Table_USA Ownership_Flash du mois de septembre 2009 (2) (version 1)_Budget Telmob 2011 3" xfId="9166" xr:uid="{00000000-0005-0000-0000-0000CF230000}"/>
    <cellStyle name="_Table_USA Ownership_P &amp; L Conso" xfId="9167" xr:uid="{00000000-0005-0000-0000-0000D0230000}"/>
    <cellStyle name="_Table_USA Ownership_P &amp; L Conso 2" xfId="9168" xr:uid="{00000000-0005-0000-0000-0000D1230000}"/>
    <cellStyle name="_Table_USA Ownership_P &amp; L Conso 2 2" xfId="9169" xr:uid="{00000000-0005-0000-0000-0000D2230000}"/>
    <cellStyle name="_Table_USA Ownership_P &amp; L Conso 3" xfId="9170" xr:uid="{00000000-0005-0000-0000-0000D3230000}"/>
    <cellStyle name="_Table_USA Ownership_P &amp; L Conso_Budget Telmob 2011" xfId="9171" xr:uid="{00000000-0005-0000-0000-0000D4230000}"/>
    <cellStyle name="_Table_USA Ownership_P &amp; L Conso_Budget Telmob 2011 2" xfId="9172" xr:uid="{00000000-0005-0000-0000-0000D5230000}"/>
    <cellStyle name="_Table_USA Ownership_P &amp; L Conso_Budget Telmob 2011 2 2" xfId="9173" xr:uid="{00000000-0005-0000-0000-0000D6230000}"/>
    <cellStyle name="_Table_USA Ownership_P &amp; L Conso_Budget Telmob 2011 3" xfId="9174" xr:uid="{00000000-0005-0000-0000-0000D7230000}"/>
    <cellStyle name="_Table_USA Ownership_P &amp; L Conso_COMMENTAIRES JUILLET 2009" xfId="9175" xr:uid="{00000000-0005-0000-0000-0000D8230000}"/>
    <cellStyle name="_Table_USA Ownership_P &amp; L Conso_COMMENTAIRES JUILLET 2009 2" xfId="9176" xr:uid="{00000000-0005-0000-0000-0000D9230000}"/>
    <cellStyle name="_Table_USA Ownership_P &amp; L Conso_COMMENTAIRES JUILLET 2009 2 2" xfId="9177" xr:uid="{00000000-0005-0000-0000-0000DA230000}"/>
    <cellStyle name="_Table_USA Ownership_P &amp; L Conso_COMMENTAIRES JUILLET 2009 3" xfId="9178" xr:uid="{00000000-0005-0000-0000-0000DB230000}"/>
    <cellStyle name="_Table_USA Ownership_P &amp; L Conso_COMMENTAIRES JUILLET 2009_Budget Telmob 2011" xfId="9179" xr:uid="{00000000-0005-0000-0000-0000DC230000}"/>
    <cellStyle name="_Table_USA Ownership_P &amp; L Conso_COMMENTAIRES JUILLET 2009_Budget Telmob 2011 2" xfId="9180" xr:uid="{00000000-0005-0000-0000-0000DD230000}"/>
    <cellStyle name="_Table_USA Ownership_P &amp; L Conso_COMMENTAIRES JUILLET 2009_Budget Telmob 2011 2 2" xfId="9181" xr:uid="{00000000-0005-0000-0000-0000DE230000}"/>
    <cellStyle name="_Table_USA Ownership_P &amp; L Conso_COMMENTAIRES JUILLET 2009_Budget Telmob 2011 3" xfId="9182" xr:uid="{00000000-0005-0000-0000-0000DF230000}"/>
    <cellStyle name="_Table_USA Ownership_P&amp;L S1 2008" xfId="9183" xr:uid="{00000000-0005-0000-0000-0000E0230000}"/>
    <cellStyle name="_Table_USA Ownership_P&amp;L S1 2008 2" xfId="9184" xr:uid="{00000000-0005-0000-0000-0000E1230000}"/>
    <cellStyle name="_Table_USA Ownership_P&amp;L S1 2008 2 2" xfId="9185" xr:uid="{00000000-0005-0000-0000-0000E2230000}"/>
    <cellStyle name="_Table_USA Ownership_P&amp;L S1 2008 3" xfId="9186" xr:uid="{00000000-0005-0000-0000-0000E3230000}"/>
    <cellStyle name="_Table_USA Ownership_P&amp;L S1 2008_Budget Telmob 2011" xfId="9187" xr:uid="{00000000-0005-0000-0000-0000E4230000}"/>
    <cellStyle name="_Table_USA Ownership_P&amp;L S1 2008_Budget Telmob 2011 2" xfId="9188" xr:uid="{00000000-0005-0000-0000-0000E5230000}"/>
    <cellStyle name="_Table_USA Ownership_P&amp;L S1 2008_Budget Telmob 2011 2 2" xfId="9189" xr:uid="{00000000-0005-0000-0000-0000E6230000}"/>
    <cellStyle name="_Table_USA Ownership_P&amp;L S1 2008_Budget Telmob 2011 3" xfId="9190" xr:uid="{00000000-0005-0000-0000-0000E7230000}"/>
    <cellStyle name="_Table_USA Ownership_Reporting Onatel Avril 2009 V0" xfId="9191" xr:uid="{00000000-0005-0000-0000-0000E8230000}"/>
    <cellStyle name="_Table_USA Ownership_Reporting Onatel Avril 2009 V0 2" xfId="9192" xr:uid="{00000000-0005-0000-0000-0000E9230000}"/>
    <cellStyle name="_Table_USA Ownership_Reporting Onatel Avril 2009 V0 2 2" xfId="9193" xr:uid="{00000000-0005-0000-0000-0000EA230000}"/>
    <cellStyle name="_Table_USA Ownership_Reporting Onatel Avril 2009 V0 3" xfId="9194" xr:uid="{00000000-0005-0000-0000-0000EB230000}"/>
    <cellStyle name="_Table_USA Ownership_Reporting Onatel Avril 2009 V0_Budget Telmob 2011" xfId="9195" xr:uid="{00000000-0005-0000-0000-0000EC230000}"/>
    <cellStyle name="_Table_USA Ownership_Reporting Onatel Avril 2009 V0_Budget Telmob 2011 2" xfId="9196" xr:uid="{00000000-0005-0000-0000-0000ED230000}"/>
    <cellStyle name="_Table_USA Ownership_Reporting Onatel Avril 2009 V0_Budget Telmob 2011 2 2" xfId="9197" xr:uid="{00000000-0005-0000-0000-0000EE230000}"/>
    <cellStyle name="_Table_USA Ownership_Reporting Onatel Avril 2009 V0_Budget Telmob 2011 3" xfId="9198" xr:uid="{00000000-0005-0000-0000-0000EF230000}"/>
    <cellStyle name="_Table_USA Ownership_Reporting Onatel Avril 2009 V0_Copie de Flash du mois d' avril 2009 corrigé par NAIMI" xfId="9199" xr:uid="{00000000-0005-0000-0000-0000F0230000}"/>
    <cellStyle name="_Table_USA Ownership_Reporting Onatel Avril 2009 V0_Copie de Flash du mois d' avril 2009 corrigé par NAIMI 2" xfId="9200" xr:uid="{00000000-0005-0000-0000-0000F1230000}"/>
    <cellStyle name="_Table_USA Ownership_Reporting Onatel Avril 2009 V0_Copie de Flash du mois d' avril 2009 corrigé par NAIMI 2 2" xfId="9201" xr:uid="{00000000-0005-0000-0000-0000F2230000}"/>
    <cellStyle name="_Table_USA Ownership_Reporting Onatel Avril 2009 V0_Copie de Flash du mois d' avril 2009 corrigé par NAIMI 3" xfId="9202" xr:uid="{00000000-0005-0000-0000-0000F3230000}"/>
    <cellStyle name="_Table_USA Ownership_Reporting Onatel Avril 2009 V0_Copie de Flash du mois d' avril 2009 corrigé par NAIMI_Budget Telmob 2011" xfId="9203" xr:uid="{00000000-0005-0000-0000-0000F4230000}"/>
    <cellStyle name="_Table_USA Ownership_Reporting Onatel Avril 2009 V0_Copie de Flash du mois d' avril 2009 corrigé par NAIMI_Budget Telmob 2011 2" xfId="9204" xr:uid="{00000000-0005-0000-0000-0000F5230000}"/>
    <cellStyle name="_Table_USA Ownership_Reporting Onatel Avril 2009 V0_Copie de Flash du mois d' avril 2009 corrigé par NAIMI_Budget Telmob 2011 2 2" xfId="9205" xr:uid="{00000000-0005-0000-0000-0000F6230000}"/>
    <cellStyle name="_Table_USA Ownership_Reporting Onatel Avril 2009 V0_Copie de Flash du mois d' avril 2009 corrigé par NAIMI_Budget Telmob 2011 3" xfId="9206" xr:uid="{00000000-0005-0000-0000-0000F7230000}"/>
    <cellStyle name="_Table_USA Ownership_Reporting Onatel Avril 2009 V0_Copie de Flash du mois d' avril 2009 corrigé par NAIMI_Flash du mois de mai 2009" xfId="9207" xr:uid="{00000000-0005-0000-0000-0000F8230000}"/>
    <cellStyle name="_Table_USA Ownership_Reporting Onatel Avril 2009 V0_Copie de Flash du mois d' avril 2009 corrigé par NAIMI_Flash du mois de mai 2009 2" xfId="9208" xr:uid="{00000000-0005-0000-0000-0000F9230000}"/>
    <cellStyle name="_Table_USA Ownership_Reporting Onatel Avril 2009 V0_Copie de Flash du mois d' avril 2009 corrigé par NAIMI_Flash du mois de mai 2009 2 2" xfId="9209" xr:uid="{00000000-0005-0000-0000-0000FA230000}"/>
    <cellStyle name="_Table_USA Ownership_Reporting Onatel Avril 2009 V0_Copie de Flash du mois d' avril 2009 corrigé par NAIMI_Flash du mois de mai 2009 3" xfId="9210" xr:uid="{00000000-0005-0000-0000-0000FB230000}"/>
    <cellStyle name="_Table_USA Ownership_Reporting Onatel Avril 2009 V0_Copie de Flash du mois d' avril 2009 corrigé par NAIMI_Flash du mois de mai 2009_Budget Telmob 2011" xfId="9211" xr:uid="{00000000-0005-0000-0000-0000FC230000}"/>
    <cellStyle name="_Table_USA Ownership_Reporting Onatel Avril 2009 V0_Copie de Flash du mois d' avril 2009 corrigé par NAIMI_Flash du mois de mai 2009_Budget Telmob 2011 2" xfId="9212" xr:uid="{00000000-0005-0000-0000-0000FD230000}"/>
    <cellStyle name="_Table_USA Ownership_Reporting Onatel Avril 2009 V0_Copie de Flash du mois d' avril 2009 corrigé par NAIMI_Flash du mois de mai 2009_Budget Telmob 2011 2 2" xfId="9213" xr:uid="{00000000-0005-0000-0000-0000FE230000}"/>
    <cellStyle name="_Table_USA Ownership_Reporting Onatel Avril 2009 V0_Copie de Flash du mois d' avril 2009 corrigé par NAIMI_Flash du mois de mai 2009_Budget Telmob 2011 3" xfId="9214" xr:uid="{00000000-0005-0000-0000-0000FF230000}"/>
    <cellStyle name="_Table_USA Ownership_Reporting Onatel Avril 2009 V0_Copie de Flash du mois d' avril 2009 corrigé par NAIMI_Flash du mois de septembre 2009 (2) (version 1)" xfId="9215" xr:uid="{00000000-0005-0000-0000-000000240000}"/>
    <cellStyle name="_Table_USA Ownership_Reporting Onatel Avril 2009 V0_Copie de Flash du mois d' avril 2009 corrigé par NAIMI_Flash du mois de septembre 2009 (2) (version 1) 2" xfId="9216" xr:uid="{00000000-0005-0000-0000-000001240000}"/>
    <cellStyle name="_Table_USA Ownership_Reporting Onatel Avril 2009 V0_Copie de Flash du mois d' avril 2009 corrigé par NAIMI_Flash du mois de septembre 2009 (2) (version 1) 2 2" xfId="9217" xr:uid="{00000000-0005-0000-0000-000002240000}"/>
    <cellStyle name="_Table_USA Ownership_Reporting Onatel Avril 2009 V0_Copie de Flash du mois d' avril 2009 corrigé par NAIMI_Flash du mois de septembre 2009 (2) (version 1) 3" xfId="9218" xr:uid="{00000000-0005-0000-0000-000003240000}"/>
    <cellStyle name="_Table_USA Ownership_Reporting Onatel Avril 2009 V0_Copie de Flash du mois d' avril 2009 corrigé par NAIMI_Flash du mois de septembre 2009 (2) (version 1)_Budget Telmob 2011" xfId="9219" xr:uid="{00000000-0005-0000-0000-000004240000}"/>
    <cellStyle name="_Table_USA Ownership_Reporting Onatel Avril 2009 V0_Copie de Flash du mois d' avril 2009 corrigé par NAIMI_Flash du mois de septembre 2009 (2) (version 1)_Budget Telmob 2011 2" xfId="9220" xr:uid="{00000000-0005-0000-0000-000005240000}"/>
    <cellStyle name="_Table_USA Ownership_Reporting Onatel Avril 2009 V0_Copie de Flash du mois d' avril 2009 corrigé par NAIMI_Flash du mois de septembre 2009 (2) (version 1)_Budget Telmob 2011 2 2" xfId="9221" xr:uid="{00000000-0005-0000-0000-000006240000}"/>
    <cellStyle name="_Table_USA Ownership_Reporting Onatel Avril 2009 V0_Copie de Flash du mois d' avril 2009 corrigé par NAIMI_Flash du mois de septembre 2009 (2) (version 1)_Budget Telmob 2011 3" xfId="9222" xr:uid="{00000000-0005-0000-0000-000007240000}"/>
    <cellStyle name="_Table_USA Ownership_Reporting Onatel Avril 2009 V0_Copie de Flash du mois d' avril 2009 corrigé par NAIMI_Reporting Onatel Mai 2009 V 0" xfId="9223" xr:uid="{00000000-0005-0000-0000-000008240000}"/>
    <cellStyle name="_Table_USA Ownership_Reporting Onatel Avril 2009 V0_Copie de Flash du mois d' avril 2009 corrigé par NAIMI_Reporting Onatel Mai 2009 V 0 2" xfId="9224" xr:uid="{00000000-0005-0000-0000-000009240000}"/>
    <cellStyle name="_Table_USA Ownership_Reporting Onatel Avril 2009 V0_Copie de Flash du mois d' avril 2009 corrigé par NAIMI_Reporting Onatel Mai 2009 V 0 2 2" xfId="9225" xr:uid="{00000000-0005-0000-0000-00000A240000}"/>
    <cellStyle name="_Table_USA Ownership_Reporting Onatel Avril 2009 V0_Copie de Flash du mois d' avril 2009 corrigé par NAIMI_Reporting Onatel Mai 2009 V 0 3" xfId="9226" xr:uid="{00000000-0005-0000-0000-00000B240000}"/>
    <cellStyle name="_Table_USA Ownership_Reporting Onatel Avril 2009 V0_Copie de Flash du mois d' avril 2009 corrigé par NAIMI_Reporting Onatel Mai 2009 V 0_Budget Telmob 2011" xfId="9227" xr:uid="{00000000-0005-0000-0000-00000C240000}"/>
    <cellStyle name="_Table_USA Ownership_Reporting Onatel Avril 2009 V0_Copie de Flash du mois d' avril 2009 corrigé par NAIMI_Reporting Onatel Mai 2009 V 0_Budget Telmob 2011 2" xfId="9228" xr:uid="{00000000-0005-0000-0000-00000D240000}"/>
    <cellStyle name="_Table_USA Ownership_Reporting Onatel Avril 2009 V0_Copie de Flash du mois d' avril 2009 corrigé par NAIMI_Reporting Onatel Mai 2009 V 0_Budget Telmob 2011 2 2" xfId="9229" xr:uid="{00000000-0005-0000-0000-00000E240000}"/>
    <cellStyle name="_Table_USA Ownership_Reporting Onatel Avril 2009 V0_Copie de Flash du mois d' avril 2009 corrigé par NAIMI_Reporting Onatel Mai 2009 V 0_Budget Telmob 2011 3" xfId="9230" xr:uid="{00000000-0005-0000-0000-00000F240000}"/>
    <cellStyle name="_Table_USA Ownership_Reporting Onatel Avril 2009 V0_Copie de Flash du mois d' avril 2009 corrigé par NAIMI_Reporting Onatel Mai 2009 V 0_Flash du mois de septembre 2009 (2) (version 1)" xfId="9231" xr:uid="{00000000-0005-0000-0000-000010240000}"/>
    <cellStyle name="_Table_USA Ownership_Reporting Onatel Avril 2009 V0_Copie de Flash du mois d' avril 2009 corrigé par NAIMI_Reporting Onatel Mai 2009 V 0_Flash du mois de septembre 2009 (2) (version 1) 2" xfId="9232" xr:uid="{00000000-0005-0000-0000-000011240000}"/>
    <cellStyle name="_Table_USA Ownership_Reporting Onatel Avril 2009 V0_Copie de Flash du mois d' avril 2009 corrigé par NAIMI_Reporting Onatel Mai 2009 V 0_Flash du mois de septembre 2009 (2) (version 1) 2 2" xfId="9233" xr:uid="{00000000-0005-0000-0000-000012240000}"/>
    <cellStyle name="_Table_USA Ownership_Reporting Onatel Avril 2009 V0_Copie de Flash du mois d' avril 2009 corrigé par NAIMI_Reporting Onatel Mai 2009 V 0_Flash du mois de septembre 2009 (2) (version 1) 3" xfId="9234" xr:uid="{00000000-0005-0000-0000-000013240000}"/>
    <cellStyle name="_Table_USA Ownership_Reporting Onatel Avril 2009 V0_Copie de Flash du mois d' avril 2009 corrigé par NAIMI_Reporting Onatel Mai 2009 V 0_Flash du mois de septembre 2009 (2) (version 1)_Budget Telmob 2011" xfId="9235" xr:uid="{00000000-0005-0000-0000-000014240000}"/>
    <cellStyle name="_Table_USA Ownership_Reporting Onatel Avril 2009 V0_Copie de Flash du mois d' avril 2009 corrigé par NAIMI_Reporting Onatel Mai 2009 V 0_Flash du mois de septembre 2009 (2) (version 1)_Budget Telmob 2011 2" xfId="9236" xr:uid="{00000000-0005-0000-0000-000015240000}"/>
    <cellStyle name="_Table_USA Ownership_Reporting Onatel Avril 2009 V0_Copie de Flash du mois d' avril 2009 corrigé par NAIMI_Reporting Onatel Mai 2009 V 0_Flash du mois de septembre 2009 (2) (version 1)_Budget Telmob 2011 2 2" xfId="9237" xr:uid="{00000000-0005-0000-0000-000016240000}"/>
    <cellStyle name="_Table_USA Ownership_Reporting Onatel Avril 2009 V0_Copie de Flash du mois d' avril 2009 corrigé par NAIMI_Reporting Onatel Mai 2009 V 0_Flash du mois de septembre 2009 (2) (version 1)_Budget Telmob 2011 3" xfId="9238" xr:uid="{00000000-0005-0000-0000-000017240000}"/>
    <cellStyle name="_Table_USA Ownership_Reporting Onatel Avril 2009 V0_Copie de Flash du mois d' avril 2009 corrigé par NAIMI_Reporting Onatel Mai 2009 V 0_Reporting Onatel septembre  2009 préparé" xfId="9239" xr:uid="{00000000-0005-0000-0000-000018240000}"/>
    <cellStyle name="_Table_USA Ownership_Reporting Onatel Avril 2009 V0_Copie de Flash du mois d' avril 2009 corrigé par NAIMI_Reporting Onatel Mai 2009 V 0_Reporting Onatel septembre  2009 préparé 2" xfId="9240" xr:uid="{00000000-0005-0000-0000-000019240000}"/>
    <cellStyle name="_Table_USA Ownership_Reporting Onatel Avril 2009 V0_Copie de Flash du mois d' avril 2009 corrigé par NAIMI_Reporting Onatel Mai 2009 V 0_Reporting Onatel septembre  2009 préparé 2 2" xfId="9241" xr:uid="{00000000-0005-0000-0000-00001A240000}"/>
    <cellStyle name="_Table_USA Ownership_Reporting Onatel Avril 2009 V0_Copie de Flash du mois d' avril 2009 corrigé par NAIMI_Reporting Onatel Mai 2009 V 0_Reporting Onatel septembre  2009 préparé 3" xfId="9242" xr:uid="{00000000-0005-0000-0000-00001B240000}"/>
    <cellStyle name="_Table_USA Ownership_Reporting Onatel Avril 2009 V0_Copie de Flash du mois d' avril 2009 corrigé par NAIMI_Reporting Onatel Mai 2009 V 0_Reporting Onatel septembre  2009 préparé_Budget Telmob 2011" xfId="9243" xr:uid="{00000000-0005-0000-0000-00001C240000}"/>
    <cellStyle name="_Table_USA Ownership_Reporting Onatel Avril 2009 V0_Copie de Flash du mois d' avril 2009 corrigé par NAIMI_Reporting Onatel Mai 2009 V 0_Reporting Onatel septembre  2009 préparé_Budget Telmob 2011 2" xfId="9244" xr:uid="{00000000-0005-0000-0000-00001D240000}"/>
    <cellStyle name="_Table_USA Ownership_Reporting Onatel Avril 2009 V0_Copie de Flash du mois d' avril 2009 corrigé par NAIMI_Reporting Onatel Mai 2009 V 0_Reporting Onatel septembre  2009 préparé_Budget Telmob 2011 2 2" xfId="9245" xr:uid="{00000000-0005-0000-0000-00001E240000}"/>
    <cellStyle name="_Table_USA Ownership_Reporting Onatel Avril 2009 V0_Copie de Flash du mois d' avril 2009 corrigé par NAIMI_Reporting Onatel Mai 2009 V 0_Reporting Onatel septembre  2009 préparé_Budget Telmob 2011 3" xfId="9246" xr:uid="{00000000-0005-0000-0000-00001F240000}"/>
    <cellStyle name="_Table_USA Ownership_Reporting Onatel Avril 2009 V0_Copie de Flash du mois d' avril 2009 corrigé par NAIMI_Reporting Onatel septembre  2009 préparé" xfId="9247" xr:uid="{00000000-0005-0000-0000-000020240000}"/>
    <cellStyle name="_Table_USA Ownership_Reporting Onatel Avril 2009 V0_Copie de Flash du mois d' avril 2009 corrigé par NAIMI_Reporting Onatel septembre  2009 préparé 2" xfId="9248" xr:uid="{00000000-0005-0000-0000-000021240000}"/>
    <cellStyle name="_Table_USA Ownership_Reporting Onatel Avril 2009 V0_Copie de Flash du mois d' avril 2009 corrigé par NAIMI_Reporting Onatel septembre  2009 préparé 2 2" xfId="9249" xr:uid="{00000000-0005-0000-0000-000022240000}"/>
    <cellStyle name="_Table_USA Ownership_Reporting Onatel Avril 2009 V0_Copie de Flash du mois d' avril 2009 corrigé par NAIMI_Reporting Onatel septembre  2009 préparé 3" xfId="9250" xr:uid="{00000000-0005-0000-0000-000023240000}"/>
    <cellStyle name="_Table_USA Ownership_Reporting Onatel Avril 2009 V0_Copie de Flash du mois d' avril 2009 corrigé par NAIMI_Reporting Onatel septembre  2009 préparé_Budget Telmob 2011" xfId="9251" xr:uid="{00000000-0005-0000-0000-000024240000}"/>
    <cellStyle name="_Table_USA Ownership_Reporting Onatel Avril 2009 V0_Copie de Flash du mois d' avril 2009 corrigé par NAIMI_Reporting Onatel septembre  2009 préparé_Budget Telmob 2011 2" xfId="9252" xr:uid="{00000000-0005-0000-0000-000025240000}"/>
    <cellStyle name="_Table_USA Ownership_Reporting Onatel Avril 2009 V0_Copie de Flash du mois d' avril 2009 corrigé par NAIMI_Reporting Onatel septembre  2009 préparé_Budget Telmob 2011 2 2" xfId="9253" xr:uid="{00000000-0005-0000-0000-000026240000}"/>
    <cellStyle name="_Table_USA Ownership_Reporting Onatel Avril 2009 V0_Copie de Flash du mois d' avril 2009 corrigé par NAIMI_Reporting Onatel septembre  2009 préparé_Budget Telmob 2011 3" xfId="9254" xr:uid="{00000000-0005-0000-0000-000027240000}"/>
    <cellStyle name="_Table_USA Ownership_Reporting Onatel Avril 2009 V0_Flash du mois de mai 2009" xfId="9255" xr:uid="{00000000-0005-0000-0000-000028240000}"/>
    <cellStyle name="_Table_USA Ownership_Reporting Onatel Avril 2009 V0_Flash du mois de mai 2009 2" xfId="9256" xr:uid="{00000000-0005-0000-0000-000029240000}"/>
    <cellStyle name="_Table_USA Ownership_Reporting Onatel Avril 2009 V0_Flash du mois de mai 2009 2 2" xfId="9257" xr:uid="{00000000-0005-0000-0000-00002A240000}"/>
    <cellStyle name="_Table_USA Ownership_Reporting Onatel Avril 2009 V0_Flash du mois de mai 2009 3" xfId="9258" xr:uid="{00000000-0005-0000-0000-00002B240000}"/>
    <cellStyle name="_Table_USA Ownership_Reporting Onatel Avril 2009 V0_Flash du mois de mai 2009_Budget Telmob 2011" xfId="9259" xr:uid="{00000000-0005-0000-0000-00002C240000}"/>
    <cellStyle name="_Table_USA Ownership_Reporting Onatel Avril 2009 V0_Flash du mois de mai 2009_Budget Telmob 2011 2" xfId="9260" xr:uid="{00000000-0005-0000-0000-00002D240000}"/>
    <cellStyle name="_Table_USA Ownership_Reporting Onatel Avril 2009 V0_Flash du mois de mai 2009_Budget Telmob 2011 2 2" xfId="9261" xr:uid="{00000000-0005-0000-0000-00002E240000}"/>
    <cellStyle name="_Table_USA Ownership_Reporting Onatel Avril 2009 V0_Flash du mois de mai 2009_Budget Telmob 2011 3" xfId="9262" xr:uid="{00000000-0005-0000-0000-00002F240000}"/>
    <cellStyle name="_Table_USA Ownership_Reporting Onatel Avril 2009 V0_Flash du mois de septembre 2009 (2) (version 1)" xfId="9263" xr:uid="{00000000-0005-0000-0000-000030240000}"/>
    <cellStyle name="_Table_USA Ownership_Reporting Onatel Avril 2009 V0_Flash du mois de septembre 2009 (2) (version 1) 2" xfId="9264" xr:uid="{00000000-0005-0000-0000-000031240000}"/>
    <cellStyle name="_Table_USA Ownership_Reporting Onatel Avril 2009 V0_Flash du mois de septembre 2009 (2) (version 1) 2 2" xfId="9265" xr:uid="{00000000-0005-0000-0000-000032240000}"/>
    <cellStyle name="_Table_USA Ownership_Reporting Onatel Avril 2009 V0_Flash du mois de septembre 2009 (2) (version 1) 3" xfId="9266" xr:uid="{00000000-0005-0000-0000-000033240000}"/>
    <cellStyle name="_Table_USA Ownership_Reporting Onatel Avril 2009 V0_Flash du mois de septembre 2009 (2) (version 1)_Budget Telmob 2011" xfId="9267" xr:uid="{00000000-0005-0000-0000-000034240000}"/>
    <cellStyle name="_Table_USA Ownership_Reporting Onatel Avril 2009 V0_Flash du mois de septembre 2009 (2) (version 1)_Budget Telmob 2011 2" xfId="9268" xr:uid="{00000000-0005-0000-0000-000035240000}"/>
    <cellStyle name="_Table_USA Ownership_Reporting Onatel Avril 2009 V0_Flash du mois de septembre 2009 (2) (version 1)_Budget Telmob 2011 2 2" xfId="9269" xr:uid="{00000000-0005-0000-0000-000036240000}"/>
    <cellStyle name="_Table_USA Ownership_Reporting Onatel Avril 2009 V0_Flash du mois de septembre 2009 (2) (version 1)_Budget Telmob 2011 3" xfId="9270" xr:uid="{00000000-0005-0000-0000-000037240000}"/>
    <cellStyle name="_Table_USA Ownership_Reporting Onatel Avril 2009 V0_Reporting Onatel Mai 2009 V 0" xfId="9271" xr:uid="{00000000-0005-0000-0000-000038240000}"/>
    <cellStyle name="_Table_USA Ownership_Reporting Onatel Avril 2009 V0_Reporting Onatel Mai 2009 V 0 2" xfId="9272" xr:uid="{00000000-0005-0000-0000-000039240000}"/>
    <cellStyle name="_Table_USA Ownership_Reporting Onatel Avril 2009 V0_Reporting Onatel Mai 2009 V 0 2 2" xfId="9273" xr:uid="{00000000-0005-0000-0000-00003A240000}"/>
    <cellStyle name="_Table_USA Ownership_Reporting Onatel Avril 2009 V0_Reporting Onatel Mai 2009 V 0 3" xfId="9274" xr:uid="{00000000-0005-0000-0000-00003B240000}"/>
    <cellStyle name="_Table_USA Ownership_Reporting Onatel Avril 2009 V0_Reporting Onatel Mai 2009 V 0_Budget Telmob 2011" xfId="9275" xr:uid="{00000000-0005-0000-0000-00003C240000}"/>
    <cellStyle name="_Table_USA Ownership_Reporting Onatel Avril 2009 V0_Reporting Onatel Mai 2009 V 0_Budget Telmob 2011 2" xfId="9276" xr:uid="{00000000-0005-0000-0000-00003D240000}"/>
    <cellStyle name="_Table_USA Ownership_Reporting Onatel Avril 2009 V0_Reporting Onatel Mai 2009 V 0_Budget Telmob 2011 2 2" xfId="9277" xr:uid="{00000000-0005-0000-0000-00003E240000}"/>
    <cellStyle name="_Table_USA Ownership_Reporting Onatel Avril 2009 V0_Reporting Onatel Mai 2009 V 0_Budget Telmob 2011 3" xfId="9278" xr:uid="{00000000-0005-0000-0000-00003F240000}"/>
    <cellStyle name="_Table_USA Ownership_Reporting Onatel Avril 2009 V0_Reporting Onatel septembre  2009 préparé" xfId="9279" xr:uid="{00000000-0005-0000-0000-000040240000}"/>
    <cellStyle name="_Table_USA Ownership_Reporting Onatel Avril 2009 V0_Reporting Onatel septembre  2009 préparé 2" xfId="9280" xr:uid="{00000000-0005-0000-0000-000041240000}"/>
    <cellStyle name="_Table_USA Ownership_Reporting Onatel Avril 2009 V0_Reporting Onatel septembre  2009 préparé 2 2" xfId="9281" xr:uid="{00000000-0005-0000-0000-000042240000}"/>
    <cellStyle name="_Table_USA Ownership_Reporting Onatel Avril 2009 V0_Reporting Onatel septembre  2009 préparé 3" xfId="9282" xr:uid="{00000000-0005-0000-0000-000043240000}"/>
    <cellStyle name="_Table_USA Ownership_Reporting Onatel Avril 2009 V0_Reporting Onatel septembre  2009 préparé_Budget Telmob 2011" xfId="9283" xr:uid="{00000000-0005-0000-0000-000044240000}"/>
    <cellStyle name="_Table_USA Ownership_Reporting Onatel Avril 2009 V0_Reporting Onatel septembre  2009 préparé_Budget Telmob 2011 2" xfId="9284" xr:uid="{00000000-0005-0000-0000-000045240000}"/>
    <cellStyle name="_Table_USA Ownership_Reporting Onatel Avril 2009 V0_Reporting Onatel septembre  2009 préparé_Budget Telmob 2011 2 2" xfId="9285" xr:uid="{00000000-0005-0000-0000-000046240000}"/>
    <cellStyle name="_Table_USA Ownership_Reporting Onatel Avril 2009 V0_Reporting Onatel septembre  2009 préparé_Budget Telmob 2011 3" xfId="9286" xr:uid="{00000000-0005-0000-0000-000047240000}"/>
    <cellStyle name="_Table_USA Ownership_Reporting Onatel Mai 2009 V 0" xfId="9287" xr:uid="{00000000-0005-0000-0000-000048240000}"/>
    <cellStyle name="_Table_USA Ownership_Reporting Onatel Mai 2009 V 0 2" xfId="9288" xr:uid="{00000000-0005-0000-0000-000049240000}"/>
    <cellStyle name="_Table_USA Ownership_Reporting Onatel Mai 2009 V 0 2 2" xfId="9289" xr:uid="{00000000-0005-0000-0000-00004A240000}"/>
    <cellStyle name="_Table_USA Ownership_Reporting Onatel Mai 2009 V 0 3" xfId="9290" xr:uid="{00000000-0005-0000-0000-00004B240000}"/>
    <cellStyle name="_Table_USA Ownership_Reporting Onatel Mai 2009 V 0 A ENVOYE" xfId="9291" xr:uid="{00000000-0005-0000-0000-00004C240000}"/>
    <cellStyle name="_Table_USA Ownership_Reporting Onatel Mai 2009 V 0 A ENVOYE 2" xfId="9292" xr:uid="{00000000-0005-0000-0000-00004D240000}"/>
    <cellStyle name="_Table_USA Ownership_Reporting Onatel Mai 2009 V 0 A ENVOYE 2 2" xfId="9293" xr:uid="{00000000-0005-0000-0000-00004E240000}"/>
    <cellStyle name="_Table_USA Ownership_Reporting Onatel Mai 2009 V 0 A ENVOYE 3" xfId="9294" xr:uid="{00000000-0005-0000-0000-00004F240000}"/>
    <cellStyle name="_Table_USA Ownership_Reporting Onatel Mai 2009 V 0 A ENVOYE_Budget Telmob 2011" xfId="9295" xr:uid="{00000000-0005-0000-0000-000050240000}"/>
    <cellStyle name="_Table_USA Ownership_Reporting Onatel Mai 2009 V 0 A ENVOYE_Budget Telmob 2011 2" xfId="9296" xr:uid="{00000000-0005-0000-0000-000051240000}"/>
    <cellStyle name="_Table_USA Ownership_Reporting Onatel Mai 2009 V 0 A ENVOYE_Budget Telmob 2011 2 2" xfId="9297" xr:uid="{00000000-0005-0000-0000-000052240000}"/>
    <cellStyle name="_Table_USA Ownership_Reporting Onatel Mai 2009 V 0 A ENVOYE_Budget Telmob 2011 3" xfId="9298" xr:uid="{00000000-0005-0000-0000-000053240000}"/>
    <cellStyle name="_Table_USA Ownership_Reporting Onatel Mai 2009 V 0 A ENVOYE_Flash du mois de septembre 2009 (2) (version 1)" xfId="9299" xr:uid="{00000000-0005-0000-0000-000054240000}"/>
    <cellStyle name="_Table_USA Ownership_Reporting Onatel Mai 2009 V 0 A ENVOYE_Flash du mois de septembre 2009 (2) (version 1) 2" xfId="9300" xr:uid="{00000000-0005-0000-0000-000055240000}"/>
    <cellStyle name="_Table_USA Ownership_Reporting Onatel Mai 2009 V 0 A ENVOYE_Flash du mois de septembre 2009 (2) (version 1) 2 2" xfId="9301" xr:uid="{00000000-0005-0000-0000-000056240000}"/>
    <cellStyle name="_Table_USA Ownership_Reporting Onatel Mai 2009 V 0 A ENVOYE_Flash du mois de septembre 2009 (2) (version 1) 3" xfId="9302" xr:uid="{00000000-0005-0000-0000-000057240000}"/>
    <cellStyle name="_Table_USA Ownership_Reporting Onatel Mai 2009 V 0 A ENVOYE_Flash du mois de septembre 2009 (2) (version 1)_Budget Telmob 2011" xfId="9303" xr:uid="{00000000-0005-0000-0000-000058240000}"/>
    <cellStyle name="_Table_USA Ownership_Reporting Onatel Mai 2009 V 0 A ENVOYE_Flash du mois de septembre 2009 (2) (version 1)_Budget Telmob 2011 2" xfId="9304" xr:uid="{00000000-0005-0000-0000-000059240000}"/>
    <cellStyle name="_Table_USA Ownership_Reporting Onatel Mai 2009 V 0 A ENVOYE_Flash du mois de septembre 2009 (2) (version 1)_Budget Telmob 2011 2 2" xfId="9305" xr:uid="{00000000-0005-0000-0000-00005A240000}"/>
    <cellStyle name="_Table_USA Ownership_Reporting Onatel Mai 2009 V 0 A ENVOYE_Flash du mois de septembre 2009 (2) (version 1)_Budget Telmob 2011 3" xfId="9306" xr:uid="{00000000-0005-0000-0000-00005B240000}"/>
    <cellStyle name="_Table_USA Ownership_Reporting Onatel Mai 2009 V 0 A ENVOYE_Reporting Onatel septembre  2009 préparé" xfId="9307" xr:uid="{00000000-0005-0000-0000-00005C240000}"/>
    <cellStyle name="_Table_USA Ownership_Reporting Onatel Mai 2009 V 0 A ENVOYE_Reporting Onatel septembre  2009 préparé 2" xfId="9308" xr:uid="{00000000-0005-0000-0000-00005D240000}"/>
    <cellStyle name="_Table_USA Ownership_Reporting Onatel Mai 2009 V 0 A ENVOYE_Reporting Onatel septembre  2009 préparé 2 2" xfId="9309" xr:uid="{00000000-0005-0000-0000-00005E240000}"/>
    <cellStyle name="_Table_USA Ownership_Reporting Onatel Mai 2009 V 0 A ENVOYE_Reporting Onatel septembre  2009 préparé 3" xfId="9310" xr:uid="{00000000-0005-0000-0000-00005F240000}"/>
    <cellStyle name="_Table_USA Ownership_Reporting Onatel Mai 2009 V 0 A ENVOYE_Reporting Onatel septembre  2009 préparé_Budget Telmob 2011" xfId="9311" xr:uid="{00000000-0005-0000-0000-000060240000}"/>
    <cellStyle name="_Table_USA Ownership_Reporting Onatel Mai 2009 V 0 A ENVOYE_Reporting Onatel septembre  2009 préparé_Budget Telmob 2011 2" xfId="9312" xr:uid="{00000000-0005-0000-0000-000061240000}"/>
    <cellStyle name="_Table_USA Ownership_Reporting Onatel Mai 2009 V 0 A ENVOYE_Reporting Onatel septembre  2009 préparé_Budget Telmob 2011 2 2" xfId="9313" xr:uid="{00000000-0005-0000-0000-000062240000}"/>
    <cellStyle name="_Table_USA Ownership_Reporting Onatel Mai 2009 V 0 A ENVOYE_Reporting Onatel septembre  2009 préparé_Budget Telmob 2011 3" xfId="9314" xr:uid="{00000000-0005-0000-0000-000063240000}"/>
    <cellStyle name="_Table_USA Ownership_Reporting Onatel Mai 2009 V 0_Budget Telmob 2011" xfId="9315" xr:uid="{00000000-0005-0000-0000-000064240000}"/>
    <cellStyle name="_Table_USA Ownership_Reporting Onatel Mai 2009 V 0_Budget Telmob 2011 2" xfId="9316" xr:uid="{00000000-0005-0000-0000-000065240000}"/>
    <cellStyle name="_Table_USA Ownership_Reporting Onatel Mai 2009 V 0_Budget Telmob 2011 2 2" xfId="9317" xr:uid="{00000000-0005-0000-0000-000066240000}"/>
    <cellStyle name="_Table_USA Ownership_Reporting Onatel Mai 2009 V 0_Budget Telmob 2011 3" xfId="9318" xr:uid="{00000000-0005-0000-0000-000067240000}"/>
    <cellStyle name="_Table_USA Ownership_Reporting Onatel septembre  2009 préparé" xfId="9319" xr:uid="{00000000-0005-0000-0000-000068240000}"/>
    <cellStyle name="_Table_USA Ownership_Reporting Onatel septembre  2009 préparé 2" xfId="9320" xr:uid="{00000000-0005-0000-0000-000069240000}"/>
    <cellStyle name="_Table_USA Ownership_Reporting Onatel septembre  2009 préparé 2 2" xfId="9321" xr:uid="{00000000-0005-0000-0000-00006A240000}"/>
    <cellStyle name="_Table_USA Ownership_Reporting Onatel septembre  2009 préparé 3" xfId="9322" xr:uid="{00000000-0005-0000-0000-00006B240000}"/>
    <cellStyle name="_Table_USA Ownership_Reporting Onatel septembre  2009 préparé_Budget Telmob 2011" xfId="9323" xr:uid="{00000000-0005-0000-0000-00006C240000}"/>
    <cellStyle name="_Table_USA Ownership_Reporting Onatel septembre  2009 préparé_Budget Telmob 2011 2" xfId="9324" xr:uid="{00000000-0005-0000-0000-00006D240000}"/>
    <cellStyle name="_Table_USA Ownership_Reporting Onatel septembre  2009 préparé_Budget Telmob 2011 2 2" xfId="9325" xr:uid="{00000000-0005-0000-0000-00006E240000}"/>
    <cellStyle name="_Table_USA Ownership_Reporting Onatel septembre  2009 préparé_Budget Telmob 2011 3" xfId="9326" xr:uid="{00000000-0005-0000-0000-00006F240000}"/>
    <cellStyle name="_Table_USA Ownership_Rev Fixe-Internet" xfId="9327" xr:uid="{00000000-0005-0000-0000-000070240000}"/>
    <cellStyle name="_Table_USA Ownership_Rev Fixe-Internet 2" xfId="9328" xr:uid="{00000000-0005-0000-0000-000071240000}"/>
    <cellStyle name="_Table_USA Ownership_Rev Fixe-Internet 2 2" xfId="9329" xr:uid="{00000000-0005-0000-0000-000072240000}"/>
    <cellStyle name="_Table_USA Ownership_Rev Fixe-Internet 3" xfId="9330" xr:uid="{00000000-0005-0000-0000-000073240000}"/>
    <cellStyle name="_Table_USA Ownership_Rev Fixe-Internet_Budget Telmob 2011" xfId="9331" xr:uid="{00000000-0005-0000-0000-000074240000}"/>
    <cellStyle name="_Table_USA Ownership_Rev Fixe-Internet_Budget Telmob 2011 2" xfId="9332" xr:uid="{00000000-0005-0000-0000-000075240000}"/>
    <cellStyle name="_Table_USA Ownership_Rev Fixe-Internet_Budget Telmob 2011 2 2" xfId="9333" xr:uid="{00000000-0005-0000-0000-000076240000}"/>
    <cellStyle name="_Table_USA Ownership_Rev Fixe-Internet_Budget Telmob 2011 3" xfId="9334" xr:uid="{00000000-0005-0000-0000-000077240000}"/>
    <cellStyle name="_Table_USA Ownership_Rev Fixe-Internet_COMMENTAIRES JUILLET 2009" xfId="9335" xr:uid="{00000000-0005-0000-0000-000078240000}"/>
    <cellStyle name="_Table_USA Ownership_Rev Fixe-Internet_COMMENTAIRES JUILLET 2009 2" xfId="9336" xr:uid="{00000000-0005-0000-0000-000079240000}"/>
    <cellStyle name="_Table_USA Ownership_Rev Fixe-Internet_COMMENTAIRES JUILLET 2009 2 2" xfId="9337" xr:uid="{00000000-0005-0000-0000-00007A240000}"/>
    <cellStyle name="_Table_USA Ownership_Rev Fixe-Internet_COMMENTAIRES JUILLET 2009 3" xfId="9338" xr:uid="{00000000-0005-0000-0000-00007B240000}"/>
    <cellStyle name="_Table_USA Ownership_Rev Fixe-Internet_COMMENTAIRES JUILLET 2009_Budget Telmob 2011" xfId="9339" xr:uid="{00000000-0005-0000-0000-00007C240000}"/>
    <cellStyle name="_Table_USA Ownership_Rev Fixe-Internet_COMMENTAIRES JUILLET 2009_Budget Telmob 2011 2" xfId="9340" xr:uid="{00000000-0005-0000-0000-00007D240000}"/>
    <cellStyle name="_Table_USA Ownership_Rev Fixe-Internet_COMMENTAIRES JUILLET 2009_Budget Telmob 2011 2 2" xfId="9341" xr:uid="{00000000-0005-0000-0000-00007E240000}"/>
    <cellStyle name="_Table_USA Ownership_Rev Fixe-Internet_COMMENTAIRES JUILLET 2009_Budget Telmob 2011 3" xfId="9342" xr:uid="{00000000-0005-0000-0000-00007F240000}"/>
    <cellStyle name="_Table_USA Ownership_TBG Onatel Février  2009  Vtbg V3" xfId="9343" xr:uid="{00000000-0005-0000-0000-000080240000}"/>
    <cellStyle name="_Table_USA Ownership_TBG Onatel Février  2009  Vtbg V3 2" xfId="9344" xr:uid="{00000000-0005-0000-0000-000081240000}"/>
    <cellStyle name="_Table_USA Ownership_TBG Onatel Février  2009  Vtbg V3 2 2" xfId="9345" xr:uid="{00000000-0005-0000-0000-000082240000}"/>
    <cellStyle name="_Table_USA Ownership_TBG Onatel Février  2009  Vtbg V3 3" xfId="9346" xr:uid="{00000000-0005-0000-0000-000083240000}"/>
    <cellStyle name="_Table_USA Ownership_TBG Onatel Février  2009  Vtbg V3_Budget Telmob 2011" xfId="9347" xr:uid="{00000000-0005-0000-0000-000084240000}"/>
    <cellStyle name="_Table_USA Ownership_TBG Onatel Février  2009  Vtbg V3_Budget Telmob 2011 2" xfId="9348" xr:uid="{00000000-0005-0000-0000-000085240000}"/>
    <cellStyle name="_Table_USA Ownership_TBG Onatel Février  2009  Vtbg V3_Budget Telmob 2011 2 2" xfId="9349" xr:uid="{00000000-0005-0000-0000-000086240000}"/>
    <cellStyle name="_Table_USA Ownership_TBG Onatel Février  2009  Vtbg V3_Budget Telmob 2011 3" xfId="9350" xr:uid="{00000000-0005-0000-0000-000087240000}"/>
    <cellStyle name="_Table_USA Ownership_TBG Onatel Février  2009  Vtbg V3_Commentaires TBG mars" xfId="9351" xr:uid="{00000000-0005-0000-0000-000088240000}"/>
    <cellStyle name="_Table_USA Ownership_TBG Onatel Février  2009  Vtbg V3_Commentaires TBG mars 2" xfId="9352" xr:uid="{00000000-0005-0000-0000-000089240000}"/>
    <cellStyle name="_Table_USA Ownership_TBG Onatel Février  2009  Vtbg V3_Commentaires TBG mars 2 2" xfId="9353" xr:uid="{00000000-0005-0000-0000-00008A240000}"/>
    <cellStyle name="_Table_USA Ownership_TBG Onatel Février  2009  Vtbg V3_Commentaires TBG mars 3" xfId="9354" xr:uid="{00000000-0005-0000-0000-00008B240000}"/>
    <cellStyle name="_Table_USA Ownership_TBG Onatel Février  2009  Vtbg V3_Commentaires TBG mars_Budget Telmob 2011" xfId="9355" xr:uid="{00000000-0005-0000-0000-00008C240000}"/>
    <cellStyle name="_Table_USA Ownership_TBG Onatel Février  2009  Vtbg V3_Commentaires TBG mars_Budget Telmob 2011 2" xfId="9356" xr:uid="{00000000-0005-0000-0000-00008D240000}"/>
    <cellStyle name="_Table_USA Ownership_TBG Onatel Février  2009  Vtbg V3_Commentaires TBG mars_Budget Telmob 2011 2 2" xfId="9357" xr:uid="{00000000-0005-0000-0000-00008E240000}"/>
    <cellStyle name="_Table_USA Ownership_TBG Onatel Février  2009  Vtbg V3_Commentaires TBG mars_Budget Telmob 2011 3" xfId="9358" xr:uid="{00000000-0005-0000-0000-00008F240000}"/>
    <cellStyle name="_Table_USA Ownership_TBG Onatel Février  2009  Vtbg V3_Commentaires TBG mars_Copie de Flash du mois d' avril 2009 corrigé par NAIMI" xfId="9359" xr:uid="{00000000-0005-0000-0000-000090240000}"/>
    <cellStyle name="_Table_USA Ownership_TBG Onatel Février  2009  Vtbg V3_Commentaires TBG mars_Copie de Flash du mois d' avril 2009 corrigé par NAIMI 2" xfId="9360" xr:uid="{00000000-0005-0000-0000-000091240000}"/>
    <cellStyle name="_Table_USA Ownership_TBG Onatel Février  2009  Vtbg V3_Commentaires TBG mars_Copie de Flash du mois d' avril 2009 corrigé par NAIMI 2 2" xfId="9361" xr:uid="{00000000-0005-0000-0000-000092240000}"/>
    <cellStyle name="_Table_USA Ownership_TBG Onatel Février  2009  Vtbg V3_Commentaires TBG mars_Copie de Flash du mois d' avril 2009 corrigé par NAIMI 3" xfId="9362" xr:uid="{00000000-0005-0000-0000-000093240000}"/>
    <cellStyle name="_Table_USA Ownership_TBG Onatel Février  2009  Vtbg V3_Commentaires TBG mars_Copie de Flash du mois d' avril 2009 corrigé par NAIMI_Budget Telmob 2011" xfId="9363" xr:uid="{00000000-0005-0000-0000-000094240000}"/>
    <cellStyle name="_Table_USA Ownership_TBG Onatel Février  2009  Vtbg V3_Commentaires TBG mars_Copie de Flash du mois d' avril 2009 corrigé par NAIMI_Budget Telmob 2011 2" xfId="9364" xr:uid="{00000000-0005-0000-0000-000095240000}"/>
    <cellStyle name="_Table_USA Ownership_TBG Onatel Février  2009  Vtbg V3_Commentaires TBG mars_Copie de Flash du mois d' avril 2009 corrigé par NAIMI_Budget Telmob 2011 2 2" xfId="9365" xr:uid="{00000000-0005-0000-0000-000096240000}"/>
    <cellStyle name="_Table_USA Ownership_TBG Onatel Février  2009  Vtbg V3_Commentaires TBG mars_Copie de Flash du mois d' avril 2009 corrigé par NAIMI_Budget Telmob 2011 3" xfId="9366" xr:uid="{00000000-0005-0000-0000-000097240000}"/>
    <cellStyle name="_Table_USA Ownership_TBG Onatel Février  2009  Vtbg V3_Commentaires TBG mars_Copie de Flash du mois d' avril 2009 corrigé par NAIMI_Flash du mois de mai 2009" xfId="9367" xr:uid="{00000000-0005-0000-0000-000098240000}"/>
    <cellStyle name="_Table_USA Ownership_TBG Onatel Février  2009  Vtbg V3_Commentaires TBG mars_Copie de Flash du mois d' avril 2009 corrigé par NAIMI_Flash du mois de mai 2009 2" xfId="9368" xr:uid="{00000000-0005-0000-0000-000099240000}"/>
    <cellStyle name="_Table_USA Ownership_TBG Onatel Février  2009  Vtbg V3_Commentaires TBG mars_Copie de Flash du mois d' avril 2009 corrigé par NAIMI_Flash du mois de mai 2009 2 2" xfId="9369" xr:uid="{00000000-0005-0000-0000-00009A240000}"/>
    <cellStyle name="_Table_USA Ownership_TBG Onatel Février  2009  Vtbg V3_Commentaires TBG mars_Copie de Flash du mois d' avril 2009 corrigé par NAIMI_Flash du mois de mai 2009 3" xfId="9370" xr:uid="{00000000-0005-0000-0000-00009B240000}"/>
    <cellStyle name="_Table_USA Ownership_TBG Onatel Février  2009  Vtbg V3_Commentaires TBG mars_Copie de Flash du mois d' avril 2009 corrigé par NAIMI_Flash du mois de mai 2009_Budget Telmob 2011" xfId="9371" xr:uid="{00000000-0005-0000-0000-00009C240000}"/>
    <cellStyle name="_Table_USA Ownership_TBG Onatel Février  2009  Vtbg V3_Commentaires TBG mars_Copie de Flash du mois d' avril 2009 corrigé par NAIMI_Flash du mois de mai 2009_Budget Telmob 2011 2" xfId="9372" xr:uid="{00000000-0005-0000-0000-00009D240000}"/>
    <cellStyle name="_Table_USA Ownership_TBG Onatel Février  2009  Vtbg V3_Commentaires TBG mars_Copie de Flash du mois d' avril 2009 corrigé par NAIMI_Flash du mois de mai 2009_Budget Telmob 2011 2 2" xfId="9373" xr:uid="{00000000-0005-0000-0000-00009E240000}"/>
    <cellStyle name="_Table_USA Ownership_TBG Onatel Février  2009  Vtbg V3_Commentaires TBG mars_Copie de Flash du mois d' avril 2009 corrigé par NAIMI_Flash du mois de mai 2009_Budget Telmob 2011 3" xfId="9374" xr:uid="{00000000-0005-0000-0000-00009F240000}"/>
    <cellStyle name="_Table_USA Ownership_TBG Onatel Février  2009  Vtbg V3_Commentaires TBG mars_Copie de Flash du mois d' avril 2009 corrigé par NAIMI_Flash du mois de septembre 2009 (2) (version 1)" xfId="9375" xr:uid="{00000000-0005-0000-0000-0000A0240000}"/>
    <cellStyle name="_Table_USA Ownership_TBG Onatel Février  2009  Vtbg V3_Commentaires TBG mars_Copie de Flash du mois d' avril 2009 corrigé par NAIMI_Flash du mois de septembre 2009 (2) (version 1) 2" xfId="9376" xr:uid="{00000000-0005-0000-0000-0000A1240000}"/>
    <cellStyle name="_Table_USA Ownership_TBG Onatel Février  2009  Vtbg V3_Commentaires TBG mars_Copie de Flash du mois d' avril 2009 corrigé par NAIMI_Flash du mois de septembre 2009 (2) (version 1) 2 2" xfId="9377" xr:uid="{00000000-0005-0000-0000-0000A2240000}"/>
    <cellStyle name="_Table_USA Ownership_TBG Onatel Février  2009  Vtbg V3_Commentaires TBG mars_Copie de Flash du mois d' avril 2009 corrigé par NAIMI_Flash du mois de septembre 2009 (2) (version 1) 3" xfId="9378" xr:uid="{00000000-0005-0000-0000-0000A3240000}"/>
    <cellStyle name="_Table_USA Ownership_TBG Onatel Février  2009  Vtbg V3_Commentaires TBG mars_Copie de Flash du mois d' avril 2009 corrigé par NAIMI_Flash du mois de septembre 2009 (2) (version 1)_Budget Telmob 2011" xfId="9379" xr:uid="{00000000-0005-0000-0000-0000A4240000}"/>
    <cellStyle name="_Table_USA Ownership_TBG Onatel Février  2009  Vtbg V3_Commentaires TBG mars_Copie de Flash du mois d' avril 2009 corrigé par NAIMI_Flash du mois de septembre 2009 (2) (version 1)_Budget Telmob 2011 2" xfId="9380" xr:uid="{00000000-0005-0000-0000-0000A5240000}"/>
    <cellStyle name="_Table_USA Ownership_TBG Onatel Février  2009  Vtbg V3_Commentaires TBG mars_Copie de Flash du mois d' avril 2009 corrigé par NAIMI_Flash du mois de septembre 2009 (2) (version 1)_Budget Telmob 2011 2 2" xfId="9381" xr:uid="{00000000-0005-0000-0000-0000A6240000}"/>
    <cellStyle name="_Table_USA Ownership_TBG Onatel Février  2009  Vtbg V3_Commentaires TBG mars_Copie de Flash du mois d' avril 2009 corrigé par NAIMI_Flash du mois de septembre 2009 (2) (version 1)_Budget Telmob 2011 3" xfId="9382" xr:uid="{00000000-0005-0000-0000-0000A7240000}"/>
    <cellStyle name="_Table_USA Ownership_TBG Onatel Février  2009  Vtbg V3_Commentaires TBG mars_Copie de Flash du mois d' avril 2009 corrigé par NAIMI_Reporting Onatel Mai 2009 V 0" xfId="9383" xr:uid="{00000000-0005-0000-0000-0000A8240000}"/>
    <cellStyle name="_Table_USA Ownership_TBG Onatel Février  2009  Vtbg V3_Commentaires TBG mars_Copie de Flash du mois d' avril 2009 corrigé par NAIMI_Reporting Onatel Mai 2009 V 0 2" xfId="9384" xr:uid="{00000000-0005-0000-0000-0000A9240000}"/>
    <cellStyle name="_Table_USA Ownership_TBG Onatel Février  2009  Vtbg V3_Commentaires TBG mars_Copie de Flash du mois d' avril 2009 corrigé par NAIMI_Reporting Onatel Mai 2009 V 0 2 2" xfId="9385" xr:uid="{00000000-0005-0000-0000-0000AA240000}"/>
    <cellStyle name="_Table_USA Ownership_TBG Onatel Février  2009  Vtbg V3_Commentaires TBG mars_Copie de Flash du mois d' avril 2009 corrigé par NAIMI_Reporting Onatel Mai 2009 V 0 3" xfId="9386" xr:uid="{00000000-0005-0000-0000-0000AB240000}"/>
    <cellStyle name="_Table_USA Ownership_TBG Onatel Février  2009  Vtbg V3_Commentaires TBG mars_Copie de Flash du mois d' avril 2009 corrigé par NAIMI_Reporting Onatel Mai 2009 V 0_Budget Telmob 2011" xfId="9387" xr:uid="{00000000-0005-0000-0000-0000AC240000}"/>
    <cellStyle name="_Table_USA Ownership_TBG Onatel Février  2009  Vtbg V3_Commentaires TBG mars_Copie de Flash du mois d' avril 2009 corrigé par NAIMI_Reporting Onatel Mai 2009 V 0_Budget Telmob 2011 2" xfId="9388" xr:uid="{00000000-0005-0000-0000-0000AD240000}"/>
    <cellStyle name="_Table_USA Ownership_TBG Onatel Février  2009  Vtbg V3_Commentaires TBG mars_Copie de Flash du mois d' avril 2009 corrigé par NAIMI_Reporting Onatel Mai 2009 V 0_Budget Telmob 2011 2 2" xfId="9389" xr:uid="{00000000-0005-0000-0000-0000AE240000}"/>
    <cellStyle name="_Table_USA Ownership_TBG Onatel Février  2009  Vtbg V3_Commentaires TBG mars_Copie de Flash du mois d' avril 2009 corrigé par NAIMI_Reporting Onatel Mai 2009 V 0_Budget Telmob 2011 3" xfId="9390" xr:uid="{00000000-0005-0000-0000-0000AF240000}"/>
    <cellStyle name="_Table_USA Ownership_TBG Onatel Février  2009  Vtbg V3_Commentaires TBG mars_Copie de Flash du mois d' avril 2009 corrigé par NAIMI_Reporting Onatel Mai 2009 V 0_Flash du mois de septembre 2009 (2) (version 1)" xfId="9391" xr:uid="{00000000-0005-0000-0000-0000B0240000}"/>
    <cellStyle name="_Table_USA Ownership_TBG Onatel Février  2009  Vtbg V3_Commentaires TBG mars_Copie de Flash du mois d' avril 2009 corrigé par NAIMI_Reporting Onatel Mai 2009 V 0_Flash du mois de septembre 2009 (2) (version 1) 2" xfId="9392" xr:uid="{00000000-0005-0000-0000-0000B1240000}"/>
    <cellStyle name="_Table_USA Ownership_TBG Onatel Février  2009  Vtbg V3_Commentaires TBG mars_Copie de Flash du mois d' avril 2009 corrigé par NAIMI_Reporting Onatel Mai 2009 V 0_Flash du mois de septembre 2009 (2) (version 1) 2 2" xfId="9393" xr:uid="{00000000-0005-0000-0000-0000B2240000}"/>
    <cellStyle name="_Table_USA Ownership_TBG Onatel Février  2009  Vtbg V3_Commentaires TBG mars_Copie de Flash du mois d' avril 2009 corrigé par NAIMI_Reporting Onatel Mai 2009 V 0_Flash du mois de septembre 2009 (2) (version 1) 3" xfId="9394" xr:uid="{00000000-0005-0000-0000-0000B3240000}"/>
    <cellStyle name="_Table_USA Ownership_TBG Onatel Février  2009  Vtbg V3_Commentaires TBG mars_Copie de Flash du mois d' avril 2009 corrigé par NAIMI_Reporting Onatel Mai 2009 V 0_Flash du mois de septembre 2009 (2) (version 1)_Budget Telmob 2011" xfId="9395" xr:uid="{00000000-0005-0000-0000-0000B4240000}"/>
    <cellStyle name="_Table_USA Ownership_TBG Onatel Février  2009  Vtbg V3_Commentaires TBG mars_Copie de Flash du mois d' avril 2009 corrigé par NAIMI_Reporting Onatel Mai 2009 V 0_Flash du mois de septembre 2009 (2) (version 1)_Budget Telmob 2011 2" xfId="9396" xr:uid="{00000000-0005-0000-0000-0000B5240000}"/>
    <cellStyle name="_Table_USA Ownership_TBG Onatel Février  2009  Vtbg V3_Commentaires TBG mars_Copie de Flash du mois d' avril 2009 corrigé par NAIMI_Reporting Onatel Mai 2009 V 0_Flash du mois de septembre 2009 (2) (version 1)_Budget Telmob 2011 2 2" xfId="9397" xr:uid="{00000000-0005-0000-0000-0000B6240000}"/>
    <cellStyle name="_Table_USA Ownership_TBG Onatel Février  2009  Vtbg V3_Commentaires TBG mars_Copie de Flash du mois d' avril 2009 corrigé par NAIMI_Reporting Onatel Mai 2009 V 0_Flash du mois de septembre 2009 (2) (version 1)_Budget Telmob 2011 3" xfId="9398" xr:uid="{00000000-0005-0000-0000-0000B7240000}"/>
    <cellStyle name="_Table_USA Ownership_TBG Onatel Février  2009  Vtbg V3_Commentaires TBG mars_Copie de Flash du mois d' avril 2009 corrigé par NAIMI_Reporting Onatel Mai 2009 V 0_Reporting Onatel septembre  2009 préparé" xfId="9399" xr:uid="{00000000-0005-0000-0000-0000B8240000}"/>
    <cellStyle name="_Table_USA Ownership_TBG Onatel Février  2009  Vtbg V3_Commentaires TBG mars_Copie de Flash du mois d' avril 2009 corrigé par NAIMI_Reporting Onatel Mai 2009 V 0_Reporting Onatel septembre  2009 préparé 2" xfId="9400" xr:uid="{00000000-0005-0000-0000-0000B9240000}"/>
    <cellStyle name="_Table_USA Ownership_TBG Onatel Février  2009  Vtbg V3_Commentaires TBG mars_Copie de Flash du mois d' avril 2009 corrigé par NAIMI_Reporting Onatel Mai 2009 V 0_Reporting Onatel septembre  2009 préparé 2 2" xfId="9401" xr:uid="{00000000-0005-0000-0000-0000BA240000}"/>
    <cellStyle name="_Table_USA Ownership_TBG Onatel Février  2009  Vtbg V3_Commentaires TBG mars_Copie de Flash du mois d' avril 2009 corrigé par NAIMI_Reporting Onatel Mai 2009 V 0_Reporting Onatel septembre  2009 préparé 3" xfId="9402" xr:uid="{00000000-0005-0000-0000-0000BB240000}"/>
    <cellStyle name="_Table_USA Ownership_TBG Onatel Février  2009  Vtbg V3_Commentaires TBG mars_Copie de Flash du mois d' avril 2009 corrigé par NAIMI_Reporting Onatel Mai 2009 V 0_Reporting Onatel septembre  2009 préparé_Budget Telmob 2011" xfId="9403" xr:uid="{00000000-0005-0000-0000-0000BC240000}"/>
    <cellStyle name="_Table_USA Ownership_TBG Onatel Février  2009  Vtbg V3_Commentaires TBG mars_Copie de Flash du mois d' avril 2009 corrigé par NAIMI_Reporting Onatel Mai 2009 V 0_Reporting Onatel septembre  2009 préparé_Budget Telmob 2011 2" xfId="9404" xr:uid="{00000000-0005-0000-0000-0000BD240000}"/>
    <cellStyle name="_Table_USA Ownership_TBG Onatel Février  2009  Vtbg V3_Commentaires TBG mars_Copie de Flash du mois d' avril 2009 corrigé par NAIMI_Reporting Onatel Mai 2009 V 0_Reporting Onatel septembre  2009 préparé_Budget Telmob 2011 2 2" xfId="9405" xr:uid="{00000000-0005-0000-0000-0000BE240000}"/>
    <cellStyle name="_Table_USA Ownership_TBG Onatel Février  2009  Vtbg V3_Commentaires TBG mars_Copie de Flash du mois d' avril 2009 corrigé par NAIMI_Reporting Onatel Mai 2009 V 0_Reporting Onatel septembre  2009 préparé_Budget Telmob 2011 3" xfId="9406" xr:uid="{00000000-0005-0000-0000-0000BF240000}"/>
    <cellStyle name="_Table_USA Ownership_TBG Onatel Février  2009  Vtbg V3_Commentaires TBG mars_Copie de Flash du mois d' avril 2009 corrigé par NAIMI_Reporting Onatel septembre  2009 préparé" xfId="9407" xr:uid="{00000000-0005-0000-0000-0000C0240000}"/>
    <cellStyle name="_Table_USA Ownership_TBG Onatel Février  2009  Vtbg V3_Commentaires TBG mars_Copie de Flash du mois d' avril 2009 corrigé par NAIMI_Reporting Onatel septembre  2009 préparé 2" xfId="9408" xr:uid="{00000000-0005-0000-0000-0000C1240000}"/>
    <cellStyle name="_Table_USA Ownership_TBG Onatel Février  2009  Vtbg V3_Commentaires TBG mars_Copie de Flash du mois d' avril 2009 corrigé par NAIMI_Reporting Onatel septembre  2009 préparé 2 2" xfId="9409" xr:uid="{00000000-0005-0000-0000-0000C2240000}"/>
    <cellStyle name="_Table_USA Ownership_TBG Onatel Février  2009  Vtbg V3_Commentaires TBG mars_Copie de Flash du mois d' avril 2009 corrigé par NAIMI_Reporting Onatel septembre  2009 préparé 3" xfId="9410" xr:uid="{00000000-0005-0000-0000-0000C3240000}"/>
    <cellStyle name="_Table_USA Ownership_TBG Onatel Février  2009  Vtbg V3_Commentaires TBG mars_Copie de Flash du mois d' avril 2009 corrigé par NAIMI_Reporting Onatel septembre  2009 préparé_Budget Telmob 2011" xfId="9411" xr:uid="{00000000-0005-0000-0000-0000C4240000}"/>
    <cellStyle name="_Table_USA Ownership_TBG Onatel Février  2009  Vtbg V3_Commentaires TBG mars_Copie de Flash du mois d' avril 2009 corrigé par NAIMI_Reporting Onatel septembre  2009 préparé_Budget Telmob 2011 2" xfId="9412" xr:uid="{00000000-0005-0000-0000-0000C5240000}"/>
    <cellStyle name="_Table_USA Ownership_TBG Onatel Février  2009  Vtbg V3_Commentaires TBG mars_Copie de Flash du mois d' avril 2009 corrigé par NAIMI_Reporting Onatel septembre  2009 préparé_Budget Telmob 2011 2 2" xfId="9413" xr:uid="{00000000-0005-0000-0000-0000C6240000}"/>
    <cellStyle name="_Table_USA Ownership_TBG Onatel Février  2009  Vtbg V3_Commentaires TBG mars_Copie de Flash du mois d' avril 2009 corrigé par NAIMI_Reporting Onatel septembre  2009 préparé_Budget Telmob 2011 3" xfId="9414" xr:uid="{00000000-0005-0000-0000-0000C7240000}"/>
    <cellStyle name="_Table_USA Ownership_TBG Onatel Février  2009  Vtbg V3_Commentaires TBG mars_Flash du mois d' avril 2009" xfId="9415" xr:uid="{00000000-0005-0000-0000-0000C8240000}"/>
    <cellStyle name="_Table_USA Ownership_TBG Onatel Février  2009  Vtbg V3_Commentaires TBG mars_Flash du mois d' avril 2009 2" xfId="9416" xr:uid="{00000000-0005-0000-0000-0000C9240000}"/>
    <cellStyle name="_Table_USA Ownership_TBG Onatel Février  2009  Vtbg V3_Commentaires TBG mars_Flash du mois d' avril 2009 2 2" xfId="9417" xr:uid="{00000000-0005-0000-0000-0000CA240000}"/>
    <cellStyle name="_Table_USA Ownership_TBG Onatel Février  2009  Vtbg V3_Commentaires TBG mars_Flash du mois d' avril 2009 3" xfId="9418" xr:uid="{00000000-0005-0000-0000-0000CB240000}"/>
    <cellStyle name="_Table_USA Ownership_TBG Onatel Février  2009  Vtbg V3_Commentaires TBG mars_Flash du mois d' avril 2009_Budget Telmob 2011" xfId="9419" xr:uid="{00000000-0005-0000-0000-0000CC240000}"/>
    <cellStyle name="_Table_USA Ownership_TBG Onatel Février  2009  Vtbg V3_Commentaires TBG mars_Flash du mois d' avril 2009_Budget Telmob 2011 2" xfId="9420" xr:uid="{00000000-0005-0000-0000-0000CD240000}"/>
    <cellStyle name="_Table_USA Ownership_TBG Onatel Février  2009  Vtbg V3_Commentaires TBG mars_Flash du mois d' avril 2009_Budget Telmob 2011 2 2" xfId="9421" xr:uid="{00000000-0005-0000-0000-0000CE240000}"/>
    <cellStyle name="_Table_USA Ownership_TBG Onatel Février  2009  Vtbg V3_Commentaires TBG mars_Flash du mois d' avril 2009_Budget Telmob 2011 3" xfId="9422" xr:uid="{00000000-0005-0000-0000-0000CF240000}"/>
    <cellStyle name="_Table_USA Ownership_TBG Onatel Février  2009  Vtbg V3_Commentaires TBG mars_Flash du mois d' avril 2009_Flash du mois de mai 2009" xfId="9423" xr:uid="{00000000-0005-0000-0000-0000D0240000}"/>
    <cellStyle name="_Table_USA Ownership_TBG Onatel Février  2009  Vtbg V3_Commentaires TBG mars_Flash du mois d' avril 2009_Flash du mois de mai 2009 2" xfId="9424" xr:uid="{00000000-0005-0000-0000-0000D1240000}"/>
    <cellStyle name="_Table_USA Ownership_TBG Onatel Février  2009  Vtbg V3_Commentaires TBG mars_Flash du mois d' avril 2009_Flash du mois de mai 2009 2 2" xfId="9425" xr:uid="{00000000-0005-0000-0000-0000D2240000}"/>
    <cellStyle name="_Table_USA Ownership_TBG Onatel Février  2009  Vtbg V3_Commentaires TBG mars_Flash du mois d' avril 2009_Flash du mois de mai 2009 3" xfId="9426" xr:uid="{00000000-0005-0000-0000-0000D3240000}"/>
    <cellStyle name="_Table_USA Ownership_TBG Onatel Février  2009  Vtbg V3_Commentaires TBG mars_Flash du mois d' avril 2009_Flash du mois de mai 2009_Budget Telmob 2011" xfId="9427" xr:uid="{00000000-0005-0000-0000-0000D4240000}"/>
    <cellStyle name="_Table_USA Ownership_TBG Onatel Février  2009  Vtbg V3_Commentaires TBG mars_Flash du mois d' avril 2009_Flash du mois de mai 2009_Budget Telmob 2011 2" xfId="9428" xr:uid="{00000000-0005-0000-0000-0000D5240000}"/>
    <cellStyle name="_Table_USA Ownership_TBG Onatel Février  2009  Vtbg V3_Commentaires TBG mars_Flash du mois d' avril 2009_Flash du mois de mai 2009_Budget Telmob 2011 2 2" xfId="9429" xr:uid="{00000000-0005-0000-0000-0000D6240000}"/>
    <cellStyle name="_Table_USA Ownership_TBG Onatel Février  2009  Vtbg V3_Commentaires TBG mars_Flash du mois d' avril 2009_Flash du mois de mai 2009_Budget Telmob 2011 3" xfId="9430" xr:uid="{00000000-0005-0000-0000-0000D7240000}"/>
    <cellStyle name="_Table_USA Ownership_TBG Onatel Février  2009  Vtbg V3_Commentaires TBG mars_Flash du mois d' avril 2009_Reporting Onatel Mai 2009 V 0" xfId="9431" xr:uid="{00000000-0005-0000-0000-0000D8240000}"/>
    <cellStyle name="_Table_USA Ownership_TBG Onatel Février  2009  Vtbg V3_Commentaires TBG mars_Flash du mois d' avril 2009_Reporting Onatel Mai 2009 V 0 2" xfId="9432" xr:uid="{00000000-0005-0000-0000-0000D9240000}"/>
    <cellStyle name="_Table_USA Ownership_TBG Onatel Février  2009  Vtbg V3_Commentaires TBG mars_Flash du mois d' avril 2009_Reporting Onatel Mai 2009 V 0 2 2" xfId="9433" xr:uid="{00000000-0005-0000-0000-0000DA240000}"/>
    <cellStyle name="_Table_USA Ownership_TBG Onatel Février  2009  Vtbg V3_Commentaires TBG mars_Flash du mois d' avril 2009_Reporting Onatel Mai 2009 V 0 3" xfId="9434" xr:uid="{00000000-0005-0000-0000-0000DB240000}"/>
    <cellStyle name="_Table_USA Ownership_TBG Onatel Février  2009  Vtbg V3_Commentaires TBG mars_Flash du mois d' avril 2009_Reporting Onatel Mai 2009 V 0_Budget Telmob 2011" xfId="9435" xr:uid="{00000000-0005-0000-0000-0000DC240000}"/>
    <cellStyle name="_Table_USA Ownership_TBG Onatel Février  2009  Vtbg V3_Commentaires TBG mars_Flash du mois d' avril 2009_Reporting Onatel Mai 2009 V 0_Budget Telmob 2011 2" xfId="9436" xr:uid="{00000000-0005-0000-0000-0000DD240000}"/>
    <cellStyle name="_Table_USA Ownership_TBG Onatel Février  2009  Vtbg V3_Commentaires TBG mars_Flash du mois d' avril 2009_Reporting Onatel Mai 2009 V 0_Budget Telmob 2011 2 2" xfId="9437" xr:uid="{00000000-0005-0000-0000-0000DE240000}"/>
    <cellStyle name="_Table_USA Ownership_TBG Onatel Février  2009  Vtbg V3_Commentaires TBG mars_Flash du mois d' avril 2009_Reporting Onatel Mai 2009 V 0_Budget Telmob 2011 3" xfId="9438" xr:uid="{00000000-0005-0000-0000-0000DF240000}"/>
    <cellStyle name="_Table_USA Ownership_TBG Onatel Février  2009  Vtbg V3_Commentaires TBG mars_Flash du mois d' avril 2009_Reporting Onatel septembre  2009 préparé" xfId="9439" xr:uid="{00000000-0005-0000-0000-0000E0240000}"/>
    <cellStyle name="_Table_USA Ownership_TBG Onatel Février  2009  Vtbg V3_Commentaires TBG mars_Flash du mois d' avril 2009_Reporting Onatel septembre  2009 préparé 2" xfId="9440" xr:uid="{00000000-0005-0000-0000-0000E1240000}"/>
    <cellStyle name="_Table_USA Ownership_TBG Onatel Février  2009  Vtbg V3_Commentaires TBG mars_Flash du mois d' avril 2009_Reporting Onatel septembre  2009 préparé 2 2" xfId="9441" xr:uid="{00000000-0005-0000-0000-0000E2240000}"/>
    <cellStyle name="_Table_USA Ownership_TBG Onatel Février  2009  Vtbg V3_Commentaires TBG mars_Flash du mois d' avril 2009_Reporting Onatel septembre  2009 préparé 3" xfId="9442" xr:uid="{00000000-0005-0000-0000-0000E3240000}"/>
    <cellStyle name="_Table_USA Ownership_TBG Onatel Février  2009  Vtbg V3_Commentaires TBG mars_Flash du mois de mai 2009" xfId="9443" xr:uid="{00000000-0005-0000-0000-0000E4240000}"/>
    <cellStyle name="_Table_USA Ownership_TBG Onatel Février  2009  Vtbg V3_Commentaires TBG mars_Flash du mois de mai 2009 2" xfId="9444" xr:uid="{00000000-0005-0000-0000-0000E5240000}"/>
    <cellStyle name="_Table_USA Ownership_TBG Onatel Février  2009  Vtbg V3_Commentaires TBG mars_Flash du mois de mai 2009 2 2" xfId="9445" xr:uid="{00000000-0005-0000-0000-0000E6240000}"/>
    <cellStyle name="_Table_USA Ownership_TBG Onatel Février  2009  Vtbg V3_Commentaires TBG mars_Flash du mois de mai 2009 3" xfId="9446" xr:uid="{00000000-0005-0000-0000-0000E7240000}"/>
    <cellStyle name="_Table_USA Ownership_TBG Onatel Février  2009  Vtbg V3_Commentaires TBG mars_Flash du mois de mai 2009_Budget Telmob 2011" xfId="9447" xr:uid="{00000000-0005-0000-0000-0000E8240000}"/>
    <cellStyle name="_Table_USA Ownership_TBG Onatel Février  2009  Vtbg V3_Commentaires TBG mars_Flash du mois de mai 2009_Budget Telmob 2011 2" xfId="9448" xr:uid="{00000000-0005-0000-0000-0000E9240000}"/>
    <cellStyle name="_Table_USA Ownership_TBG Onatel Février  2009  Vtbg V3_Commentaires TBG mars_Flash du mois de mai 2009_Budget Telmob 2011 2 2" xfId="9449" xr:uid="{00000000-0005-0000-0000-0000EA240000}"/>
    <cellStyle name="_Table_USA Ownership_TBG Onatel Février  2009  Vtbg V3_Commentaires TBG mars_Flash du mois de mai 2009_Budget Telmob 2011 3" xfId="9450" xr:uid="{00000000-0005-0000-0000-0000EB240000}"/>
    <cellStyle name="_Table_USA Ownership_TBG Onatel Février  2009  Vtbg V3_Commentaires TBG mars_Flash du mois de septembre 2009 (2) (version 1)" xfId="9451" xr:uid="{00000000-0005-0000-0000-0000EC240000}"/>
    <cellStyle name="_Table_USA Ownership_TBG Onatel Février  2009  Vtbg V3_Commentaires TBG mars_Flash du mois de septembre 2009 (2) (version 1) 2" xfId="9452" xr:uid="{00000000-0005-0000-0000-0000ED240000}"/>
    <cellStyle name="_Table_USA Ownership_TBG Onatel Février  2009  Vtbg V3_Commentaires TBG mars_Flash du mois de septembre 2009 (2) (version 1) 2 2" xfId="9453" xr:uid="{00000000-0005-0000-0000-0000EE240000}"/>
    <cellStyle name="_Table_USA Ownership_TBG Onatel Février  2009  Vtbg V3_Commentaires TBG mars_Flash du mois de septembre 2009 (2) (version 1) 3" xfId="9454" xr:uid="{00000000-0005-0000-0000-0000EF240000}"/>
    <cellStyle name="_Table_USA Ownership_TBG Onatel Février  2009  Vtbg V3_Commentaires TBG mars_Flash du mois de septembre 2009 (2) (version 1)_Budget Telmob 2011" xfId="9455" xr:uid="{00000000-0005-0000-0000-0000F0240000}"/>
    <cellStyle name="_Table_USA Ownership_TBG Onatel Février  2009  Vtbg V3_Commentaires TBG mars_Flash du mois de septembre 2009 (2) (version 1)_Budget Telmob 2011 2" xfId="9456" xr:uid="{00000000-0005-0000-0000-0000F1240000}"/>
    <cellStyle name="_Table_USA Ownership_TBG Onatel Février  2009  Vtbg V3_Commentaires TBG mars_Flash du mois de septembre 2009 (2) (version 1)_Budget Telmob 2011 2 2" xfId="9457" xr:uid="{00000000-0005-0000-0000-0000F2240000}"/>
    <cellStyle name="_Table_USA Ownership_TBG Onatel Février  2009  Vtbg V3_Commentaires TBG mars_Flash du mois de septembre 2009 (2) (version 1)_Budget Telmob 2011 3" xfId="9458" xr:uid="{00000000-0005-0000-0000-0000F3240000}"/>
    <cellStyle name="_Table_USA Ownership_TBG Onatel Février  2009  Vtbg V3_Commentaires TBG mars_Reporting Onatel Mai 2009 V 0" xfId="9459" xr:uid="{00000000-0005-0000-0000-0000F4240000}"/>
    <cellStyle name="_Table_USA Ownership_TBG Onatel Février  2009  Vtbg V3_Commentaires TBG mars_Reporting Onatel Mai 2009 V 0 2" xfId="9460" xr:uid="{00000000-0005-0000-0000-0000F5240000}"/>
    <cellStyle name="_Table_USA Ownership_TBG Onatel Février  2009  Vtbg V3_Commentaires TBG mars_Reporting Onatel Mai 2009 V 0 2 2" xfId="9461" xr:uid="{00000000-0005-0000-0000-0000F6240000}"/>
    <cellStyle name="_Table_USA Ownership_TBG Onatel Février  2009  Vtbg V3_Commentaires TBG mars_Reporting Onatel Mai 2009 V 0 3" xfId="9462" xr:uid="{00000000-0005-0000-0000-0000F7240000}"/>
    <cellStyle name="_Table_USA Ownership_TBG Onatel Février  2009  Vtbg V3_Commentaires TBG mars_Reporting Onatel Mai 2009 V 0_Budget Telmob 2011" xfId="9463" xr:uid="{00000000-0005-0000-0000-0000F8240000}"/>
    <cellStyle name="_Table_USA Ownership_TBG Onatel Février  2009  Vtbg V3_Commentaires TBG mars_Reporting Onatel Mai 2009 V 0_Budget Telmob 2011 2" xfId="9464" xr:uid="{00000000-0005-0000-0000-0000F9240000}"/>
    <cellStyle name="_Table_USA Ownership_TBG Onatel Février  2009  Vtbg V3_Commentaires TBG mars_Reporting Onatel Mai 2009 V 0_Budget Telmob 2011 2 2" xfId="9465" xr:uid="{00000000-0005-0000-0000-0000FA240000}"/>
    <cellStyle name="_Table_USA Ownership_TBG Onatel Février  2009  Vtbg V3_Commentaires TBG mars_Reporting Onatel Mai 2009 V 0_Budget Telmob 2011 3" xfId="9466" xr:uid="{00000000-0005-0000-0000-0000FB240000}"/>
    <cellStyle name="_Table_USA Ownership_TBG Onatel Février  2009  Vtbg V3_Commentaires TBG mars_Reporting Onatel septembre  2009 préparé" xfId="9467" xr:uid="{00000000-0005-0000-0000-0000FC240000}"/>
    <cellStyle name="_Table_USA Ownership_TBG Onatel Février  2009  Vtbg V3_Commentaires TBG mars_Reporting Onatel septembre  2009 préparé 2" xfId="9468" xr:uid="{00000000-0005-0000-0000-0000FD240000}"/>
    <cellStyle name="_Table_USA Ownership_TBG Onatel Février  2009  Vtbg V3_Commentaires TBG mars_Reporting Onatel septembre  2009 préparé 2 2" xfId="9469" xr:uid="{00000000-0005-0000-0000-0000FE240000}"/>
    <cellStyle name="_Table_USA Ownership_TBG Onatel Février  2009  Vtbg V3_Commentaires TBG mars_Reporting Onatel septembre  2009 préparé 3" xfId="9470" xr:uid="{00000000-0005-0000-0000-0000FF240000}"/>
    <cellStyle name="_Table_USA Ownership_TBG Onatel Février  2009  Vtbg V3_Copie de Flash du mois d' avril 2009 corrigé par NAIMI" xfId="9471" xr:uid="{00000000-0005-0000-0000-000000250000}"/>
    <cellStyle name="_Table_USA Ownership_TBG Onatel Février  2009  Vtbg V3_Copie de Flash du mois d' avril 2009 corrigé par NAIMI 2" xfId="9472" xr:uid="{00000000-0005-0000-0000-000001250000}"/>
    <cellStyle name="_Table_USA Ownership_TBG Onatel Février  2009  Vtbg V3_Copie de Flash du mois d' avril 2009 corrigé par NAIMI 2 2" xfId="9473" xr:uid="{00000000-0005-0000-0000-000002250000}"/>
    <cellStyle name="_Table_USA Ownership_TBG Onatel Février  2009  Vtbg V3_Copie de Flash du mois d' avril 2009 corrigé par NAIMI 3" xfId="9474" xr:uid="{00000000-0005-0000-0000-000003250000}"/>
    <cellStyle name="_Table_USA Ownership_TBG Onatel Février  2009  Vtbg V3_Copie de Flash du mois d' avril 2009 corrigé par NAIMI_Budget Telmob 2011" xfId="9475" xr:uid="{00000000-0005-0000-0000-000004250000}"/>
    <cellStyle name="_Table_USA Ownership_TBG Onatel Février  2009  Vtbg V3_Copie de Flash du mois d' avril 2009 corrigé par NAIMI_Budget Telmob 2011 2" xfId="9476" xr:uid="{00000000-0005-0000-0000-000005250000}"/>
    <cellStyle name="_Table_USA Ownership_TBG Onatel Février  2009  Vtbg V3_Copie de Flash du mois d' avril 2009 corrigé par NAIMI_Budget Telmob 2011 2 2" xfId="9477" xr:uid="{00000000-0005-0000-0000-000006250000}"/>
    <cellStyle name="_Table_USA Ownership_TBG Onatel Février  2009  Vtbg V3_Copie de Flash du mois d' avril 2009 corrigé par NAIMI_Budget Telmob 2011 3" xfId="9478" xr:uid="{00000000-0005-0000-0000-000007250000}"/>
    <cellStyle name="_Table_USA Ownership_TBG Onatel Février  2009  Vtbg V3_Copie de Flash du mois d' avril 2009 corrigé par NAIMI_Flash du mois de mai 2009" xfId="9479" xr:uid="{00000000-0005-0000-0000-000008250000}"/>
    <cellStyle name="_Table_USA Ownership_TBG Onatel Février  2009  Vtbg V3_Copie de Flash du mois d' avril 2009 corrigé par NAIMI_Flash du mois de mai 2009 2" xfId="9480" xr:uid="{00000000-0005-0000-0000-000009250000}"/>
    <cellStyle name="_Table_USA Ownership_TBG Onatel Février  2009  Vtbg V3_Copie de Flash du mois d' avril 2009 corrigé par NAIMI_Flash du mois de mai 2009 2 2" xfId="9481" xr:uid="{00000000-0005-0000-0000-00000A250000}"/>
    <cellStyle name="_Table_USA Ownership_TBG Onatel Février  2009  Vtbg V3_Copie de Flash du mois d' avril 2009 corrigé par NAIMI_Flash du mois de mai 2009 3" xfId="9482" xr:uid="{00000000-0005-0000-0000-00000B250000}"/>
    <cellStyle name="_Table_USA Ownership_TBG Onatel Février  2009  Vtbg V3_Copie de Flash du mois d' avril 2009 corrigé par NAIMI_Flash du mois de mai 2009_Budget Telmob 2011" xfId="9483" xr:uid="{00000000-0005-0000-0000-00000C250000}"/>
    <cellStyle name="_Table_USA Ownership_TBG Onatel Février  2009  Vtbg V3_Copie de Flash du mois d' avril 2009 corrigé par NAIMI_Flash du mois de mai 2009_Budget Telmob 2011 2" xfId="9484" xr:uid="{00000000-0005-0000-0000-00000D250000}"/>
    <cellStyle name="_Table_USA Ownership_TBG Onatel Février  2009  Vtbg V3_Copie de Flash du mois d' avril 2009 corrigé par NAIMI_Flash du mois de mai 2009_Budget Telmob 2011 2 2" xfId="9485" xr:uid="{00000000-0005-0000-0000-00000E250000}"/>
    <cellStyle name="_Table_USA Ownership_TBG Onatel Février  2009  Vtbg V3_Copie de Flash du mois d' avril 2009 corrigé par NAIMI_Flash du mois de mai 2009_Budget Telmob 2011 3" xfId="9486" xr:uid="{00000000-0005-0000-0000-00000F250000}"/>
    <cellStyle name="_Table_USA Ownership_TBG Onatel Février  2009  Vtbg V3_Copie de Flash du mois d' avril 2009 corrigé par NAIMI_Reporting Onatel Mai 2009 V 0" xfId="9487" xr:uid="{00000000-0005-0000-0000-000010250000}"/>
    <cellStyle name="_Table_USA Ownership_TBG Onatel Février  2009  Vtbg V3_Copie de Flash du mois d' avril 2009 corrigé par NAIMI_Reporting Onatel Mai 2009 V 0 2" xfId="9488" xr:uid="{00000000-0005-0000-0000-000011250000}"/>
    <cellStyle name="_Table_USA Ownership_TBG Onatel Février  2009  Vtbg V3_Copie de Flash du mois d' avril 2009 corrigé par NAIMI_Reporting Onatel Mai 2009 V 0 2 2" xfId="9489" xr:uid="{00000000-0005-0000-0000-000012250000}"/>
    <cellStyle name="_Table_USA Ownership_TBG Onatel Février  2009  Vtbg V3_Copie de Flash du mois d' avril 2009 corrigé par NAIMI_Reporting Onatel Mai 2009 V 0 3" xfId="9490" xr:uid="{00000000-0005-0000-0000-000013250000}"/>
    <cellStyle name="_Table_USA Ownership_TBG Onatel Février  2009  Vtbg V3_Copie de Flash du mois d' avril 2009 corrigé par NAIMI_Reporting Onatel Mai 2009 V 0_Budget Telmob 2011" xfId="9491" xr:uid="{00000000-0005-0000-0000-000014250000}"/>
    <cellStyle name="_Table_USA Ownership_TBG Onatel Février  2009  Vtbg V3_Copie de Flash du mois d' avril 2009 corrigé par NAIMI_Reporting Onatel Mai 2009 V 0_Budget Telmob 2011 2" xfId="9492" xr:uid="{00000000-0005-0000-0000-000015250000}"/>
    <cellStyle name="_Table_USA Ownership_TBG Onatel Février  2009  Vtbg V3_Copie de Flash du mois d' avril 2009 corrigé par NAIMI_Reporting Onatel Mai 2009 V 0_Budget Telmob 2011 2 2" xfId="9493" xr:uid="{00000000-0005-0000-0000-000016250000}"/>
    <cellStyle name="_Table_USA Ownership_TBG Onatel Février  2009  Vtbg V3_Copie de Flash du mois d' avril 2009 corrigé par NAIMI_Reporting Onatel Mai 2009 V 0_Budget Telmob 2011 3" xfId="9494" xr:uid="{00000000-0005-0000-0000-000017250000}"/>
    <cellStyle name="_Table_USA Ownership_TBG Onatel Février  2009  Vtbg V3_Copie de Flash du mois d' avril 2009 corrigé par NAIMI_Reporting Onatel Mai 2009 V 0_Reporting Onatel septembre  2009 préparé" xfId="9495" xr:uid="{00000000-0005-0000-0000-000018250000}"/>
    <cellStyle name="_Table_USA Ownership_TBG Onatel Février  2009  Vtbg V3_Copie de Flash du mois d' avril 2009 corrigé par NAIMI_Reporting Onatel Mai 2009 V 0_Reporting Onatel septembre  2009 préparé 2" xfId="9496" xr:uid="{00000000-0005-0000-0000-000019250000}"/>
    <cellStyle name="_Table_USA Ownership_TBG Onatel Février  2009  Vtbg V3_Copie de Flash du mois d' avril 2009 corrigé par NAIMI_Reporting Onatel Mai 2009 V 0_Reporting Onatel septembre  2009 préparé 2 2" xfId="9497" xr:uid="{00000000-0005-0000-0000-00001A250000}"/>
    <cellStyle name="_Table_USA Ownership_TBG Onatel Février  2009  Vtbg V3_Copie de Flash du mois d' avril 2009 corrigé par NAIMI_Reporting Onatel Mai 2009 V 0_Reporting Onatel septembre  2009 préparé 3" xfId="9498" xr:uid="{00000000-0005-0000-0000-00001B250000}"/>
    <cellStyle name="_Table_USA Ownership_TBG Onatel Février  2009  Vtbg V3_Copie de Flash du mois d' avril 2009 corrigé par NAIMI_Reporting Onatel septembre  2009 préparé" xfId="9499" xr:uid="{00000000-0005-0000-0000-00001C250000}"/>
    <cellStyle name="_Table_USA Ownership_TBG Onatel Février  2009  Vtbg V3_Copie de Flash du mois d' avril 2009 corrigé par NAIMI_Reporting Onatel septembre  2009 préparé 2" xfId="9500" xr:uid="{00000000-0005-0000-0000-00001D250000}"/>
    <cellStyle name="_Table_USA Ownership_TBG Onatel Février  2009  Vtbg V3_Copie de Flash du mois d' avril 2009 corrigé par NAIMI_Reporting Onatel septembre  2009 préparé 2 2" xfId="9501" xr:uid="{00000000-0005-0000-0000-00001E250000}"/>
    <cellStyle name="_Table_USA Ownership_TBG Onatel Février  2009  Vtbg V3_Copie de Flash du mois d' avril 2009 corrigé par NAIMI_Reporting Onatel septembre  2009 préparé 3" xfId="9502" xr:uid="{00000000-0005-0000-0000-00001F250000}"/>
    <cellStyle name="_Table_USA Ownership_TBG Onatel Février  2009  Vtbg V3_Flash du mois d' avril 2009" xfId="9503" xr:uid="{00000000-0005-0000-0000-000020250000}"/>
    <cellStyle name="_Table_USA Ownership_TBG Onatel Février  2009  Vtbg V3_Flash du mois d' avril 2009 2" xfId="9504" xr:uid="{00000000-0005-0000-0000-000021250000}"/>
    <cellStyle name="_Table_USA Ownership_TBG Onatel Février  2009  Vtbg V3_Flash du mois d' avril 2009 2 2" xfId="9505" xr:uid="{00000000-0005-0000-0000-000022250000}"/>
    <cellStyle name="_Table_USA Ownership_TBG Onatel Février  2009  Vtbg V3_Flash du mois d' avril 2009 3" xfId="9506" xr:uid="{00000000-0005-0000-0000-000023250000}"/>
    <cellStyle name="_Table_USA Ownership_TBG Onatel Février  2009  Vtbg V3_Flash du mois d' avril 2009_Budget Telmob 2011" xfId="9507" xr:uid="{00000000-0005-0000-0000-000024250000}"/>
    <cellStyle name="_Table_USA Ownership_TBG Onatel Février  2009  Vtbg V3_Flash du mois d' avril 2009_Budget Telmob 2011 2" xfId="9508" xr:uid="{00000000-0005-0000-0000-000025250000}"/>
    <cellStyle name="_Table_USA Ownership_TBG Onatel Février  2009  Vtbg V3_Flash du mois d' avril 2009_Budget Telmob 2011 2 2" xfId="9509" xr:uid="{00000000-0005-0000-0000-000026250000}"/>
    <cellStyle name="_Table_USA Ownership_TBG Onatel Février  2009  Vtbg V3_Flash du mois d' avril 2009_Budget Telmob 2011 3" xfId="9510" xr:uid="{00000000-0005-0000-0000-000027250000}"/>
    <cellStyle name="_Table_USA Ownership_TBG Onatel Février  2009  Vtbg V3_Flash du mois d' avril 2009_Flash du mois de mai 2009" xfId="9511" xr:uid="{00000000-0005-0000-0000-000028250000}"/>
    <cellStyle name="_Table_USA Ownership_TBG Onatel Février  2009  Vtbg V3_Flash du mois d' avril 2009_Flash du mois de mai 2009 2" xfId="9512" xr:uid="{00000000-0005-0000-0000-000029250000}"/>
    <cellStyle name="_Table_USA Ownership_TBG Onatel Février  2009  Vtbg V3_Flash du mois d' avril 2009_Flash du mois de mai 2009 2 2" xfId="9513" xr:uid="{00000000-0005-0000-0000-00002A250000}"/>
    <cellStyle name="_Table_USA Ownership_TBG Onatel Février  2009  Vtbg V3_Flash du mois d' avril 2009_Flash du mois de mai 2009 3" xfId="9514" xr:uid="{00000000-0005-0000-0000-00002B250000}"/>
    <cellStyle name="_Table_USA Ownership_TBG Onatel Février  2009  Vtbg V3_Flash du mois d' avril 2009_Flash du mois de mai 2009_Budget Telmob 2011" xfId="9515" xr:uid="{00000000-0005-0000-0000-00002C250000}"/>
    <cellStyle name="_Table_USA Ownership_TBG Onatel Février  2009  Vtbg V3_Flash du mois d' avril 2009_Flash du mois de mai 2009_Budget Telmob 2011 2" xfId="9516" xr:uid="{00000000-0005-0000-0000-00002D250000}"/>
    <cellStyle name="_Table_USA Ownership_TBG Onatel Février  2009  Vtbg V3_Flash du mois d' avril 2009_Flash du mois de mai 2009_Budget Telmob 2011 2 2" xfId="9517" xr:uid="{00000000-0005-0000-0000-00002E250000}"/>
    <cellStyle name="_Table_USA Ownership_TBG Onatel Février  2009  Vtbg V3_Flash du mois d' avril 2009_Flash du mois de mai 2009_Budget Telmob 2011 3" xfId="9518" xr:uid="{00000000-0005-0000-0000-00002F250000}"/>
    <cellStyle name="_Table_USA Ownership_TBG Onatel Février  2009  Vtbg V3_Flash du mois d' avril 2009_Reporting Onatel Mai 2009 V 0" xfId="9519" xr:uid="{00000000-0005-0000-0000-000030250000}"/>
    <cellStyle name="_Table_USA Ownership_TBG Onatel Février  2009  Vtbg V3_Flash du mois d' avril 2009_Reporting Onatel Mai 2009 V 0 2" xfId="9520" xr:uid="{00000000-0005-0000-0000-000031250000}"/>
    <cellStyle name="_Table_USA Ownership_TBG Onatel Février  2009  Vtbg V3_Flash du mois d' avril 2009_Reporting Onatel Mai 2009 V 0 2 2" xfId="9521" xr:uid="{00000000-0005-0000-0000-000032250000}"/>
    <cellStyle name="_Table_USA Ownership_TBG Onatel Février  2009  Vtbg V3_Flash du mois d' avril 2009_Reporting Onatel Mai 2009 V 0 3" xfId="9522" xr:uid="{00000000-0005-0000-0000-000033250000}"/>
    <cellStyle name="_Table_USA Ownership_TBG Onatel Février  2009  Vtbg V3_Flash du mois d' avril 2009_Reporting Onatel Mai 2009 V 0_Budget Telmob 2011" xfId="9523" xr:uid="{00000000-0005-0000-0000-000034250000}"/>
    <cellStyle name="_Table_USA Ownership_TBG Onatel Février  2009  Vtbg V3_Flash du mois d' avril 2009_Reporting Onatel Mai 2009 V 0_Budget Telmob 2011 2" xfId="9524" xr:uid="{00000000-0005-0000-0000-000035250000}"/>
    <cellStyle name="_Table_USA Ownership_TBG Onatel Février  2009  Vtbg V3_Flash du mois d' avril 2009_Reporting Onatel Mai 2009 V 0_Budget Telmob 2011 2 2" xfId="9525" xr:uid="{00000000-0005-0000-0000-000036250000}"/>
    <cellStyle name="_Table_USA Ownership_TBG Onatel Février  2009  Vtbg V3_Flash du mois d' avril 2009_Reporting Onatel Mai 2009 V 0_Budget Telmob 2011 3" xfId="9526" xr:uid="{00000000-0005-0000-0000-000037250000}"/>
    <cellStyle name="_Table_USA Ownership_TBG Onatel Février  2009  Vtbg V3_Flash du mois d' avril 2009_Reporting Onatel septembre  2009 préparé" xfId="9527" xr:uid="{00000000-0005-0000-0000-000038250000}"/>
    <cellStyle name="_Table_USA Ownership_TBG Onatel Février  2009  Vtbg V3_Flash du mois d' avril 2009_Reporting Onatel septembre  2009 préparé 2" xfId="9528" xr:uid="{00000000-0005-0000-0000-000039250000}"/>
    <cellStyle name="_Table_USA Ownership_TBG Onatel Février  2009  Vtbg V3_Flash du mois d' avril 2009_Reporting Onatel septembre  2009 préparé 2 2" xfId="9529" xr:uid="{00000000-0005-0000-0000-00003A250000}"/>
    <cellStyle name="_Table_USA Ownership_TBG Onatel Février  2009  Vtbg V3_Flash du mois d' avril 2009_Reporting Onatel septembre  2009 préparé 3" xfId="9530" xr:uid="{00000000-0005-0000-0000-00003B250000}"/>
    <cellStyle name="_Table_USA Ownership_TBG Onatel Février  2009  Vtbg V3_Flash du mois de mai 2009" xfId="9531" xr:uid="{00000000-0005-0000-0000-00003C250000}"/>
    <cellStyle name="_Table_USA Ownership_TBG Onatel Février  2009  Vtbg V3_Flash du mois de mai 2009 2" xfId="9532" xr:uid="{00000000-0005-0000-0000-00003D250000}"/>
    <cellStyle name="_Table_USA Ownership_TBG Onatel Février  2009  Vtbg V3_Flash du mois de mai 2009 2 2" xfId="9533" xr:uid="{00000000-0005-0000-0000-00003E250000}"/>
    <cellStyle name="_Table_USA Ownership_TBG Onatel Février  2009  Vtbg V3_Flash du mois de mai 2009 3" xfId="9534" xr:uid="{00000000-0005-0000-0000-00003F250000}"/>
    <cellStyle name="_Table_USA Ownership_TBG Onatel Février  2009  Vtbg V3_Flash du mois de mai 2009_Budget Telmob 2011" xfId="9535" xr:uid="{00000000-0005-0000-0000-000040250000}"/>
    <cellStyle name="_Table_USA Ownership_TBG Onatel Février  2009  Vtbg V3_Flash du mois de mai 2009_Budget Telmob 2011 2" xfId="9536" xr:uid="{00000000-0005-0000-0000-000041250000}"/>
    <cellStyle name="_Table_USA Ownership_TBG Onatel Février  2009  Vtbg V3_Flash du mois de mai 2009_Budget Telmob 2011 2 2" xfId="9537" xr:uid="{00000000-0005-0000-0000-000042250000}"/>
    <cellStyle name="_Table_USA Ownership_TBG Onatel Février  2009  Vtbg V3_Flash du mois de mai 2009_Budget Telmob 2011 3" xfId="9538" xr:uid="{00000000-0005-0000-0000-000043250000}"/>
    <cellStyle name="_Table_USA Ownership_TBG Onatel Février  2009  Vtbg V3_Flash du mois de septembre 2009 (2) (version 1)" xfId="9539" xr:uid="{00000000-0005-0000-0000-000044250000}"/>
    <cellStyle name="_Table_USA Ownership_TBG Onatel Février  2009  Vtbg V3_Flash du mois de septembre 2009 (2) (version 1) 2" xfId="9540" xr:uid="{00000000-0005-0000-0000-000045250000}"/>
    <cellStyle name="_Table_USA Ownership_TBG Onatel Février  2009  Vtbg V3_Flash du mois de septembre 2009 (2) (version 1) 2 2" xfId="9541" xr:uid="{00000000-0005-0000-0000-000046250000}"/>
    <cellStyle name="_Table_USA Ownership_TBG Onatel Février  2009  Vtbg V3_Flash du mois de septembre 2009 (2) (version 1) 3" xfId="9542" xr:uid="{00000000-0005-0000-0000-000047250000}"/>
    <cellStyle name="_Table_USA Ownership_TBG Onatel Février  2009  Vtbg V3_Flash du mois de septembre 2009 (2) (version 1)_Budget Telmob 2011" xfId="9543" xr:uid="{00000000-0005-0000-0000-000048250000}"/>
    <cellStyle name="_Table_USA Ownership_TBG Onatel Février  2009  Vtbg V3_Flash du mois de septembre 2009 (2) (version 1)_Budget Telmob 2011 2" xfId="9544" xr:uid="{00000000-0005-0000-0000-000049250000}"/>
    <cellStyle name="_Table_USA Ownership_TBG Onatel Février  2009  Vtbg V3_Flash du mois de septembre 2009 (2) (version 1)_Budget Telmob 2011 2 2" xfId="9545" xr:uid="{00000000-0005-0000-0000-00004A250000}"/>
    <cellStyle name="_Table_USA Ownership_TBG Onatel Février  2009  Vtbg V3_Flash du mois de septembre 2009 (2) (version 1)_Budget Telmob 2011 3" xfId="9546" xr:uid="{00000000-0005-0000-0000-00004B250000}"/>
    <cellStyle name="_Table_USA Ownership_TBG Onatel Février  2009  Vtbg V3_Reporting Onatel Mai 2009 V 0" xfId="9547" xr:uid="{00000000-0005-0000-0000-00004C250000}"/>
    <cellStyle name="_Table_USA Ownership_TBG Onatel Février  2009  Vtbg V3_Reporting Onatel Mai 2009 V 0 2" xfId="9548" xr:uid="{00000000-0005-0000-0000-00004D250000}"/>
    <cellStyle name="_Table_USA Ownership_TBG Onatel Février  2009  Vtbg V3_Reporting Onatel Mai 2009 V 0 2 2" xfId="9549" xr:uid="{00000000-0005-0000-0000-00004E250000}"/>
    <cellStyle name="_Table_USA Ownership_TBG Onatel Février  2009  Vtbg V3_Reporting Onatel Mai 2009 V 0 3" xfId="9550" xr:uid="{00000000-0005-0000-0000-00004F250000}"/>
    <cellStyle name="_Table_USA Ownership_TBG Onatel Février  2009  Vtbg V3_Reporting Onatel Mai 2009 V 0_Budget Telmob 2011" xfId="9551" xr:uid="{00000000-0005-0000-0000-000050250000}"/>
    <cellStyle name="_Table_USA Ownership_TBG Onatel Février  2009  Vtbg V3_Reporting Onatel Mai 2009 V 0_Budget Telmob 2011 2" xfId="9552" xr:uid="{00000000-0005-0000-0000-000051250000}"/>
    <cellStyle name="_Table_USA Ownership_TBG Onatel Février  2009  Vtbg V3_Reporting Onatel Mai 2009 V 0_Budget Telmob 2011 2 2" xfId="9553" xr:uid="{00000000-0005-0000-0000-000052250000}"/>
    <cellStyle name="_Table_USA Ownership_TBG Onatel Février  2009  Vtbg V3_Reporting Onatel Mai 2009 V 0_Budget Telmob 2011 3" xfId="9554" xr:uid="{00000000-0005-0000-0000-000053250000}"/>
    <cellStyle name="_Table_USA Ownership_TBG Onatel Février  2009  Vtbg V3_Reporting Onatel septembre  2009 préparé" xfId="9555" xr:uid="{00000000-0005-0000-0000-000054250000}"/>
    <cellStyle name="_Table_USA Ownership_TBG Onatel Février  2009  Vtbg V3_Reporting Onatel septembre  2009 préparé 2" xfId="9556" xr:uid="{00000000-0005-0000-0000-000055250000}"/>
    <cellStyle name="_Table_USA Ownership_TBG Onatel Février  2009  Vtbg V3_Reporting Onatel septembre  2009 préparé 2 2" xfId="9557" xr:uid="{00000000-0005-0000-0000-000056250000}"/>
    <cellStyle name="_Table_USA Ownership_TBG Onatel Février  2009  Vtbg V3_Reporting Onatel septembre  2009 préparé 3" xfId="9558" xr:uid="{00000000-0005-0000-0000-000057250000}"/>
    <cellStyle name="_Tableau de passage CAPEX actu3- capex08_Réseau" xfId="9559" xr:uid="{00000000-0005-0000-0000-000058250000}"/>
    <cellStyle name="_Tableaux de passages (2)" xfId="9560" xr:uid="{00000000-0005-0000-0000-000059250000}"/>
    <cellStyle name="_Tableaux de passages (2)_Classeur1 (2)" xfId="9561" xr:uid="{00000000-0005-0000-0000-00005A250000}"/>
    <cellStyle name="_TableHead" xfId="9562" xr:uid="{00000000-0005-0000-0000-00005B250000}"/>
    <cellStyle name="_TableHead 2" xfId="9563" xr:uid="{00000000-0005-0000-0000-00005C250000}"/>
    <cellStyle name="_TableHead_Budget 2011 v1 (4)" xfId="9564" xr:uid="{00000000-0005-0000-0000-00005D250000}"/>
    <cellStyle name="_TableHead_Budget 2011 v1 (4) 2" xfId="9565" xr:uid="{00000000-0005-0000-0000-00005E250000}"/>
    <cellStyle name="_TableHead_Budget Telmob 2011" xfId="9566" xr:uid="{00000000-0005-0000-0000-00005F250000}"/>
    <cellStyle name="_TableHead_Budget Telmob 2011 2" xfId="9567" xr:uid="{00000000-0005-0000-0000-000060250000}"/>
    <cellStyle name="_TableHead_commentaires fixe  internet Déc 08" xfId="9568" xr:uid="{00000000-0005-0000-0000-000061250000}"/>
    <cellStyle name="_TableHead_commentaires fixe  internet Déc 08 2" xfId="9569" xr:uid="{00000000-0005-0000-0000-000062250000}"/>
    <cellStyle name="_TableHead_commentaires fixe  internet Déc 08_Budget 2011 v1 (4)" xfId="9570" xr:uid="{00000000-0005-0000-0000-000063250000}"/>
    <cellStyle name="_TableHead_commentaires fixe  internet Déc 08_Budget 2011 v1 (4) 2" xfId="9571" xr:uid="{00000000-0005-0000-0000-000064250000}"/>
    <cellStyle name="_TableHead_commentaires fixe  internet Déc 08_Budget Telmob 2011" xfId="9572" xr:uid="{00000000-0005-0000-0000-000065250000}"/>
    <cellStyle name="_TableHead_commentaires fixe  internet Déc 08_Budget Telmob 2011 2" xfId="9573" xr:uid="{00000000-0005-0000-0000-000066250000}"/>
    <cellStyle name="_TableHead_commentaires fixe  internet Déc 08_Commentaires TBG mars" xfId="9574" xr:uid="{00000000-0005-0000-0000-000067250000}"/>
    <cellStyle name="_TableHead_commentaires fixe  internet Déc 08_Commentaires TBG mars 2" xfId="9575" xr:uid="{00000000-0005-0000-0000-000068250000}"/>
    <cellStyle name="_TableHead_commentaires fixe  internet Déc 08_Commentaires TBG mars_Budget 2011 v1 (4)" xfId="9576" xr:uid="{00000000-0005-0000-0000-000069250000}"/>
    <cellStyle name="_TableHead_commentaires fixe  internet Déc 08_Commentaires TBG mars_Budget 2011 v1 (4) 2" xfId="9577" xr:uid="{00000000-0005-0000-0000-00006A250000}"/>
    <cellStyle name="_TableHead_commentaires fixe  internet Déc 08_Commentaires TBG mars_Budget Telmob 2011" xfId="9578" xr:uid="{00000000-0005-0000-0000-00006B250000}"/>
    <cellStyle name="_TableHead_commentaires fixe  internet Déc 08_Commentaires TBG mars_Budget Telmob 2011 2" xfId="9579" xr:uid="{00000000-0005-0000-0000-00006C250000}"/>
    <cellStyle name="_TableHead_commentaires fixe  internet Déc 08_Commentaires TBG mars_Copie de Flash du mois d' avril 2009 corrigé par NAIMI" xfId="9580" xr:uid="{00000000-0005-0000-0000-00006D250000}"/>
    <cellStyle name="_TableHead_commentaires fixe  internet Déc 08_Commentaires TBG mars_Copie de Flash du mois d' avril 2009 corrigé par NAIMI 2" xfId="9581" xr:uid="{00000000-0005-0000-0000-00006E250000}"/>
    <cellStyle name="_TableHead_commentaires fixe  internet Déc 08_Commentaires TBG mars_Copie de Flash du mois d' avril 2009 corrigé par NAIMI_Budget 2011 v1 (4)" xfId="9582" xr:uid="{00000000-0005-0000-0000-00006F250000}"/>
    <cellStyle name="_TableHead_commentaires fixe  internet Déc 08_Commentaires TBG mars_Copie de Flash du mois d' avril 2009 corrigé par NAIMI_Budget 2011 v1 (4) 2" xfId="9583" xr:uid="{00000000-0005-0000-0000-000070250000}"/>
    <cellStyle name="_TableHead_commentaires fixe  internet Déc 08_Commentaires TBG mars_Copie de Flash du mois d' avril 2009 corrigé par NAIMI_Budget Telmob 2011" xfId="9584" xr:uid="{00000000-0005-0000-0000-000071250000}"/>
    <cellStyle name="_TableHead_commentaires fixe  internet Déc 08_Commentaires TBG mars_Copie de Flash du mois d' avril 2009 corrigé par NAIMI_Budget Telmob 2011 2" xfId="9585" xr:uid="{00000000-0005-0000-0000-000072250000}"/>
    <cellStyle name="_TableHead_commentaires fixe  internet Déc 08_Commentaires TBG mars_Copie de Flash du mois d' avril 2009 corrigé par NAIMI_Flash du mois de mai 2009" xfId="9586" xr:uid="{00000000-0005-0000-0000-000073250000}"/>
    <cellStyle name="_TableHead_commentaires fixe  internet Déc 08_Commentaires TBG mars_Copie de Flash du mois d' avril 2009 corrigé par NAIMI_Flash du mois de mai 2009 2" xfId="9587" xr:uid="{00000000-0005-0000-0000-000074250000}"/>
    <cellStyle name="_TableHead_commentaires fixe  internet Déc 08_Commentaires TBG mars_Copie de Flash du mois d' avril 2009 corrigé par NAIMI_Flash du mois de mai 2009_Budget 2011 v1 (4)" xfId="9588" xr:uid="{00000000-0005-0000-0000-000075250000}"/>
    <cellStyle name="_TableHead_commentaires fixe  internet Déc 08_Commentaires TBG mars_Copie de Flash du mois d' avril 2009 corrigé par NAIMI_Flash du mois de mai 2009_Budget 2011 v1 (4) 2" xfId="9589" xr:uid="{00000000-0005-0000-0000-000076250000}"/>
    <cellStyle name="_TableHead_commentaires fixe  internet Déc 08_Commentaires TBG mars_Copie de Flash du mois d' avril 2009 corrigé par NAIMI_Flash du mois de mai 2009_Budget Telmob 2011" xfId="9590" xr:uid="{00000000-0005-0000-0000-000077250000}"/>
    <cellStyle name="_TableHead_commentaires fixe  internet Déc 08_Commentaires TBG mars_Copie de Flash du mois d' avril 2009 corrigé par NAIMI_Flash du mois de mai 2009_Budget Telmob 2011 2" xfId="9591" xr:uid="{00000000-0005-0000-0000-000078250000}"/>
    <cellStyle name="_TableHead_commentaires fixe  internet Déc 08_Commentaires TBG mars_Copie de Flash du mois d' avril 2009 corrigé par NAIMI_Reporting Onatel Mai 2009 V 0" xfId="9592" xr:uid="{00000000-0005-0000-0000-000079250000}"/>
    <cellStyle name="_TableHead_commentaires fixe  internet Déc 08_Commentaires TBG mars_Copie de Flash du mois d' avril 2009 corrigé par NAIMI_Reporting Onatel Mai 2009 V 0 2" xfId="9593" xr:uid="{00000000-0005-0000-0000-00007A250000}"/>
    <cellStyle name="_TableHead_commentaires fixe  internet Déc 08_Commentaires TBG mars_Copie de Flash du mois d' avril 2009 corrigé par NAIMI_Reporting Onatel Mai 2009 V 0_Budget 2011 v1 (4)" xfId="9594" xr:uid="{00000000-0005-0000-0000-00007B250000}"/>
    <cellStyle name="_TableHead_commentaires fixe  internet Déc 08_Commentaires TBG mars_Copie de Flash du mois d' avril 2009 corrigé par NAIMI_Reporting Onatel Mai 2009 V 0_Budget 2011 v1 (4) 2" xfId="9595" xr:uid="{00000000-0005-0000-0000-00007C250000}"/>
    <cellStyle name="_TableHead_commentaires fixe  internet Déc 08_Commentaires TBG mars_Copie de Flash du mois d' avril 2009 corrigé par NAIMI_Reporting Onatel Mai 2009 V 0_Budget Telmob 2011" xfId="9596" xr:uid="{00000000-0005-0000-0000-00007D250000}"/>
    <cellStyle name="_TableHead_commentaires fixe  internet Déc 08_Commentaires TBG mars_Copie de Flash du mois d' avril 2009 corrigé par NAIMI_Reporting Onatel Mai 2009 V 0_Budget Telmob 2011 2" xfId="9597" xr:uid="{00000000-0005-0000-0000-00007E250000}"/>
    <cellStyle name="_TableHead_commentaires fixe  internet Déc 08_Commentaires TBG mars_Copie de Flash du mois d' avril 2009 corrigé par NAIMI_Reporting Onatel Mai 2009 V 0_Reporting Onatel septembre  2009 préparé" xfId="9598" xr:uid="{00000000-0005-0000-0000-00007F250000}"/>
    <cellStyle name="_TableHead_commentaires fixe  internet Déc 08_Commentaires TBG mars_Copie de Flash du mois d' avril 2009 corrigé par NAIMI_Reporting Onatel Mai 2009 V 0_Reporting Onatel septembre  2009 préparé 2" xfId="9599" xr:uid="{00000000-0005-0000-0000-000080250000}"/>
    <cellStyle name="_TableHead_commentaires fixe  internet Déc 08_Commentaires TBG mars_Copie de Flash du mois d' avril 2009 corrigé par NAIMI_Reporting Onatel Mai 2009 V 0_Reporting Onatel septembre  2009 préparé_Budget 2011 v1 (4)" xfId="9600" xr:uid="{00000000-0005-0000-0000-000081250000}"/>
    <cellStyle name="_TableHead_commentaires fixe  internet Déc 08_Commentaires TBG mars_Copie de Flash du mois d' avril 2009 corrigé par NAIMI_Reporting Onatel Mai 2009 V 0_Reporting Onatel septembre  2009 préparé_Budget 2011 v1 (4) 2" xfId="9601" xr:uid="{00000000-0005-0000-0000-000082250000}"/>
    <cellStyle name="_TableHead_commentaires fixe  internet Déc 08_Commentaires TBG mars_Copie de Flash du mois d' avril 2009 corrigé par NAIMI_Reporting Onatel septembre  2009 préparé" xfId="9602" xr:uid="{00000000-0005-0000-0000-000083250000}"/>
    <cellStyle name="_TableHead_commentaires fixe  internet Déc 08_Commentaires TBG mars_Copie de Flash du mois d' avril 2009 corrigé par NAIMI_Reporting Onatel septembre  2009 préparé 2" xfId="9603" xr:uid="{00000000-0005-0000-0000-000084250000}"/>
    <cellStyle name="_TableHead_commentaires fixe  internet Déc 08_Commentaires TBG mars_Copie de Flash du mois d' avril 2009 corrigé par NAIMI_Reporting Onatel septembre  2009 préparé_Budget 2011 v1 (4)" xfId="9604" xr:uid="{00000000-0005-0000-0000-000085250000}"/>
    <cellStyle name="_TableHead_commentaires fixe  internet Déc 08_Commentaires TBG mars_Copie de Flash du mois d' avril 2009 corrigé par NAIMI_Reporting Onatel septembre  2009 préparé_Budget 2011 v1 (4) 2" xfId="9605" xr:uid="{00000000-0005-0000-0000-000086250000}"/>
    <cellStyle name="_TableHead_commentaires fixe  internet Déc 08_Commentaires TBG mars_Flash du mois d' avril 2009" xfId="9606" xr:uid="{00000000-0005-0000-0000-000087250000}"/>
    <cellStyle name="_TableHead_commentaires fixe  internet Déc 08_Commentaires TBG mars_Flash du mois d' avril 2009 2" xfId="9607" xr:uid="{00000000-0005-0000-0000-000088250000}"/>
    <cellStyle name="_TableHead_commentaires fixe  internet Déc 08_Commentaires TBG mars_Flash du mois d' avril 2009_Budget 2011 v1 (4)" xfId="9608" xr:uid="{00000000-0005-0000-0000-000089250000}"/>
    <cellStyle name="_TableHead_commentaires fixe  internet Déc 08_Commentaires TBG mars_Flash du mois d' avril 2009_Budget 2011 v1 (4) 2" xfId="9609" xr:uid="{00000000-0005-0000-0000-00008A250000}"/>
    <cellStyle name="_TableHead_commentaires fixe  internet Déc 08_Commentaires TBG mars_Flash du mois d' avril 2009_Budget Telmob 2011" xfId="9610" xr:uid="{00000000-0005-0000-0000-00008B250000}"/>
    <cellStyle name="_TableHead_commentaires fixe  internet Déc 08_Commentaires TBG mars_Flash du mois d' avril 2009_Budget Telmob 2011 2" xfId="9611" xr:uid="{00000000-0005-0000-0000-00008C250000}"/>
    <cellStyle name="_TableHead_commentaires fixe  internet Déc 08_Commentaires TBG mars_Flash du mois d' avril 2009_Flash du mois de mai 2009" xfId="9612" xr:uid="{00000000-0005-0000-0000-00008D250000}"/>
    <cellStyle name="_TableHead_commentaires fixe  internet Déc 08_Commentaires TBG mars_Flash du mois d' avril 2009_Flash du mois de mai 2009 2" xfId="9613" xr:uid="{00000000-0005-0000-0000-00008E250000}"/>
    <cellStyle name="_TableHead_commentaires fixe  internet Déc 08_Commentaires TBG mars_Flash du mois d' avril 2009_Flash du mois de mai 2009_Budget 2011 v1 (4)" xfId="9614" xr:uid="{00000000-0005-0000-0000-00008F250000}"/>
    <cellStyle name="_TableHead_commentaires fixe  internet Déc 08_Commentaires TBG mars_Flash du mois d' avril 2009_Flash du mois de mai 2009_Budget 2011 v1 (4) 2" xfId="9615" xr:uid="{00000000-0005-0000-0000-000090250000}"/>
    <cellStyle name="_TableHead_commentaires fixe  internet Déc 08_Commentaires TBG mars_Flash du mois d' avril 2009_Flash du mois de mai 2009_Budget Telmob 2011" xfId="9616" xr:uid="{00000000-0005-0000-0000-000091250000}"/>
    <cellStyle name="_TableHead_commentaires fixe  internet Déc 08_Commentaires TBG mars_Flash du mois d' avril 2009_Flash du mois de mai 2009_Budget Telmob 2011 2" xfId="9617" xr:uid="{00000000-0005-0000-0000-000092250000}"/>
    <cellStyle name="_TableHead_commentaires fixe  internet Déc 08_Commentaires TBG mars_Flash du mois d' avril 2009_Reporting Onatel Mai 2009 V 0" xfId="9618" xr:uid="{00000000-0005-0000-0000-000093250000}"/>
    <cellStyle name="_TableHead_commentaires fixe  internet Déc 08_Commentaires TBG mars_Flash du mois d' avril 2009_Reporting Onatel Mai 2009 V 0 2" xfId="9619" xr:uid="{00000000-0005-0000-0000-000094250000}"/>
    <cellStyle name="_TableHead_commentaires fixe  internet Déc 08_Commentaires TBG mars_Flash du mois d' avril 2009_Reporting Onatel Mai 2009 V 0_Budget 2011 v1 (4)" xfId="9620" xr:uid="{00000000-0005-0000-0000-000095250000}"/>
    <cellStyle name="_TableHead_commentaires fixe  internet Déc 08_Commentaires TBG mars_Flash du mois d' avril 2009_Reporting Onatel Mai 2009 V 0_Budget 2011 v1 (4) 2" xfId="9621" xr:uid="{00000000-0005-0000-0000-000096250000}"/>
    <cellStyle name="_TableHead_commentaires fixe  internet Déc 08_Commentaires TBG mars_Flash du mois d' avril 2009_Reporting Onatel Mai 2009 V 0_Budget Telmob 2011" xfId="9622" xr:uid="{00000000-0005-0000-0000-000097250000}"/>
    <cellStyle name="_TableHead_commentaires fixe  internet Déc 08_Commentaires TBG mars_Flash du mois d' avril 2009_Reporting Onatel Mai 2009 V 0_Budget Telmob 2011 2" xfId="9623" xr:uid="{00000000-0005-0000-0000-000098250000}"/>
    <cellStyle name="_TableHead_commentaires fixe  internet Déc 08_Commentaires TBG mars_Flash du mois d' avril 2009_Reporting Onatel septembre  2009 préparé" xfId="9624" xr:uid="{00000000-0005-0000-0000-000099250000}"/>
    <cellStyle name="_TableHead_commentaires fixe  internet Déc 08_Commentaires TBG mars_Flash du mois d' avril 2009_Reporting Onatel septembre  2009 préparé 2" xfId="9625" xr:uid="{00000000-0005-0000-0000-00009A250000}"/>
    <cellStyle name="_TableHead_commentaires fixe  internet Déc 08_Commentaires TBG mars_Flash du mois d' avril 2009_Reporting Onatel septembre  2009 préparé_Budget 2011 v1 (4)" xfId="9626" xr:uid="{00000000-0005-0000-0000-00009B250000}"/>
    <cellStyle name="_TableHead_commentaires fixe  internet Déc 08_Commentaires TBG mars_Flash du mois d' avril 2009_Reporting Onatel septembre  2009 préparé_Budget 2011 v1 (4) 2" xfId="9627" xr:uid="{00000000-0005-0000-0000-00009C250000}"/>
    <cellStyle name="_TableHead_commentaires fixe  internet Déc 08_Commentaires TBG mars_Flash du mois de mai 2009" xfId="9628" xr:uid="{00000000-0005-0000-0000-00009D250000}"/>
    <cellStyle name="_TableHead_commentaires fixe  internet Déc 08_Commentaires TBG mars_Flash du mois de mai 2009 2" xfId="9629" xr:uid="{00000000-0005-0000-0000-00009E250000}"/>
    <cellStyle name="_TableHead_commentaires fixe  internet Déc 08_Commentaires TBG mars_Flash du mois de mai 2009_Budget 2011 v1 (4)" xfId="9630" xr:uid="{00000000-0005-0000-0000-00009F250000}"/>
    <cellStyle name="_TableHead_commentaires fixe  internet Déc 08_Commentaires TBG mars_Flash du mois de mai 2009_Budget 2011 v1 (4) 2" xfId="9631" xr:uid="{00000000-0005-0000-0000-0000A0250000}"/>
    <cellStyle name="_TableHead_commentaires fixe  internet Déc 08_Commentaires TBG mars_Flash du mois de mai 2009_Budget Telmob 2011" xfId="9632" xr:uid="{00000000-0005-0000-0000-0000A1250000}"/>
    <cellStyle name="_TableHead_commentaires fixe  internet Déc 08_Commentaires TBG mars_Flash du mois de mai 2009_Budget Telmob 2011 2" xfId="9633" xr:uid="{00000000-0005-0000-0000-0000A2250000}"/>
    <cellStyle name="_TableHead_commentaires fixe  internet Déc 08_Commentaires TBG mars_Reporting Onatel Mai 2009 V 0" xfId="9634" xr:uid="{00000000-0005-0000-0000-0000A3250000}"/>
    <cellStyle name="_TableHead_commentaires fixe  internet Déc 08_Commentaires TBG mars_Reporting Onatel Mai 2009 V 0 2" xfId="9635" xr:uid="{00000000-0005-0000-0000-0000A4250000}"/>
    <cellStyle name="_TableHead_commentaires fixe  internet Déc 08_Commentaires TBG mars_Reporting Onatel Mai 2009 V 0_Budget 2011 v1 (4)" xfId="9636" xr:uid="{00000000-0005-0000-0000-0000A5250000}"/>
    <cellStyle name="_TableHead_commentaires fixe  internet Déc 08_Commentaires TBG mars_Reporting Onatel Mai 2009 V 0_Budget 2011 v1 (4) 2" xfId="9637" xr:uid="{00000000-0005-0000-0000-0000A6250000}"/>
    <cellStyle name="_TableHead_commentaires fixe  internet Déc 08_Commentaires TBG mars_Reporting Onatel Mai 2009 V 0_Budget Telmob 2011" xfId="9638" xr:uid="{00000000-0005-0000-0000-0000A7250000}"/>
    <cellStyle name="_TableHead_commentaires fixe  internet Déc 08_Commentaires TBG mars_Reporting Onatel Mai 2009 V 0_Budget Telmob 2011 2" xfId="9639" xr:uid="{00000000-0005-0000-0000-0000A8250000}"/>
    <cellStyle name="_TableHead_commentaires fixe  internet Déc 08_Commentaires TBG mars_Reporting Onatel septembre  2009 préparé" xfId="9640" xr:uid="{00000000-0005-0000-0000-0000A9250000}"/>
    <cellStyle name="_TableHead_commentaires fixe  internet Déc 08_Commentaires TBG mars_Reporting Onatel septembre  2009 préparé 2" xfId="9641" xr:uid="{00000000-0005-0000-0000-0000AA250000}"/>
    <cellStyle name="_TableHead_commentaires fixe  internet Déc 08_Commentaires TBG mars_Reporting Onatel septembre  2009 préparé_Budget 2011 v1 (4)" xfId="9642" xr:uid="{00000000-0005-0000-0000-0000AB250000}"/>
    <cellStyle name="_TableHead_commentaires fixe  internet Déc 08_Commentaires TBG mars_Reporting Onatel septembre  2009 préparé_Budget 2011 v1 (4) 2" xfId="9643" xr:uid="{00000000-0005-0000-0000-0000AC250000}"/>
    <cellStyle name="_TableHead_commentaires fixe  internet Déc 08_Copie de Flash du mois d' avril 2009 corrigé par NAIMI" xfId="9644" xr:uid="{00000000-0005-0000-0000-0000AD250000}"/>
    <cellStyle name="_TableHead_commentaires fixe  internet Déc 08_Copie de Flash du mois d' avril 2009 corrigé par NAIMI 2" xfId="9645" xr:uid="{00000000-0005-0000-0000-0000AE250000}"/>
    <cellStyle name="_TableHead_commentaires fixe  internet Déc 08_Copie de Flash du mois d' avril 2009 corrigé par NAIMI_Budget 2011 v1 (4)" xfId="9646" xr:uid="{00000000-0005-0000-0000-0000AF250000}"/>
    <cellStyle name="_TableHead_commentaires fixe  internet Déc 08_Copie de Flash du mois d' avril 2009 corrigé par NAIMI_Budget 2011 v1 (4) 2" xfId="9647" xr:uid="{00000000-0005-0000-0000-0000B0250000}"/>
    <cellStyle name="_TableHead_commentaires fixe  internet Déc 08_Copie de Flash du mois d' avril 2009 corrigé par NAIMI_Budget Telmob 2011" xfId="9648" xr:uid="{00000000-0005-0000-0000-0000B1250000}"/>
    <cellStyle name="_TableHead_commentaires fixe  internet Déc 08_Copie de Flash du mois d' avril 2009 corrigé par NAIMI_Budget Telmob 2011 2" xfId="9649" xr:uid="{00000000-0005-0000-0000-0000B2250000}"/>
    <cellStyle name="_TableHead_commentaires fixe  internet Déc 08_Copie de Flash du mois d' avril 2009 corrigé par NAIMI_Flash du mois de mai 2009" xfId="9650" xr:uid="{00000000-0005-0000-0000-0000B3250000}"/>
    <cellStyle name="_TableHead_commentaires fixe  internet Déc 08_Copie de Flash du mois d' avril 2009 corrigé par NAIMI_Flash du mois de mai 2009 2" xfId="9651" xr:uid="{00000000-0005-0000-0000-0000B4250000}"/>
    <cellStyle name="_TableHead_commentaires fixe  internet Déc 08_Copie de Flash du mois d' avril 2009 corrigé par NAIMI_Flash du mois de mai 2009_Budget 2011 v1 (4)" xfId="9652" xr:uid="{00000000-0005-0000-0000-0000B5250000}"/>
    <cellStyle name="_TableHead_commentaires fixe  internet Déc 08_Copie de Flash du mois d' avril 2009 corrigé par NAIMI_Flash du mois de mai 2009_Budget 2011 v1 (4) 2" xfId="9653" xr:uid="{00000000-0005-0000-0000-0000B6250000}"/>
    <cellStyle name="_TableHead_commentaires fixe  internet Déc 08_Copie de Flash du mois d' avril 2009 corrigé par NAIMI_Flash du mois de mai 2009_Budget Telmob 2011" xfId="9654" xr:uid="{00000000-0005-0000-0000-0000B7250000}"/>
    <cellStyle name="_TableHead_commentaires fixe  internet Déc 08_Copie de Flash du mois d' avril 2009 corrigé par NAIMI_Flash du mois de mai 2009_Budget Telmob 2011 2" xfId="9655" xr:uid="{00000000-0005-0000-0000-0000B8250000}"/>
    <cellStyle name="_TableHead_commentaires fixe  internet Déc 08_Copie de Flash du mois d' avril 2009 corrigé par NAIMI_Reporting Onatel Mai 2009 V 0" xfId="9656" xr:uid="{00000000-0005-0000-0000-0000B9250000}"/>
    <cellStyle name="_TableHead_commentaires fixe  internet Déc 08_Copie de Flash du mois d' avril 2009 corrigé par NAIMI_Reporting Onatel Mai 2009 V 0 2" xfId="9657" xr:uid="{00000000-0005-0000-0000-0000BA250000}"/>
    <cellStyle name="_TableHead_commentaires fixe  internet Déc 08_Copie de Flash du mois d' avril 2009 corrigé par NAIMI_Reporting Onatel Mai 2009 V 0_Budget 2011 v1 (4)" xfId="9658" xr:uid="{00000000-0005-0000-0000-0000BB250000}"/>
    <cellStyle name="_TableHead_commentaires fixe  internet Déc 08_Copie de Flash du mois d' avril 2009 corrigé par NAIMI_Reporting Onatel Mai 2009 V 0_Budget 2011 v1 (4) 2" xfId="9659" xr:uid="{00000000-0005-0000-0000-0000BC250000}"/>
    <cellStyle name="_TableHead_commentaires fixe  internet Déc 08_Copie de Flash du mois d' avril 2009 corrigé par NAIMI_Reporting Onatel Mai 2009 V 0_Budget Telmob 2011" xfId="9660" xr:uid="{00000000-0005-0000-0000-0000BD250000}"/>
    <cellStyle name="_TableHead_commentaires fixe  internet Déc 08_Copie de Flash du mois d' avril 2009 corrigé par NAIMI_Reporting Onatel Mai 2009 V 0_Budget Telmob 2011 2" xfId="9661" xr:uid="{00000000-0005-0000-0000-0000BE250000}"/>
    <cellStyle name="_TableHead_commentaires fixe  internet Déc 08_Copie de Flash du mois d' avril 2009 corrigé par NAIMI_Reporting Onatel Mai 2009 V 0_Reporting Onatel septembre  2009 préparé" xfId="9662" xr:uid="{00000000-0005-0000-0000-0000BF250000}"/>
    <cellStyle name="_TableHead_commentaires fixe  internet Déc 08_Copie de Flash du mois d' avril 2009 corrigé par NAIMI_Reporting Onatel Mai 2009 V 0_Reporting Onatel septembre  2009 préparé 2" xfId="9663" xr:uid="{00000000-0005-0000-0000-0000C0250000}"/>
    <cellStyle name="_TableHead_commentaires fixe  internet Déc 08_Copie de Flash du mois d' avril 2009 corrigé par NAIMI_Reporting Onatel Mai 2009 V 0_Reporting Onatel septembre  2009 préparé_Budget 2011 v1 (4)" xfId="9664" xr:uid="{00000000-0005-0000-0000-0000C1250000}"/>
    <cellStyle name="_TableHead_commentaires fixe  internet Déc 08_Copie de Flash du mois d' avril 2009 corrigé par NAIMI_Reporting Onatel Mai 2009 V 0_Reporting Onatel septembre  2009 préparé_Budget 2011 v1 (4) 2" xfId="9665" xr:uid="{00000000-0005-0000-0000-0000C2250000}"/>
    <cellStyle name="_TableHead_commentaires fixe  internet Déc 08_Copie de Flash du mois d' avril 2009 corrigé par NAIMI_Reporting Onatel septembre  2009 préparé" xfId="9666" xr:uid="{00000000-0005-0000-0000-0000C3250000}"/>
    <cellStyle name="_TableHead_commentaires fixe  internet Déc 08_Copie de Flash du mois d' avril 2009 corrigé par NAIMI_Reporting Onatel septembre  2009 préparé 2" xfId="9667" xr:uid="{00000000-0005-0000-0000-0000C4250000}"/>
    <cellStyle name="_TableHead_commentaires fixe  internet Déc 08_Copie de Flash du mois d' avril 2009 corrigé par NAIMI_Reporting Onatel septembre  2009 préparé_Budget 2011 v1 (4)" xfId="9668" xr:uid="{00000000-0005-0000-0000-0000C5250000}"/>
    <cellStyle name="_TableHead_commentaires fixe  internet Déc 08_Copie de Flash du mois d' avril 2009 corrigé par NAIMI_Reporting Onatel septembre  2009 préparé_Budget 2011 v1 (4) 2" xfId="9669" xr:uid="{00000000-0005-0000-0000-0000C6250000}"/>
    <cellStyle name="_TableHead_commentaires fixe  internet Déc 08_Flash du mois d' avril 2009" xfId="9670" xr:uid="{00000000-0005-0000-0000-0000C7250000}"/>
    <cellStyle name="_TableHead_commentaires fixe  internet Déc 08_Flash du mois d' avril 2009 2" xfId="9671" xr:uid="{00000000-0005-0000-0000-0000C8250000}"/>
    <cellStyle name="_TableHead_commentaires fixe  internet Déc 08_Flash du mois d' avril 2009_Budget 2011 v1 (4)" xfId="9672" xr:uid="{00000000-0005-0000-0000-0000C9250000}"/>
    <cellStyle name="_TableHead_commentaires fixe  internet Déc 08_Flash du mois d' avril 2009_Budget 2011 v1 (4) 2" xfId="9673" xr:uid="{00000000-0005-0000-0000-0000CA250000}"/>
    <cellStyle name="_TableHead_commentaires fixe  internet Déc 08_Flash du mois d' avril 2009_Budget Telmob 2011" xfId="9674" xr:uid="{00000000-0005-0000-0000-0000CB250000}"/>
    <cellStyle name="_TableHead_commentaires fixe  internet Déc 08_Flash du mois d' avril 2009_Budget Telmob 2011 2" xfId="9675" xr:uid="{00000000-0005-0000-0000-0000CC250000}"/>
    <cellStyle name="_TableHead_commentaires fixe  internet Déc 08_Flash du mois d' avril 2009_Flash du mois de mai 2009" xfId="9676" xr:uid="{00000000-0005-0000-0000-0000CD250000}"/>
    <cellStyle name="_TableHead_commentaires fixe  internet Déc 08_Flash du mois d' avril 2009_Flash du mois de mai 2009 2" xfId="9677" xr:uid="{00000000-0005-0000-0000-0000CE250000}"/>
    <cellStyle name="_TableHead_commentaires fixe  internet Déc 08_Flash du mois d' avril 2009_Flash du mois de mai 2009_Budget 2011 v1 (4)" xfId="9678" xr:uid="{00000000-0005-0000-0000-0000CF250000}"/>
    <cellStyle name="_TableHead_commentaires fixe  internet Déc 08_Flash du mois d' avril 2009_Flash du mois de mai 2009_Budget 2011 v1 (4) 2" xfId="9679" xr:uid="{00000000-0005-0000-0000-0000D0250000}"/>
    <cellStyle name="_TableHead_commentaires fixe  internet Déc 08_Flash du mois d' avril 2009_Flash du mois de mai 2009_Budget Telmob 2011" xfId="9680" xr:uid="{00000000-0005-0000-0000-0000D1250000}"/>
    <cellStyle name="_TableHead_commentaires fixe  internet Déc 08_Flash du mois d' avril 2009_Flash du mois de mai 2009_Budget Telmob 2011 2" xfId="9681" xr:uid="{00000000-0005-0000-0000-0000D2250000}"/>
    <cellStyle name="_TableHead_commentaires fixe  internet Déc 08_Flash du mois d' avril 2009_Reporting Onatel Mai 2009 V 0" xfId="9682" xr:uid="{00000000-0005-0000-0000-0000D3250000}"/>
    <cellStyle name="_TableHead_commentaires fixe  internet Déc 08_Flash du mois d' avril 2009_Reporting Onatel Mai 2009 V 0 2" xfId="9683" xr:uid="{00000000-0005-0000-0000-0000D4250000}"/>
    <cellStyle name="_TableHead_commentaires fixe  internet Déc 08_Flash du mois d' avril 2009_Reporting Onatel Mai 2009 V 0_Budget 2011 v1 (4)" xfId="9684" xr:uid="{00000000-0005-0000-0000-0000D5250000}"/>
    <cellStyle name="_TableHead_commentaires fixe  internet Déc 08_Flash du mois d' avril 2009_Reporting Onatel Mai 2009 V 0_Budget 2011 v1 (4) 2" xfId="9685" xr:uid="{00000000-0005-0000-0000-0000D6250000}"/>
    <cellStyle name="_TableHead_commentaires fixe  internet Déc 08_Flash du mois d' avril 2009_Reporting Onatel Mai 2009 V 0_Budget Telmob 2011" xfId="9686" xr:uid="{00000000-0005-0000-0000-0000D7250000}"/>
    <cellStyle name="_TableHead_commentaires fixe  internet Déc 08_Flash du mois d' avril 2009_Reporting Onatel Mai 2009 V 0_Budget Telmob 2011 2" xfId="9687" xr:uid="{00000000-0005-0000-0000-0000D8250000}"/>
    <cellStyle name="_TableHead_commentaires fixe  internet Déc 08_Flash du mois d' avril 2009_Reporting Onatel septembre  2009 préparé" xfId="9688" xr:uid="{00000000-0005-0000-0000-0000D9250000}"/>
    <cellStyle name="_TableHead_commentaires fixe  internet Déc 08_Flash du mois d' avril 2009_Reporting Onatel septembre  2009 préparé 2" xfId="9689" xr:uid="{00000000-0005-0000-0000-0000DA250000}"/>
    <cellStyle name="_TableHead_commentaires fixe  internet Déc 08_Flash du mois d' avril 2009_Reporting Onatel septembre  2009 préparé_Budget 2011 v1 (4)" xfId="9690" xr:uid="{00000000-0005-0000-0000-0000DB250000}"/>
    <cellStyle name="_TableHead_commentaires fixe  internet Déc 08_Flash du mois d' avril 2009_Reporting Onatel septembre  2009 préparé_Budget 2011 v1 (4) 2" xfId="9691" xr:uid="{00000000-0005-0000-0000-0000DC250000}"/>
    <cellStyle name="_TableHead_commentaires fixe  internet Déc 08_Flash du mois de mai 2009" xfId="9692" xr:uid="{00000000-0005-0000-0000-0000DD250000}"/>
    <cellStyle name="_TableHead_commentaires fixe  internet Déc 08_Flash du mois de mai 2009 2" xfId="9693" xr:uid="{00000000-0005-0000-0000-0000DE250000}"/>
    <cellStyle name="_TableHead_commentaires fixe  internet Déc 08_Flash du mois de mai 2009_Budget 2011 v1 (4)" xfId="9694" xr:uid="{00000000-0005-0000-0000-0000DF250000}"/>
    <cellStyle name="_TableHead_commentaires fixe  internet Déc 08_Flash du mois de mai 2009_Budget 2011 v1 (4) 2" xfId="9695" xr:uid="{00000000-0005-0000-0000-0000E0250000}"/>
    <cellStyle name="_TableHead_commentaires fixe  internet Déc 08_Flash du mois de mai 2009_Budget Telmob 2011" xfId="9696" xr:uid="{00000000-0005-0000-0000-0000E1250000}"/>
    <cellStyle name="_TableHead_commentaires fixe  internet Déc 08_Flash du mois de mai 2009_Budget Telmob 2011 2" xfId="9697" xr:uid="{00000000-0005-0000-0000-0000E2250000}"/>
    <cellStyle name="_TableHead_commentaires fixe  internet Déc 08_Reporting Onatel Avril 2009 V0" xfId="9698" xr:uid="{00000000-0005-0000-0000-0000E3250000}"/>
    <cellStyle name="_TableHead_commentaires fixe  internet Déc 08_Reporting Onatel Avril 2009 V0 2" xfId="9699" xr:uid="{00000000-0005-0000-0000-0000E4250000}"/>
    <cellStyle name="_TableHead_commentaires fixe  internet Déc 08_Reporting Onatel Avril 2009 V0_Budget 2011 v1 (4)" xfId="9700" xr:uid="{00000000-0005-0000-0000-0000E5250000}"/>
    <cellStyle name="_TableHead_commentaires fixe  internet Déc 08_Reporting Onatel Avril 2009 V0_Budget 2011 v1 (4) 2" xfId="9701" xr:uid="{00000000-0005-0000-0000-0000E6250000}"/>
    <cellStyle name="_TableHead_commentaires fixe  internet Déc 08_Reporting Onatel Avril 2009 V0_Budget Telmob 2011" xfId="9702" xr:uid="{00000000-0005-0000-0000-0000E7250000}"/>
    <cellStyle name="_TableHead_commentaires fixe  internet Déc 08_Reporting Onatel Avril 2009 V0_Budget Telmob 2011 2" xfId="9703" xr:uid="{00000000-0005-0000-0000-0000E8250000}"/>
    <cellStyle name="_TableHead_commentaires fixe  internet Déc 08_Reporting Onatel Avril 2009 V0_Copie de Flash du mois d' avril 2009 corrigé par NAIMI" xfId="9704" xr:uid="{00000000-0005-0000-0000-0000E9250000}"/>
    <cellStyle name="_TableHead_commentaires fixe  internet Déc 08_Reporting Onatel Avril 2009 V0_Copie de Flash du mois d' avril 2009 corrigé par NAIMI 2" xfId="9705" xr:uid="{00000000-0005-0000-0000-0000EA250000}"/>
    <cellStyle name="_TableHead_commentaires fixe  internet Déc 08_Reporting Onatel Avril 2009 V0_Copie de Flash du mois d' avril 2009 corrigé par NAIMI_Budget 2011 v1 (4)" xfId="9706" xr:uid="{00000000-0005-0000-0000-0000EB250000}"/>
    <cellStyle name="_TableHead_commentaires fixe  internet Déc 08_Reporting Onatel Avril 2009 V0_Copie de Flash du mois d' avril 2009 corrigé par NAIMI_Budget 2011 v1 (4) 2" xfId="9707" xr:uid="{00000000-0005-0000-0000-0000EC250000}"/>
    <cellStyle name="_TableHead_commentaires fixe  internet Déc 08_Reporting Onatel Avril 2009 V0_Copie de Flash du mois d' avril 2009 corrigé par NAIMI_Budget Telmob 2011" xfId="9708" xr:uid="{00000000-0005-0000-0000-0000ED250000}"/>
    <cellStyle name="_TableHead_commentaires fixe  internet Déc 08_Reporting Onatel Avril 2009 V0_Copie de Flash du mois d' avril 2009 corrigé par NAIMI_Budget Telmob 2011 2" xfId="9709" xr:uid="{00000000-0005-0000-0000-0000EE250000}"/>
    <cellStyle name="_TableHead_commentaires fixe  internet Déc 08_Reporting Onatel Avril 2009 V0_Copie de Flash du mois d' avril 2009 corrigé par NAIMI_Flash du mois de mai 2009" xfId="9710" xr:uid="{00000000-0005-0000-0000-0000EF250000}"/>
    <cellStyle name="_TableHead_commentaires fixe  internet Déc 08_Reporting Onatel Avril 2009 V0_Copie de Flash du mois d' avril 2009 corrigé par NAIMI_Flash du mois de mai 2009 2" xfId="9711" xr:uid="{00000000-0005-0000-0000-0000F0250000}"/>
    <cellStyle name="_TableHead_commentaires fixe  internet Déc 08_Reporting Onatel Avril 2009 V0_Copie de Flash du mois d' avril 2009 corrigé par NAIMI_Flash du mois de mai 2009_Budget 2011 v1 (4)" xfId="9712" xr:uid="{00000000-0005-0000-0000-0000F1250000}"/>
    <cellStyle name="_TableHead_commentaires fixe  internet Déc 08_Reporting Onatel Avril 2009 V0_Copie de Flash du mois d' avril 2009 corrigé par NAIMI_Flash du mois de mai 2009_Budget 2011 v1 (4) 2" xfId="9713" xr:uid="{00000000-0005-0000-0000-0000F2250000}"/>
    <cellStyle name="_TableHead_commentaires fixe  internet Déc 08_Reporting Onatel Avril 2009 V0_Copie de Flash du mois d' avril 2009 corrigé par NAIMI_Flash du mois de mai 2009_Budget Telmob 2011" xfId="9714" xr:uid="{00000000-0005-0000-0000-0000F3250000}"/>
    <cellStyle name="_TableHead_commentaires fixe  internet Déc 08_Reporting Onatel Avril 2009 V0_Copie de Flash du mois d' avril 2009 corrigé par NAIMI_Flash du mois de mai 2009_Budget Telmob 2011 2" xfId="9715" xr:uid="{00000000-0005-0000-0000-0000F4250000}"/>
    <cellStyle name="_TableHead_commentaires fixe  internet Déc 08_Reporting Onatel Avril 2009 V0_Copie de Flash du mois d' avril 2009 corrigé par NAIMI_Reporting Onatel Mai 2009 V 0" xfId="9716" xr:uid="{00000000-0005-0000-0000-0000F5250000}"/>
    <cellStyle name="_TableHead_commentaires fixe  internet Déc 08_Reporting Onatel Avril 2009 V0_Copie de Flash du mois d' avril 2009 corrigé par NAIMI_Reporting Onatel Mai 2009 V 0 2" xfId="9717" xr:uid="{00000000-0005-0000-0000-0000F6250000}"/>
    <cellStyle name="_TableHead_commentaires fixe  internet Déc 08_Reporting Onatel Avril 2009 V0_Copie de Flash du mois d' avril 2009 corrigé par NAIMI_Reporting Onatel Mai 2009 V 0_Budget 2011 v1 (4)" xfId="9718" xr:uid="{00000000-0005-0000-0000-0000F7250000}"/>
    <cellStyle name="_TableHead_commentaires fixe  internet Déc 08_Reporting Onatel Avril 2009 V0_Copie de Flash du mois d' avril 2009 corrigé par NAIMI_Reporting Onatel Mai 2009 V 0_Budget 2011 v1 (4) 2" xfId="9719" xr:uid="{00000000-0005-0000-0000-0000F8250000}"/>
    <cellStyle name="_TableHead_commentaires fixe  internet Déc 08_Reporting Onatel Avril 2009 V0_Copie de Flash du mois d' avril 2009 corrigé par NAIMI_Reporting Onatel Mai 2009 V 0_Budget Telmob 2011" xfId="9720" xr:uid="{00000000-0005-0000-0000-0000F9250000}"/>
    <cellStyle name="_TableHead_commentaires fixe  internet Déc 08_Reporting Onatel Avril 2009 V0_Copie de Flash du mois d' avril 2009 corrigé par NAIMI_Reporting Onatel Mai 2009 V 0_Budget Telmob 2011 2" xfId="9721" xr:uid="{00000000-0005-0000-0000-0000FA250000}"/>
    <cellStyle name="_TableHead_commentaires fixe  internet Déc 08_Reporting Onatel Avril 2009 V0_Copie de Flash du mois d' avril 2009 corrigé par NAIMI_Reporting Onatel Mai 2009 V 0_Reporting Onatel septembre  2009 préparé" xfId="9722" xr:uid="{00000000-0005-0000-0000-0000FB250000}"/>
    <cellStyle name="_TableHead_commentaires fixe  internet Déc 08_Reporting Onatel Avril 2009 V0_Copie de Flash du mois d' avril 2009 corrigé par NAIMI_Reporting Onatel Mai 2009 V 0_Reporting Onatel septembre  2009 préparé 2" xfId="9723" xr:uid="{00000000-0005-0000-0000-0000FC250000}"/>
    <cellStyle name="_TableHead_commentaires fixe  internet Déc 08_Reporting Onatel Avril 2009 V0_Copie de Flash du mois d' avril 2009 corrigé par NAIMI_Reporting Onatel Mai 2009 V 0_Reporting Onatel septembre  2009 préparé_Budget 2011 v1 (4)" xfId="9724" xr:uid="{00000000-0005-0000-0000-0000FD250000}"/>
    <cellStyle name="_TableHead_commentaires fixe  internet Déc 08_Reporting Onatel Avril 2009 V0_Copie de Flash du mois d' avril 2009 corrigé par NAIMI_Reporting Onatel Mai 2009 V 0_Reporting Onatel septembre  2009 préparé_Budget 2011 v1 (4) 2" xfId="9725" xr:uid="{00000000-0005-0000-0000-0000FE250000}"/>
    <cellStyle name="_TableHead_commentaires fixe  internet Déc 08_Reporting Onatel Avril 2009 V0_Copie de Flash du mois d' avril 2009 corrigé par NAIMI_Reporting Onatel septembre  2009 préparé" xfId="9726" xr:uid="{00000000-0005-0000-0000-0000FF250000}"/>
    <cellStyle name="_TableHead_commentaires fixe  internet Déc 08_Reporting Onatel Avril 2009 V0_Copie de Flash du mois d' avril 2009 corrigé par NAIMI_Reporting Onatel septembre  2009 préparé 2" xfId="9727" xr:uid="{00000000-0005-0000-0000-000000260000}"/>
    <cellStyle name="_TableHead_commentaires fixe  internet Déc 08_Reporting Onatel Avril 2009 V0_Copie de Flash du mois d' avril 2009 corrigé par NAIMI_Reporting Onatel septembre  2009 préparé_Budget 2011 v1 (4)" xfId="9728" xr:uid="{00000000-0005-0000-0000-000001260000}"/>
    <cellStyle name="_TableHead_commentaires fixe  internet Déc 08_Reporting Onatel Avril 2009 V0_Copie de Flash du mois d' avril 2009 corrigé par NAIMI_Reporting Onatel septembre  2009 préparé_Budget 2011 v1 (4) 2" xfId="9729" xr:uid="{00000000-0005-0000-0000-000002260000}"/>
    <cellStyle name="_TableHead_commentaires fixe  internet Déc 08_Reporting Onatel Avril 2009 V0_Flash du mois de mai 2009" xfId="9730" xr:uid="{00000000-0005-0000-0000-000003260000}"/>
    <cellStyle name="_TableHead_commentaires fixe  internet Déc 08_Reporting Onatel Avril 2009 V0_Flash du mois de mai 2009 2" xfId="9731" xr:uid="{00000000-0005-0000-0000-000004260000}"/>
    <cellStyle name="_TableHead_commentaires fixe  internet Déc 08_Reporting Onatel Avril 2009 V0_Flash du mois de mai 2009_Budget 2011 v1 (4)" xfId="9732" xr:uid="{00000000-0005-0000-0000-000005260000}"/>
    <cellStyle name="_TableHead_commentaires fixe  internet Déc 08_Reporting Onatel Avril 2009 V0_Flash du mois de mai 2009_Budget 2011 v1 (4) 2" xfId="9733" xr:uid="{00000000-0005-0000-0000-000006260000}"/>
    <cellStyle name="_TableHead_commentaires fixe  internet Déc 08_Reporting Onatel Avril 2009 V0_Flash du mois de mai 2009_Budget Telmob 2011" xfId="9734" xr:uid="{00000000-0005-0000-0000-000007260000}"/>
    <cellStyle name="_TableHead_commentaires fixe  internet Déc 08_Reporting Onatel Avril 2009 V0_Flash du mois de mai 2009_Budget Telmob 2011 2" xfId="9735" xr:uid="{00000000-0005-0000-0000-000008260000}"/>
    <cellStyle name="_TableHead_commentaires fixe  internet Déc 08_Reporting Onatel Avril 2009 V0_Reporting Onatel Mai 2009 V 0" xfId="9736" xr:uid="{00000000-0005-0000-0000-000009260000}"/>
    <cellStyle name="_TableHead_commentaires fixe  internet Déc 08_Reporting Onatel Avril 2009 V0_Reporting Onatel Mai 2009 V 0 2" xfId="9737" xr:uid="{00000000-0005-0000-0000-00000A260000}"/>
    <cellStyle name="_TableHead_commentaires fixe  internet Déc 08_Reporting Onatel Avril 2009 V0_Reporting Onatel Mai 2009 V 0_Budget 2011 v1 (4)" xfId="9738" xr:uid="{00000000-0005-0000-0000-00000B260000}"/>
    <cellStyle name="_TableHead_commentaires fixe  internet Déc 08_Reporting Onatel Avril 2009 V0_Reporting Onatel Mai 2009 V 0_Budget 2011 v1 (4) 2" xfId="9739" xr:uid="{00000000-0005-0000-0000-00000C260000}"/>
    <cellStyle name="_TableHead_commentaires fixe  internet Déc 08_Reporting Onatel Avril 2009 V0_Reporting Onatel Mai 2009 V 0_Budget Telmob 2011" xfId="9740" xr:uid="{00000000-0005-0000-0000-00000D260000}"/>
    <cellStyle name="_TableHead_commentaires fixe  internet Déc 08_Reporting Onatel Avril 2009 V0_Reporting Onatel Mai 2009 V 0_Budget Telmob 2011 2" xfId="9741" xr:uid="{00000000-0005-0000-0000-00000E260000}"/>
    <cellStyle name="_TableHead_commentaires fixe  internet Déc 08_Reporting Onatel Avril 2009 V0_Reporting Onatel septembre  2009 préparé" xfId="9742" xr:uid="{00000000-0005-0000-0000-00000F260000}"/>
    <cellStyle name="_TableHead_commentaires fixe  internet Déc 08_Reporting Onatel Avril 2009 V0_Reporting Onatel septembre  2009 préparé 2" xfId="9743" xr:uid="{00000000-0005-0000-0000-000010260000}"/>
    <cellStyle name="_TableHead_commentaires fixe  internet Déc 08_Reporting Onatel Avril 2009 V0_Reporting Onatel septembre  2009 préparé_Budget 2011 v1 (4)" xfId="9744" xr:uid="{00000000-0005-0000-0000-000011260000}"/>
    <cellStyle name="_TableHead_commentaires fixe  internet Déc 08_Reporting Onatel Avril 2009 V0_Reporting Onatel septembre  2009 préparé_Budget 2011 v1 (4) 2" xfId="9745" xr:uid="{00000000-0005-0000-0000-000012260000}"/>
    <cellStyle name="_TableHead_commentaires fixe  internet Déc 08_Reporting Onatel Mai 2009 V 0" xfId="9746" xr:uid="{00000000-0005-0000-0000-000013260000}"/>
    <cellStyle name="_TableHead_commentaires fixe  internet Déc 08_Reporting Onatel Mai 2009 V 0 2" xfId="9747" xr:uid="{00000000-0005-0000-0000-000014260000}"/>
    <cellStyle name="_TableHead_commentaires fixe  internet Déc 08_Reporting Onatel Mai 2009 V 0 A ENVOYE" xfId="9748" xr:uid="{00000000-0005-0000-0000-000015260000}"/>
    <cellStyle name="_TableHead_commentaires fixe  internet Déc 08_Reporting Onatel Mai 2009 V 0 A ENVOYE 2" xfId="9749" xr:uid="{00000000-0005-0000-0000-000016260000}"/>
    <cellStyle name="_TableHead_commentaires fixe  internet Déc 08_Reporting Onatel Mai 2009 V 0 A ENVOYE_Budget 2011 v1 (4)" xfId="9750" xr:uid="{00000000-0005-0000-0000-000017260000}"/>
    <cellStyle name="_TableHead_commentaires fixe  internet Déc 08_Reporting Onatel Mai 2009 V 0 A ENVOYE_Budget 2011 v1 (4) 2" xfId="9751" xr:uid="{00000000-0005-0000-0000-000018260000}"/>
    <cellStyle name="_TableHead_commentaires fixe  internet Déc 08_Reporting Onatel Mai 2009 V 0 A ENVOYE_Budget Telmob 2011" xfId="9752" xr:uid="{00000000-0005-0000-0000-000019260000}"/>
    <cellStyle name="_TableHead_commentaires fixe  internet Déc 08_Reporting Onatel Mai 2009 V 0 A ENVOYE_Budget Telmob 2011 2" xfId="9753" xr:uid="{00000000-0005-0000-0000-00001A260000}"/>
    <cellStyle name="_TableHead_commentaires fixe  internet Déc 08_Reporting Onatel Mai 2009 V 0 A ENVOYE_Reporting Onatel septembre  2009 préparé" xfId="9754" xr:uid="{00000000-0005-0000-0000-00001B260000}"/>
    <cellStyle name="_TableHead_commentaires fixe  internet Déc 08_Reporting Onatel Mai 2009 V 0 A ENVOYE_Reporting Onatel septembre  2009 préparé 2" xfId="9755" xr:uid="{00000000-0005-0000-0000-00001C260000}"/>
    <cellStyle name="_TableHead_commentaires fixe  internet Déc 08_Reporting Onatel Mai 2009 V 0 A ENVOYE_Reporting Onatel septembre  2009 préparé_Budget 2011 v1 (4)" xfId="9756" xr:uid="{00000000-0005-0000-0000-00001D260000}"/>
    <cellStyle name="_TableHead_commentaires fixe  internet Déc 08_Reporting Onatel Mai 2009 V 0 A ENVOYE_Reporting Onatel septembre  2009 préparé_Budget 2011 v1 (4) 2" xfId="9757" xr:uid="{00000000-0005-0000-0000-00001E260000}"/>
    <cellStyle name="_TableHead_commentaires fixe  internet Déc 08_Reporting Onatel Mai 2009 V 0_Budget 2011 v1 (4)" xfId="9758" xr:uid="{00000000-0005-0000-0000-00001F260000}"/>
    <cellStyle name="_TableHead_commentaires fixe  internet Déc 08_Reporting Onatel Mai 2009 V 0_Budget 2011 v1 (4) 2" xfId="9759" xr:uid="{00000000-0005-0000-0000-000020260000}"/>
    <cellStyle name="_TableHead_commentaires fixe  internet Déc 08_Reporting Onatel Mai 2009 V 0_Budget Telmob 2011" xfId="9760" xr:uid="{00000000-0005-0000-0000-000021260000}"/>
    <cellStyle name="_TableHead_commentaires fixe  internet Déc 08_Reporting Onatel Mai 2009 V 0_Budget Telmob 2011 2" xfId="9761" xr:uid="{00000000-0005-0000-0000-000022260000}"/>
    <cellStyle name="_TableHead_commentaires fixe  internet Déc 08_Reporting Onatel septembre  2009 préparé" xfId="9762" xr:uid="{00000000-0005-0000-0000-000023260000}"/>
    <cellStyle name="_TableHead_commentaires fixe  internet Déc 08_Reporting Onatel septembre  2009 préparé 2" xfId="9763" xr:uid="{00000000-0005-0000-0000-000024260000}"/>
    <cellStyle name="_TableHead_commentaires fixe  internet Déc 08_Reporting Onatel septembre  2009 préparé_Budget 2011 v1 (4)" xfId="9764" xr:uid="{00000000-0005-0000-0000-000025260000}"/>
    <cellStyle name="_TableHead_commentaires fixe  internet Déc 08_Reporting Onatel septembre  2009 préparé_Budget 2011 v1 (4) 2" xfId="9765" xr:uid="{00000000-0005-0000-0000-000026260000}"/>
    <cellStyle name="_TableHead_commentaires fixe  internet Déc 08_TBG Onatel Février  2009  Vtbg V3" xfId="9766" xr:uid="{00000000-0005-0000-0000-000027260000}"/>
    <cellStyle name="_TableHead_commentaires fixe  internet Déc 08_TBG Onatel Février  2009  Vtbg V3 2" xfId="9767" xr:uid="{00000000-0005-0000-0000-000028260000}"/>
    <cellStyle name="_TableHead_commentaires fixe  internet Déc 08_TBG Onatel Février  2009  Vtbg V3_Budget 2011 v1 (4)" xfId="9768" xr:uid="{00000000-0005-0000-0000-000029260000}"/>
    <cellStyle name="_TableHead_commentaires fixe  internet Déc 08_TBG Onatel Février  2009  Vtbg V3_Budget 2011 v1 (4) 2" xfId="9769" xr:uid="{00000000-0005-0000-0000-00002A260000}"/>
    <cellStyle name="_TableHead_commentaires fixe  internet Déc 08_TBG Onatel Février  2009  Vtbg V3_Budget Telmob 2011" xfId="9770" xr:uid="{00000000-0005-0000-0000-00002B260000}"/>
    <cellStyle name="_TableHead_commentaires fixe  internet Déc 08_TBG Onatel Février  2009  Vtbg V3_Budget Telmob 2011 2" xfId="9771" xr:uid="{00000000-0005-0000-0000-00002C260000}"/>
    <cellStyle name="_TableHead_commentaires fixe  internet Déc 08_TBG Onatel Février  2009  Vtbg V3_Commentaires TBG mars" xfId="9772" xr:uid="{00000000-0005-0000-0000-00002D260000}"/>
    <cellStyle name="_TableHead_commentaires fixe  internet Déc 08_TBG Onatel Février  2009  Vtbg V3_Commentaires TBG mars 2" xfId="9773" xr:uid="{00000000-0005-0000-0000-00002E260000}"/>
    <cellStyle name="_TableHead_commentaires fixe  internet Déc 08_TBG Onatel Février  2009  Vtbg V3_Commentaires TBG mars_Budget 2011 v1 (4)" xfId="9774" xr:uid="{00000000-0005-0000-0000-00002F260000}"/>
    <cellStyle name="_TableHead_commentaires fixe  internet Déc 08_TBG Onatel Février  2009  Vtbg V3_Commentaires TBG mars_Budget 2011 v1 (4) 2" xfId="9775" xr:uid="{00000000-0005-0000-0000-000030260000}"/>
    <cellStyle name="_TableHead_commentaires fixe  internet Déc 08_TBG Onatel Février  2009  Vtbg V3_Commentaires TBG mars_Budget Telmob 2011" xfId="9776" xr:uid="{00000000-0005-0000-0000-000031260000}"/>
    <cellStyle name="_TableHead_commentaires fixe  internet Déc 08_TBG Onatel Février  2009  Vtbg V3_Commentaires TBG mars_Budget Telmob 2011 2" xfId="9777" xr:uid="{00000000-0005-0000-0000-000032260000}"/>
    <cellStyle name="_TableHead_commentaires fixe  internet Déc 08_TBG Onatel Février  2009  Vtbg V3_Commentaires TBG mars_Copie de Flash du mois d' avril 2009 corrigé par NAIMI" xfId="9778" xr:uid="{00000000-0005-0000-0000-000033260000}"/>
    <cellStyle name="_TableHead_commentaires fixe  internet Déc 08_TBG Onatel Février  2009  Vtbg V3_Commentaires TBG mars_Copie de Flash du mois d' avril 2009 corrigé par NAIMI 2" xfId="9779" xr:uid="{00000000-0005-0000-0000-000034260000}"/>
    <cellStyle name="_TableHead_commentaires fixe  internet Déc 08_TBG Onatel Février  2009  Vtbg V3_Commentaires TBG mars_Copie de Flash du mois d' avril 2009 corrigé par NAIMI_Budget 2011 v1 (4)" xfId="9780" xr:uid="{00000000-0005-0000-0000-000035260000}"/>
    <cellStyle name="_TableHead_commentaires fixe  internet Déc 08_TBG Onatel Février  2009  Vtbg V3_Commentaires TBG mars_Copie de Flash du mois d' avril 2009 corrigé par NAIMI_Budget 2011 v1 (4) 2" xfId="9781" xr:uid="{00000000-0005-0000-0000-000036260000}"/>
    <cellStyle name="_TableHead_commentaires fixe  internet Déc 08_TBG Onatel Février  2009  Vtbg V3_Commentaires TBG mars_Copie de Flash du mois d' avril 2009 corrigé par NAIMI_Budget Telmob 2011" xfId="9782" xr:uid="{00000000-0005-0000-0000-000037260000}"/>
    <cellStyle name="_TableHead_commentaires fixe  internet Déc 08_TBG Onatel Février  2009  Vtbg V3_Commentaires TBG mars_Copie de Flash du mois d' avril 2009 corrigé par NAIMI_Budget Telmob 2011 2" xfId="9783" xr:uid="{00000000-0005-0000-0000-000038260000}"/>
    <cellStyle name="_TableHead_commentaires fixe  internet Déc 08_TBG Onatel Février  2009  Vtbg V3_Commentaires TBG mars_Copie de Flash du mois d' avril 2009 corrigé par NAIMI_Flash du mois de mai 2009" xfId="9784" xr:uid="{00000000-0005-0000-0000-000039260000}"/>
    <cellStyle name="_TableHead_commentaires fixe  internet Déc 08_TBG Onatel Février  2009  Vtbg V3_Commentaires TBG mars_Copie de Flash du mois d' avril 2009 corrigé par NAIMI_Flash du mois de mai 2009 2" xfId="9785" xr:uid="{00000000-0005-0000-0000-00003A260000}"/>
    <cellStyle name="_TableHead_commentaires fixe  internet Déc 08_TBG Onatel Février  2009  Vtbg V3_Commentaires TBG mars_Copie de Flash du mois d' avril 2009 corrigé par NAIMI_Flash du mois de mai 2009_Budget 2011 v1 (4)" xfId="9786" xr:uid="{00000000-0005-0000-0000-00003B260000}"/>
    <cellStyle name="_TableHead_commentaires fixe  internet Déc 08_TBG Onatel Février  2009  Vtbg V3_Commentaires TBG mars_Copie de Flash du mois d' avril 2009 corrigé par NAIMI_Flash du mois de mai 2009_Budget 2011 v1 (4) 2" xfId="9787" xr:uid="{00000000-0005-0000-0000-00003C260000}"/>
    <cellStyle name="_TableHead_commentaires fixe  internet Déc 08_TBG Onatel Février  2009  Vtbg V3_Commentaires TBG mars_Copie de Flash du mois d' avril 2009 corrigé par NAIMI_Flash du mois de mai 2009_Budget Telmob 2011" xfId="9788" xr:uid="{00000000-0005-0000-0000-00003D260000}"/>
    <cellStyle name="_TableHead_commentaires fixe  internet Déc 08_TBG Onatel Février  2009  Vtbg V3_Commentaires TBG mars_Copie de Flash du mois d' avril 2009 corrigé par NAIMI_Flash du mois de mai 2009_Budget Telmob 2011 2" xfId="9789" xr:uid="{00000000-0005-0000-0000-00003E260000}"/>
    <cellStyle name="_TableHead_commentaires fixe  internet Déc 08_TBG Onatel Février  2009  Vtbg V3_Commentaires TBG mars_Copie de Flash du mois d' avril 2009 corrigé par NAIMI_Reporting Onatel Mai 2009 V 0" xfId="9790" xr:uid="{00000000-0005-0000-0000-00003F260000}"/>
    <cellStyle name="_TableHead_commentaires fixe  internet Déc 08_TBG Onatel Février  2009  Vtbg V3_Commentaires TBG mars_Copie de Flash du mois d' avril 2009 corrigé par NAIMI_Reporting Onatel Mai 2009 V 0 2" xfId="9791" xr:uid="{00000000-0005-0000-0000-000040260000}"/>
    <cellStyle name="_TableHead_commentaires fixe  internet Déc 08_TBG Onatel Février  2009  Vtbg V3_Commentaires TBG mars_Copie de Flash du mois d' avril 2009 corrigé par NAIMI_Reporting Onatel Mai 2009 V 0_Budget 2011 v1 (4)" xfId="9792" xr:uid="{00000000-0005-0000-0000-000041260000}"/>
    <cellStyle name="_TableHead_commentaires fixe  internet Déc 08_TBG Onatel Février  2009  Vtbg V3_Commentaires TBG mars_Copie de Flash du mois d' avril 2009 corrigé par NAIMI_Reporting Onatel Mai 2009 V 0_Budget 2011 v1 (4) 2" xfId="9793" xr:uid="{00000000-0005-0000-0000-000042260000}"/>
    <cellStyle name="_TableHead_commentaires fixe  internet Déc 08_TBG Onatel Février  2009  Vtbg V3_Commentaires TBG mars_Copie de Flash du mois d' avril 2009 corrigé par NAIMI_Reporting Onatel Mai 2009 V 0_Budget Telmob 2011" xfId="9794" xr:uid="{00000000-0005-0000-0000-000043260000}"/>
    <cellStyle name="_TableHead_commentaires fixe  internet Déc 08_TBG Onatel Février  2009  Vtbg V3_Commentaires TBG mars_Copie de Flash du mois d' avril 2009 corrigé par NAIMI_Reporting Onatel Mai 2009 V 0_Budget Telmob 2011 2" xfId="9795" xr:uid="{00000000-0005-0000-0000-000044260000}"/>
    <cellStyle name="_TableHead_commentaires fixe  internet Déc 08_TBG Onatel Février  2009  Vtbg V3_Commentaires TBG mars_Copie de Flash du mois d' avril 2009 corrigé par NAIMI_Reporting Onatel Mai 2009 V 0_Reporting Onatel septembre  2009 préparé" xfId="9796" xr:uid="{00000000-0005-0000-0000-000045260000}"/>
    <cellStyle name="_TableHead_commentaires fixe  internet Déc 08_TBG Onatel Février  2009  Vtbg V3_Commentaires TBG mars_Copie de Flash du mois d' avril 2009 corrigé par NAIMI_Reporting Onatel Mai 2009 V 0_Reporting Onatel septembre  2009 préparé 2" xfId="9797" xr:uid="{00000000-0005-0000-0000-000046260000}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 xr:uid="{00000000-0005-0000-0000-000047260000}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 xr:uid="{00000000-0005-0000-0000-000048260000}"/>
    <cellStyle name="_TableHead_commentaires fixe  internet Déc 08_TBG Onatel Février  2009  Vtbg V3_Commentaires TBG mars_Copie de Flash du mois d' avril 2009 corrigé par NAIMI_Reporting Onatel septembre  2009 préparé" xfId="9800" xr:uid="{00000000-0005-0000-0000-000049260000}"/>
    <cellStyle name="_TableHead_commentaires fixe  internet Déc 08_TBG Onatel Février  2009  Vtbg V3_Commentaires TBG mars_Copie de Flash du mois d' avril 2009 corrigé par NAIMI_Reporting Onatel septembre  2009 préparé 2" xfId="9801" xr:uid="{00000000-0005-0000-0000-00004A260000}"/>
    <cellStyle name="_TableHead_commentaires fixe  internet Déc 08_TBG Onatel Février  2009  Vtbg V3_Commentaires TBG mars_Copie de Flash du mois d' avril 2009 corrigé par NAIMI_Reporting Onatel septembre  2009 préparé_Budget 2011 v1 (4)" xfId="9802" xr:uid="{00000000-0005-0000-0000-00004B260000}"/>
    <cellStyle name="_TableHead_commentaires fixe  internet Déc 08_TBG Onatel Février  2009  Vtbg V3_Commentaires TBG mars_Copie de Flash du mois d' avril 2009 corrigé par NAIMI_Reporting Onatel septembre  2009 préparé_Budget 2011 v1 (4) 2" xfId="9803" xr:uid="{00000000-0005-0000-0000-00004C260000}"/>
    <cellStyle name="_TableHead_commentaires fixe  internet Déc 08_TBG Onatel Février  2009  Vtbg V3_Commentaires TBG mars_Flash du mois d' avril 2009" xfId="9804" xr:uid="{00000000-0005-0000-0000-00004D260000}"/>
    <cellStyle name="_TableHead_commentaires fixe  internet Déc 08_TBG Onatel Février  2009  Vtbg V3_Commentaires TBG mars_Flash du mois d' avril 2009 2" xfId="9805" xr:uid="{00000000-0005-0000-0000-00004E260000}"/>
    <cellStyle name="_TableHead_commentaires fixe  internet Déc 08_TBG Onatel Février  2009  Vtbg V3_Commentaires TBG mars_Flash du mois d' avril 2009_Budget 2011 v1 (4)" xfId="9806" xr:uid="{00000000-0005-0000-0000-00004F260000}"/>
    <cellStyle name="_TableHead_commentaires fixe  internet Déc 08_TBG Onatel Février  2009  Vtbg V3_Commentaires TBG mars_Flash du mois d' avril 2009_Budget 2011 v1 (4) 2" xfId="9807" xr:uid="{00000000-0005-0000-0000-000050260000}"/>
    <cellStyle name="_TableHead_commentaires fixe  internet Déc 08_TBG Onatel Février  2009  Vtbg V3_Commentaires TBG mars_Flash du mois d' avril 2009_Budget Telmob 2011" xfId="9808" xr:uid="{00000000-0005-0000-0000-000051260000}"/>
    <cellStyle name="_TableHead_commentaires fixe  internet Déc 08_TBG Onatel Février  2009  Vtbg V3_Commentaires TBG mars_Flash du mois d' avril 2009_Budget Telmob 2011 2" xfId="9809" xr:uid="{00000000-0005-0000-0000-000052260000}"/>
    <cellStyle name="_TableHead_commentaires fixe  internet Déc 08_TBG Onatel Février  2009  Vtbg V3_Commentaires TBG mars_Flash du mois d' avril 2009_Flash du mois de mai 2009" xfId="9810" xr:uid="{00000000-0005-0000-0000-000053260000}"/>
    <cellStyle name="_TableHead_commentaires fixe  internet Déc 08_TBG Onatel Février  2009  Vtbg V3_Commentaires TBG mars_Flash du mois d' avril 2009_Flash du mois de mai 2009 2" xfId="9811" xr:uid="{00000000-0005-0000-0000-000054260000}"/>
    <cellStyle name="_TableHead_commentaires fixe  internet Déc 08_TBG Onatel Février  2009  Vtbg V3_Commentaires TBG mars_Flash du mois d' avril 2009_Flash du mois de mai 2009_Budget 2011 v1 (4)" xfId="9812" xr:uid="{00000000-0005-0000-0000-000055260000}"/>
    <cellStyle name="_TableHead_commentaires fixe  internet Déc 08_TBG Onatel Février  2009  Vtbg V3_Commentaires TBG mars_Flash du mois d' avril 2009_Flash du mois de mai 2009_Budget 2011 v1 (4) 2" xfId="9813" xr:uid="{00000000-0005-0000-0000-000056260000}"/>
    <cellStyle name="_TableHead_commentaires fixe  internet Déc 08_TBG Onatel Février  2009  Vtbg V3_Commentaires TBG mars_Flash du mois d' avril 2009_Flash du mois de mai 2009_Budget Telmob 2011" xfId="9814" xr:uid="{00000000-0005-0000-0000-000057260000}"/>
    <cellStyle name="_TableHead_commentaires fixe  internet Déc 08_TBG Onatel Février  2009  Vtbg V3_Commentaires TBG mars_Flash du mois d' avril 2009_Flash du mois de mai 2009_Budget Telmob 2011 2" xfId="9815" xr:uid="{00000000-0005-0000-0000-000058260000}"/>
    <cellStyle name="_TableHead_commentaires fixe  internet Déc 08_TBG Onatel Février  2009  Vtbg V3_Commentaires TBG mars_Flash du mois d' avril 2009_Reporting Onatel Mai 2009 V 0" xfId="9816" xr:uid="{00000000-0005-0000-0000-000059260000}"/>
    <cellStyle name="_TableHead_commentaires fixe  internet Déc 08_TBG Onatel Février  2009  Vtbg V3_Commentaires TBG mars_Flash du mois d' avril 2009_Reporting Onatel Mai 2009 V 0 2" xfId="9817" xr:uid="{00000000-0005-0000-0000-00005A260000}"/>
    <cellStyle name="_TableHead_commentaires fixe  internet Déc 08_TBG Onatel Février  2009  Vtbg V3_Commentaires TBG mars_Flash du mois d' avril 2009_Reporting Onatel Mai 2009 V 0_Budget 2011 v1 (4)" xfId="9818" xr:uid="{00000000-0005-0000-0000-00005B260000}"/>
    <cellStyle name="_TableHead_commentaires fixe  internet Déc 08_TBG Onatel Février  2009  Vtbg V3_Commentaires TBG mars_Flash du mois d' avril 2009_Reporting Onatel Mai 2009 V 0_Budget 2011 v1 (4) 2" xfId="9819" xr:uid="{00000000-0005-0000-0000-00005C260000}"/>
    <cellStyle name="_TableHead_commentaires fixe  internet Déc 08_TBG Onatel Février  2009  Vtbg V3_Commentaires TBG mars_Flash du mois d' avril 2009_Reporting Onatel Mai 2009 V 0_Budget Telmob 2011" xfId="9820" xr:uid="{00000000-0005-0000-0000-00005D260000}"/>
    <cellStyle name="_TableHead_commentaires fixe  internet Déc 08_TBG Onatel Février  2009  Vtbg V3_Commentaires TBG mars_Flash du mois d' avril 2009_Reporting Onatel Mai 2009 V 0_Budget Telmob 2011 2" xfId="9821" xr:uid="{00000000-0005-0000-0000-00005E260000}"/>
    <cellStyle name="_TableHead_commentaires fixe  internet Déc 08_TBG Onatel Février  2009  Vtbg V3_Commentaires TBG mars_Flash du mois d' avril 2009_Reporting Onatel septembre  2009 préparé" xfId="9822" xr:uid="{00000000-0005-0000-0000-00005F260000}"/>
    <cellStyle name="_TableHead_commentaires fixe  internet Déc 08_TBG Onatel Février  2009  Vtbg V3_Commentaires TBG mars_Flash du mois d' avril 2009_Reporting Onatel septembre  2009 préparé 2" xfId="9823" xr:uid="{00000000-0005-0000-0000-000060260000}"/>
    <cellStyle name="_TableHead_commentaires fixe  internet Déc 08_TBG Onatel Février  2009  Vtbg V3_Commentaires TBG mars_Flash du mois d' avril 2009_Reporting Onatel septembre  2009 préparé_Budget 2011 v1 (4)" xfId="9824" xr:uid="{00000000-0005-0000-0000-000061260000}"/>
    <cellStyle name="_TableHead_commentaires fixe  internet Déc 08_TBG Onatel Février  2009  Vtbg V3_Commentaires TBG mars_Flash du mois d' avril 2009_Reporting Onatel septembre  2009 préparé_Budget 2011 v1 (4) 2" xfId="9825" xr:uid="{00000000-0005-0000-0000-000062260000}"/>
    <cellStyle name="_TableHead_commentaires fixe  internet Déc 08_TBG Onatel Février  2009  Vtbg V3_Commentaires TBG mars_Flash du mois de mai 2009" xfId="9826" xr:uid="{00000000-0005-0000-0000-000063260000}"/>
    <cellStyle name="_TableHead_commentaires fixe  internet Déc 08_TBG Onatel Février  2009  Vtbg V3_Commentaires TBG mars_Flash du mois de mai 2009 2" xfId="9827" xr:uid="{00000000-0005-0000-0000-000064260000}"/>
    <cellStyle name="_TableHead_commentaires fixe  internet Déc 08_TBG Onatel Février  2009  Vtbg V3_Commentaires TBG mars_Flash du mois de mai 2009_Budget 2011 v1 (4)" xfId="9828" xr:uid="{00000000-0005-0000-0000-000065260000}"/>
    <cellStyle name="_TableHead_commentaires fixe  internet Déc 08_TBG Onatel Février  2009  Vtbg V3_Commentaires TBG mars_Flash du mois de mai 2009_Budget 2011 v1 (4) 2" xfId="9829" xr:uid="{00000000-0005-0000-0000-000066260000}"/>
    <cellStyle name="_TableHead_commentaires fixe  internet Déc 08_TBG Onatel Février  2009  Vtbg V3_Commentaires TBG mars_Flash du mois de mai 2009_Budget Telmob 2011" xfId="9830" xr:uid="{00000000-0005-0000-0000-000067260000}"/>
    <cellStyle name="_TableHead_commentaires fixe  internet Déc 08_TBG Onatel Février  2009  Vtbg V3_Commentaires TBG mars_Flash du mois de mai 2009_Budget Telmob 2011 2" xfId="9831" xr:uid="{00000000-0005-0000-0000-000068260000}"/>
    <cellStyle name="_TableHead_commentaires fixe  internet Déc 08_TBG Onatel Février  2009  Vtbg V3_Commentaires TBG mars_Reporting Onatel Mai 2009 V 0" xfId="9832" xr:uid="{00000000-0005-0000-0000-000069260000}"/>
    <cellStyle name="_TableHead_commentaires fixe  internet Déc 08_TBG Onatel Février  2009  Vtbg V3_Commentaires TBG mars_Reporting Onatel Mai 2009 V 0 2" xfId="9833" xr:uid="{00000000-0005-0000-0000-00006A260000}"/>
    <cellStyle name="_TableHead_commentaires fixe  internet Déc 08_TBG Onatel Février  2009  Vtbg V3_Commentaires TBG mars_Reporting Onatel Mai 2009 V 0_Budget 2011 v1 (4)" xfId="9834" xr:uid="{00000000-0005-0000-0000-00006B260000}"/>
    <cellStyle name="_TableHead_commentaires fixe  internet Déc 08_TBG Onatel Février  2009  Vtbg V3_Commentaires TBG mars_Reporting Onatel Mai 2009 V 0_Budget 2011 v1 (4) 2" xfId="9835" xr:uid="{00000000-0005-0000-0000-00006C260000}"/>
    <cellStyle name="_TableHead_commentaires fixe  internet Déc 08_TBG Onatel Février  2009  Vtbg V3_Commentaires TBG mars_Reporting Onatel Mai 2009 V 0_Budget Telmob 2011" xfId="9836" xr:uid="{00000000-0005-0000-0000-00006D260000}"/>
    <cellStyle name="_TableHead_commentaires fixe  internet Déc 08_TBG Onatel Février  2009  Vtbg V3_Commentaires TBG mars_Reporting Onatel Mai 2009 V 0_Budget Telmob 2011 2" xfId="9837" xr:uid="{00000000-0005-0000-0000-00006E260000}"/>
    <cellStyle name="_TableHead_commentaires fixe  internet Déc 08_TBG Onatel Février  2009  Vtbg V3_Commentaires TBG mars_Reporting Onatel septembre  2009 préparé" xfId="9838" xr:uid="{00000000-0005-0000-0000-00006F260000}"/>
    <cellStyle name="_TableHead_commentaires fixe  internet Déc 08_TBG Onatel Février  2009  Vtbg V3_Commentaires TBG mars_Reporting Onatel septembre  2009 préparé 2" xfId="9839" xr:uid="{00000000-0005-0000-0000-000070260000}"/>
    <cellStyle name="_TableHead_commentaires fixe  internet Déc 08_TBG Onatel Février  2009  Vtbg V3_Commentaires TBG mars_Reporting Onatel septembre  2009 préparé_Budget 2011 v1 (4)" xfId="9840" xr:uid="{00000000-0005-0000-0000-000071260000}"/>
    <cellStyle name="_TableHead_commentaires fixe  internet Déc 08_TBG Onatel Février  2009  Vtbg V3_Commentaires TBG mars_Reporting Onatel septembre  2009 préparé_Budget 2011 v1 (4) 2" xfId="9841" xr:uid="{00000000-0005-0000-0000-000072260000}"/>
    <cellStyle name="_TableHead_commentaires fixe  internet Déc 08_TBG Onatel Février  2009  Vtbg V3_Copie de Flash du mois d' avril 2009 corrigé par NAIMI" xfId="9842" xr:uid="{00000000-0005-0000-0000-000073260000}"/>
    <cellStyle name="_TableHead_commentaires fixe  internet Déc 08_TBG Onatel Février  2009  Vtbg V3_Copie de Flash du mois d' avril 2009 corrigé par NAIMI 2" xfId="9843" xr:uid="{00000000-0005-0000-0000-000074260000}"/>
    <cellStyle name="_TableHead_commentaires fixe  internet Déc 08_TBG Onatel Février  2009  Vtbg V3_Copie de Flash du mois d' avril 2009 corrigé par NAIMI_Budget 2011 v1 (4)" xfId="9844" xr:uid="{00000000-0005-0000-0000-000075260000}"/>
    <cellStyle name="_TableHead_commentaires fixe  internet Déc 08_TBG Onatel Février  2009  Vtbg V3_Copie de Flash du mois d' avril 2009 corrigé par NAIMI_Budget 2011 v1 (4) 2" xfId="9845" xr:uid="{00000000-0005-0000-0000-000076260000}"/>
    <cellStyle name="_TableHead_commentaires fixe  internet Déc 08_TBG Onatel Février  2009  Vtbg V3_Copie de Flash du mois d' avril 2009 corrigé par NAIMI_Budget Telmob 2011" xfId="9846" xr:uid="{00000000-0005-0000-0000-000077260000}"/>
    <cellStyle name="_TableHead_commentaires fixe  internet Déc 08_TBG Onatel Février  2009  Vtbg V3_Copie de Flash du mois d' avril 2009 corrigé par NAIMI_Budget Telmob 2011 2" xfId="9847" xr:uid="{00000000-0005-0000-0000-000078260000}"/>
    <cellStyle name="_TableHead_commentaires fixe  internet Déc 08_TBG Onatel Février  2009  Vtbg V3_Copie de Flash du mois d' avril 2009 corrigé par NAIMI_Flash du mois de mai 2009" xfId="9848" xr:uid="{00000000-0005-0000-0000-000079260000}"/>
    <cellStyle name="_TableHead_commentaires fixe  internet Déc 08_TBG Onatel Février  2009  Vtbg V3_Copie de Flash du mois d' avril 2009 corrigé par NAIMI_Flash du mois de mai 2009 2" xfId="9849" xr:uid="{00000000-0005-0000-0000-00007A260000}"/>
    <cellStyle name="_TableHead_commentaires fixe  internet Déc 08_TBG Onatel Février  2009  Vtbg V3_Copie de Flash du mois d' avril 2009 corrigé par NAIMI_Flash du mois de mai 2009_Budget 2011 v1 (4)" xfId="9850" xr:uid="{00000000-0005-0000-0000-00007B260000}"/>
    <cellStyle name="_TableHead_commentaires fixe  internet Déc 08_TBG Onatel Février  2009  Vtbg V3_Copie de Flash du mois d' avril 2009 corrigé par NAIMI_Flash du mois de mai 2009_Budget 2011 v1 (4) 2" xfId="9851" xr:uid="{00000000-0005-0000-0000-00007C260000}"/>
    <cellStyle name="_TableHead_commentaires fixe  internet Déc 08_TBG Onatel Février  2009  Vtbg V3_Copie de Flash du mois d' avril 2009 corrigé par NAIMI_Flash du mois de mai 2009_Budget Telmob 2011" xfId="9852" xr:uid="{00000000-0005-0000-0000-00007D260000}"/>
    <cellStyle name="_TableHead_commentaires fixe  internet Déc 08_TBG Onatel Février  2009  Vtbg V3_Copie de Flash du mois d' avril 2009 corrigé par NAIMI_Flash du mois de mai 2009_Budget Telmob 2011 2" xfId="9853" xr:uid="{00000000-0005-0000-0000-00007E260000}"/>
    <cellStyle name="_TableHead_commentaires fixe  internet Déc 08_TBG Onatel Février  2009  Vtbg V3_Copie de Flash du mois d' avril 2009 corrigé par NAIMI_Reporting Onatel Mai 2009 V 0" xfId="9854" xr:uid="{00000000-0005-0000-0000-00007F260000}"/>
    <cellStyle name="_TableHead_commentaires fixe  internet Déc 08_TBG Onatel Février  2009  Vtbg V3_Copie de Flash du mois d' avril 2009 corrigé par NAIMI_Reporting Onatel Mai 2009 V 0 2" xfId="9855" xr:uid="{00000000-0005-0000-0000-000080260000}"/>
    <cellStyle name="_TableHead_commentaires fixe  internet Déc 08_TBG Onatel Février  2009  Vtbg V3_Copie de Flash du mois d' avril 2009 corrigé par NAIMI_Reporting Onatel Mai 2009 V 0_Budget 2011 v1 (4)" xfId="9856" xr:uid="{00000000-0005-0000-0000-000081260000}"/>
    <cellStyle name="_TableHead_commentaires fixe  internet Déc 08_TBG Onatel Février  2009  Vtbg V3_Copie de Flash du mois d' avril 2009 corrigé par NAIMI_Reporting Onatel Mai 2009 V 0_Budget 2011 v1 (4) 2" xfId="9857" xr:uid="{00000000-0005-0000-0000-000082260000}"/>
    <cellStyle name="_TableHead_commentaires fixe  internet Déc 08_TBG Onatel Février  2009  Vtbg V3_Copie de Flash du mois d' avril 2009 corrigé par NAIMI_Reporting Onatel Mai 2009 V 0_Budget Telmob 2011" xfId="9858" xr:uid="{00000000-0005-0000-0000-000083260000}"/>
    <cellStyle name="_TableHead_commentaires fixe  internet Déc 08_TBG Onatel Février  2009  Vtbg V3_Copie de Flash du mois d' avril 2009 corrigé par NAIMI_Reporting Onatel Mai 2009 V 0_Budget Telmob 2011 2" xfId="9859" xr:uid="{00000000-0005-0000-0000-000084260000}"/>
    <cellStyle name="_TableHead_commentaires fixe  internet Déc 08_TBG Onatel Février  2009  Vtbg V3_Copie de Flash du mois d' avril 2009 corrigé par NAIMI_Reporting Onatel Mai 2009 V 0_Reporting Onatel septembre  2009 préparé" xfId="9860" xr:uid="{00000000-0005-0000-0000-000085260000}"/>
    <cellStyle name="_TableHead_commentaires fixe  internet Déc 08_TBG Onatel Février  2009  Vtbg V3_Copie de Flash du mois d' avril 2009 corrigé par NAIMI_Reporting Onatel Mai 2009 V 0_Reporting Onatel septembre  2009 préparé 2" xfId="9861" xr:uid="{00000000-0005-0000-0000-000086260000}"/>
    <cellStyle name="_TableHead_commentaires fixe  internet Déc 08_TBG Onatel Février  2009  Vtbg V3_Copie de Flash du mois d' avril 2009 corrigé par NAIMI_Reporting Onatel Mai 2009 V 0_Reporting Onatel septembre  2009 préparé_Budget 2011 v1 (4)" xfId="9862" xr:uid="{00000000-0005-0000-0000-000087260000}"/>
    <cellStyle name="_TableHead_commentaires fixe  internet Déc 08_TBG Onatel Février  2009  Vtbg V3_Copie de Flash du mois d' avril 2009 corrigé par NAIMI_Reporting Onatel Mai 2009 V 0_Reporting Onatel septembre  2009 préparé_Budget 2011 v1 (4) 2" xfId="9863" xr:uid="{00000000-0005-0000-0000-000088260000}"/>
    <cellStyle name="_TableHead_commentaires fixe  internet Déc 08_TBG Onatel Février  2009  Vtbg V3_Copie de Flash du mois d' avril 2009 corrigé par NAIMI_Reporting Onatel septembre  2009 préparé" xfId="9864" xr:uid="{00000000-0005-0000-0000-000089260000}"/>
    <cellStyle name="_TableHead_commentaires fixe  internet Déc 08_TBG Onatel Février  2009  Vtbg V3_Copie de Flash du mois d' avril 2009 corrigé par NAIMI_Reporting Onatel septembre  2009 préparé 2" xfId="9865" xr:uid="{00000000-0005-0000-0000-00008A260000}"/>
    <cellStyle name="_TableHead_commentaires fixe  internet Déc 08_TBG Onatel Février  2009  Vtbg V3_Copie de Flash du mois d' avril 2009 corrigé par NAIMI_Reporting Onatel septembre  2009 préparé_Budget 2011 v1 (4)" xfId="9866" xr:uid="{00000000-0005-0000-0000-00008B260000}"/>
    <cellStyle name="_TableHead_commentaires fixe  internet Déc 08_TBG Onatel Février  2009  Vtbg V3_Copie de Flash du mois d' avril 2009 corrigé par NAIMI_Reporting Onatel septembre  2009 préparé_Budget 2011 v1 (4) 2" xfId="9867" xr:uid="{00000000-0005-0000-0000-00008C260000}"/>
    <cellStyle name="_TableHead_commentaires fixe  internet Déc 08_TBG Onatel Février  2009  Vtbg V3_Flash du mois d' avril 2009" xfId="9868" xr:uid="{00000000-0005-0000-0000-00008D260000}"/>
    <cellStyle name="_TableHead_commentaires fixe  internet Déc 08_TBG Onatel Février  2009  Vtbg V3_Flash du mois d' avril 2009 2" xfId="9869" xr:uid="{00000000-0005-0000-0000-00008E260000}"/>
    <cellStyle name="_TableHead_commentaires fixe  internet Déc 08_TBG Onatel Février  2009  Vtbg V3_Flash du mois d' avril 2009_Budget 2011 v1 (4)" xfId="9870" xr:uid="{00000000-0005-0000-0000-00008F260000}"/>
    <cellStyle name="_TableHead_commentaires fixe  internet Déc 08_TBG Onatel Février  2009  Vtbg V3_Flash du mois d' avril 2009_Budget 2011 v1 (4) 2" xfId="9871" xr:uid="{00000000-0005-0000-0000-000090260000}"/>
    <cellStyle name="_TableHead_commentaires fixe  internet Déc 08_TBG Onatel Février  2009  Vtbg V3_Flash du mois d' avril 2009_Budget Telmob 2011" xfId="9872" xr:uid="{00000000-0005-0000-0000-000091260000}"/>
    <cellStyle name="_TableHead_commentaires fixe  internet Déc 08_TBG Onatel Février  2009  Vtbg V3_Flash du mois d' avril 2009_Budget Telmob 2011 2" xfId="9873" xr:uid="{00000000-0005-0000-0000-000092260000}"/>
    <cellStyle name="_TableHead_commentaires fixe  internet Déc 08_TBG Onatel Février  2009  Vtbg V3_Flash du mois d' avril 2009_Flash du mois de mai 2009" xfId="9874" xr:uid="{00000000-0005-0000-0000-000093260000}"/>
    <cellStyle name="_TableHead_commentaires fixe  internet Déc 08_TBG Onatel Février  2009  Vtbg V3_Flash du mois d' avril 2009_Flash du mois de mai 2009 2" xfId="9875" xr:uid="{00000000-0005-0000-0000-000094260000}"/>
    <cellStyle name="_TableHead_commentaires fixe  internet Déc 08_TBG Onatel Février  2009  Vtbg V3_Flash du mois d' avril 2009_Flash du mois de mai 2009_Budget 2011 v1 (4)" xfId="9876" xr:uid="{00000000-0005-0000-0000-000095260000}"/>
    <cellStyle name="_TableHead_commentaires fixe  internet Déc 08_TBG Onatel Février  2009  Vtbg V3_Flash du mois d' avril 2009_Flash du mois de mai 2009_Budget 2011 v1 (4) 2" xfId="9877" xr:uid="{00000000-0005-0000-0000-000096260000}"/>
    <cellStyle name="_TableHead_commentaires fixe  internet Déc 08_TBG Onatel Février  2009  Vtbg V3_Flash du mois d' avril 2009_Flash du mois de mai 2009_Budget Telmob 2011" xfId="9878" xr:uid="{00000000-0005-0000-0000-000097260000}"/>
    <cellStyle name="_TableHead_commentaires fixe  internet Déc 08_TBG Onatel Février  2009  Vtbg V3_Flash du mois d' avril 2009_Flash du mois de mai 2009_Budget Telmob 2011 2" xfId="9879" xr:uid="{00000000-0005-0000-0000-000098260000}"/>
    <cellStyle name="_TableHead_commentaires fixe  internet Déc 08_TBG Onatel Février  2009  Vtbg V3_Flash du mois d' avril 2009_Reporting Onatel Mai 2009 V 0" xfId="9880" xr:uid="{00000000-0005-0000-0000-000099260000}"/>
    <cellStyle name="_TableHead_commentaires fixe  internet Déc 08_TBG Onatel Février  2009  Vtbg V3_Flash du mois d' avril 2009_Reporting Onatel Mai 2009 V 0 2" xfId="9881" xr:uid="{00000000-0005-0000-0000-00009A260000}"/>
    <cellStyle name="_TableHead_commentaires fixe  internet Déc 08_TBG Onatel Février  2009  Vtbg V3_Flash du mois d' avril 2009_Reporting Onatel Mai 2009 V 0_Budget 2011 v1 (4)" xfId="9882" xr:uid="{00000000-0005-0000-0000-00009B260000}"/>
    <cellStyle name="_TableHead_commentaires fixe  internet Déc 08_TBG Onatel Février  2009  Vtbg V3_Flash du mois d' avril 2009_Reporting Onatel Mai 2009 V 0_Budget 2011 v1 (4) 2" xfId="9883" xr:uid="{00000000-0005-0000-0000-00009C260000}"/>
    <cellStyle name="_TableHead_commentaires fixe  internet Déc 08_TBG Onatel Février  2009  Vtbg V3_Flash du mois d' avril 2009_Reporting Onatel Mai 2009 V 0_Budget Telmob 2011" xfId="9884" xr:uid="{00000000-0005-0000-0000-00009D260000}"/>
    <cellStyle name="_TableHead_commentaires fixe  internet Déc 08_TBG Onatel Février  2009  Vtbg V3_Flash du mois d' avril 2009_Reporting Onatel Mai 2009 V 0_Budget Telmob 2011 2" xfId="9885" xr:uid="{00000000-0005-0000-0000-00009E260000}"/>
    <cellStyle name="_TableHead_commentaires fixe  internet Déc 08_TBG Onatel Février  2009  Vtbg V3_Flash du mois d' avril 2009_Reporting Onatel septembre  2009 préparé" xfId="9886" xr:uid="{00000000-0005-0000-0000-00009F260000}"/>
    <cellStyle name="_TableHead_commentaires fixe  internet Déc 08_TBG Onatel Février  2009  Vtbg V3_Flash du mois d' avril 2009_Reporting Onatel septembre  2009 préparé 2" xfId="9887" xr:uid="{00000000-0005-0000-0000-0000A0260000}"/>
    <cellStyle name="_TableHead_commentaires fixe  internet Déc 08_TBG Onatel Février  2009  Vtbg V3_Flash du mois d' avril 2009_Reporting Onatel septembre  2009 préparé_Budget 2011 v1 (4)" xfId="9888" xr:uid="{00000000-0005-0000-0000-0000A1260000}"/>
    <cellStyle name="_TableHead_commentaires fixe  internet Déc 08_TBG Onatel Février  2009  Vtbg V3_Flash du mois d' avril 2009_Reporting Onatel septembre  2009 préparé_Budget 2011 v1 (4) 2" xfId="9889" xr:uid="{00000000-0005-0000-0000-0000A2260000}"/>
    <cellStyle name="_TableHead_commentaires fixe  internet Déc 08_TBG Onatel Février  2009  Vtbg V3_Flash du mois de mai 2009" xfId="9890" xr:uid="{00000000-0005-0000-0000-0000A3260000}"/>
    <cellStyle name="_TableHead_commentaires fixe  internet Déc 08_TBG Onatel Février  2009  Vtbg V3_Flash du mois de mai 2009 2" xfId="9891" xr:uid="{00000000-0005-0000-0000-0000A4260000}"/>
    <cellStyle name="_TableHead_commentaires fixe  internet Déc 08_TBG Onatel Février  2009  Vtbg V3_Flash du mois de mai 2009_Budget 2011 v1 (4)" xfId="9892" xr:uid="{00000000-0005-0000-0000-0000A5260000}"/>
    <cellStyle name="_TableHead_commentaires fixe  internet Déc 08_TBG Onatel Février  2009  Vtbg V3_Flash du mois de mai 2009_Budget 2011 v1 (4) 2" xfId="9893" xr:uid="{00000000-0005-0000-0000-0000A6260000}"/>
    <cellStyle name="_TableHead_commentaires fixe  internet Déc 08_TBG Onatel Février  2009  Vtbg V3_Flash du mois de mai 2009_Budget Telmob 2011" xfId="9894" xr:uid="{00000000-0005-0000-0000-0000A7260000}"/>
    <cellStyle name="_TableHead_commentaires fixe  internet Déc 08_TBG Onatel Février  2009  Vtbg V3_Flash du mois de mai 2009_Budget Telmob 2011 2" xfId="9895" xr:uid="{00000000-0005-0000-0000-0000A8260000}"/>
    <cellStyle name="_TableHead_commentaires fixe  internet Déc 08_TBG Onatel Février  2009  Vtbg V3_Reporting Onatel Mai 2009 V 0" xfId="9896" xr:uid="{00000000-0005-0000-0000-0000A9260000}"/>
    <cellStyle name="_TableHead_commentaires fixe  internet Déc 08_TBG Onatel Février  2009  Vtbg V3_Reporting Onatel Mai 2009 V 0 2" xfId="9897" xr:uid="{00000000-0005-0000-0000-0000AA260000}"/>
    <cellStyle name="_TableHead_commentaires fixe  internet Déc 08_TBG Onatel Février  2009  Vtbg V3_Reporting Onatel Mai 2009 V 0_Budget 2011 v1 (4)" xfId="9898" xr:uid="{00000000-0005-0000-0000-0000AB260000}"/>
    <cellStyle name="_TableHead_commentaires fixe  internet Déc 08_TBG Onatel Février  2009  Vtbg V3_Reporting Onatel Mai 2009 V 0_Budget 2011 v1 (4) 2" xfId="9899" xr:uid="{00000000-0005-0000-0000-0000AC260000}"/>
    <cellStyle name="_TableHead_commentaires fixe  internet Déc 08_TBG Onatel Février  2009  Vtbg V3_Reporting Onatel Mai 2009 V 0_Budget Telmob 2011" xfId="9900" xr:uid="{00000000-0005-0000-0000-0000AD260000}"/>
    <cellStyle name="_TableHead_commentaires fixe  internet Déc 08_TBG Onatel Février  2009  Vtbg V3_Reporting Onatel Mai 2009 V 0_Budget Telmob 2011 2" xfId="9901" xr:uid="{00000000-0005-0000-0000-0000AE260000}"/>
    <cellStyle name="_TableHead_commentaires fixe  internet Déc 08_TBG Onatel Février  2009  Vtbg V3_Reporting Onatel septembre  2009 préparé" xfId="9902" xr:uid="{00000000-0005-0000-0000-0000AF260000}"/>
    <cellStyle name="_TableHead_commentaires fixe  internet Déc 08_TBG Onatel Février  2009  Vtbg V3_Reporting Onatel septembre  2009 préparé 2" xfId="9903" xr:uid="{00000000-0005-0000-0000-0000B0260000}"/>
    <cellStyle name="_TableHead_commentaires fixe  internet Déc 08_TBG Onatel Février  2009  Vtbg V3_Reporting Onatel septembre  2009 préparé_Budget 2011 v1 (4)" xfId="9904" xr:uid="{00000000-0005-0000-0000-0000B1260000}"/>
    <cellStyle name="_TableHead_commentaires fixe  internet Déc 08_TBG Onatel Février  2009  Vtbg V3_Reporting Onatel septembre  2009 préparé_Budget 2011 v1 (4) 2" xfId="9905" xr:uid="{00000000-0005-0000-0000-0000B2260000}"/>
    <cellStyle name="_TableHead_Commentaires TBG mars" xfId="9906" xr:uid="{00000000-0005-0000-0000-0000B3260000}"/>
    <cellStyle name="_TableHead_Commentaires TBG mars 2" xfId="9907" xr:uid="{00000000-0005-0000-0000-0000B4260000}"/>
    <cellStyle name="_TableHead_Commentaires TBG mars_Budget 2011 v1 (4)" xfId="9908" xr:uid="{00000000-0005-0000-0000-0000B5260000}"/>
    <cellStyle name="_TableHead_Commentaires TBG mars_Budget 2011 v1 (4) 2" xfId="9909" xr:uid="{00000000-0005-0000-0000-0000B6260000}"/>
    <cellStyle name="_TableHead_Commentaires TBG mars_Budget Telmob 2011" xfId="9910" xr:uid="{00000000-0005-0000-0000-0000B7260000}"/>
    <cellStyle name="_TableHead_Commentaires TBG mars_Budget Telmob 2011 2" xfId="9911" xr:uid="{00000000-0005-0000-0000-0000B8260000}"/>
    <cellStyle name="_TableHead_Commentaires TBG mars_Copie de Flash du mois d' avril 2009 corrigé par NAIMI" xfId="9912" xr:uid="{00000000-0005-0000-0000-0000B9260000}"/>
    <cellStyle name="_TableHead_Commentaires TBG mars_Copie de Flash du mois d' avril 2009 corrigé par NAIMI 2" xfId="9913" xr:uid="{00000000-0005-0000-0000-0000BA260000}"/>
    <cellStyle name="_TableHead_Commentaires TBG mars_Copie de Flash du mois d' avril 2009 corrigé par NAIMI_Budget 2011 v1 (4)" xfId="9914" xr:uid="{00000000-0005-0000-0000-0000BB260000}"/>
    <cellStyle name="_TableHead_Commentaires TBG mars_Copie de Flash du mois d' avril 2009 corrigé par NAIMI_Budget 2011 v1 (4) 2" xfId="9915" xr:uid="{00000000-0005-0000-0000-0000BC260000}"/>
    <cellStyle name="_TableHead_Commentaires TBG mars_Copie de Flash du mois d' avril 2009 corrigé par NAIMI_Budget Telmob 2011" xfId="9916" xr:uid="{00000000-0005-0000-0000-0000BD260000}"/>
    <cellStyle name="_TableHead_Commentaires TBG mars_Copie de Flash du mois d' avril 2009 corrigé par NAIMI_Budget Telmob 2011 2" xfId="9917" xr:uid="{00000000-0005-0000-0000-0000BE260000}"/>
    <cellStyle name="_TableHead_Commentaires TBG mars_Copie de Flash du mois d' avril 2009 corrigé par NAIMI_Flash du mois de mai 2009" xfId="9918" xr:uid="{00000000-0005-0000-0000-0000BF260000}"/>
    <cellStyle name="_TableHead_Commentaires TBG mars_Copie de Flash du mois d' avril 2009 corrigé par NAIMI_Flash du mois de mai 2009 2" xfId="9919" xr:uid="{00000000-0005-0000-0000-0000C0260000}"/>
    <cellStyle name="_TableHead_Commentaires TBG mars_Copie de Flash du mois d' avril 2009 corrigé par NAIMI_Flash du mois de mai 2009_Budget 2011 v1 (4)" xfId="9920" xr:uid="{00000000-0005-0000-0000-0000C1260000}"/>
    <cellStyle name="_TableHead_Commentaires TBG mars_Copie de Flash du mois d' avril 2009 corrigé par NAIMI_Flash du mois de mai 2009_Budget 2011 v1 (4) 2" xfId="9921" xr:uid="{00000000-0005-0000-0000-0000C2260000}"/>
    <cellStyle name="_TableHead_Commentaires TBG mars_Copie de Flash du mois d' avril 2009 corrigé par NAIMI_Flash du mois de mai 2009_Budget Telmob 2011" xfId="9922" xr:uid="{00000000-0005-0000-0000-0000C3260000}"/>
    <cellStyle name="_TableHead_Commentaires TBG mars_Copie de Flash du mois d' avril 2009 corrigé par NAIMI_Flash du mois de mai 2009_Budget Telmob 2011 2" xfId="9923" xr:uid="{00000000-0005-0000-0000-0000C4260000}"/>
    <cellStyle name="_TableHead_Commentaires TBG mars_Copie de Flash du mois d' avril 2009 corrigé par NAIMI_Reporting Onatel Mai 2009 V 0" xfId="9924" xr:uid="{00000000-0005-0000-0000-0000C5260000}"/>
    <cellStyle name="_TableHead_Commentaires TBG mars_Copie de Flash du mois d' avril 2009 corrigé par NAIMI_Reporting Onatel Mai 2009 V 0 2" xfId="9925" xr:uid="{00000000-0005-0000-0000-0000C6260000}"/>
    <cellStyle name="_TableHead_Commentaires TBG mars_Copie de Flash du mois d' avril 2009 corrigé par NAIMI_Reporting Onatel Mai 2009 V 0_Budget 2011 v1 (4)" xfId="9926" xr:uid="{00000000-0005-0000-0000-0000C7260000}"/>
    <cellStyle name="_TableHead_Commentaires TBG mars_Copie de Flash du mois d' avril 2009 corrigé par NAIMI_Reporting Onatel Mai 2009 V 0_Budget 2011 v1 (4) 2" xfId="9927" xr:uid="{00000000-0005-0000-0000-0000C8260000}"/>
    <cellStyle name="_TableHead_Commentaires TBG mars_Copie de Flash du mois d' avril 2009 corrigé par NAIMI_Reporting Onatel Mai 2009 V 0_Budget Telmob 2011" xfId="9928" xr:uid="{00000000-0005-0000-0000-0000C9260000}"/>
    <cellStyle name="_TableHead_Commentaires TBG mars_Copie de Flash du mois d' avril 2009 corrigé par NAIMI_Reporting Onatel Mai 2009 V 0_Budget Telmob 2011 2" xfId="9929" xr:uid="{00000000-0005-0000-0000-0000CA260000}"/>
    <cellStyle name="_TableHead_Commentaires TBG mars_Copie de Flash du mois d' avril 2009 corrigé par NAIMI_Reporting Onatel Mai 2009 V 0_Reporting Onatel septembre  2009 préparé" xfId="9930" xr:uid="{00000000-0005-0000-0000-0000CB260000}"/>
    <cellStyle name="_TableHead_Commentaires TBG mars_Copie de Flash du mois d' avril 2009 corrigé par NAIMI_Reporting Onatel Mai 2009 V 0_Reporting Onatel septembre  2009 préparé 2" xfId="9931" xr:uid="{00000000-0005-0000-0000-0000CC260000}"/>
    <cellStyle name="_TableHead_Commentaires TBG mars_Copie de Flash du mois d' avril 2009 corrigé par NAIMI_Reporting Onatel Mai 2009 V 0_Reporting Onatel septembre  2009 préparé_Budget 2011 v1 (4)" xfId="9932" xr:uid="{00000000-0005-0000-0000-0000CD260000}"/>
    <cellStyle name="_TableHead_Commentaires TBG mars_Copie de Flash du mois d' avril 2009 corrigé par NAIMI_Reporting Onatel Mai 2009 V 0_Reporting Onatel septembre  2009 préparé_Budget 2011 v1 (4) 2" xfId="9933" xr:uid="{00000000-0005-0000-0000-0000CE260000}"/>
    <cellStyle name="_TableHead_Commentaires TBG mars_Copie de Flash du mois d' avril 2009 corrigé par NAIMI_Reporting Onatel septembre  2009 préparé" xfId="9934" xr:uid="{00000000-0005-0000-0000-0000CF260000}"/>
    <cellStyle name="_TableHead_Commentaires TBG mars_Copie de Flash du mois d' avril 2009 corrigé par NAIMI_Reporting Onatel septembre  2009 préparé 2" xfId="9935" xr:uid="{00000000-0005-0000-0000-0000D0260000}"/>
    <cellStyle name="_TableHead_Commentaires TBG mars_Copie de Flash du mois d' avril 2009 corrigé par NAIMI_Reporting Onatel septembre  2009 préparé_Budget 2011 v1 (4)" xfId="9936" xr:uid="{00000000-0005-0000-0000-0000D1260000}"/>
    <cellStyle name="_TableHead_Commentaires TBG mars_Copie de Flash du mois d' avril 2009 corrigé par NAIMI_Reporting Onatel septembre  2009 préparé_Budget 2011 v1 (4) 2" xfId="9937" xr:uid="{00000000-0005-0000-0000-0000D2260000}"/>
    <cellStyle name="_TableHead_Commentaires TBG mars_Flash du mois d' avril 2009" xfId="9938" xr:uid="{00000000-0005-0000-0000-0000D3260000}"/>
    <cellStyle name="_TableHead_Commentaires TBG mars_Flash du mois d' avril 2009 2" xfId="9939" xr:uid="{00000000-0005-0000-0000-0000D4260000}"/>
    <cellStyle name="_TableHead_Commentaires TBG mars_Flash du mois d' avril 2009_Budget 2011 v1 (4)" xfId="9940" xr:uid="{00000000-0005-0000-0000-0000D5260000}"/>
    <cellStyle name="_TableHead_Commentaires TBG mars_Flash du mois d' avril 2009_Budget 2011 v1 (4) 2" xfId="9941" xr:uid="{00000000-0005-0000-0000-0000D6260000}"/>
    <cellStyle name="_TableHead_Commentaires TBG mars_Flash du mois d' avril 2009_Budget Telmob 2011" xfId="9942" xr:uid="{00000000-0005-0000-0000-0000D7260000}"/>
    <cellStyle name="_TableHead_Commentaires TBG mars_Flash du mois d' avril 2009_Budget Telmob 2011 2" xfId="9943" xr:uid="{00000000-0005-0000-0000-0000D8260000}"/>
    <cellStyle name="_TableHead_Commentaires TBG mars_Flash du mois d' avril 2009_Flash du mois de mai 2009" xfId="9944" xr:uid="{00000000-0005-0000-0000-0000D9260000}"/>
    <cellStyle name="_TableHead_Commentaires TBG mars_Flash du mois d' avril 2009_Flash du mois de mai 2009 2" xfId="9945" xr:uid="{00000000-0005-0000-0000-0000DA260000}"/>
    <cellStyle name="_TableHead_Commentaires TBG mars_Flash du mois d' avril 2009_Flash du mois de mai 2009_Budget 2011 v1 (4)" xfId="9946" xr:uid="{00000000-0005-0000-0000-0000DB260000}"/>
    <cellStyle name="_TableHead_Commentaires TBG mars_Flash du mois d' avril 2009_Flash du mois de mai 2009_Budget 2011 v1 (4) 2" xfId="9947" xr:uid="{00000000-0005-0000-0000-0000DC260000}"/>
    <cellStyle name="_TableHead_Commentaires TBG mars_Flash du mois d' avril 2009_Flash du mois de mai 2009_Budget Telmob 2011" xfId="9948" xr:uid="{00000000-0005-0000-0000-0000DD260000}"/>
    <cellStyle name="_TableHead_Commentaires TBG mars_Flash du mois d' avril 2009_Flash du mois de mai 2009_Budget Telmob 2011 2" xfId="9949" xr:uid="{00000000-0005-0000-0000-0000DE260000}"/>
    <cellStyle name="_TableHead_Commentaires TBG mars_Flash du mois d' avril 2009_Reporting Onatel Mai 2009 V 0" xfId="9950" xr:uid="{00000000-0005-0000-0000-0000DF260000}"/>
    <cellStyle name="_TableHead_Commentaires TBG mars_Flash du mois d' avril 2009_Reporting Onatel Mai 2009 V 0 2" xfId="9951" xr:uid="{00000000-0005-0000-0000-0000E0260000}"/>
    <cellStyle name="_TableHead_Commentaires TBG mars_Flash du mois d' avril 2009_Reporting Onatel Mai 2009 V 0_Budget 2011 v1 (4)" xfId="9952" xr:uid="{00000000-0005-0000-0000-0000E1260000}"/>
    <cellStyle name="_TableHead_Commentaires TBG mars_Flash du mois d' avril 2009_Reporting Onatel Mai 2009 V 0_Budget 2011 v1 (4) 2" xfId="9953" xr:uid="{00000000-0005-0000-0000-0000E2260000}"/>
    <cellStyle name="_TableHead_Commentaires TBG mars_Flash du mois d' avril 2009_Reporting Onatel Mai 2009 V 0_Budget Telmob 2011" xfId="9954" xr:uid="{00000000-0005-0000-0000-0000E3260000}"/>
    <cellStyle name="_TableHead_Commentaires TBG mars_Flash du mois d' avril 2009_Reporting Onatel Mai 2009 V 0_Budget Telmob 2011 2" xfId="9955" xr:uid="{00000000-0005-0000-0000-0000E4260000}"/>
    <cellStyle name="_TableHead_Commentaires TBG mars_Flash du mois d' avril 2009_Reporting Onatel septembre  2009 préparé" xfId="9956" xr:uid="{00000000-0005-0000-0000-0000E5260000}"/>
    <cellStyle name="_TableHead_Commentaires TBG mars_Flash du mois d' avril 2009_Reporting Onatel septembre  2009 préparé 2" xfId="9957" xr:uid="{00000000-0005-0000-0000-0000E6260000}"/>
    <cellStyle name="_TableHead_Commentaires TBG mars_Flash du mois d' avril 2009_Reporting Onatel septembre  2009 préparé_Budget 2011 v1 (4)" xfId="9958" xr:uid="{00000000-0005-0000-0000-0000E7260000}"/>
    <cellStyle name="_TableHead_Commentaires TBG mars_Flash du mois d' avril 2009_Reporting Onatel septembre  2009 préparé_Budget 2011 v1 (4) 2" xfId="9959" xr:uid="{00000000-0005-0000-0000-0000E8260000}"/>
    <cellStyle name="_TableHead_Commentaires TBG mars_Flash du mois de mai 2009" xfId="9960" xr:uid="{00000000-0005-0000-0000-0000E9260000}"/>
    <cellStyle name="_TableHead_Commentaires TBG mars_Flash du mois de mai 2009 2" xfId="9961" xr:uid="{00000000-0005-0000-0000-0000EA260000}"/>
    <cellStyle name="_TableHead_Commentaires TBG mars_Flash du mois de mai 2009_Budget 2011 v1 (4)" xfId="9962" xr:uid="{00000000-0005-0000-0000-0000EB260000}"/>
    <cellStyle name="_TableHead_Commentaires TBG mars_Flash du mois de mai 2009_Budget 2011 v1 (4) 2" xfId="9963" xr:uid="{00000000-0005-0000-0000-0000EC260000}"/>
    <cellStyle name="_TableHead_Commentaires TBG mars_Flash du mois de mai 2009_Budget Telmob 2011" xfId="9964" xr:uid="{00000000-0005-0000-0000-0000ED260000}"/>
    <cellStyle name="_TableHead_Commentaires TBG mars_Flash du mois de mai 2009_Budget Telmob 2011 2" xfId="9965" xr:uid="{00000000-0005-0000-0000-0000EE260000}"/>
    <cellStyle name="_TableHead_Commentaires TBG mars_Reporting Onatel Mai 2009 V 0" xfId="9966" xr:uid="{00000000-0005-0000-0000-0000EF260000}"/>
    <cellStyle name="_TableHead_Commentaires TBG mars_Reporting Onatel Mai 2009 V 0 2" xfId="9967" xr:uid="{00000000-0005-0000-0000-0000F0260000}"/>
    <cellStyle name="_TableHead_Commentaires TBG mars_Reporting Onatel Mai 2009 V 0_Budget 2011 v1 (4)" xfId="9968" xr:uid="{00000000-0005-0000-0000-0000F1260000}"/>
    <cellStyle name="_TableHead_Commentaires TBG mars_Reporting Onatel Mai 2009 V 0_Budget 2011 v1 (4) 2" xfId="9969" xr:uid="{00000000-0005-0000-0000-0000F2260000}"/>
    <cellStyle name="_TableHead_Commentaires TBG mars_Reporting Onatel Mai 2009 V 0_Budget Telmob 2011" xfId="9970" xr:uid="{00000000-0005-0000-0000-0000F3260000}"/>
    <cellStyle name="_TableHead_Commentaires TBG mars_Reporting Onatel Mai 2009 V 0_Budget Telmob 2011 2" xfId="9971" xr:uid="{00000000-0005-0000-0000-0000F4260000}"/>
    <cellStyle name="_TableHead_Commentaires TBG mars_Reporting Onatel septembre  2009 préparé" xfId="9972" xr:uid="{00000000-0005-0000-0000-0000F5260000}"/>
    <cellStyle name="_TableHead_Commentaires TBG mars_Reporting Onatel septembre  2009 préparé 2" xfId="9973" xr:uid="{00000000-0005-0000-0000-0000F6260000}"/>
    <cellStyle name="_TableHead_Commentaires TBG mars_Reporting Onatel septembre  2009 préparé_Budget 2011 v1 (4)" xfId="9974" xr:uid="{00000000-0005-0000-0000-0000F7260000}"/>
    <cellStyle name="_TableHead_Commentaires TBG mars_Reporting Onatel septembre  2009 préparé_Budget 2011 v1 (4) 2" xfId="9975" xr:uid="{00000000-0005-0000-0000-0000F8260000}"/>
    <cellStyle name="_TableHead_Copie de Flash du mois d' avril 2009 corrigé par NAIMI" xfId="9976" xr:uid="{00000000-0005-0000-0000-0000F9260000}"/>
    <cellStyle name="_TableHead_Copie de Flash du mois d' avril 2009 corrigé par NAIMI 2" xfId="9977" xr:uid="{00000000-0005-0000-0000-0000FA260000}"/>
    <cellStyle name="_TableHead_Copie de Flash du mois d' avril 2009 corrigé par NAIMI_Budget 2011 v1 (4)" xfId="9978" xr:uid="{00000000-0005-0000-0000-0000FB260000}"/>
    <cellStyle name="_TableHead_Copie de Flash du mois d' avril 2009 corrigé par NAIMI_Budget 2011 v1 (4) 2" xfId="9979" xr:uid="{00000000-0005-0000-0000-0000FC260000}"/>
    <cellStyle name="_TableHead_Copie de Flash du mois d' avril 2009 corrigé par NAIMI_Budget Telmob 2011" xfId="9980" xr:uid="{00000000-0005-0000-0000-0000FD260000}"/>
    <cellStyle name="_TableHead_Copie de Flash du mois d' avril 2009 corrigé par NAIMI_Budget Telmob 2011 2" xfId="9981" xr:uid="{00000000-0005-0000-0000-0000FE260000}"/>
    <cellStyle name="_TableHead_Copie de Flash du mois d' avril 2009 corrigé par NAIMI_Flash du mois de mai 2009" xfId="9982" xr:uid="{00000000-0005-0000-0000-0000FF260000}"/>
    <cellStyle name="_TableHead_Copie de Flash du mois d' avril 2009 corrigé par NAIMI_Flash du mois de mai 2009 2" xfId="9983" xr:uid="{00000000-0005-0000-0000-000000270000}"/>
    <cellStyle name="_TableHead_Copie de Flash du mois d' avril 2009 corrigé par NAIMI_Flash du mois de mai 2009_Budget 2011 v1 (4)" xfId="9984" xr:uid="{00000000-0005-0000-0000-000001270000}"/>
    <cellStyle name="_TableHead_Copie de Flash du mois d' avril 2009 corrigé par NAIMI_Flash du mois de mai 2009_Budget 2011 v1 (4) 2" xfId="9985" xr:uid="{00000000-0005-0000-0000-000002270000}"/>
    <cellStyle name="_TableHead_Copie de Flash du mois d' avril 2009 corrigé par NAIMI_Flash du mois de mai 2009_Budget Telmob 2011" xfId="9986" xr:uid="{00000000-0005-0000-0000-000003270000}"/>
    <cellStyle name="_TableHead_Copie de Flash du mois d' avril 2009 corrigé par NAIMI_Flash du mois de mai 2009_Budget Telmob 2011 2" xfId="9987" xr:uid="{00000000-0005-0000-0000-000004270000}"/>
    <cellStyle name="_TableHead_Copie de Flash du mois d' avril 2009 corrigé par NAIMI_Reporting Onatel Mai 2009 V 0" xfId="9988" xr:uid="{00000000-0005-0000-0000-000005270000}"/>
    <cellStyle name="_TableHead_Copie de Flash du mois d' avril 2009 corrigé par NAIMI_Reporting Onatel Mai 2009 V 0 2" xfId="9989" xr:uid="{00000000-0005-0000-0000-000006270000}"/>
    <cellStyle name="_TableHead_Copie de Flash du mois d' avril 2009 corrigé par NAIMI_Reporting Onatel Mai 2009 V 0_Budget 2011 v1 (4)" xfId="9990" xr:uid="{00000000-0005-0000-0000-000007270000}"/>
    <cellStyle name="_TableHead_Copie de Flash du mois d' avril 2009 corrigé par NAIMI_Reporting Onatel Mai 2009 V 0_Budget 2011 v1 (4) 2" xfId="9991" xr:uid="{00000000-0005-0000-0000-000008270000}"/>
    <cellStyle name="_TableHead_Copie de Flash du mois d' avril 2009 corrigé par NAIMI_Reporting Onatel Mai 2009 V 0_Budget Telmob 2011" xfId="9992" xr:uid="{00000000-0005-0000-0000-000009270000}"/>
    <cellStyle name="_TableHead_Copie de Flash du mois d' avril 2009 corrigé par NAIMI_Reporting Onatel Mai 2009 V 0_Budget Telmob 2011 2" xfId="9993" xr:uid="{00000000-0005-0000-0000-00000A270000}"/>
    <cellStyle name="_TableHead_Copie de Flash du mois d' avril 2009 corrigé par NAIMI_Reporting Onatel Mai 2009 V 0_Reporting Onatel septembre  2009 préparé" xfId="9994" xr:uid="{00000000-0005-0000-0000-00000B270000}"/>
    <cellStyle name="_TableHead_Copie de Flash du mois d' avril 2009 corrigé par NAIMI_Reporting Onatel Mai 2009 V 0_Reporting Onatel septembre  2009 préparé 2" xfId="9995" xr:uid="{00000000-0005-0000-0000-00000C270000}"/>
    <cellStyle name="_TableHead_Copie de Flash du mois d' avril 2009 corrigé par NAIMI_Reporting Onatel Mai 2009 V 0_Reporting Onatel septembre  2009 préparé_Budget 2011 v1 (4)" xfId="9996" xr:uid="{00000000-0005-0000-0000-00000D270000}"/>
    <cellStyle name="_TableHead_Copie de Flash du mois d' avril 2009 corrigé par NAIMI_Reporting Onatel Mai 2009 V 0_Reporting Onatel septembre  2009 préparé_Budget 2011 v1 (4) 2" xfId="9997" xr:uid="{00000000-0005-0000-0000-00000E270000}"/>
    <cellStyle name="_TableHead_Copie de Flash du mois d' avril 2009 corrigé par NAIMI_Reporting Onatel septembre  2009 préparé" xfId="9998" xr:uid="{00000000-0005-0000-0000-00000F270000}"/>
    <cellStyle name="_TableHead_Copie de Flash du mois d' avril 2009 corrigé par NAIMI_Reporting Onatel septembre  2009 préparé 2" xfId="9999" xr:uid="{00000000-0005-0000-0000-000010270000}"/>
    <cellStyle name="_TableHead_Copie de Flash du mois d' avril 2009 corrigé par NAIMI_Reporting Onatel septembre  2009 préparé_Budget 2011 v1 (4)" xfId="10000" xr:uid="{00000000-0005-0000-0000-000011270000}"/>
    <cellStyle name="_TableHead_Copie de Flash du mois d' avril 2009 corrigé par NAIMI_Reporting Onatel septembre  2009 préparé_Budget 2011 v1 (4) 2" xfId="10001" xr:uid="{00000000-0005-0000-0000-000012270000}"/>
    <cellStyle name="_TableHead_Flash du mois d' avril 2009" xfId="10002" xr:uid="{00000000-0005-0000-0000-000013270000}"/>
    <cellStyle name="_TableHead_Flash du mois d' avril 2009 2" xfId="10003" xr:uid="{00000000-0005-0000-0000-000014270000}"/>
    <cellStyle name="_TableHead_Flash du mois d' avril 2009_Budget 2011 v1 (4)" xfId="10004" xr:uid="{00000000-0005-0000-0000-000015270000}"/>
    <cellStyle name="_TableHead_Flash du mois d' avril 2009_Budget 2011 v1 (4) 2" xfId="10005" xr:uid="{00000000-0005-0000-0000-000016270000}"/>
    <cellStyle name="_TableHead_Flash du mois d' avril 2009_Budget Telmob 2011" xfId="10006" xr:uid="{00000000-0005-0000-0000-000017270000}"/>
    <cellStyle name="_TableHead_Flash du mois d' avril 2009_Budget Telmob 2011 2" xfId="10007" xr:uid="{00000000-0005-0000-0000-000018270000}"/>
    <cellStyle name="_TableHead_Flash du mois d' avril 2009_Flash du mois de mai 2009" xfId="10008" xr:uid="{00000000-0005-0000-0000-000019270000}"/>
    <cellStyle name="_TableHead_Flash du mois d' avril 2009_Flash du mois de mai 2009 2" xfId="10009" xr:uid="{00000000-0005-0000-0000-00001A270000}"/>
    <cellStyle name="_TableHead_Flash du mois d' avril 2009_Flash du mois de mai 2009_Budget 2011 v1 (4)" xfId="10010" xr:uid="{00000000-0005-0000-0000-00001B270000}"/>
    <cellStyle name="_TableHead_Flash du mois d' avril 2009_Flash du mois de mai 2009_Budget 2011 v1 (4) 2" xfId="10011" xr:uid="{00000000-0005-0000-0000-00001C270000}"/>
    <cellStyle name="_TableHead_Flash du mois d' avril 2009_Flash du mois de mai 2009_Budget Telmob 2011" xfId="10012" xr:uid="{00000000-0005-0000-0000-00001D270000}"/>
    <cellStyle name="_TableHead_Flash du mois d' avril 2009_Flash du mois de mai 2009_Budget Telmob 2011 2" xfId="10013" xr:uid="{00000000-0005-0000-0000-00001E270000}"/>
    <cellStyle name="_TableHead_Flash du mois d' avril 2009_Reporting Onatel Mai 2009 V 0" xfId="10014" xr:uid="{00000000-0005-0000-0000-00001F270000}"/>
    <cellStyle name="_TableHead_Flash du mois d' avril 2009_Reporting Onatel Mai 2009 V 0 2" xfId="10015" xr:uid="{00000000-0005-0000-0000-000020270000}"/>
    <cellStyle name="_TableHead_Flash du mois d' avril 2009_Reporting Onatel Mai 2009 V 0_Budget 2011 v1 (4)" xfId="10016" xr:uid="{00000000-0005-0000-0000-000021270000}"/>
    <cellStyle name="_TableHead_Flash du mois d' avril 2009_Reporting Onatel Mai 2009 V 0_Budget 2011 v1 (4) 2" xfId="10017" xr:uid="{00000000-0005-0000-0000-000022270000}"/>
    <cellStyle name="_TableHead_Flash du mois d' avril 2009_Reporting Onatel Mai 2009 V 0_Budget Telmob 2011" xfId="10018" xr:uid="{00000000-0005-0000-0000-000023270000}"/>
    <cellStyle name="_TableHead_Flash du mois d' avril 2009_Reporting Onatel Mai 2009 V 0_Budget Telmob 2011 2" xfId="10019" xr:uid="{00000000-0005-0000-0000-000024270000}"/>
    <cellStyle name="_TableHead_Flash du mois d' avril 2009_Reporting Onatel septembre  2009 préparé" xfId="10020" xr:uid="{00000000-0005-0000-0000-000025270000}"/>
    <cellStyle name="_TableHead_Flash du mois d' avril 2009_Reporting Onatel septembre  2009 préparé 2" xfId="10021" xr:uid="{00000000-0005-0000-0000-000026270000}"/>
    <cellStyle name="_TableHead_Flash du mois d' avril 2009_Reporting Onatel septembre  2009 préparé_Budget 2011 v1 (4)" xfId="10022" xr:uid="{00000000-0005-0000-0000-000027270000}"/>
    <cellStyle name="_TableHead_Flash du mois d' avril 2009_Reporting Onatel septembre  2009 préparé_Budget 2011 v1 (4) 2" xfId="10023" xr:uid="{00000000-0005-0000-0000-000028270000}"/>
    <cellStyle name="_TableHead_Flash du mois de mai 2009" xfId="10024" xr:uid="{00000000-0005-0000-0000-000029270000}"/>
    <cellStyle name="_TableHead_Flash du mois de mai 2009 2" xfId="10025" xr:uid="{00000000-0005-0000-0000-00002A270000}"/>
    <cellStyle name="_TableHead_Flash du mois de mai 2009_Budget 2011 v1 (4)" xfId="10026" xr:uid="{00000000-0005-0000-0000-00002B270000}"/>
    <cellStyle name="_TableHead_Flash du mois de mai 2009_Budget 2011 v1 (4) 2" xfId="10027" xr:uid="{00000000-0005-0000-0000-00002C270000}"/>
    <cellStyle name="_TableHead_Flash du mois de mai 2009_Budget Telmob 2011" xfId="10028" xr:uid="{00000000-0005-0000-0000-00002D270000}"/>
    <cellStyle name="_TableHead_Flash du mois de mai 2009_Budget Telmob 2011 2" xfId="10029" xr:uid="{00000000-0005-0000-0000-00002E270000}"/>
    <cellStyle name="_TableHead_P &amp; L Conso" xfId="10030" xr:uid="{00000000-0005-0000-0000-00002F270000}"/>
    <cellStyle name="_TableHead_P &amp; L Conso 2" xfId="10031" xr:uid="{00000000-0005-0000-0000-000030270000}"/>
    <cellStyle name="_TableHead_P &amp; L Conso_Budget 2011 v1 (4)" xfId="10032" xr:uid="{00000000-0005-0000-0000-000031270000}"/>
    <cellStyle name="_TableHead_P &amp; L Conso_Budget 2011 v1 (4) 2" xfId="10033" xr:uid="{00000000-0005-0000-0000-000032270000}"/>
    <cellStyle name="_TableHead_P &amp; L Conso_Budget Telmob 2011" xfId="10034" xr:uid="{00000000-0005-0000-0000-000033270000}"/>
    <cellStyle name="_TableHead_P &amp; L Conso_Budget Telmob 2011 2" xfId="10035" xr:uid="{00000000-0005-0000-0000-000034270000}"/>
    <cellStyle name="_TableHead_P &amp; L Conso_COMMENTAIRES JUILLET 2009" xfId="10036" xr:uid="{00000000-0005-0000-0000-000035270000}"/>
    <cellStyle name="_TableHead_P &amp; L Conso_COMMENTAIRES JUILLET 2009 2" xfId="10037" xr:uid="{00000000-0005-0000-0000-000036270000}"/>
    <cellStyle name="_TableHead_P &amp; L Conso_COMMENTAIRES JUILLET 2009_Budget 2011 v1 (4)" xfId="10038" xr:uid="{00000000-0005-0000-0000-000037270000}"/>
    <cellStyle name="_TableHead_P &amp; L Conso_COMMENTAIRES JUILLET 2009_Budget 2011 v1 (4) 2" xfId="10039" xr:uid="{00000000-0005-0000-0000-000038270000}"/>
    <cellStyle name="_TableHead_P &amp; L Conso_COMMENTAIRES JUILLET 2009_Budget Telmob 2011" xfId="10040" xr:uid="{00000000-0005-0000-0000-000039270000}"/>
    <cellStyle name="_TableHead_P &amp; L Conso_COMMENTAIRES JUILLET 2009_Budget Telmob 2011 2" xfId="10041" xr:uid="{00000000-0005-0000-0000-00003A270000}"/>
    <cellStyle name="_TableHead_P&amp;L S1 2008" xfId="10042" xr:uid="{00000000-0005-0000-0000-00003B270000}"/>
    <cellStyle name="_TableHead_P&amp;L S1 2008 2" xfId="10043" xr:uid="{00000000-0005-0000-0000-00003C270000}"/>
    <cellStyle name="_TableHead_P&amp;L S1 2008_Budget 2011 v1 (4)" xfId="10044" xr:uid="{00000000-0005-0000-0000-00003D270000}"/>
    <cellStyle name="_TableHead_P&amp;L S1 2008_Budget 2011 v1 (4) 2" xfId="10045" xr:uid="{00000000-0005-0000-0000-00003E270000}"/>
    <cellStyle name="_TableHead_P&amp;L S1 2008_Budget Telmob 2011" xfId="10046" xr:uid="{00000000-0005-0000-0000-00003F270000}"/>
    <cellStyle name="_TableHead_P&amp;L S1 2008_Budget Telmob 2011 2" xfId="10047" xr:uid="{00000000-0005-0000-0000-000040270000}"/>
    <cellStyle name="_TableHead_Reporting Onatel Avril 2009 V0" xfId="10048" xr:uid="{00000000-0005-0000-0000-000041270000}"/>
    <cellStyle name="_TableHead_Reporting Onatel Avril 2009 V0 2" xfId="10049" xr:uid="{00000000-0005-0000-0000-000042270000}"/>
    <cellStyle name="_TableHead_Reporting Onatel Avril 2009 V0_Budget 2011 v1 (4)" xfId="10050" xr:uid="{00000000-0005-0000-0000-000043270000}"/>
    <cellStyle name="_TableHead_Reporting Onatel Avril 2009 V0_Budget 2011 v1 (4) 2" xfId="10051" xr:uid="{00000000-0005-0000-0000-000044270000}"/>
    <cellStyle name="_TableHead_Reporting Onatel Avril 2009 V0_Budget Telmob 2011" xfId="10052" xr:uid="{00000000-0005-0000-0000-000045270000}"/>
    <cellStyle name="_TableHead_Reporting Onatel Avril 2009 V0_Budget Telmob 2011 2" xfId="10053" xr:uid="{00000000-0005-0000-0000-000046270000}"/>
    <cellStyle name="_TableHead_Reporting Onatel Avril 2009 V0_Copie de Flash du mois d' avril 2009 corrigé par NAIMI" xfId="10054" xr:uid="{00000000-0005-0000-0000-000047270000}"/>
    <cellStyle name="_TableHead_Reporting Onatel Avril 2009 V0_Copie de Flash du mois d' avril 2009 corrigé par NAIMI 2" xfId="10055" xr:uid="{00000000-0005-0000-0000-000048270000}"/>
    <cellStyle name="_TableHead_Reporting Onatel Avril 2009 V0_Copie de Flash du mois d' avril 2009 corrigé par NAIMI_Budget 2011 v1 (4)" xfId="10056" xr:uid="{00000000-0005-0000-0000-000049270000}"/>
    <cellStyle name="_TableHead_Reporting Onatel Avril 2009 V0_Copie de Flash du mois d' avril 2009 corrigé par NAIMI_Budget 2011 v1 (4) 2" xfId="10057" xr:uid="{00000000-0005-0000-0000-00004A270000}"/>
    <cellStyle name="_TableHead_Reporting Onatel Avril 2009 V0_Copie de Flash du mois d' avril 2009 corrigé par NAIMI_Budget Telmob 2011" xfId="10058" xr:uid="{00000000-0005-0000-0000-00004B270000}"/>
    <cellStyle name="_TableHead_Reporting Onatel Avril 2009 V0_Copie de Flash du mois d' avril 2009 corrigé par NAIMI_Budget Telmob 2011 2" xfId="10059" xr:uid="{00000000-0005-0000-0000-00004C270000}"/>
    <cellStyle name="_TableHead_Reporting Onatel Avril 2009 V0_Copie de Flash du mois d' avril 2009 corrigé par NAIMI_Flash du mois de mai 2009" xfId="10060" xr:uid="{00000000-0005-0000-0000-00004D270000}"/>
    <cellStyle name="_TableHead_Reporting Onatel Avril 2009 V0_Copie de Flash du mois d' avril 2009 corrigé par NAIMI_Flash du mois de mai 2009 2" xfId="10061" xr:uid="{00000000-0005-0000-0000-00004E270000}"/>
    <cellStyle name="_TableHead_Reporting Onatel Avril 2009 V0_Copie de Flash du mois d' avril 2009 corrigé par NAIMI_Flash du mois de mai 2009_Budget 2011 v1 (4)" xfId="10062" xr:uid="{00000000-0005-0000-0000-00004F270000}"/>
    <cellStyle name="_TableHead_Reporting Onatel Avril 2009 V0_Copie de Flash du mois d' avril 2009 corrigé par NAIMI_Flash du mois de mai 2009_Budget 2011 v1 (4) 2" xfId="10063" xr:uid="{00000000-0005-0000-0000-000050270000}"/>
    <cellStyle name="_TableHead_Reporting Onatel Avril 2009 V0_Copie de Flash du mois d' avril 2009 corrigé par NAIMI_Flash du mois de mai 2009_Budget Telmob 2011" xfId="10064" xr:uid="{00000000-0005-0000-0000-000051270000}"/>
    <cellStyle name="_TableHead_Reporting Onatel Avril 2009 V0_Copie de Flash du mois d' avril 2009 corrigé par NAIMI_Flash du mois de mai 2009_Budget Telmob 2011 2" xfId="10065" xr:uid="{00000000-0005-0000-0000-000052270000}"/>
    <cellStyle name="_TableHead_Reporting Onatel Avril 2009 V0_Copie de Flash du mois d' avril 2009 corrigé par NAIMI_Reporting Onatel Mai 2009 V 0" xfId="10066" xr:uid="{00000000-0005-0000-0000-000053270000}"/>
    <cellStyle name="_TableHead_Reporting Onatel Avril 2009 V0_Copie de Flash du mois d' avril 2009 corrigé par NAIMI_Reporting Onatel Mai 2009 V 0 2" xfId="10067" xr:uid="{00000000-0005-0000-0000-000054270000}"/>
    <cellStyle name="_TableHead_Reporting Onatel Avril 2009 V0_Copie de Flash du mois d' avril 2009 corrigé par NAIMI_Reporting Onatel Mai 2009 V 0_Budget 2011 v1 (4)" xfId="10068" xr:uid="{00000000-0005-0000-0000-000055270000}"/>
    <cellStyle name="_TableHead_Reporting Onatel Avril 2009 V0_Copie de Flash du mois d' avril 2009 corrigé par NAIMI_Reporting Onatel Mai 2009 V 0_Budget 2011 v1 (4) 2" xfId="10069" xr:uid="{00000000-0005-0000-0000-000056270000}"/>
    <cellStyle name="_TableHead_Reporting Onatel Avril 2009 V0_Copie de Flash du mois d' avril 2009 corrigé par NAIMI_Reporting Onatel Mai 2009 V 0_Budget Telmob 2011" xfId="10070" xr:uid="{00000000-0005-0000-0000-000057270000}"/>
    <cellStyle name="_TableHead_Reporting Onatel Avril 2009 V0_Copie de Flash du mois d' avril 2009 corrigé par NAIMI_Reporting Onatel Mai 2009 V 0_Budget Telmob 2011 2" xfId="10071" xr:uid="{00000000-0005-0000-0000-000058270000}"/>
    <cellStyle name="_TableHead_Reporting Onatel Avril 2009 V0_Copie de Flash du mois d' avril 2009 corrigé par NAIMI_Reporting Onatel Mai 2009 V 0_Reporting Onatel septembre  2009 préparé" xfId="10072" xr:uid="{00000000-0005-0000-0000-000059270000}"/>
    <cellStyle name="_TableHead_Reporting Onatel Avril 2009 V0_Copie de Flash du mois d' avril 2009 corrigé par NAIMI_Reporting Onatel Mai 2009 V 0_Reporting Onatel septembre  2009 préparé 2" xfId="10073" xr:uid="{00000000-0005-0000-0000-00005A270000}"/>
    <cellStyle name="_TableHead_Reporting Onatel Avril 2009 V0_Copie de Flash du mois d' avril 2009 corrigé par NAIMI_Reporting Onatel Mai 2009 V 0_Reporting Onatel septembre  2009 préparé_Budget 2011 v1 (4)" xfId="10074" xr:uid="{00000000-0005-0000-0000-00005B270000}"/>
    <cellStyle name="_TableHead_Reporting Onatel Avril 2009 V0_Copie de Flash du mois d' avril 2009 corrigé par NAIMI_Reporting Onatel Mai 2009 V 0_Reporting Onatel septembre  2009 préparé_Budget 2011 v1 (4) 2" xfId="10075" xr:uid="{00000000-0005-0000-0000-00005C270000}"/>
    <cellStyle name="_TableHead_Reporting Onatel Avril 2009 V0_Copie de Flash du mois d' avril 2009 corrigé par NAIMI_Reporting Onatel septembre  2009 préparé" xfId="10076" xr:uid="{00000000-0005-0000-0000-00005D270000}"/>
    <cellStyle name="_TableHead_Reporting Onatel Avril 2009 V0_Copie de Flash du mois d' avril 2009 corrigé par NAIMI_Reporting Onatel septembre  2009 préparé 2" xfId="10077" xr:uid="{00000000-0005-0000-0000-00005E270000}"/>
    <cellStyle name="_TableHead_Reporting Onatel Avril 2009 V0_Copie de Flash du mois d' avril 2009 corrigé par NAIMI_Reporting Onatel septembre  2009 préparé_Budget 2011 v1 (4)" xfId="10078" xr:uid="{00000000-0005-0000-0000-00005F270000}"/>
    <cellStyle name="_TableHead_Reporting Onatel Avril 2009 V0_Copie de Flash du mois d' avril 2009 corrigé par NAIMI_Reporting Onatel septembre  2009 préparé_Budget 2011 v1 (4) 2" xfId="10079" xr:uid="{00000000-0005-0000-0000-000060270000}"/>
    <cellStyle name="_TableHead_Reporting Onatel Avril 2009 V0_Flash du mois de mai 2009" xfId="10080" xr:uid="{00000000-0005-0000-0000-000061270000}"/>
    <cellStyle name="_TableHead_Reporting Onatel Avril 2009 V0_Flash du mois de mai 2009 2" xfId="10081" xr:uid="{00000000-0005-0000-0000-000062270000}"/>
    <cellStyle name="_TableHead_Reporting Onatel Avril 2009 V0_Flash du mois de mai 2009_Budget 2011 v1 (4)" xfId="10082" xr:uid="{00000000-0005-0000-0000-000063270000}"/>
    <cellStyle name="_TableHead_Reporting Onatel Avril 2009 V0_Flash du mois de mai 2009_Budget 2011 v1 (4) 2" xfId="10083" xr:uid="{00000000-0005-0000-0000-000064270000}"/>
    <cellStyle name="_TableHead_Reporting Onatel Avril 2009 V0_Flash du mois de mai 2009_Budget Telmob 2011" xfId="10084" xr:uid="{00000000-0005-0000-0000-000065270000}"/>
    <cellStyle name="_TableHead_Reporting Onatel Avril 2009 V0_Flash du mois de mai 2009_Budget Telmob 2011 2" xfId="10085" xr:uid="{00000000-0005-0000-0000-000066270000}"/>
    <cellStyle name="_TableHead_Reporting Onatel Avril 2009 V0_Reporting Onatel Mai 2009 V 0" xfId="10086" xr:uid="{00000000-0005-0000-0000-000067270000}"/>
    <cellStyle name="_TableHead_Reporting Onatel Avril 2009 V0_Reporting Onatel Mai 2009 V 0 2" xfId="10087" xr:uid="{00000000-0005-0000-0000-000068270000}"/>
    <cellStyle name="_TableHead_Reporting Onatel Avril 2009 V0_Reporting Onatel Mai 2009 V 0_Budget 2011 v1 (4)" xfId="10088" xr:uid="{00000000-0005-0000-0000-000069270000}"/>
    <cellStyle name="_TableHead_Reporting Onatel Avril 2009 V0_Reporting Onatel Mai 2009 V 0_Budget 2011 v1 (4) 2" xfId="10089" xr:uid="{00000000-0005-0000-0000-00006A270000}"/>
    <cellStyle name="_TableHead_Reporting Onatel Avril 2009 V0_Reporting Onatel Mai 2009 V 0_Budget Telmob 2011" xfId="10090" xr:uid="{00000000-0005-0000-0000-00006B270000}"/>
    <cellStyle name="_TableHead_Reporting Onatel Avril 2009 V0_Reporting Onatel Mai 2009 V 0_Budget Telmob 2011 2" xfId="10091" xr:uid="{00000000-0005-0000-0000-00006C270000}"/>
    <cellStyle name="_TableHead_Reporting Onatel Avril 2009 V0_Reporting Onatel septembre  2009 préparé" xfId="10092" xr:uid="{00000000-0005-0000-0000-00006D270000}"/>
    <cellStyle name="_TableHead_Reporting Onatel Avril 2009 V0_Reporting Onatel septembre  2009 préparé 2" xfId="10093" xr:uid="{00000000-0005-0000-0000-00006E270000}"/>
    <cellStyle name="_TableHead_Reporting Onatel Avril 2009 V0_Reporting Onatel septembre  2009 préparé_Budget 2011 v1 (4)" xfId="10094" xr:uid="{00000000-0005-0000-0000-00006F270000}"/>
    <cellStyle name="_TableHead_Reporting Onatel Avril 2009 V0_Reporting Onatel septembre  2009 préparé_Budget 2011 v1 (4) 2" xfId="10095" xr:uid="{00000000-0005-0000-0000-000070270000}"/>
    <cellStyle name="_TableHead_Reporting Onatel Mai 2009 V 0" xfId="10096" xr:uid="{00000000-0005-0000-0000-000071270000}"/>
    <cellStyle name="_TableHead_Reporting Onatel Mai 2009 V 0 2" xfId="10097" xr:uid="{00000000-0005-0000-0000-000072270000}"/>
    <cellStyle name="_TableHead_Reporting Onatel Mai 2009 V 0 A ENVOYE" xfId="10098" xr:uid="{00000000-0005-0000-0000-000073270000}"/>
    <cellStyle name="_TableHead_Reporting Onatel Mai 2009 V 0 A ENVOYE 2" xfId="10099" xr:uid="{00000000-0005-0000-0000-000074270000}"/>
    <cellStyle name="_TableHead_Reporting Onatel Mai 2009 V 0 A ENVOYE_Budget 2011 v1 (4)" xfId="10100" xr:uid="{00000000-0005-0000-0000-000075270000}"/>
    <cellStyle name="_TableHead_Reporting Onatel Mai 2009 V 0 A ENVOYE_Budget 2011 v1 (4) 2" xfId="10101" xr:uid="{00000000-0005-0000-0000-000076270000}"/>
    <cellStyle name="_TableHead_Reporting Onatel Mai 2009 V 0 A ENVOYE_Budget Telmob 2011" xfId="10102" xr:uid="{00000000-0005-0000-0000-000077270000}"/>
    <cellStyle name="_TableHead_Reporting Onatel Mai 2009 V 0 A ENVOYE_Budget Telmob 2011 2" xfId="10103" xr:uid="{00000000-0005-0000-0000-000078270000}"/>
    <cellStyle name="_TableHead_Reporting Onatel Mai 2009 V 0 A ENVOYE_Reporting Onatel septembre  2009 préparé" xfId="10104" xr:uid="{00000000-0005-0000-0000-000079270000}"/>
    <cellStyle name="_TableHead_Reporting Onatel Mai 2009 V 0 A ENVOYE_Reporting Onatel septembre  2009 préparé 2" xfId="10105" xr:uid="{00000000-0005-0000-0000-00007A270000}"/>
    <cellStyle name="_TableHead_Reporting Onatel Mai 2009 V 0 A ENVOYE_Reporting Onatel septembre  2009 préparé_Budget 2011 v1 (4)" xfId="10106" xr:uid="{00000000-0005-0000-0000-00007B270000}"/>
    <cellStyle name="_TableHead_Reporting Onatel Mai 2009 V 0 A ENVOYE_Reporting Onatel septembre  2009 préparé_Budget 2011 v1 (4) 2" xfId="10107" xr:uid="{00000000-0005-0000-0000-00007C270000}"/>
    <cellStyle name="_TableHead_Reporting Onatel Mai 2009 V 0_Budget 2011 v1 (4)" xfId="10108" xr:uid="{00000000-0005-0000-0000-00007D270000}"/>
    <cellStyle name="_TableHead_Reporting Onatel Mai 2009 V 0_Budget 2011 v1 (4) 2" xfId="10109" xr:uid="{00000000-0005-0000-0000-00007E270000}"/>
    <cellStyle name="_TableHead_Reporting Onatel Mai 2009 V 0_Budget Telmob 2011" xfId="10110" xr:uid="{00000000-0005-0000-0000-00007F270000}"/>
    <cellStyle name="_TableHead_Reporting Onatel Mai 2009 V 0_Budget Telmob 2011 2" xfId="10111" xr:uid="{00000000-0005-0000-0000-000080270000}"/>
    <cellStyle name="_TableHead_Reporting Onatel septembre  2009 préparé" xfId="10112" xr:uid="{00000000-0005-0000-0000-000081270000}"/>
    <cellStyle name="_TableHead_Reporting Onatel septembre  2009 préparé 2" xfId="10113" xr:uid="{00000000-0005-0000-0000-000082270000}"/>
    <cellStyle name="_TableHead_Reporting Onatel septembre  2009 préparé_Budget 2011 v1 (4)" xfId="10114" xr:uid="{00000000-0005-0000-0000-000083270000}"/>
    <cellStyle name="_TableHead_Reporting Onatel septembre  2009 préparé_Budget 2011 v1 (4) 2" xfId="10115" xr:uid="{00000000-0005-0000-0000-000084270000}"/>
    <cellStyle name="_TableHead_Rev Fixe-Internet" xfId="10116" xr:uid="{00000000-0005-0000-0000-000085270000}"/>
    <cellStyle name="_TableHead_Rev Fixe-Internet 2" xfId="10117" xr:uid="{00000000-0005-0000-0000-000086270000}"/>
    <cellStyle name="_TableHead_Rev Fixe-Internet_Budget 2011 v1 (4)" xfId="10118" xr:uid="{00000000-0005-0000-0000-000087270000}"/>
    <cellStyle name="_TableHead_Rev Fixe-Internet_Budget 2011 v1 (4) 2" xfId="10119" xr:uid="{00000000-0005-0000-0000-000088270000}"/>
    <cellStyle name="_TableHead_Rev Fixe-Internet_Budget Telmob 2011" xfId="10120" xr:uid="{00000000-0005-0000-0000-000089270000}"/>
    <cellStyle name="_TableHead_Rev Fixe-Internet_Budget Telmob 2011 2" xfId="10121" xr:uid="{00000000-0005-0000-0000-00008A270000}"/>
    <cellStyle name="_TableHead_Rev Fixe-Internet_COMMENTAIRES JUILLET 2009" xfId="10122" xr:uid="{00000000-0005-0000-0000-00008B270000}"/>
    <cellStyle name="_TableHead_Rev Fixe-Internet_COMMENTAIRES JUILLET 2009 2" xfId="10123" xr:uid="{00000000-0005-0000-0000-00008C270000}"/>
    <cellStyle name="_TableHead_Rev Fixe-Internet_COMMENTAIRES JUILLET 2009_Budget 2011 v1 (4)" xfId="10124" xr:uid="{00000000-0005-0000-0000-00008D270000}"/>
    <cellStyle name="_TableHead_Rev Fixe-Internet_COMMENTAIRES JUILLET 2009_Budget 2011 v1 (4) 2" xfId="10125" xr:uid="{00000000-0005-0000-0000-00008E270000}"/>
    <cellStyle name="_TableHead_Rev Fixe-Internet_COMMENTAIRES JUILLET 2009_Budget Telmob 2011" xfId="10126" xr:uid="{00000000-0005-0000-0000-00008F270000}"/>
    <cellStyle name="_TableHead_Rev Fixe-Internet_COMMENTAIRES JUILLET 2009_Budget Telmob 2011 2" xfId="10127" xr:uid="{00000000-0005-0000-0000-000090270000}"/>
    <cellStyle name="_TableHead_TBG Onatel Février  2009  Vtbg V3" xfId="10128" xr:uid="{00000000-0005-0000-0000-000091270000}"/>
    <cellStyle name="_TableHead_TBG Onatel Février  2009  Vtbg V3 2" xfId="10129" xr:uid="{00000000-0005-0000-0000-000092270000}"/>
    <cellStyle name="_TableHead_TBG Onatel Février  2009  Vtbg V3_Budget 2011 v1 (4)" xfId="10130" xr:uid="{00000000-0005-0000-0000-000093270000}"/>
    <cellStyle name="_TableHead_TBG Onatel Février  2009  Vtbg V3_Budget 2011 v1 (4) 2" xfId="10131" xr:uid="{00000000-0005-0000-0000-000094270000}"/>
    <cellStyle name="_TableHead_TBG Onatel Février  2009  Vtbg V3_Budget Telmob 2011" xfId="10132" xr:uid="{00000000-0005-0000-0000-000095270000}"/>
    <cellStyle name="_TableHead_TBG Onatel Février  2009  Vtbg V3_Budget Telmob 2011 2" xfId="10133" xr:uid="{00000000-0005-0000-0000-000096270000}"/>
    <cellStyle name="_TableHead_TBG Onatel Février  2009  Vtbg V3_Commentaires TBG mars" xfId="10134" xr:uid="{00000000-0005-0000-0000-000097270000}"/>
    <cellStyle name="_TableHead_TBG Onatel Février  2009  Vtbg V3_Commentaires TBG mars 2" xfId="10135" xr:uid="{00000000-0005-0000-0000-000098270000}"/>
    <cellStyle name="_TableHead_TBG Onatel Février  2009  Vtbg V3_Commentaires TBG mars_Budget 2011 v1 (4)" xfId="10136" xr:uid="{00000000-0005-0000-0000-000099270000}"/>
    <cellStyle name="_TableHead_TBG Onatel Février  2009  Vtbg V3_Commentaires TBG mars_Budget 2011 v1 (4) 2" xfId="10137" xr:uid="{00000000-0005-0000-0000-00009A270000}"/>
    <cellStyle name="_TableHead_TBG Onatel Février  2009  Vtbg V3_Commentaires TBG mars_Budget Telmob 2011" xfId="10138" xr:uid="{00000000-0005-0000-0000-00009B270000}"/>
    <cellStyle name="_TableHead_TBG Onatel Février  2009  Vtbg V3_Commentaires TBG mars_Budget Telmob 2011 2" xfId="10139" xr:uid="{00000000-0005-0000-0000-00009C270000}"/>
    <cellStyle name="_TableHead_TBG Onatel Février  2009  Vtbg V3_Commentaires TBG mars_Copie de Flash du mois d' avril 2009 corrigé par NAIMI" xfId="10140" xr:uid="{00000000-0005-0000-0000-00009D270000}"/>
    <cellStyle name="_TableHead_TBG Onatel Février  2009  Vtbg V3_Commentaires TBG mars_Copie de Flash du mois d' avril 2009 corrigé par NAIMI 2" xfId="10141" xr:uid="{00000000-0005-0000-0000-00009E270000}"/>
    <cellStyle name="_TableHead_TBG Onatel Février  2009  Vtbg V3_Commentaires TBG mars_Copie de Flash du mois d' avril 2009 corrigé par NAIMI_Budget 2011 v1 (4)" xfId="10142" xr:uid="{00000000-0005-0000-0000-00009F270000}"/>
    <cellStyle name="_TableHead_TBG Onatel Février  2009  Vtbg V3_Commentaires TBG mars_Copie de Flash du mois d' avril 2009 corrigé par NAIMI_Budget 2011 v1 (4) 2" xfId="10143" xr:uid="{00000000-0005-0000-0000-0000A0270000}"/>
    <cellStyle name="_TableHead_TBG Onatel Février  2009  Vtbg V3_Commentaires TBG mars_Copie de Flash du mois d' avril 2009 corrigé par NAIMI_Budget Telmob 2011" xfId="10144" xr:uid="{00000000-0005-0000-0000-0000A1270000}"/>
    <cellStyle name="_TableHead_TBG Onatel Février  2009  Vtbg V3_Commentaires TBG mars_Copie de Flash du mois d' avril 2009 corrigé par NAIMI_Budget Telmob 2011 2" xfId="10145" xr:uid="{00000000-0005-0000-0000-0000A2270000}"/>
    <cellStyle name="_TableHead_TBG Onatel Février  2009  Vtbg V3_Commentaires TBG mars_Copie de Flash du mois d' avril 2009 corrigé par NAIMI_Flash du mois de mai 2009" xfId="10146" xr:uid="{00000000-0005-0000-0000-0000A3270000}"/>
    <cellStyle name="_TableHead_TBG Onatel Février  2009  Vtbg V3_Commentaires TBG mars_Copie de Flash du mois d' avril 2009 corrigé par NAIMI_Flash du mois de mai 2009 2" xfId="10147" xr:uid="{00000000-0005-0000-0000-0000A4270000}"/>
    <cellStyle name="_TableHead_TBG Onatel Février  2009  Vtbg V3_Commentaires TBG mars_Copie de Flash du mois d' avril 2009 corrigé par NAIMI_Flash du mois de mai 2009_Budget 2011 v1 (4)" xfId="10148" xr:uid="{00000000-0005-0000-0000-0000A5270000}"/>
    <cellStyle name="_TableHead_TBG Onatel Février  2009  Vtbg V3_Commentaires TBG mars_Copie de Flash du mois d' avril 2009 corrigé par NAIMI_Flash du mois de mai 2009_Budget 2011 v1 (4) 2" xfId="10149" xr:uid="{00000000-0005-0000-0000-0000A6270000}"/>
    <cellStyle name="_TableHead_TBG Onatel Février  2009  Vtbg V3_Commentaires TBG mars_Copie de Flash du mois d' avril 2009 corrigé par NAIMI_Flash du mois de mai 2009_Budget Telmob 2011" xfId="10150" xr:uid="{00000000-0005-0000-0000-0000A7270000}"/>
    <cellStyle name="_TableHead_TBG Onatel Février  2009  Vtbg V3_Commentaires TBG mars_Copie de Flash du mois d' avril 2009 corrigé par NAIMI_Flash du mois de mai 2009_Budget Telmob 2011 2" xfId="10151" xr:uid="{00000000-0005-0000-0000-0000A8270000}"/>
    <cellStyle name="_TableHead_TBG Onatel Février  2009  Vtbg V3_Commentaires TBG mars_Copie de Flash du mois d' avril 2009 corrigé par NAIMI_Reporting Onatel Mai 2009 V 0" xfId="10152" xr:uid="{00000000-0005-0000-0000-0000A9270000}"/>
    <cellStyle name="_TableHead_TBG Onatel Février  2009  Vtbg V3_Commentaires TBG mars_Copie de Flash du mois d' avril 2009 corrigé par NAIMI_Reporting Onatel Mai 2009 V 0 2" xfId="10153" xr:uid="{00000000-0005-0000-0000-0000AA270000}"/>
    <cellStyle name="_TableHead_TBG Onatel Février  2009  Vtbg V3_Commentaires TBG mars_Copie de Flash du mois d' avril 2009 corrigé par NAIMI_Reporting Onatel Mai 2009 V 0_Budget 2011 v1 (4)" xfId="10154" xr:uid="{00000000-0005-0000-0000-0000AB270000}"/>
    <cellStyle name="_TableHead_TBG Onatel Février  2009  Vtbg V3_Commentaires TBG mars_Copie de Flash du mois d' avril 2009 corrigé par NAIMI_Reporting Onatel Mai 2009 V 0_Budget 2011 v1 (4) 2" xfId="10155" xr:uid="{00000000-0005-0000-0000-0000AC270000}"/>
    <cellStyle name="_TableHead_TBG Onatel Février  2009  Vtbg V3_Commentaires TBG mars_Copie de Flash du mois d' avril 2009 corrigé par NAIMI_Reporting Onatel Mai 2009 V 0_Budget Telmob 2011" xfId="10156" xr:uid="{00000000-0005-0000-0000-0000AD270000}"/>
    <cellStyle name="_TableHead_TBG Onatel Février  2009  Vtbg V3_Commentaires TBG mars_Copie de Flash du mois d' avril 2009 corrigé par NAIMI_Reporting Onatel Mai 2009 V 0_Budget Telmob 2011 2" xfId="10157" xr:uid="{00000000-0005-0000-0000-0000AE270000}"/>
    <cellStyle name="_TableHead_TBG Onatel Février  2009  Vtbg V3_Commentaires TBG mars_Copie de Flash du mois d' avril 2009 corrigé par NAIMI_Reporting Onatel Mai 2009 V 0_Reporting Onatel septembre  2009 préparé" xfId="10158" xr:uid="{00000000-0005-0000-0000-0000AF270000}"/>
    <cellStyle name="_TableHead_TBG Onatel Février  2009  Vtbg V3_Commentaires TBG mars_Copie de Flash du mois d' avril 2009 corrigé par NAIMI_Reporting Onatel Mai 2009 V 0_Reporting Onatel septembre  2009 préparé 2" xfId="10159" xr:uid="{00000000-0005-0000-0000-0000B0270000}"/>
    <cellStyle name="_TableHead_TBG Onatel Février  2009  Vtbg V3_Commentaires TBG mars_Copie de Flash du mois d' avril 2009 corrigé par NAIMI_Reporting Onatel Mai 2009 V 0_Reporting Onatel septembre  2009 préparé_Budget 2011 v1 (4)" xfId="10160" xr:uid="{00000000-0005-0000-0000-0000B1270000}"/>
    <cellStyle name="_TableHead_TBG Onatel Février  2009  Vtbg V3_Commentaires TBG mars_Copie de Flash du mois d' avril 2009 corrigé par NAIMI_Reporting Onatel Mai 2009 V 0_Reporting Onatel septembre  2009 préparé_Budget 2011 v1 (4) 2" xfId="10161" xr:uid="{00000000-0005-0000-0000-0000B2270000}"/>
    <cellStyle name="_TableHead_TBG Onatel Février  2009  Vtbg V3_Commentaires TBG mars_Copie de Flash du mois d' avril 2009 corrigé par NAIMI_Reporting Onatel septembre  2009 préparé" xfId="10162" xr:uid="{00000000-0005-0000-0000-0000B3270000}"/>
    <cellStyle name="_TableHead_TBG Onatel Février  2009  Vtbg V3_Commentaires TBG mars_Copie de Flash du mois d' avril 2009 corrigé par NAIMI_Reporting Onatel septembre  2009 préparé 2" xfId="10163" xr:uid="{00000000-0005-0000-0000-0000B4270000}"/>
    <cellStyle name="_TableHead_TBG Onatel Février  2009  Vtbg V3_Commentaires TBG mars_Copie de Flash du mois d' avril 2009 corrigé par NAIMI_Reporting Onatel septembre  2009 préparé_Budget 2011 v1 (4)" xfId="10164" xr:uid="{00000000-0005-0000-0000-0000B5270000}"/>
    <cellStyle name="_TableHead_TBG Onatel Février  2009  Vtbg V3_Commentaires TBG mars_Copie de Flash du mois d' avril 2009 corrigé par NAIMI_Reporting Onatel septembre  2009 préparé_Budget 2011 v1 (4) 2" xfId="10165" xr:uid="{00000000-0005-0000-0000-0000B6270000}"/>
    <cellStyle name="_TableHead_TBG Onatel Février  2009  Vtbg V3_Commentaires TBG mars_Flash du mois d' avril 2009" xfId="10166" xr:uid="{00000000-0005-0000-0000-0000B7270000}"/>
    <cellStyle name="_TableHead_TBG Onatel Février  2009  Vtbg V3_Commentaires TBG mars_Flash du mois d' avril 2009 2" xfId="10167" xr:uid="{00000000-0005-0000-0000-0000B8270000}"/>
    <cellStyle name="_TableHead_TBG Onatel Février  2009  Vtbg V3_Commentaires TBG mars_Flash du mois d' avril 2009_Budget 2011 v1 (4)" xfId="10168" xr:uid="{00000000-0005-0000-0000-0000B9270000}"/>
    <cellStyle name="_TableHead_TBG Onatel Février  2009  Vtbg V3_Commentaires TBG mars_Flash du mois d' avril 2009_Budget 2011 v1 (4) 2" xfId="10169" xr:uid="{00000000-0005-0000-0000-0000BA270000}"/>
    <cellStyle name="_TableHead_TBG Onatel Février  2009  Vtbg V3_Commentaires TBG mars_Flash du mois d' avril 2009_Budget Telmob 2011" xfId="10170" xr:uid="{00000000-0005-0000-0000-0000BB270000}"/>
    <cellStyle name="_TableHead_TBG Onatel Février  2009  Vtbg V3_Commentaires TBG mars_Flash du mois d' avril 2009_Budget Telmob 2011 2" xfId="10171" xr:uid="{00000000-0005-0000-0000-0000BC270000}"/>
    <cellStyle name="_TableHead_TBG Onatel Février  2009  Vtbg V3_Commentaires TBG mars_Flash du mois d' avril 2009_Flash du mois de mai 2009" xfId="10172" xr:uid="{00000000-0005-0000-0000-0000BD270000}"/>
    <cellStyle name="_TableHead_TBG Onatel Février  2009  Vtbg V3_Commentaires TBG mars_Flash du mois d' avril 2009_Flash du mois de mai 2009 2" xfId="10173" xr:uid="{00000000-0005-0000-0000-0000BE270000}"/>
    <cellStyle name="_TableHead_TBG Onatel Février  2009  Vtbg V3_Commentaires TBG mars_Flash du mois d' avril 2009_Flash du mois de mai 2009_Budget 2011 v1 (4)" xfId="10174" xr:uid="{00000000-0005-0000-0000-0000BF270000}"/>
    <cellStyle name="_TableHead_TBG Onatel Février  2009  Vtbg V3_Commentaires TBG mars_Flash du mois d' avril 2009_Flash du mois de mai 2009_Budget 2011 v1 (4) 2" xfId="10175" xr:uid="{00000000-0005-0000-0000-0000C0270000}"/>
    <cellStyle name="_TableHead_TBG Onatel Février  2009  Vtbg V3_Commentaires TBG mars_Flash du mois d' avril 2009_Flash du mois de mai 2009_Budget Telmob 2011" xfId="10176" xr:uid="{00000000-0005-0000-0000-0000C1270000}"/>
    <cellStyle name="_TableHead_TBG Onatel Février  2009  Vtbg V3_Commentaires TBG mars_Flash du mois d' avril 2009_Flash du mois de mai 2009_Budget Telmob 2011 2" xfId="10177" xr:uid="{00000000-0005-0000-0000-0000C2270000}"/>
    <cellStyle name="_TableHead_TBG Onatel Février  2009  Vtbg V3_Commentaires TBG mars_Flash du mois d' avril 2009_Reporting Onatel Mai 2009 V 0" xfId="10178" xr:uid="{00000000-0005-0000-0000-0000C3270000}"/>
    <cellStyle name="_TableHead_TBG Onatel Février  2009  Vtbg V3_Commentaires TBG mars_Flash du mois d' avril 2009_Reporting Onatel Mai 2009 V 0 2" xfId="10179" xr:uid="{00000000-0005-0000-0000-0000C4270000}"/>
    <cellStyle name="_TableHead_TBG Onatel Février  2009  Vtbg V3_Commentaires TBG mars_Flash du mois d' avril 2009_Reporting Onatel Mai 2009 V 0_Budget 2011 v1 (4)" xfId="10180" xr:uid="{00000000-0005-0000-0000-0000C5270000}"/>
    <cellStyle name="_TableHead_TBG Onatel Février  2009  Vtbg V3_Commentaires TBG mars_Flash du mois d' avril 2009_Reporting Onatel Mai 2009 V 0_Budget 2011 v1 (4) 2" xfId="10181" xr:uid="{00000000-0005-0000-0000-0000C6270000}"/>
    <cellStyle name="_TableHead_TBG Onatel Février  2009  Vtbg V3_Commentaires TBG mars_Flash du mois d' avril 2009_Reporting Onatel Mai 2009 V 0_Budget Telmob 2011" xfId="10182" xr:uid="{00000000-0005-0000-0000-0000C7270000}"/>
    <cellStyle name="_TableHead_TBG Onatel Février  2009  Vtbg V3_Commentaires TBG mars_Flash du mois d' avril 2009_Reporting Onatel Mai 2009 V 0_Budget Telmob 2011 2" xfId="10183" xr:uid="{00000000-0005-0000-0000-0000C8270000}"/>
    <cellStyle name="_TableHead_TBG Onatel Février  2009  Vtbg V3_Commentaires TBG mars_Flash du mois d' avril 2009_Reporting Onatel septembre  2009 préparé" xfId="10184" xr:uid="{00000000-0005-0000-0000-0000C9270000}"/>
    <cellStyle name="_TableHead_TBG Onatel Février  2009  Vtbg V3_Commentaires TBG mars_Flash du mois d' avril 2009_Reporting Onatel septembre  2009 préparé 2" xfId="10185" xr:uid="{00000000-0005-0000-0000-0000CA270000}"/>
    <cellStyle name="_TableHead_TBG Onatel Février  2009  Vtbg V3_Commentaires TBG mars_Flash du mois d' avril 2009_Reporting Onatel septembre  2009 préparé_Budget 2011 v1 (4)" xfId="10186" xr:uid="{00000000-0005-0000-0000-0000CB270000}"/>
    <cellStyle name="_TableHead_TBG Onatel Février  2009  Vtbg V3_Commentaires TBG mars_Flash du mois d' avril 2009_Reporting Onatel septembre  2009 préparé_Budget 2011 v1 (4) 2" xfId="10187" xr:uid="{00000000-0005-0000-0000-0000CC270000}"/>
    <cellStyle name="_TableHead_TBG Onatel Février  2009  Vtbg V3_Commentaires TBG mars_Flash du mois de mai 2009" xfId="10188" xr:uid="{00000000-0005-0000-0000-0000CD270000}"/>
    <cellStyle name="_TableHead_TBG Onatel Février  2009  Vtbg V3_Commentaires TBG mars_Flash du mois de mai 2009 2" xfId="10189" xr:uid="{00000000-0005-0000-0000-0000CE270000}"/>
    <cellStyle name="_TableHead_TBG Onatel Février  2009  Vtbg V3_Commentaires TBG mars_Flash du mois de mai 2009_Budget 2011 v1 (4)" xfId="10190" xr:uid="{00000000-0005-0000-0000-0000CF270000}"/>
    <cellStyle name="_TableHead_TBG Onatel Février  2009  Vtbg V3_Commentaires TBG mars_Flash du mois de mai 2009_Budget 2011 v1 (4) 2" xfId="10191" xr:uid="{00000000-0005-0000-0000-0000D0270000}"/>
    <cellStyle name="_TableHead_TBG Onatel Février  2009  Vtbg V3_Commentaires TBG mars_Flash du mois de mai 2009_Budget Telmob 2011" xfId="10192" xr:uid="{00000000-0005-0000-0000-0000D1270000}"/>
    <cellStyle name="_TableHead_TBG Onatel Février  2009  Vtbg V3_Commentaires TBG mars_Flash du mois de mai 2009_Budget Telmob 2011 2" xfId="10193" xr:uid="{00000000-0005-0000-0000-0000D2270000}"/>
    <cellStyle name="_TableHead_TBG Onatel Février  2009  Vtbg V3_Commentaires TBG mars_Reporting Onatel Mai 2009 V 0" xfId="10194" xr:uid="{00000000-0005-0000-0000-0000D3270000}"/>
    <cellStyle name="_TableHead_TBG Onatel Février  2009  Vtbg V3_Commentaires TBG mars_Reporting Onatel Mai 2009 V 0 2" xfId="10195" xr:uid="{00000000-0005-0000-0000-0000D4270000}"/>
    <cellStyle name="_TableHead_TBG Onatel Février  2009  Vtbg V3_Commentaires TBG mars_Reporting Onatel Mai 2009 V 0_Budget 2011 v1 (4)" xfId="10196" xr:uid="{00000000-0005-0000-0000-0000D5270000}"/>
    <cellStyle name="_TableHead_TBG Onatel Février  2009  Vtbg V3_Commentaires TBG mars_Reporting Onatel Mai 2009 V 0_Budget 2011 v1 (4) 2" xfId="10197" xr:uid="{00000000-0005-0000-0000-0000D6270000}"/>
    <cellStyle name="_TableHead_TBG Onatel Février  2009  Vtbg V3_Commentaires TBG mars_Reporting Onatel Mai 2009 V 0_Budget Telmob 2011" xfId="10198" xr:uid="{00000000-0005-0000-0000-0000D7270000}"/>
    <cellStyle name="_TableHead_TBG Onatel Février  2009  Vtbg V3_Commentaires TBG mars_Reporting Onatel Mai 2009 V 0_Budget Telmob 2011 2" xfId="10199" xr:uid="{00000000-0005-0000-0000-0000D8270000}"/>
    <cellStyle name="_TableHead_TBG Onatel Février  2009  Vtbg V3_Commentaires TBG mars_Reporting Onatel septembre  2009 préparé" xfId="10200" xr:uid="{00000000-0005-0000-0000-0000D9270000}"/>
    <cellStyle name="_TableHead_TBG Onatel Février  2009  Vtbg V3_Commentaires TBG mars_Reporting Onatel septembre  2009 préparé 2" xfId="10201" xr:uid="{00000000-0005-0000-0000-0000DA270000}"/>
    <cellStyle name="_TableHead_TBG Onatel Février  2009  Vtbg V3_Commentaires TBG mars_Reporting Onatel septembre  2009 préparé_Budget 2011 v1 (4)" xfId="10202" xr:uid="{00000000-0005-0000-0000-0000DB270000}"/>
    <cellStyle name="_TableHead_TBG Onatel Février  2009  Vtbg V3_Commentaires TBG mars_Reporting Onatel septembre  2009 préparé_Budget 2011 v1 (4) 2" xfId="10203" xr:uid="{00000000-0005-0000-0000-0000DC270000}"/>
    <cellStyle name="_TableHead_TBG Onatel Février  2009  Vtbg V3_Copie de Flash du mois d' avril 2009 corrigé par NAIMI" xfId="10204" xr:uid="{00000000-0005-0000-0000-0000DD270000}"/>
    <cellStyle name="_TableHead_TBG Onatel Février  2009  Vtbg V3_Copie de Flash du mois d' avril 2009 corrigé par NAIMI 2" xfId="10205" xr:uid="{00000000-0005-0000-0000-0000DE270000}"/>
    <cellStyle name="_TableHead_TBG Onatel Février  2009  Vtbg V3_Copie de Flash du mois d' avril 2009 corrigé par NAIMI_Budget 2011 v1 (4)" xfId="10206" xr:uid="{00000000-0005-0000-0000-0000DF270000}"/>
    <cellStyle name="_TableHead_TBG Onatel Février  2009  Vtbg V3_Copie de Flash du mois d' avril 2009 corrigé par NAIMI_Budget 2011 v1 (4) 2" xfId="10207" xr:uid="{00000000-0005-0000-0000-0000E0270000}"/>
    <cellStyle name="_TableHead_TBG Onatel Février  2009  Vtbg V3_Copie de Flash du mois d' avril 2009 corrigé par NAIMI_Budget Telmob 2011" xfId="10208" xr:uid="{00000000-0005-0000-0000-0000E1270000}"/>
    <cellStyle name="_TableHead_TBG Onatel Février  2009  Vtbg V3_Copie de Flash du mois d' avril 2009 corrigé par NAIMI_Budget Telmob 2011 2" xfId="10209" xr:uid="{00000000-0005-0000-0000-0000E2270000}"/>
    <cellStyle name="_TableHead_TBG Onatel Février  2009  Vtbg V3_Copie de Flash du mois d' avril 2009 corrigé par NAIMI_Flash du mois de mai 2009" xfId="10210" xr:uid="{00000000-0005-0000-0000-0000E3270000}"/>
    <cellStyle name="_TableHead_TBG Onatel Février  2009  Vtbg V3_Copie de Flash du mois d' avril 2009 corrigé par NAIMI_Flash du mois de mai 2009 2" xfId="10211" xr:uid="{00000000-0005-0000-0000-0000E4270000}"/>
    <cellStyle name="_TableHead_TBG Onatel Février  2009  Vtbg V3_Copie de Flash du mois d' avril 2009 corrigé par NAIMI_Flash du mois de mai 2009_Budget 2011 v1 (4)" xfId="10212" xr:uid="{00000000-0005-0000-0000-0000E5270000}"/>
    <cellStyle name="_TableHead_TBG Onatel Février  2009  Vtbg V3_Copie de Flash du mois d' avril 2009 corrigé par NAIMI_Flash du mois de mai 2009_Budget 2011 v1 (4) 2" xfId="10213" xr:uid="{00000000-0005-0000-0000-0000E6270000}"/>
    <cellStyle name="_TableHead_TBG Onatel Février  2009  Vtbg V3_Copie de Flash du mois d' avril 2009 corrigé par NAIMI_Flash du mois de mai 2009_Budget Telmob 2011" xfId="10214" xr:uid="{00000000-0005-0000-0000-0000E7270000}"/>
    <cellStyle name="_TableHead_TBG Onatel Février  2009  Vtbg V3_Copie de Flash du mois d' avril 2009 corrigé par NAIMI_Flash du mois de mai 2009_Budget Telmob 2011 2" xfId="10215" xr:uid="{00000000-0005-0000-0000-0000E8270000}"/>
    <cellStyle name="_TableHead_TBG Onatel Février  2009  Vtbg V3_Copie de Flash du mois d' avril 2009 corrigé par NAIMI_Reporting Onatel Mai 2009 V 0" xfId="10216" xr:uid="{00000000-0005-0000-0000-0000E9270000}"/>
    <cellStyle name="_TableHead_TBG Onatel Février  2009  Vtbg V3_Copie de Flash du mois d' avril 2009 corrigé par NAIMI_Reporting Onatel Mai 2009 V 0 2" xfId="10217" xr:uid="{00000000-0005-0000-0000-0000EA270000}"/>
    <cellStyle name="_TableHead_TBG Onatel Février  2009  Vtbg V3_Copie de Flash du mois d' avril 2009 corrigé par NAIMI_Reporting Onatel Mai 2009 V 0_Budget 2011 v1 (4)" xfId="10218" xr:uid="{00000000-0005-0000-0000-0000EB270000}"/>
    <cellStyle name="_TableHead_TBG Onatel Février  2009  Vtbg V3_Copie de Flash du mois d' avril 2009 corrigé par NAIMI_Reporting Onatel Mai 2009 V 0_Budget 2011 v1 (4) 2" xfId="10219" xr:uid="{00000000-0005-0000-0000-0000EC270000}"/>
    <cellStyle name="_TableHead_TBG Onatel Février  2009  Vtbg V3_Copie de Flash du mois d' avril 2009 corrigé par NAIMI_Reporting Onatel Mai 2009 V 0_Budget Telmob 2011" xfId="10220" xr:uid="{00000000-0005-0000-0000-0000ED270000}"/>
    <cellStyle name="_TableHead_TBG Onatel Février  2009  Vtbg V3_Copie de Flash du mois d' avril 2009 corrigé par NAIMI_Reporting Onatel Mai 2009 V 0_Budget Telmob 2011 2" xfId="10221" xr:uid="{00000000-0005-0000-0000-0000EE270000}"/>
    <cellStyle name="_TableHead_TBG Onatel Février  2009  Vtbg V3_Copie de Flash du mois d' avril 2009 corrigé par NAIMI_Reporting Onatel Mai 2009 V 0_Reporting Onatel septembre  2009 préparé" xfId="10222" xr:uid="{00000000-0005-0000-0000-0000EF270000}"/>
    <cellStyle name="_TableHead_TBG Onatel Février  2009  Vtbg V3_Copie de Flash du mois d' avril 2009 corrigé par NAIMI_Reporting Onatel Mai 2009 V 0_Reporting Onatel septembre  2009 préparé 2" xfId="10223" xr:uid="{00000000-0005-0000-0000-0000F0270000}"/>
    <cellStyle name="_TableHead_TBG Onatel Février  2009  Vtbg V3_Copie de Flash du mois d' avril 2009 corrigé par NAIMI_Reporting Onatel Mai 2009 V 0_Reporting Onatel septembre  2009 préparé_Budget 2011 v1 (4)" xfId="10224" xr:uid="{00000000-0005-0000-0000-0000F1270000}"/>
    <cellStyle name="_TableHead_TBG Onatel Février  2009  Vtbg V3_Copie de Flash du mois d' avril 2009 corrigé par NAIMI_Reporting Onatel Mai 2009 V 0_Reporting Onatel septembre  2009 préparé_Budget 2011 v1 (4) 2" xfId="10225" xr:uid="{00000000-0005-0000-0000-0000F2270000}"/>
    <cellStyle name="_TableHead_TBG Onatel Février  2009  Vtbg V3_Copie de Flash du mois d' avril 2009 corrigé par NAIMI_Reporting Onatel septembre  2009 préparé" xfId="10226" xr:uid="{00000000-0005-0000-0000-0000F3270000}"/>
    <cellStyle name="_TableHead_TBG Onatel Février  2009  Vtbg V3_Copie de Flash du mois d' avril 2009 corrigé par NAIMI_Reporting Onatel septembre  2009 préparé 2" xfId="10227" xr:uid="{00000000-0005-0000-0000-0000F4270000}"/>
    <cellStyle name="_TableHead_TBG Onatel Février  2009  Vtbg V3_Copie de Flash du mois d' avril 2009 corrigé par NAIMI_Reporting Onatel septembre  2009 préparé_Budget 2011 v1 (4)" xfId="10228" xr:uid="{00000000-0005-0000-0000-0000F5270000}"/>
    <cellStyle name="_TableHead_TBG Onatel Février  2009  Vtbg V3_Copie de Flash du mois d' avril 2009 corrigé par NAIMI_Reporting Onatel septembre  2009 préparé_Budget 2011 v1 (4) 2" xfId="10229" xr:uid="{00000000-0005-0000-0000-0000F6270000}"/>
    <cellStyle name="_TableHead_TBG Onatel Février  2009  Vtbg V3_Flash du mois d' avril 2009" xfId="10230" xr:uid="{00000000-0005-0000-0000-0000F7270000}"/>
    <cellStyle name="_TableHead_TBG Onatel Février  2009  Vtbg V3_Flash du mois d' avril 2009 2" xfId="10231" xr:uid="{00000000-0005-0000-0000-0000F8270000}"/>
    <cellStyle name="_TableHead_TBG Onatel Février  2009  Vtbg V3_Flash du mois d' avril 2009_Budget 2011 v1 (4)" xfId="10232" xr:uid="{00000000-0005-0000-0000-0000F9270000}"/>
    <cellStyle name="_TableHead_TBG Onatel Février  2009  Vtbg V3_Flash du mois d' avril 2009_Budget 2011 v1 (4) 2" xfId="10233" xr:uid="{00000000-0005-0000-0000-0000FA270000}"/>
    <cellStyle name="_TableHead_TBG Onatel Février  2009  Vtbg V3_Flash du mois d' avril 2009_Budget Telmob 2011" xfId="10234" xr:uid="{00000000-0005-0000-0000-0000FB270000}"/>
    <cellStyle name="_TableHead_TBG Onatel Février  2009  Vtbg V3_Flash du mois d' avril 2009_Budget Telmob 2011 2" xfId="10235" xr:uid="{00000000-0005-0000-0000-0000FC270000}"/>
    <cellStyle name="_TableHead_TBG Onatel Février  2009  Vtbg V3_Flash du mois d' avril 2009_Flash du mois de mai 2009" xfId="10236" xr:uid="{00000000-0005-0000-0000-0000FD270000}"/>
    <cellStyle name="_TableHead_TBG Onatel Février  2009  Vtbg V3_Flash du mois d' avril 2009_Flash du mois de mai 2009 2" xfId="10237" xr:uid="{00000000-0005-0000-0000-0000FE270000}"/>
    <cellStyle name="_TableHead_TBG Onatel Février  2009  Vtbg V3_Flash du mois d' avril 2009_Flash du mois de mai 2009_Budget 2011 v1 (4)" xfId="10238" xr:uid="{00000000-0005-0000-0000-0000FF270000}"/>
    <cellStyle name="_TableHead_TBG Onatel Février  2009  Vtbg V3_Flash du mois d' avril 2009_Flash du mois de mai 2009_Budget 2011 v1 (4) 2" xfId="10239" xr:uid="{00000000-0005-0000-0000-000000280000}"/>
    <cellStyle name="_TableHead_TBG Onatel Février  2009  Vtbg V3_Flash du mois d' avril 2009_Flash du mois de mai 2009_Budget Telmob 2011" xfId="10240" xr:uid="{00000000-0005-0000-0000-000001280000}"/>
    <cellStyle name="_TableHead_TBG Onatel Février  2009  Vtbg V3_Flash du mois d' avril 2009_Flash du mois de mai 2009_Budget Telmob 2011 2" xfId="10241" xr:uid="{00000000-0005-0000-0000-000002280000}"/>
    <cellStyle name="_TableHead_TBG Onatel Février  2009  Vtbg V3_Flash du mois d' avril 2009_Reporting Onatel Mai 2009 V 0" xfId="10242" xr:uid="{00000000-0005-0000-0000-000003280000}"/>
    <cellStyle name="_TableHead_TBG Onatel Février  2009  Vtbg V3_Flash du mois d' avril 2009_Reporting Onatel Mai 2009 V 0 2" xfId="10243" xr:uid="{00000000-0005-0000-0000-000004280000}"/>
    <cellStyle name="_TableHead_TBG Onatel Février  2009  Vtbg V3_Flash du mois d' avril 2009_Reporting Onatel Mai 2009 V 0_Budget 2011 v1 (4)" xfId="10244" xr:uid="{00000000-0005-0000-0000-000005280000}"/>
    <cellStyle name="_TableHead_TBG Onatel Février  2009  Vtbg V3_Flash du mois d' avril 2009_Reporting Onatel Mai 2009 V 0_Budget 2011 v1 (4) 2" xfId="10245" xr:uid="{00000000-0005-0000-0000-000006280000}"/>
    <cellStyle name="_TableHead_TBG Onatel Février  2009  Vtbg V3_Flash du mois d' avril 2009_Reporting Onatel Mai 2009 V 0_Budget Telmob 2011" xfId="10246" xr:uid="{00000000-0005-0000-0000-000007280000}"/>
    <cellStyle name="_TableHead_TBG Onatel Février  2009  Vtbg V3_Flash du mois d' avril 2009_Reporting Onatel Mai 2009 V 0_Budget Telmob 2011 2" xfId="10247" xr:uid="{00000000-0005-0000-0000-000008280000}"/>
    <cellStyle name="_TableHead_TBG Onatel Février  2009  Vtbg V3_Flash du mois d' avril 2009_Reporting Onatel septembre  2009 préparé" xfId="10248" xr:uid="{00000000-0005-0000-0000-000009280000}"/>
    <cellStyle name="_TableHead_TBG Onatel Février  2009  Vtbg V3_Flash du mois d' avril 2009_Reporting Onatel septembre  2009 préparé 2" xfId="10249" xr:uid="{00000000-0005-0000-0000-00000A280000}"/>
    <cellStyle name="_TableHead_TBG Onatel Février  2009  Vtbg V3_Flash du mois d' avril 2009_Reporting Onatel septembre  2009 préparé_Budget 2011 v1 (4)" xfId="10250" xr:uid="{00000000-0005-0000-0000-00000B280000}"/>
    <cellStyle name="_TableHead_TBG Onatel Février  2009  Vtbg V3_Flash du mois d' avril 2009_Reporting Onatel septembre  2009 préparé_Budget 2011 v1 (4) 2" xfId="10251" xr:uid="{00000000-0005-0000-0000-00000C280000}"/>
    <cellStyle name="_TableHead_TBG Onatel Février  2009  Vtbg V3_Flash du mois de mai 2009" xfId="10252" xr:uid="{00000000-0005-0000-0000-00000D280000}"/>
    <cellStyle name="_TableHead_TBG Onatel Février  2009  Vtbg V3_Flash du mois de mai 2009 2" xfId="10253" xr:uid="{00000000-0005-0000-0000-00000E280000}"/>
    <cellStyle name="_TableHead_TBG Onatel Février  2009  Vtbg V3_Flash du mois de mai 2009_Budget 2011 v1 (4)" xfId="10254" xr:uid="{00000000-0005-0000-0000-00000F280000}"/>
    <cellStyle name="_TableHead_TBG Onatel Février  2009  Vtbg V3_Flash du mois de mai 2009_Budget 2011 v1 (4) 2" xfId="10255" xr:uid="{00000000-0005-0000-0000-000010280000}"/>
    <cellStyle name="_TableHead_TBG Onatel Février  2009  Vtbg V3_Flash du mois de mai 2009_Budget Telmob 2011" xfId="10256" xr:uid="{00000000-0005-0000-0000-000011280000}"/>
    <cellStyle name="_TableHead_TBG Onatel Février  2009  Vtbg V3_Flash du mois de mai 2009_Budget Telmob 2011 2" xfId="10257" xr:uid="{00000000-0005-0000-0000-000012280000}"/>
    <cellStyle name="_TableHead_TBG Onatel Février  2009  Vtbg V3_Reporting Onatel Mai 2009 V 0" xfId="10258" xr:uid="{00000000-0005-0000-0000-000013280000}"/>
    <cellStyle name="_TableHead_TBG Onatel Février  2009  Vtbg V3_Reporting Onatel Mai 2009 V 0 2" xfId="10259" xr:uid="{00000000-0005-0000-0000-000014280000}"/>
    <cellStyle name="_TableHead_TBG Onatel Février  2009  Vtbg V3_Reporting Onatel Mai 2009 V 0_Budget 2011 v1 (4)" xfId="10260" xr:uid="{00000000-0005-0000-0000-000015280000}"/>
    <cellStyle name="_TableHead_TBG Onatel Février  2009  Vtbg V3_Reporting Onatel Mai 2009 V 0_Budget 2011 v1 (4) 2" xfId="10261" xr:uid="{00000000-0005-0000-0000-000016280000}"/>
    <cellStyle name="_TableHead_TBG Onatel Février  2009  Vtbg V3_Reporting Onatel Mai 2009 V 0_Budget Telmob 2011" xfId="10262" xr:uid="{00000000-0005-0000-0000-000017280000}"/>
    <cellStyle name="_TableHead_TBG Onatel Février  2009  Vtbg V3_Reporting Onatel Mai 2009 V 0_Budget Telmob 2011 2" xfId="10263" xr:uid="{00000000-0005-0000-0000-000018280000}"/>
    <cellStyle name="_TableHead_TBG Onatel Février  2009  Vtbg V3_Reporting Onatel septembre  2009 préparé" xfId="10264" xr:uid="{00000000-0005-0000-0000-000019280000}"/>
    <cellStyle name="_TableHead_TBG Onatel Février  2009  Vtbg V3_Reporting Onatel septembre  2009 préparé 2" xfId="10265" xr:uid="{00000000-0005-0000-0000-00001A280000}"/>
    <cellStyle name="_TableHead_TBG Onatel Février  2009  Vtbg V3_Reporting Onatel septembre  2009 préparé_Budget 2011 v1 (4)" xfId="10266" xr:uid="{00000000-0005-0000-0000-00001B280000}"/>
    <cellStyle name="_TableHead_TBG Onatel Février  2009  Vtbg V3_Reporting Onatel septembre  2009 préparé_Budget 2011 v1 (4) 2" xfId="10267" xr:uid="{00000000-0005-0000-0000-00001C280000}"/>
    <cellStyle name="_TableHeading" xfId="10268" xr:uid="{00000000-0005-0000-0000-00001D280000}"/>
    <cellStyle name="_TableHeading 2" xfId="10269" xr:uid="{00000000-0005-0000-0000-00001E280000}"/>
    <cellStyle name="_TableHeading_Budget 2011 v1 (4)" xfId="10270" xr:uid="{00000000-0005-0000-0000-00001F280000}"/>
    <cellStyle name="_TableHeading_Budget 2011 v1 (4) 2" xfId="10271" xr:uid="{00000000-0005-0000-0000-000020280000}"/>
    <cellStyle name="_TableHeading_Budget Telmob 2011" xfId="10272" xr:uid="{00000000-0005-0000-0000-000021280000}"/>
    <cellStyle name="_TableHeading_Budget Telmob 2011 2" xfId="10273" xr:uid="{00000000-0005-0000-0000-000022280000}"/>
    <cellStyle name="_TableHeading_commentaires fixe  internet Déc 08" xfId="10274" xr:uid="{00000000-0005-0000-0000-000023280000}"/>
    <cellStyle name="_TableHeading_commentaires fixe  internet Déc 08 2" xfId="10275" xr:uid="{00000000-0005-0000-0000-000024280000}"/>
    <cellStyle name="_TableHeading_commentaires fixe  internet Déc 08_Budget 2011 v1 (4)" xfId="10276" xr:uid="{00000000-0005-0000-0000-000025280000}"/>
    <cellStyle name="_TableHeading_commentaires fixe  internet Déc 08_Budget 2011 v1 (4) 2" xfId="10277" xr:uid="{00000000-0005-0000-0000-000026280000}"/>
    <cellStyle name="_TableHeading_commentaires fixe  internet Déc 08_Budget Telmob 2011" xfId="10278" xr:uid="{00000000-0005-0000-0000-000027280000}"/>
    <cellStyle name="_TableHeading_commentaires fixe  internet Déc 08_Budget Telmob 2011 2" xfId="10279" xr:uid="{00000000-0005-0000-0000-000028280000}"/>
    <cellStyle name="_TableHeading_commentaires fixe  internet Déc 08_Commentaires TBG mars" xfId="10280" xr:uid="{00000000-0005-0000-0000-000029280000}"/>
    <cellStyle name="_TableHeading_commentaires fixe  internet Déc 08_Commentaires TBG mars 2" xfId="10281" xr:uid="{00000000-0005-0000-0000-00002A280000}"/>
    <cellStyle name="_TableHeading_commentaires fixe  internet Déc 08_Commentaires TBG mars_Budget 2011 v1 (4)" xfId="10282" xr:uid="{00000000-0005-0000-0000-00002B280000}"/>
    <cellStyle name="_TableHeading_commentaires fixe  internet Déc 08_Commentaires TBG mars_Budget 2011 v1 (4) 2" xfId="10283" xr:uid="{00000000-0005-0000-0000-00002C280000}"/>
    <cellStyle name="_TableHeading_commentaires fixe  internet Déc 08_Commentaires TBG mars_Budget Telmob 2011" xfId="10284" xr:uid="{00000000-0005-0000-0000-00002D280000}"/>
    <cellStyle name="_TableHeading_commentaires fixe  internet Déc 08_Commentaires TBG mars_Budget Telmob 2011 2" xfId="10285" xr:uid="{00000000-0005-0000-0000-00002E280000}"/>
    <cellStyle name="_TableHeading_commentaires fixe  internet Déc 08_Commentaires TBG mars_Copie de Flash du mois d' avril 2009 corrigé par NAIMI" xfId="10286" xr:uid="{00000000-0005-0000-0000-00002F280000}"/>
    <cellStyle name="_TableHeading_commentaires fixe  internet Déc 08_Commentaires TBG mars_Copie de Flash du mois d' avril 2009 corrigé par NAIMI 2" xfId="10287" xr:uid="{00000000-0005-0000-0000-000030280000}"/>
    <cellStyle name="_TableHeading_commentaires fixe  internet Déc 08_Commentaires TBG mars_Copie de Flash du mois d' avril 2009 corrigé par NAIMI_Budget 2011 v1 (4)" xfId="10288" xr:uid="{00000000-0005-0000-0000-000031280000}"/>
    <cellStyle name="_TableHeading_commentaires fixe  internet Déc 08_Commentaires TBG mars_Copie de Flash du mois d' avril 2009 corrigé par NAIMI_Budget 2011 v1 (4) 2" xfId="10289" xr:uid="{00000000-0005-0000-0000-000032280000}"/>
    <cellStyle name="_TableHeading_commentaires fixe  internet Déc 08_Commentaires TBG mars_Copie de Flash du mois d' avril 2009 corrigé par NAIMI_Budget Telmob 2011" xfId="10290" xr:uid="{00000000-0005-0000-0000-000033280000}"/>
    <cellStyle name="_TableHeading_commentaires fixe  internet Déc 08_Commentaires TBG mars_Copie de Flash du mois d' avril 2009 corrigé par NAIMI_Budget Telmob 2011 2" xfId="10291" xr:uid="{00000000-0005-0000-0000-000034280000}"/>
    <cellStyle name="_TableHeading_commentaires fixe  internet Déc 08_Commentaires TBG mars_Copie de Flash du mois d' avril 2009 corrigé par NAIMI_Flash du mois de mai 2009" xfId="10292" xr:uid="{00000000-0005-0000-0000-000035280000}"/>
    <cellStyle name="_TableHeading_commentaires fixe  internet Déc 08_Commentaires TBG mars_Copie de Flash du mois d' avril 2009 corrigé par NAIMI_Flash du mois de mai 2009 2" xfId="10293" xr:uid="{00000000-0005-0000-0000-000036280000}"/>
    <cellStyle name="_TableHeading_commentaires fixe  internet Déc 08_Commentaires TBG mars_Copie de Flash du mois d' avril 2009 corrigé par NAIMI_Flash du mois de mai 2009_Budget 2011 v1 (4)" xfId="10294" xr:uid="{00000000-0005-0000-0000-000037280000}"/>
    <cellStyle name="_TableHeading_commentaires fixe  internet Déc 08_Commentaires TBG mars_Copie de Flash du mois d' avril 2009 corrigé par NAIMI_Flash du mois de mai 2009_Budget 2011 v1 (4) 2" xfId="10295" xr:uid="{00000000-0005-0000-0000-000038280000}"/>
    <cellStyle name="_TableHeading_commentaires fixe  internet Déc 08_Commentaires TBG mars_Copie de Flash du mois d' avril 2009 corrigé par NAIMI_Flash du mois de mai 2009_Budget Telmob 2011" xfId="10296" xr:uid="{00000000-0005-0000-0000-000039280000}"/>
    <cellStyle name="_TableHeading_commentaires fixe  internet Déc 08_Commentaires TBG mars_Copie de Flash du mois d' avril 2009 corrigé par NAIMI_Flash du mois de mai 2009_Budget Telmob 2011 2" xfId="10297" xr:uid="{00000000-0005-0000-0000-00003A280000}"/>
    <cellStyle name="_TableHeading_commentaires fixe  internet Déc 08_Commentaires TBG mars_Copie de Flash du mois d' avril 2009 corrigé par NAIMI_Reporting Onatel Mai 2009 V 0" xfId="10298" xr:uid="{00000000-0005-0000-0000-00003B280000}"/>
    <cellStyle name="_TableHeading_commentaires fixe  internet Déc 08_Commentaires TBG mars_Copie de Flash du mois d' avril 2009 corrigé par NAIMI_Reporting Onatel Mai 2009 V 0 2" xfId="10299" xr:uid="{00000000-0005-0000-0000-00003C280000}"/>
    <cellStyle name="_TableHeading_commentaires fixe  internet Déc 08_Commentaires TBG mars_Copie de Flash du mois d' avril 2009 corrigé par NAIMI_Reporting Onatel Mai 2009 V 0_Budget 2011 v1 (4)" xfId="10300" xr:uid="{00000000-0005-0000-0000-00003D280000}"/>
    <cellStyle name="_TableHeading_commentaires fixe  internet Déc 08_Commentaires TBG mars_Copie de Flash du mois d' avril 2009 corrigé par NAIMI_Reporting Onatel Mai 2009 V 0_Budget 2011 v1 (4) 2" xfId="10301" xr:uid="{00000000-0005-0000-0000-00003E280000}"/>
    <cellStyle name="_TableHeading_commentaires fixe  internet Déc 08_Commentaires TBG mars_Copie de Flash du mois d' avril 2009 corrigé par NAIMI_Reporting Onatel Mai 2009 V 0_Budget Telmob 2011" xfId="10302" xr:uid="{00000000-0005-0000-0000-00003F280000}"/>
    <cellStyle name="_TableHeading_commentaires fixe  internet Déc 08_Commentaires TBG mars_Copie de Flash du mois d' avril 2009 corrigé par NAIMI_Reporting Onatel Mai 2009 V 0_Budget Telmob 2011 2" xfId="10303" xr:uid="{00000000-0005-0000-0000-000040280000}"/>
    <cellStyle name="_TableHeading_commentaires fixe  internet Déc 08_Commentaires TBG mars_Copie de Flash du mois d' avril 2009 corrigé par NAIMI_Reporting Onatel Mai 2009 V 0_Reporting Onatel septembre  2009 préparé" xfId="10304" xr:uid="{00000000-0005-0000-0000-000041280000}"/>
    <cellStyle name="_TableHeading_commentaires fixe  internet Déc 08_Commentaires TBG mars_Copie de Flash du mois d' avril 2009 corrigé par NAIMI_Reporting Onatel Mai 2009 V 0_Reporting Onatel septembre  2009 préparé 2" xfId="10305" xr:uid="{00000000-0005-0000-0000-000042280000}"/>
    <cellStyle name="_TableHeading_commentaires fixe  internet Déc 08_Commentaires TBG mars_Copie de Flash du mois d' avril 2009 corrigé par NAIMI_Reporting Onatel Mai 2009 V 0_Reporting Onatel septembre  2009 préparé_Budget 2011 v1 (4)" xfId="10306" xr:uid="{00000000-0005-0000-0000-000043280000}"/>
    <cellStyle name="_TableHeading_commentaires fixe  internet Déc 08_Commentaires TBG mars_Copie de Flash du mois d' avril 2009 corrigé par NAIMI_Reporting Onatel Mai 2009 V 0_Reporting Onatel septembre  2009 préparé_Budget 2011 v1 (4) 2" xfId="10307" xr:uid="{00000000-0005-0000-0000-000044280000}"/>
    <cellStyle name="_TableHeading_commentaires fixe  internet Déc 08_Commentaires TBG mars_Copie de Flash du mois d' avril 2009 corrigé par NAIMI_Reporting Onatel septembre  2009 préparé" xfId="10308" xr:uid="{00000000-0005-0000-0000-000045280000}"/>
    <cellStyle name="_TableHeading_commentaires fixe  internet Déc 08_Commentaires TBG mars_Copie de Flash du mois d' avril 2009 corrigé par NAIMI_Reporting Onatel septembre  2009 préparé 2" xfId="10309" xr:uid="{00000000-0005-0000-0000-000046280000}"/>
    <cellStyle name="_TableHeading_commentaires fixe  internet Déc 08_Commentaires TBG mars_Copie de Flash du mois d' avril 2009 corrigé par NAIMI_Reporting Onatel septembre  2009 préparé_Budget 2011 v1 (4)" xfId="10310" xr:uid="{00000000-0005-0000-0000-000047280000}"/>
    <cellStyle name="_TableHeading_commentaires fixe  internet Déc 08_Commentaires TBG mars_Copie de Flash du mois d' avril 2009 corrigé par NAIMI_Reporting Onatel septembre  2009 préparé_Budget 2011 v1 (4) 2" xfId="10311" xr:uid="{00000000-0005-0000-0000-000048280000}"/>
    <cellStyle name="_TableHeading_commentaires fixe  internet Déc 08_Commentaires TBG mars_Flash du mois d' avril 2009" xfId="10312" xr:uid="{00000000-0005-0000-0000-000049280000}"/>
    <cellStyle name="_TableHeading_commentaires fixe  internet Déc 08_Commentaires TBG mars_Flash du mois d' avril 2009 2" xfId="10313" xr:uid="{00000000-0005-0000-0000-00004A280000}"/>
    <cellStyle name="_TableHeading_commentaires fixe  internet Déc 08_Commentaires TBG mars_Flash du mois d' avril 2009_Budget 2011 v1 (4)" xfId="10314" xr:uid="{00000000-0005-0000-0000-00004B280000}"/>
    <cellStyle name="_TableHeading_commentaires fixe  internet Déc 08_Commentaires TBG mars_Flash du mois d' avril 2009_Budget 2011 v1 (4) 2" xfId="10315" xr:uid="{00000000-0005-0000-0000-00004C280000}"/>
    <cellStyle name="_TableHeading_commentaires fixe  internet Déc 08_Commentaires TBG mars_Flash du mois d' avril 2009_Budget Telmob 2011" xfId="10316" xr:uid="{00000000-0005-0000-0000-00004D280000}"/>
    <cellStyle name="_TableHeading_commentaires fixe  internet Déc 08_Commentaires TBG mars_Flash du mois d' avril 2009_Budget Telmob 2011 2" xfId="10317" xr:uid="{00000000-0005-0000-0000-00004E280000}"/>
    <cellStyle name="_TableHeading_commentaires fixe  internet Déc 08_Commentaires TBG mars_Flash du mois d' avril 2009_Flash du mois de mai 2009" xfId="10318" xr:uid="{00000000-0005-0000-0000-00004F280000}"/>
    <cellStyle name="_TableHeading_commentaires fixe  internet Déc 08_Commentaires TBG mars_Flash du mois d' avril 2009_Flash du mois de mai 2009 2" xfId="10319" xr:uid="{00000000-0005-0000-0000-000050280000}"/>
    <cellStyle name="_TableHeading_commentaires fixe  internet Déc 08_Commentaires TBG mars_Flash du mois d' avril 2009_Flash du mois de mai 2009_Budget 2011 v1 (4)" xfId="10320" xr:uid="{00000000-0005-0000-0000-000051280000}"/>
    <cellStyle name="_TableHeading_commentaires fixe  internet Déc 08_Commentaires TBG mars_Flash du mois d' avril 2009_Flash du mois de mai 2009_Budget 2011 v1 (4) 2" xfId="10321" xr:uid="{00000000-0005-0000-0000-000052280000}"/>
    <cellStyle name="_TableHeading_commentaires fixe  internet Déc 08_Commentaires TBG mars_Flash du mois d' avril 2009_Flash du mois de mai 2009_Budget Telmob 2011" xfId="10322" xr:uid="{00000000-0005-0000-0000-000053280000}"/>
    <cellStyle name="_TableHeading_commentaires fixe  internet Déc 08_Commentaires TBG mars_Flash du mois d' avril 2009_Flash du mois de mai 2009_Budget Telmob 2011 2" xfId="10323" xr:uid="{00000000-0005-0000-0000-000054280000}"/>
    <cellStyle name="_TableHeading_commentaires fixe  internet Déc 08_Commentaires TBG mars_Flash du mois d' avril 2009_Reporting Onatel Mai 2009 V 0" xfId="10324" xr:uid="{00000000-0005-0000-0000-000055280000}"/>
    <cellStyle name="_TableHeading_commentaires fixe  internet Déc 08_Commentaires TBG mars_Flash du mois d' avril 2009_Reporting Onatel Mai 2009 V 0 2" xfId="10325" xr:uid="{00000000-0005-0000-0000-000056280000}"/>
    <cellStyle name="_TableHeading_commentaires fixe  internet Déc 08_Commentaires TBG mars_Flash du mois d' avril 2009_Reporting Onatel Mai 2009 V 0_Budget 2011 v1 (4)" xfId="10326" xr:uid="{00000000-0005-0000-0000-000057280000}"/>
    <cellStyle name="_TableHeading_commentaires fixe  internet Déc 08_Commentaires TBG mars_Flash du mois d' avril 2009_Reporting Onatel Mai 2009 V 0_Budget 2011 v1 (4) 2" xfId="10327" xr:uid="{00000000-0005-0000-0000-000058280000}"/>
    <cellStyle name="_TableHeading_commentaires fixe  internet Déc 08_Commentaires TBG mars_Flash du mois d' avril 2009_Reporting Onatel Mai 2009 V 0_Budget Telmob 2011" xfId="10328" xr:uid="{00000000-0005-0000-0000-000059280000}"/>
    <cellStyle name="_TableHeading_commentaires fixe  internet Déc 08_Commentaires TBG mars_Flash du mois d' avril 2009_Reporting Onatel Mai 2009 V 0_Budget Telmob 2011 2" xfId="10329" xr:uid="{00000000-0005-0000-0000-00005A280000}"/>
    <cellStyle name="_TableHeading_commentaires fixe  internet Déc 08_Commentaires TBG mars_Flash du mois d' avril 2009_Reporting Onatel septembre  2009 préparé" xfId="10330" xr:uid="{00000000-0005-0000-0000-00005B280000}"/>
    <cellStyle name="_TableHeading_commentaires fixe  internet Déc 08_Commentaires TBG mars_Flash du mois d' avril 2009_Reporting Onatel septembre  2009 préparé 2" xfId="10331" xr:uid="{00000000-0005-0000-0000-00005C280000}"/>
    <cellStyle name="_TableHeading_commentaires fixe  internet Déc 08_Commentaires TBG mars_Flash du mois d' avril 2009_Reporting Onatel septembre  2009 préparé_Budget 2011 v1 (4)" xfId="10332" xr:uid="{00000000-0005-0000-0000-00005D280000}"/>
    <cellStyle name="_TableHeading_commentaires fixe  internet Déc 08_Commentaires TBG mars_Flash du mois d' avril 2009_Reporting Onatel septembre  2009 préparé_Budget 2011 v1 (4) 2" xfId="10333" xr:uid="{00000000-0005-0000-0000-00005E280000}"/>
    <cellStyle name="_TableHeading_commentaires fixe  internet Déc 08_Commentaires TBG mars_Flash du mois de mai 2009" xfId="10334" xr:uid="{00000000-0005-0000-0000-00005F280000}"/>
    <cellStyle name="_TableHeading_commentaires fixe  internet Déc 08_Commentaires TBG mars_Flash du mois de mai 2009 2" xfId="10335" xr:uid="{00000000-0005-0000-0000-000060280000}"/>
    <cellStyle name="_TableHeading_commentaires fixe  internet Déc 08_Commentaires TBG mars_Flash du mois de mai 2009_Budget 2011 v1 (4)" xfId="10336" xr:uid="{00000000-0005-0000-0000-000061280000}"/>
    <cellStyle name="_TableHeading_commentaires fixe  internet Déc 08_Commentaires TBG mars_Flash du mois de mai 2009_Budget 2011 v1 (4) 2" xfId="10337" xr:uid="{00000000-0005-0000-0000-000062280000}"/>
    <cellStyle name="_TableHeading_commentaires fixe  internet Déc 08_Commentaires TBG mars_Flash du mois de mai 2009_Budget Telmob 2011" xfId="10338" xr:uid="{00000000-0005-0000-0000-000063280000}"/>
    <cellStyle name="_TableHeading_commentaires fixe  internet Déc 08_Commentaires TBG mars_Flash du mois de mai 2009_Budget Telmob 2011 2" xfId="10339" xr:uid="{00000000-0005-0000-0000-000064280000}"/>
    <cellStyle name="_TableHeading_commentaires fixe  internet Déc 08_Commentaires TBG mars_Reporting Onatel Mai 2009 V 0" xfId="10340" xr:uid="{00000000-0005-0000-0000-000065280000}"/>
    <cellStyle name="_TableHeading_commentaires fixe  internet Déc 08_Commentaires TBG mars_Reporting Onatel Mai 2009 V 0 2" xfId="10341" xr:uid="{00000000-0005-0000-0000-000066280000}"/>
    <cellStyle name="_TableHeading_commentaires fixe  internet Déc 08_Commentaires TBG mars_Reporting Onatel Mai 2009 V 0_Budget 2011 v1 (4)" xfId="10342" xr:uid="{00000000-0005-0000-0000-000067280000}"/>
    <cellStyle name="_TableHeading_commentaires fixe  internet Déc 08_Commentaires TBG mars_Reporting Onatel Mai 2009 V 0_Budget 2011 v1 (4) 2" xfId="10343" xr:uid="{00000000-0005-0000-0000-000068280000}"/>
    <cellStyle name="_TableHeading_commentaires fixe  internet Déc 08_Commentaires TBG mars_Reporting Onatel Mai 2009 V 0_Budget Telmob 2011" xfId="10344" xr:uid="{00000000-0005-0000-0000-000069280000}"/>
    <cellStyle name="_TableHeading_commentaires fixe  internet Déc 08_Commentaires TBG mars_Reporting Onatel Mai 2009 V 0_Budget Telmob 2011 2" xfId="10345" xr:uid="{00000000-0005-0000-0000-00006A280000}"/>
    <cellStyle name="_TableHeading_commentaires fixe  internet Déc 08_Commentaires TBG mars_Reporting Onatel septembre  2009 préparé" xfId="10346" xr:uid="{00000000-0005-0000-0000-00006B280000}"/>
    <cellStyle name="_TableHeading_commentaires fixe  internet Déc 08_Commentaires TBG mars_Reporting Onatel septembre  2009 préparé 2" xfId="10347" xr:uid="{00000000-0005-0000-0000-00006C280000}"/>
    <cellStyle name="_TableHeading_commentaires fixe  internet Déc 08_Commentaires TBG mars_Reporting Onatel septembre  2009 préparé_Budget 2011 v1 (4)" xfId="10348" xr:uid="{00000000-0005-0000-0000-00006D280000}"/>
    <cellStyle name="_TableHeading_commentaires fixe  internet Déc 08_Commentaires TBG mars_Reporting Onatel septembre  2009 préparé_Budget 2011 v1 (4) 2" xfId="10349" xr:uid="{00000000-0005-0000-0000-00006E280000}"/>
    <cellStyle name="_TableHeading_commentaires fixe  internet Déc 08_Copie de Flash du mois d' avril 2009 corrigé par NAIMI" xfId="10350" xr:uid="{00000000-0005-0000-0000-00006F280000}"/>
    <cellStyle name="_TableHeading_commentaires fixe  internet Déc 08_Copie de Flash du mois d' avril 2009 corrigé par NAIMI 2" xfId="10351" xr:uid="{00000000-0005-0000-0000-000070280000}"/>
    <cellStyle name="_TableHeading_commentaires fixe  internet Déc 08_Copie de Flash du mois d' avril 2009 corrigé par NAIMI_Budget 2011 v1 (4)" xfId="10352" xr:uid="{00000000-0005-0000-0000-000071280000}"/>
    <cellStyle name="_TableHeading_commentaires fixe  internet Déc 08_Copie de Flash du mois d' avril 2009 corrigé par NAIMI_Budget 2011 v1 (4) 2" xfId="10353" xr:uid="{00000000-0005-0000-0000-000072280000}"/>
    <cellStyle name="_TableHeading_commentaires fixe  internet Déc 08_Copie de Flash du mois d' avril 2009 corrigé par NAIMI_Budget Telmob 2011" xfId="10354" xr:uid="{00000000-0005-0000-0000-000073280000}"/>
    <cellStyle name="_TableHeading_commentaires fixe  internet Déc 08_Copie de Flash du mois d' avril 2009 corrigé par NAIMI_Budget Telmob 2011 2" xfId="10355" xr:uid="{00000000-0005-0000-0000-000074280000}"/>
    <cellStyle name="_TableHeading_commentaires fixe  internet Déc 08_Copie de Flash du mois d' avril 2009 corrigé par NAIMI_Flash du mois de mai 2009" xfId="10356" xr:uid="{00000000-0005-0000-0000-000075280000}"/>
    <cellStyle name="_TableHeading_commentaires fixe  internet Déc 08_Copie de Flash du mois d' avril 2009 corrigé par NAIMI_Flash du mois de mai 2009 2" xfId="10357" xr:uid="{00000000-0005-0000-0000-000076280000}"/>
    <cellStyle name="_TableHeading_commentaires fixe  internet Déc 08_Copie de Flash du mois d' avril 2009 corrigé par NAIMI_Flash du mois de mai 2009_Budget 2011 v1 (4)" xfId="10358" xr:uid="{00000000-0005-0000-0000-000077280000}"/>
    <cellStyle name="_TableHeading_commentaires fixe  internet Déc 08_Copie de Flash du mois d' avril 2009 corrigé par NAIMI_Flash du mois de mai 2009_Budget 2011 v1 (4) 2" xfId="10359" xr:uid="{00000000-0005-0000-0000-000078280000}"/>
    <cellStyle name="_TableHeading_commentaires fixe  internet Déc 08_Copie de Flash du mois d' avril 2009 corrigé par NAIMI_Flash du mois de mai 2009_Budget Telmob 2011" xfId="10360" xr:uid="{00000000-0005-0000-0000-000079280000}"/>
    <cellStyle name="_TableHeading_commentaires fixe  internet Déc 08_Copie de Flash du mois d' avril 2009 corrigé par NAIMI_Flash du mois de mai 2009_Budget Telmob 2011 2" xfId="10361" xr:uid="{00000000-0005-0000-0000-00007A280000}"/>
    <cellStyle name="_TableHeading_commentaires fixe  internet Déc 08_Copie de Flash du mois d' avril 2009 corrigé par NAIMI_Reporting Onatel Mai 2009 V 0" xfId="10362" xr:uid="{00000000-0005-0000-0000-00007B280000}"/>
    <cellStyle name="_TableHeading_commentaires fixe  internet Déc 08_Copie de Flash du mois d' avril 2009 corrigé par NAIMI_Reporting Onatel Mai 2009 V 0 2" xfId="10363" xr:uid="{00000000-0005-0000-0000-00007C280000}"/>
    <cellStyle name="_TableHeading_commentaires fixe  internet Déc 08_Copie de Flash du mois d' avril 2009 corrigé par NAIMI_Reporting Onatel Mai 2009 V 0_Budget 2011 v1 (4)" xfId="10364" xr:uid="{00000000-0005-0000-0000-00007D280000}"/>
    <cellStyle name="_TableHeading_commentaires fixe  internet Déc 08_Copie de Flash du mois d' avril 2009 corrigé par NAIMI_Reporting Onatel Mai 2009 V 0_Budget 2011 v1 (4) 2" xfId="10365" xr:uid="{00000000-0005-0000-0000-00007E280000}"/>
    <cellStyle name="_TableHeading_commentaires fixe  internet Déc 08_Copie de Flash du mois d' avril 2009 corrigé par NAIMI_Reporting Onatel Mai 2009 V 0_Budget Telmob 2011" xfId="10366" xr:uid="{00000000-0005-0000-0000-00007F280000}"/>
    <cellStyle name="_TableHeading_commentaires fixe  internet Déc 08_Copie de Flash du mois d' avril 2009 corrigé par NAIMI_Reporting Onatel Mai 2009 V 0_Budget Telmob 2011 2" xfId="10367" xr:uid="{00000000-0005-0000-0000-000080280000}"/>
    <cellStyle name="_TableHeading_commentaires fixe  internet Déc 08_Copie de Flash du mois d' avril 2009 corrigé par NAIMI_Reporting Onatel Mai 2009 V 0_Reporting Onatel septembre  2009 préparé" xfId="10368" xr:uid="{00000000-0005-0000-0000-000081280000}"/>
    <cellStyle name="_TableHeading_commentaires fixe  internet Déc 08_Copie de Flash du mois d' avril 2009 corrigé par NAIMI_Reporting Onatel Mai 2009 V 0_Reporting Onatel septembre  2009 préparé 2" xfId="10369" xr:uid="{00000000-0005-0000-0000-000082280000}"/>
    <cellStyle name="_TableHeading_commentaires fixe  internet Déc 08_Copie de Flash du mois d' avril 2009 corrigé par NAIMI_Reporting Onatel Mai 2009 V 0_Reporting Onatel septembre  2009 préparé_Budget 2011 v1 (4)" xfId="10370" xr:uid="{00000000-0005-0000-0000-000083280000}"/>
    <cellStyle name="_TableHeading_commentaires fixe  internet Déc 08_Copie de Flash du mois d' avril 2009 corrigé par NAIMI_Reporting Onatel Mai 2009 V 0_Reporting Onatel septembre  2009 préparé_Budget 2011 v1 (4) 2" xfId="10371" xr:uid="{00000000-0005-0000-0000-000084280000}"/>
    <cellStyle name="_TableHeading_commentaires fixe  internet Déc 08_Copie de Flash du mois d' avril 2009 corrigé par NAIMI_Reporting Onatel septembre  2009 préparé" xfId="10372" xr:uid="{00000000-0005-0000-0000-000085280000}"/>
    <cellStyle name="_TableHeading_commentaires fixe  internet Déc 08_Copie de Flash du mois d' avril 2009 corrigé par NAIMI_Reporting Onatel septembre  2009 préparé 2" xfId="10373" xr:uid="{00000000-0005-0000-0000-000086280000}"/>
    <cellStyle name="_TableHeading_commentaires fixe  internet Déc 08_Copie de Flash du mois d' avril 2009 corrigé par NAIMI_Reporting Onatel septembre  2009 préparé_Budget 2011 v1 (4)" xfId="10374" xr:uid="{00000000-0005-0000-0000-000087280000}"/>
    <cellStyle name="_TableHeading_commentaires fixe  internet Déc 08_Copie de Flash du mois d' avril 2009 corrigé par NAIMI_Reporting Onatel septembre  2009 préparé_Budget 2011 v1 (4) 2" xfId="10375" xr:uid="{00000000-0005-0000-0000-000088280000}"/>
    <cellStyle name="_TableHeading_commentaires fixe  internet Déc 08_Flash du mois d' avril 2009" xfId="10376" xr:uid="{00000000-0005-0000-0000-000089280000}"/>
    <cellStyle name="_TableHeading_commentaires fixe  internet Déc 08_Flash du mois d' avril 2009 2" xfId="10377" xr:uid="{00000000-0005-0000-0000-00008A280000}"/>
    <cellStyle name="_TableHeading_commentaires fixe  internet Déc 08_Flash du mois d' avril 2009_Budget 2011 v1 (4)" xfId="10378" xr:uid="{00000000-0005-0000-0000-00008B280000}"/>
    <cellStyle name="_TableHeading_commentaires fixe  internet Déc 08_Flash du mois d' avril 2009_Budget 2011 v1 (4) 2" xfId="10379" xr:uid="{00000000-0005-0000-0000-00008C280000}"/>
    <cellStyle name="_TableHeading_commentaires fixe  internet Déc 08_Flash du mois d' avril 2009_Budget Telmob 2011" xfId="10380" xr:uid="{00000000-0005-0000-0000-00008D280000}"/>
    <cellStyle name="_TableHeading_commentaires fixe  internet Déc 08_Flash du mois d' avril 2009_Budget Telmob 2011 2" xfId="10381" xr:uid="{00000000-0005-0000-0000-00008E280000}"/>
    <cellStyle name="_TableHeading_commentaires fixe  internet Déc 08_Flash du mois d' avril 2009_Flash du mois de mai 2009" xfId="10382" xr:uid="{00000000-0005-0000-0000-00008F280000}"/>
    <cellStyle name="_TableHeading_commentaires fixe  internet Déc 08_Flash du mois d' avril 2009_Flash du mois de mai 2009 2" xfId="10383" xr:uid="{00000000-0005-0000-0000-000090280000}"/>
    <cellStyle name="_TableHeading_commentaires fixe  internet Déc 08_Flash du mois d' avril 2009_Flash du mois de mai 2009_Budget 2011 v1 (4)" xfId="10384" xr:uid="{00000000-0005-0000-0000-000091280000}"/>
    <cellStyle name="_TableHeading_commentaires fixe  internet Déc 08_Flash du mois d' avril 2009_Flash du mois de mai 2009_Budget 2011 v1 (4) 2" xfId="10385" xr:uid="{00000000-0005-0000-0000-000092280000}"/>
    <cellStyle name="_TableHeading_commentaires fixe  internet Déc 08_Flash du mois d' avril 2009_Flash du mois de mai 2009_Budget Telmob 2011" xfId="10386" xr:uid="{00000000-0005-0000-0000-000093280000}"/>
    <cellStyle name="_TableHeading_commentaires fixe  internet Déc 08_Flash du mois d' avril 2009_Flash du mois de mai 2009_Budget Telmob 2011 2" xfId="10387" xr:uid="{00000000-0005-0000-0000-000094280000}"/>
    <cellStyle name="_TableHeading_commentaires fixe  internet Déc 08_Flash du mois d' avril 2009_Reporting Onatel Mai 2009 V 0" xfId="10388" xr:uid="{00000000-0005-0000-0000-000095280000}"/>
    <cellStyle name="_TableHeading_commentaires fixe  internet Déc 08_Flash du mois d' avril 2009_Reporting Onatel Mai 2009 V 0 2" xfId="10389" xr:uid="{00000000-0005-0000-0000-000096280000}"/>
    <cellStyle name="_TableHeading_commentaires fixe  internet Déc 08_Flash du mois d' avril 2009_Reporting Onatel Mai 2009 V 0_Budget 2011 v1 (4)" xfId="10390" xr:uid="{00000000-0005-0000-0000-000097280000}"/>
    <cellStyle name="_TableHeading_commentaires fixe  internet Déc 08_Flash du mois d' avril 2009_Reporting Onatel Mai 2009 V 0_Budget 2011 v1 (4) 2" xfId="10391" xr:uid="{00000000-0005-0000-0000-000098280000}"/>
    <cellStyle name="_TableHeading_commentaires fixe  internet Déc 08_Flash du mois d' avril 2009_Reporting Onatel Mai 2009 V 0_Budget Telmob 2011" xfId="10392" xr:uid="{00000000-0005-0000-0000-000099280000}"/>
    <cellStyle name="_TableHeading_commentaires fixe  internet Déc 08_Flash du mois d' avril 2009_Reporting Onatel Mai 2009 V 0_Budget Telmob 2011 2" xfId="10393" xr:uid="{00000000-0005-0000-0000-00009A280000}"/>
    <cellStyle name="_TableHeading_commentaires fixe  internet Déc 08_Flash du mois d' avril 2009_Reporting Onatel septembre  2009 préparé" xfId="10394" xr:uid="{00000000-0005-0000-0000-00009B280000}"/>
    <cellStyle name="_TableHeading_commentaires fixe  internet Déc 08_Flash du mois d' avril 2009_Reporting Onatel septembre  2009 préparé 2" xfId="10395" xr:uid="{00000000-0005-0000-0000-00009C280000}"/>
    <cellStyle name="_TableHeading_commentaires fixe  internet Déc 08_Flash du mois d' avril 2009_Reporting Onatel septembre  2009 préparé_Budget 2011 v1 (4)" xfId="10396" xr:uid="{00000000-0005-0000-0000-00009D280000}"/>
    <cellStyle name="_TableHeading_commentaires fixe  internet Déc 08_Flash du mois d' avril 2009_Reporting Onatel septembre  2009 préparé_Budget 2011 v1 (4) 2" xfId="10397" xr:uid="{00000000-0005-0000-0000-00009E280000}"/>
    <cellStyle name="_TableHeading_commentaires fixe  internet Déc 08_Flash du mois de mai 2009" xfId="10398" xr:uid="{00000000-0005-0000-0000-00009F280000}"/>
    <cellStyle name="_TableHeading_commentaires fixe  internet Déc 08_Flash du mois de mai 2009 2" xfId="10399" xr:uid="{00000000-0005-0000-0000-0000A0280000}"/>
    <cellStyle name="_TableHeading_commentaires fixe  internet Déc 08_Flash du mois de mai 2009_Budget 2011 v1 (4)" xfId="10400" xr:uid="{00000000-0005-0000-0000-0000A1280000}"/>
    <cellStyle name="_TableHeading_commentaires fixe  internet Déc 08_Flash du mois de mai 2009_Budget 2011 v1 (4) 2" xfId="10401" xr:uid="{00000000-0005-0000-0000-0000A2280000}"/>
    <cellStyle name="_TableHeading_commentaires fixe  internet Déc 08_Flash du mois de mai 2009_Budget Telmob 2011" xfId="10402" xr:uid="{00000000-0005-0000-0000-0000A3280000}"/>
    <cellStyle name="_TableHeading_commentaires fixe  internet Déc 08_Flash du mois de mai 2009_Budget Telmob 2011 2" xfId="10403" xr:uid="{00000000-0005-0000-0000-0000A4280000}"/>
    <cellStyle name="_TableHeading_commentaires fixe  internet Déc 08_Reporting Onatel Avril 2009 V0" xfId="10404" xr:uid="{00000000-0005-0000-0000-0000A5280000}"/>
    <cellStyle name="_TableHeading_commentaires fixe  internet Déc 08_Reporting Onatel Avril 2009 V0 2" xfId="10405" xr:uid="{00000000-0005-0000-0000-0000A6280000}"/>
    <cellStyle name="_TableHeading_commentaires fixe  internet Déc 08_Reporting Onatel Avril 2009 V0_Budget 2011 v1 (4)" xfId="10406" xr:uid="{00000000-0005-0000-0000-0000A7280000}"/>
    <cellStyle name="_TableHeading_commentaires fixe  internet Déc 08_Reporting Onatel Avril 2009 V0_Budget 2011 v1 (4) 2" xfId="10407" xr:uid="{00000000-0005-0000-0000-0000A8280000}"/>
    <cellStyle name="_TableHeading_commentaires fixe  internet Déc 08_Reporting Onatel Avril 2009 V0_Budget Telmob 2011" xfId="10408" xr:uid="{00000000-0005-0000-0000-0000A9280000}"/>
    <cellStyle name="_TableHeading_commentaires fixe  internet Déc 08_Reporting Onatel Avril 2009 V0_Budget Telmob 2011 2" xfId="10409" xr:uid="{00000000-0005-0000-0000-0000AA280000}"/>
    <cellStyle name="_TableHeading_commentaires fixe  internet Déc 08_Reporting Onatel Avril 2009 V0_Copie de Flash du mois d' avril 2009 corrigé par NAIMI" xfId="10410" xr:uid="{00000000-0005-0000-0000-0000AB280000}"/>
    <cellStyle name="_TableHeading_commentaires fixe  internet Déc 08_Reporting Onatel Avril 2009 V0_Copie de Flash du mois d' avril 2009 corrigé par NAIMI 2" xfId="10411" xr:uid="{00000000-0005-0000-0000-0000AC280000}"/>
    <cellStyle name="_TableHeading_commentaires fixe  internet Déc 08_Reporting Onatel Avril 2009 V0_Copie de Flash du mois d' avril 2009 corrigé par NAIMI_Budget 2011 v1 (4)" xfId="10412" xr:uid="{00000000-0005-0000-0000-0000AD280000}"/>
    <cellStyle name="_TableHeading_commentaires fixe  internet Déc 08_Reporting Onatel Avril 2009 V0_Copie de Flash du mois d' avril 2009 corrigé par NAIMI_Budget 2011 v1 (4) 2" xfId="10413" xr:uid="{00000000-0005-0000-0000-0000AE280000}"/>
    <cellStyle name="_TableHeading_commentaires fixe  internet Déc 08_Reporting Onatel Avril 2009 V0_Copie de Flash du mois d' avril 2009 corrigé par NAIMI_Budget Telmob 2011" xfId="10414" xr:uid="{00000000-0005-0000-0000-0000AF280000}"/>
    <cellStyle name="_TableHeading_commentaires fixe  internet Déc 08_Reporting Onatel Avril 2009 V0_Copie de Flash du mois d' avril 2009 corrigé par NAIMI_Budget Telmob 2011 2" xfId="10415" xr:uid="{00000000-0005-0000-0000-0000B0280000}"/>
    <cellStyle name="_TableHeading_commentaires fixe  internet Déc 08_Reporting Onatel Avril 2009 V0_Copie de Flash du mois d' avril 2009 corrigé par NAIMI_Flash du mois de mai 2009" xfId="10416" xr:uid="{00000000-0005-0000-0000-0000B1280000}"/>
    <cellStyle name="_TableHeading_commentaires fixe  internet Déc 08_Reporting Onatel Avril 2009 V0_Copie de Flash du mois d' avril 2009 corrigé par NAIMI_Flash du mois de mai 2009 2" xfId="10417" xr:uid="{00000000-0005-0000-0000-0000B2280000}"/>
    <cellStyle name="_TableHeading_commentaires fixe  internet Déc 08_Reporting Onatel Avril 2009 V0_Copie de Flash du mois d' avril 2009 corrigé par NAIMI_Flash du mois de mai 2009_Budget 2011 v1 (4)" xfId="10418" xr:uid="{00000000-0005-0000-0000-0000B3280000}"/>
    <cellStyle name="_TableHeading_commentaires fixe  internet Déc 08_Reporting Onatel Avril 2009 V0_Copie de Flash du mois d' avril 2009 corrigé par NAIMI_Flash du mois de mai 2009_Budget 2011 v1 (4) 2" xfId="10419" xr:uid="{00000000-0005-0000-0000-0000B4280000}"/>
    <cellStyle name="_TableHeading_commentaires fixe  internet Déc 08_Reporting Onatel Avril 2009 V0_Copie de Flash du mois d' avril 2009 corrigé par NAIMI_Flash du mois de mai 2009_Budget Telmob 2011" xfId="10420" xr:uid="{00000000-0005-0000-0000-0000B5280000}"/>
    <cellStyle name="_TableHeading_commentaires fixe  internet Déc 08_Reporting Onatel Avril 2009 V0_Copie de Flash du mois d' avril 2009 corrigé par NAIMI_Flash du mois de mai 2009_Budget Telmob 2011 2" xfId="10421" xr:uid="{00000000-0005-0000-0000-0000B6280000}"/>
    <cellStyle name="_TableHeading_commentaires fixe  internet Déc 08_Reporting Onatel Avril 2009 V0_Copie de Flash du mois d' avril 2009 corrigé par NAIMI_Reporting Onatel Mai 2009 V 0" xfId="10422" xr:uid="{00000000-0005-0000-0000-0000B7280000}"/>
    <cellStyle name="_TableHeading_commentaires fixe  internet Déc 08_Reporting Onatel Avril 2009 V0_Copie de Flash du mois d' avril 2009 corrigé par NAIMI_Reporting Onatel Mai 2009 V 0 2" xfId="10423" xr:uid="{00000000-0005-0000-0000-0000B8280000}"/>
    <cellStyle name="_TableHeading_commentaires fixe  internet Déc 08_Reporting Onatel Avril 2009 V0_Copie de Flash du mois d' avril 2009 corrigé par NAIMI_Reporting Onatel Mai 2009 V 0_Budget 2011 v1 (4)" xfId="10424" xr:uid="{00000000-0005-0000-0000-0000B9280000}"/>
    <cellStyle name="_TableHeading_commentaires fixe  internet Déc 08_Reporting Onatel Avril 2009 V0_Copie de Flash du mois d' avril 2009 corrigé par NAIMI_Reporting Onatel Mai 2009 V 0_Budget 2011 v1 (4) 2" xfId="10425" xr:uid="{00000000-0005-0000-0000-0000BA280000}"/>
    <cellStyle name="_TableHeading_commentaires fixe  internet Déc 08_Reporting Onatel Avril 2009 V0_Copie de Flash du mois d' avril 2009 corrigé par NAIMI_Reporting Onatel Mai 2009 V 0_Budget Telmob 2011" xfId="10426" xr:uid="{00000000-0005-0000-0000-0000BB280000}"/>
    <cellStyle name="_TableHeading_commentaires fixe  internet Déc 08_Reporting Onatel Avril 2009 V0_Copie de Flash du mois d' avril 2009 corrigé par NAIMI_Reporting Onatel Mai 2009 V 0_Budget Telmob 2011 2" xfId="10427" xr:uid="{00000000-0005-0000-0000-0000BC280000}"/>
    <cellStyle name="_TableHeading_commentaires fixe  internet Déc 08_Reporting Onatel Avril 2009 V0_Copie de Flash du mois d' avril 2009 corrigé par NAIMI_Reporting Onatel Mai 2009 V 0_Reporting Onatel septembre  2009 préparé" xfId="10428" xr:uid="{00000000-0005-0000-0000-0000BD280000}"/>
    <cellStyle name="_TableHeading_commentaires fixe  internet Déc 08_Reporting Onatel Avril 2009 V0_Copie de Flash du mois d' avril 2009 corrigé par NAIMI_Reporting Onatel Mai 2009 V 0_Reporting Onatel septembre  2009 préparé 2" xfId="10429" xr:uid="{00000000-0005-0000-0000-0000BE280000}"/>
    <cellStyle name="_TableHeading_commentaires fixe  internet Déc 08_Reporting Onatel Avril 2009 V0_Copie de Flash du mois d' avril 2009 corrigé par NAIMI_Reporting Onatel Mai 2009 V 0_Reporting Onatel septembre  2009 préparé_Budget 2011 v1 (4)" xfId="10430" xr:uid="{00000000-0005-0000-0000-0000BF280000}"/>
    <cellStyle name="_TableHeading_commentaires fixe  internet Déc 08_Reporting Onatel Avril 2009 V0_Copie de Flash du mois d' avril 2009 corrigé par NAIMI_Reporting Onatel Mai 2009 V 0_Reporting Onatel septembre  2009 préparé_Budget 2011 v1 (4) 2" xfId="10431" xr:uid="{00000000-0005-0000-0000-0000C0280000}"/>
    <cellStyle name="_TableHeading_commentaires fixe  internet Déc 08_Reporting Onatel Avril 2009 V0_Copie de Flash du mois d' avril 2009 corrigé par NAIMI_Reporting Onatel septembre  2009 préparé" xfId="10432" xr:uid="{00000000-0005-0000-0000-0000C1280000}"/>
    <cellStyle name="_TableHeading_commentaires fixe  internet Déc 08_Reporting Onatel Avril 2009 V0_Copie de Flash du mois d' avril 2009 corrigé par NAIMI_Reporting Onatel septembre  2009 préparé 2" xfId="10433" xr:uid="{00000000-0005-0000-0000-0000C2280000}"/>
    <cellStyle name="_TableHeading_commentaires fixe  internet Déc 08_Reporting Onatel Avril 2009 V0_Copie de Flash du mois d' avril 2009 corrigé par NAIMI_Reporting Onatel septembre  2009 préparé_Budget 2011 v1 (4)" xfId="10434" xr:uid="{00000000-0005-0000-0000-0000C3280000}"/>
    <cellStyle name="_TableHeading_commentaires fixe  internet Déc 08_Reporting Onatel Avril 2009 V0_Copie de Flash du mois d' avril 2009 corrigé par NAIMI_Reporting Onatel septembre  2009 préparé_Budget 2011 v1 (4) 2" xfId="10435" xr:uid="{00000000-0005-0000-0000-0000C4280000}"/>
    <cellStyle name="_TableHeading_commentaires fixe  internet Déc 08_Reporting Onatel Avril 2009 V0_Flash du mois de mai 2009" xfId="10436" xr:uid="{00000000-0005-0000-0000-0000C5280000}"/>
    <cellStyle name="_TableHeading_commentaires fixe  internet Déc 08_Reporting Onatel Avril 2009 V0_Flash du mois de mai 2009 2" xfId="10437" xr:uid="{00000000-0005-0000-0000-0000C6280000}"/>
    <cellStyle name="_TableHeading_commentaires fixe  internet Déc 08_Reporting Onatel Avril 2009 V0_Flash du mois de mai 2009_Budget 2011 v1 (4)" xfId="10438" xr:uid="{00000000-0005-0000-0000-0000C7280000}"/>
    <cellStyle name="_TableHeading_commentaires fixe  internet Déc 08_Reporting Onatel Avril 2009 V0_Flash du mois de mai 2009_Budget 2011 v1 (4) 2" xfId="10439" xr:uid="{00000000-0005-0000-0000-0000C8280000}"/>
    <cellStyle name="_TableHeading_commentaires fixe  internet Déc 08_Reporting Onatel Avril 2009 V0_Flash du mois de mai 2009_Budget Telmob 2011" xfId="10440" xr:uid="{00000000-0005-0000-0000-0000C9280000}"/>
    <cellStyle name="_TableHeading_commentaires fixe  internet Déc 08_Reporting Onatel Avril 2009 V0_Flash du mois de mai 2009_Budget Telmob 2011 2" xfId="10441" xr:uid="{00000000-0005-0000-0000-0000CA280000}"/>
    <cellStyle name="_TableHeading_commentaires fixe  internet Déc 08_Reporting Onatel Avril 2009 V0_Reporting Onatel Mai 2009 V 0" xfId="10442" xr:uid="{00000000-0005-0000-0000-0000CB280000}"/>
    <cellStyle name="_TableHeading_commentaires fixe  internet Déc 08_Reporting Onatel Avril 2009 V0_Reporting Onatel Mai 2009 V 0 2" xfId="10443" xr:uid="{00000000-0005-0000-0000-0000CC280000}"/>
    <cellStyle name="_TableHeading_commentaires fixe  internet Déc 08_Reporting Onatel Avril 2009 V0_Reporting Onatel Mai 2009 V 0_Budget 2011 v1 (4)" xfId="10444" xr:uid="{00000000-0005-0000-0000-0000CD280000}"/>
    <cellStyle name="_TableHeading_commentaires fixe  internet Déc 08_Reporting Onatel Avril 2009 V0_Reporting Onatel Mai 2009 V 0_Budget 2011 v1 (4) 2" xfId="10445" xr:uid="{00000000-0005-0000-0000-0000CE280000}"/>
    <cellStyle name="_TableHeading_commentaires fixe  internet Déc 08_Reporting Onatel Avril 2009 V0_Reporting Onatel Mai 2009 V 0_Budget Telmob 2011" xfId="10446" xr:uid="{00000000-0005-0000-0000-0000CF280000}"/>
    <cellStyle name="_TableHeading_commentaires fixe  internet Déc 08_Reporting Onatel Avril 2009 V0_Reporting Onatel Mai 2009 V 0_Budget Telmob 2011 2" xfId="10447" xr:uid="{00000000-0005-0000-0000-0000D0280000}"/>
    <cellStyle name="_TableHeading_commentaires fixe  internet Déc 08_Reporting Onatel Avril 2009 V0_Reporting Onatel septembre  2009 préparé" xfId="10448" xr:uid="{00000000-0005-0000-0000-0000D1280000}"/>
    <cellStyle name="_TableHeading_commentaires fixe  internet Déc 08_Reporting Onatel Avril 2009 V0_Reporting Onatel septembre  2009 préparé 2" xfId="10449" xr:uid="{00000000-0005-0000-0000-0000D2280000}"/>
    <cellStyle name="_TableHeading_commentaires fixe  internet Déc 08_Reporting Onatel Avril 2009 V0_Reporting Onatel septembre  2009 préparé_Budget 2011 v1 (4)" xfId="10450" xr:uid="{00000000-0005-0000-0000-0000D3280000}"/>
    <cellStyle name="_TableHeading_commentaires fixe  internet Déc 08_Reporting Onatel Avril 2009 V0_Reporting Onatel septembre  2009 préparé_Budget 2011 v1 (4) 2" xfId="10451" xr:uid="{00000000-0005-0000-0000-0000D4280000}"/>
    <cellStyle name="_TableHeading_commentaires fixe  internet Déc 08_Reporting Onatel Mai 2009 V 0" xfId="10452" xr:uid="{00000000-0005-0000-0000-0000D5280000}"/>
    <cellStyle name="_TableHeading_commentaires fixe  internet Déc 08_Reporting Onatel Mai 2009 V 0 2" xfId="10453" xr:uid="{00000000-0005-0000-0000-0000D6280000}"/>
    <cellStyle name="_TableHeading_commentaires fixe  internet Déc 08_Reporting Onatel Mai 2009 V 0 A ENVOYE" xfId="10454" xr:uid="{00000000-0005-0000-0000-0000D7280000}"/>
    <cellStyle name="_TableHeading_commentaires fixe  internet Déc 08_Reporting Onatel Mai 2009 V 0 A ENVOYE 2" xfId="10455" xr:uid="{00000000-0005-0000-0000-0000D8280000}"/>
    <cellStyle name="_TableHeading_commentaires fixe  internet Déc 08_Reporting Onatel Mai 2009 V 0 A ENVOYE_Budget 2011 v1 (4)" xfId="10456" xr:uid="{00000000-0005-0000-0000-0000D9280000}"/>
    <cellStyle name="_TableHeading_commentaires fixe  internet Déc 08_Reporting Onatel Mai 2009 V 0 A ENVOYE_Budget 2011 v1 (4) 2" xfId="10457" xr:uid="{00000000-0005-0000-0000-0000DA280000}"/>
    <cellStyle name="_TableHeading_commentaires fixe  internet Déc 08_Reporting Onatel Mai 2009 V 0 A ENVOYE_Budget Telmob 2011" xfId="10458" xr:uid="{00000000-0005-0000-0000-0000DB280000}"/>
    <cellStyle name="_TableHeading_commentaires fixe  internet Déc 08_Reporting Onatel Mai 2009 V 0 A ENVOYE_Budget Telmob 2011 2" xfId="10459" xr:uid="{00000000-0005-0000-0000-0000DC280000}"/>
    <cellStyle name="_TableHeading_commentaires fixe  internet Déc 08_Reporting Onatel Mai 2009 V 0 A ENVOYE_Reporting Onatel septembre  2009 préparé" xfId="10460" xr:uid="{00000000-0005-0000-0000-0000DD280000}"/>
    <cellStyle name="_TableHeading_commentaires fixe  internet Déc 08_Reporting Onatel Mai 2009 V 0 A ENVOYE_Reporting Onatel septembre  2009 préparé 2" xfId="10461" xr:uid="{00000000-0005-0000-0000-0000DE280000}"/>
    <cellStyle name="_TableHeading_commentaires fixe  internet Déc 08_Reporting Onatel Mai 2009 V 0 A ENVOYE_Reporting Onatel septembre  2009 préparé_Budget 2011 v1 (4)" xfId="10462" xr:uid="{00000000-0005-0000-0000-0000DF280000}"/>
    <cellStyle name="_TableHeading_commentaires fixe  internet Déc 08_Reporting Onatel Mai 2009 V 0 A ENVOYE_Reporting Onatel septembre  2009 préparé_Budget 2011 v1 (4) 2" xfId="10463" xr:uid="{00000000-0005-0000-0000-0000E0280000}"/>
    <cellStyle name="_TableHeading_commentaires fixe  internet Déc 08_Reporting Onatel Mai 2009 V 0_Budget 2011 v1 (4)" xfId="10464" xr:uid="{00000000-0005-0000-0000-0000E1280000}"/>
    <cellStyle name="_TableHeading_commentaires fixe  internet Déc 08_Reporting Onatel Mai 2009 V 0_Budget 2011 v1 (4) 2" xfId="10465" xr:uid="{00000000-0005-0000-0000-0000E2280000}"/>
    <cellStyle name="_TableHeading_commentaires fixe  internet Déc 08_Reporting Onatel Mai 2009 V 0_Budget Telmob 2011" xfId="10466" xr:uid="{00000000-0005-0000-0000-0000E3280000}"/>
    <cellStyle name="_TableHeading_commentaires fixe  internet Déc 08_Reporting Onatel Mai 2009 V 0_Budget Telmob 2011 2" xfId="10467" xr:uid="{00000000-0005-0000-0000-0000E4280000}"/>
    <cellStyle name="_TableHeading_commentaires fixe  internet Déc 08_Reporting Onatel septembre  2009 préparé" xfId="10468" xr:uid="{00000000-0005-0000-0000-0000E5280000}"/>
    <cellStyle name="_TableHeading_commentaires fixe  internet Déc 08_Reporting Onatel septembre  2009 préparé 2" xfId="10469" xr:uid="{00000000-0005-0000-0000-0000E6280000}"/>
    <cellStyle name="_TableHeading_commentaires fixe  internet Déc 08_Reporting Onatel septembre  2009 préparé_Budget 2011 v1 (4)" xfId="10470" xr:uid="{00000000-0005-0000-0000-0000E7280000}"/>
    <cellStyle name="_TableHeading_commentaires fixe  internet Déc 08_Reporting Onatel septembre  2009 préparé_Budget 2011 v1 (4) 2" xfId="10471" xr:uid="{00000000-0005-0000-0000-0000E8280000}"/>
    <cellStyle name="_TableHeading_commentaires fixe  internet Déc 08_TBG Onatel Février  2009  Vtbg V3" xfId="10472" xr:uid="{00000000-0005-0000-0000-0000E9280000}"/>
    <cellStyle name="_TableHeading_commentaires fixe  internet Déc 08_TBG Onatel Février  2009  Vtbg V3 2" xfId="10473" xr:uid="{00000000-0005-0000-0000-0000EA280000}"/>
    <cellStyle name="_TableHeading_commentaires fixe  internet Déc 08_TBG Onatel Février  2009  Vtbg V3_Budget 2011 v1 (4)" xfId="10474" xr:uid="{00000000-0005-0000-0000-0000EB280000}"/>
    <cellStyle name="_TableHeading_commentaires fixe  internet Déc 08_TBG Onatel Février  2009  Vtbg V3_Budget 2011 v1 (4) 2" xfId="10475" xr:uid="{00000000-0005-0000-0000-0000EC280000}"/>
    <cellStyle name="_TableHeading_commentaires fixe  internet Déc 08_TBG Onatel Février  2009  Vtbg V3_Budget Telmob 2011" xfId="10476" xr:uid="{00000000-0005-0000-0000-0000ED280000}"/>
    <cellStyle name="_TableHeading_commentaires fixe  internet Déc 08_TBG Onatel Février  2009  Vtbg V3_Budget Telmob 2011 2" xfId="10477" xr:uid="{00000000-0005-0000-0000-0000EE280000}"/>
    <cellStyle name="_TableHeading_commentaires fixe  internet Déc 08_TBG Onatel Février  2009  Vtbg V3_Commentaires TBG mars" xfId="10478" xr:uid="{00000000-0005-0000-0000-0000EF280000}"/>
    <cellStyle name="_TableHeading_commentaires fixe  internet Déc 08_TBG Onatel Février  2009  Vtbg V3_Commentaires TBG mars 2" xfId="10479" xr:uid="{00000000-0005-0000-0000-0000F0280000}"/>
    <cellStyle name="_TableHeading_commentaires fixe  internet Déc 08_TBG Onatel Février  2009  Vtbg V3_Commentaires TBG mars_Budget 2011 v1 (4)" xfId="10480" xr:uid="{00000000-0005-0000-0000-0000F1280000}"/>
    <cellStyle name="_TableHeading_commentaires fixe  internet Déc 08_TBG Onatel Février  2009  Vtbg V3_Commentaires TBG mars_Budget 2011 v1 (4) 2" xfId="10481" xr:uid="{00000000-0005-0000-0000-0000F2280000}"/>
    <cellStyle name="_TableHeading_commentaires fixe  internet Déc 08_TBG Onatel Février  2009  Vtbg V3_Commentaires TBG mars_Budget Telmob 2011" xfId="10482" xr:uid="{00000000-0005-0000-0000-0000F3280000}"/>
    <cellStyle name="_TableHeading_commentaires fixe  internet Déc 08_TBG Onatel Février  2009  Vtbg V3_Commentaires TBG mars_Budget Telmob 2011 2" xfId="10483" xr:uid="{00000000-0005-0000-0000-0000F4280000}"/>
    <cellStyle name="_TableHeading_commentaires fixe  internet Déc 08_TBG Onatel Février  2009  Vtbg V3_Commentaires TBG mars_Copie de Flash du mois d' avril 2009 corrigé par NAIMI" xfId="10484" xr:uid="{00000000-0005-0000-0000-0000F5280000}"/>
    <cellStyle name="_TableHeading_commentaires fixe  internet Déc 08_TBG Onatel Février  2009  Vtbg V3_Commentaires TBG mars_Copie de Flash du mois d' avril 2009 corrigé par NAIMI 2" xfId="10485" xr:uid="{00000000-0005-0000-0000-0000F6280000}"/>
    <cellStyle name="_TableHeading_commentaires fixe  internet Déc 08_TBG Onatel Février  2009  Vtbg V3_Commentaires TBG mars_Copie de Flash du mois d' avril 2009 corrigé par NAIMI_Budget 2011 v1 (4)" xfId="10486" xr:uid="{00000000-0005-0000-0000-0000F7280000}"/>
    <cellStyle name="_TableHeading_commentaires fixe  internet Déc 08_TBG Onatel Février  2009  Vtbg V3_Commentaires TBG mars_Copie de Flash du mois d' avril 2009 corrigé par NAIMI_Budget 2011 v1 (4) 2" xfId="10487" xr:uid="{00000000-0005-0000-0000-0000F8280000}"/>
    <cellStyle name="_TableHeading_commentaires fixe  internet Déc 08_TBG Onatel Février  2009  Vtbg V3_Commentaires TBG mars_Copie de Flash du mois d' avril 2009 corrigé par NAIMI_Budget Telmob 2011" xfId="10488" xr:uid="{00000000-0005-0000-0000-0000F9280000}"/>
    <cellStyle name="_TableHeading_commentaires fixe  internet Déc 08_TBG Onatel Février  2009  Vtbg V3_Commentaires TBG mars_Copie de Flash du mois d' avril 2009 corrigé par NAIMI_Budget Telmob 2011 2" xfId="10489" xr:uid="{00000000-0005-0000-0000-0000FA280000}"/>
    <cellStyle name="_TableHeading_commentaires fixe  internet Déc 08_TBG Onatel Février  2009  Vtbg V3_Commentaires TBG mars_Copie de Flash du mois d' avril 2009 corrigé par NAIMI_Flash du mois de mai 2009" xfId="10490" xr:uid="{00000000-0005-0000-0000-0000FB280000}"/>
    <cellStyle name="_TableHeading_commentaires fixe  internet Déc 08_TBG Onatel Février  2009  Vtbg V3_Commentaires TBG mars_Copie de Flash du mois d' avril 2009 corrigé par NAIMI_Flash du mois de mai 2009 2" xfId="10491" xr:uid="{00000000-0005-0000-0000-0000FC280000}"/>
    <cellStyle name="_TableHeading_commentaires fixe  internet Déc 08_TBG Onatel Février  2009  Vtbg V3_Commentaires TBG mars_Copie de Flash du mois d' avril 2009 corrigé par NAIMI_Flash du mois de mai 2009_Budget 2011 v1 (4)" xfId="10492" xr:uid="{00000000-0005-0000-0000-0000FD280000}"/>
    <cellStyle name="_TableHeading_commentaires fixe  internet Déc 08_TBG Onatel Février  2009  Vtbg V3_Commentaires TBG mars_Copie de Flash du mois d' avril 2009 corrigé par NAIMI_Flash du mois de mai 2009_Budget 2011 v1 (4) 2" xfId="10493" xr:uid="{00000000-0005-0000-0000-0000FE280000}"/>
    <cellStyle name="_TableHeading_commentaires fixe  internet Déc 08_TBG Onatel Février  2009  Vtbg V3_Commentaires TBG mars_Copie de Flash du mois d' avril 2009 corrigé par NAIMI_Flash du mois de mai 2009_Budget Telmob 2011" xfId="10494" xr:uid="{00000000-0005-0000-0000-0000FF280000}"/>
    <cellStyle name="_TableHeading_commentaires fixe  internet Déc 08_TBG Onatel Février  2009  Vtbg V3_Commentaires TBG mars_Copie de Flash du mois d' avril 2009 corrigé par NAIMI_Flash du mois de mai 2009_Budget Telmob 2011 2" xfId="10495" xr:uid="{00000000-0005-0000-0000-000000290000}"/>
    <cellStyle name="_TableHeading_commentaires fixe  internet Déc 08_TBG Onatel Février  2009  Vtbg V3_Commentaires TBG mars_Copie de Flash du mois d' avril 2009 corrigé par NAIMI_Reporting Onatel Mai 2009 V 0" xfId="10496" xr:uid="{00000000-0005-0000-0000-000001290000}"/>
    <cellStyle name="_TableHeading_commentaires fixe  internet Déc 08_TBG Onatel Février  2009  Vtbg V3_Commentaires TBG mars_Copie de Flash du mois d' avril 2009 corrigé par NAIMI_Reporting Onatel Mai 2009 V 0 2" xfId="10497" xr:uid="{00000000-0005-0000-0000-000002290000}"/>
    <cellStyle name="_TableHeading_commentaires fixe  internet Déc 08_TBG Onatel Février  2009  Vtbg V3_Commentaires TBG mars_Copie de Flash du mois d' avril 2009 corrigé par NAIMI_Reporting Onatel Mai 2009 V 0_Budget 2011 v1 (4)" xfId="10498" xr:uid="{00000000-0005-0000-0000-000003290000}"/>
    <cellStyle name="_TableHeading_commentaires fixe  internet Déc 08_TBG Onatel Février  2009  Vtbg V3_Commentaires TBG mars_Copie de Flash du mois d' avril 2009 corrigé par NAIMI_Reporting Onatel Mai 2009 V 0_Budget 2011 v1 (4) 2" xfId="10499" xr:uid="{00000000-0005-0000-0000-000004290000}"/>
    <cellStyle name="_TableHeading_commentaires fixe  internet Déc 08_TBG Onatel Février  2009  Vtbg V3_Commentaires TBG mars_Copie de Flash du mois d' avril 2009 corrigé par NAIMI_Reporting Onatel Mai 2009 V 0_Budget Telmob 2011" xfId="10500" xr:uid="{00000000-0005-0000-0000-000005290000}"/>
    <cellStyle name="_TableHeading_commentaires fixe  internet Déc 08_TBG Onatel Février  2009  Vtbg V3_Commentaires TBG mars_Copie de Flash du mois d' avril 2009 corrigé par NAIMI_Reporting Onatel Mai 2009 V 0_Budget Telmob 2011 2" xfId="10501" xr:uid="{00000000-0005-0000-0000-000006290000}"/>
    <cellStyle name="_TableHeading_commentaires fixe  internet Déc 08_TBG Onatel Février  2009  Vtbg V3_Commentaires TBG mars_Copie de Flash du mois d' avril 2009 corrigé par NAIMI_Reporting Onatel Mai 2009 V 0_Reporting Onatel septembre  2009 préparé" xfId="10502" xr:uid="{00000000-0005-0000-0000-000007290000}"/>
    <cellStyle name="_TableHeading_commentaires fixe  internet Déc 08_TBG Onatel Février  2009  Vtbg V3_Commentaires TBG mars_Copie de Flash du mois d' avril 2009 corrigé par NAIMI_Reporting Onatel Mai 2009 V 0_Reporting Onatel septembre  2009 préparé 2" xfId="10503" xr:uid="{00000000-0005-0000-0000-000008290000}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 xr:uid="{00000000-0005-0000-0000-000009290000}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 xr:uid="{00000000-0005-0000-0000-00000A290000}"/>
    <cellStyle name="_TableHeading_commentaires fixe  internet Déc 08_TBG Onatel Février  2009  Vtbg V3_Commentaires TBG mars_Copie de Flash du mois d' avril 2009 corrigé par NAIMI_Reporting Onatel septembre  2009 préparé" xfId="10506" xr:uid="{00000000-0005-0000-0000-00000B290000}"/>
    <cellStyle name="_TableHeading_commentaires fixe  internet Déc 08_TBG Onatel Février  2009  Vtbg V3_Commentaires TBG mars_Copie de Flash du mois d' avril 2009 corrigé par NAIMI_Reporting Onatel septembre  2009 préparé 2" xfId="10507" xr:uid="{00000000-0005-0000-0000-00000C290000}"/>
    <cellStyle name="_TableHeading_commentaires fixe  internet Déc 08_TBG Onatel Février  2009  Vtbg V3_Commentaires TBG mars_Copie de Flash du mois d' avril 2009 corrigé par NAIMI_Reporting Onatel septembre  2009 préparé_Budget 2011 v1 (4)" xfId="10508" xr:uid="{00000000-0005-0000-0000-00000D290000}"/>
    <cellStyle name="_TableHeading_commentaires fixe  internet Déc 08_TBG Onatel Février  2009  Vtbg V3_Commentaires TBG mars_Copie de Flash du mois d' avril 2009 corrigé par NAIMI_Reporting Onatel septembre  2009 préparé_Budget 2011 v1 (4) 2" xfId="10509" xr:uid="{00000000-0005-0000-0000-00000E290000}"/>
    <cellStyle name="_TableHeading_commentaires fixe  internet Déc 08_TBG Onatel Février  2009  Vtbg V3_Commentaires TBG mars_Flash du mois d' avril 2009" xfId="10510" xr:uid="{00000000-0005-0000-0000-00000F290000}"/>
    <cellStyle name="_TableHeading_commentaires fixe  internet Déc 08_TBG Onatel Février  2009  Vtbg V3_Commentaires TBG mars_Flash du mois d' avril 2009 2" xfId="10511" xr:uid="{00000000-0005-0000-0000-000010290000}"/>
    <cellStyle name="_TableHeading_commentaires fixe  internet Déc 08_TBG Onatel Février  2009  Vtbg V3_Commentaires TBG mars_Flash du mois d' avril 2009_Budget 2011 v1 (4)" xfId="10512" xr:uid="{00000000-0005-0000-0000-000011290000}"/>
    <cellStyle name="_TableHeading_commentaires fixe  internet Déc 08_TBG Onatel Février  2009  Vtbg V3_Commentaires TBG mars_Flash du mois d' avril 2009_Budget 2011 v1 (4) 2" xfId="10513" xr:uid="{00000000-0005-0000-0000-000012290000}"/>
    <cellStyle name="_TableHeading_commentaires fixe  internet Déc 08_TBG Onatel Février  2009  Vtbg V3_Commentaires TBG mars_Flash du mois d' avril 2009_Budget Telmob 2011" xfId="10514" xr:uid="{00000000-0005-0000-0000-000013290000}"/>
    <cellStyle name="_TableHeading_commentaires fixe  internet Déc 08_TBG Onatel Février  2009  Vtbg V3_Commentaires TBG mars_Flash du mois d' avril 2009_Budget Telmob 2011 2" xfId="10515" xr:uid="{00000000-0005-0000-0000-000014290000}"/>
    <cellStyle name="_TableHeading_commentaires fixe  internet Déc 08_TBG Onatel Février  2009  Vtbg V3_Commentaires TBG mars_Flash du mois d' avril 2009_Flash du mois de mai 2009" xfId="10516" xr:uid="{00000000-0005-0000-0000-000015290000}"/>
    <cellStyle name="_TableHeading_commentaires fixe  internet Déc 08_TBG Onatel Février  2009  Vtbg V3_Commentaires TBG mars_Flash du mois d' avril 2009_Flash du mois de mai 2009 2" xfId="10517" xr:uid="{00000000-0005-0000-0000-000016290000}"/>
    <cellStyle name="_TableHeading_commentaires fixe  internet Déc 08_TBG Onatel Février  2009  Vtbg V3_Commentaires TBG mars_Flash du mois d' avril 2009_Flash du mois de mai 2009_Budget 2011 v1 (4)" xfId="10518" xr:uid="{00000000-0005-0000-0000-000017290000}"/>
    <cellStyle name="_TableHeading_commentaires fixe  internet Déc 08_TBG Onatel Février  2009  Vtbg V3_Commentaires TBG mars_Flash du mois d' avril 2009_Flash du mois de mai 2009_Budget 2011 v1 (4) 2" xfId="10519" xr:uid="{00000000-0005-0000-0000-000018290000}"/>
    <cellStyle name="_TableHeading_commentaires fixe  internet Déc 08_TBG Onatel Février  2009  Vtbg V3_Commentaires TBG mars_Flash du mois d' avril 2009_Flash du mois de mai 2009_Budget Telmob 2011" xfId="10520" xr:uid="{00000000-0005-0000-0000-000019290000}"/>
    <cellStyle name="_TableHeading_commentaires fixe  internet Déc 08_TBG Onatel Février  2009  Vtbg V3_Commentaires TBG mars_Flash du mois d' avril 2009_Flash du mois de mai 2009_Budget Telmob 2011 2" xfId="10521" xr:uid="{00000000-0005-0000-0000-00001A290000}"/>
    <cellStyle name="_TableHeading_commentaires fixe  internet Déc 08_TBG Onatel Février  2009  Vtbg V3_Commentaires TBG mars_Flash du mois d' avril 2009_Reporting Onatel Mai 2009 V 0" xfId="10522" xr:uid="{00000000-0005-0000-0000-00001B290000}"/>
    <cellStyle name="_TableHeading_commentaires fixe  internet Déc 08_TBG Onatel Février  2009  Vtbg V3_Commentaires TBG mars_Flash du mois d' avril 2009_Reporting Onatel Mai 2009 V 0 2" xfId="10523" xr:uid="{00000000-0005-0000-0000-00001C290000}"/>
    <cellStyle name="_TableHeading_commentaires fixe  internet Déc 08_TBG Onatel Février  2009  Vtbg V3_Commentaires TBG mars_Flash du mois d' avril 2009_Reporting Onatel Mai 2009 V 0_Budget 2011 v1 (4)" xfId="10524" xr:uid="{00000000-0005-0000-0000-00001D290000}"/>
    <cellStyle name="_TableHeading_commentaires fixe  internet Déc 08_TBG Onatel Février  2009  Vtbg V3_Commentaires TBG mars_Flash du mois d' avril 2009_Reporting Onatel Mai 2009 V 0_Budget 2011 v1 (4) 2" xfId="10525" xr:uid="{00000000-0005-0000-0000-00001E290000}"/>
    <cellStyle name="_TableHeading_commentaires fixe  internet Déc 08_TBG Onatel Février  2009  Vtbg V3_Commentaires TBG mars_Flash du mois d' avril 2009_Reporting Onatel Mai 2009 V 0_Budget Telmob 2011" xfId="10526" xr:uid="{00000000-0005-0000-0000-00001F290000}"/>
    <cellStyle name="_TableHeading_commentaires fixe  internet Déc 08_TBG Onatel Février  2009  Vtbg V3_Commentaires TBG mars_Flash du mois d' avril 2009_Reporting Onatel Mai 2009 V 0_Budget Telmob 2011 2" xfId="10527" xr:uid="{00000000-0005-0000-0000-000020290000}"/>
    <cellStyle name="_TableHeading_commentaires fixe  internet Déc 08_TBG Onatel Février  2009  Vtbg V3_Commentaires TBG mars_Flash du mois d' avril 2009_Reporting Onatel septembre  2009 préparé" xfId="10528" xr:uid="{00000000-0005-0000-0000-000021290000}"/>
    <cellStyle name="_TableHeading_commentaires fixe  internet Déc 08_TBG Onatel Février  2009  Vtbg V3_Commentaires TBG mars_Flash du mois d' avril 2009_Reporting Onatel septembre  2009 préparé 2" xfId="10529" xr:uid="{00000000-0005-0000-0000-000022290000}"/>
    <cellStyle name="_TableHeading_commentaires fixe  internet Déc 08_TBG Onatel Février  2009  Vtbg V3_Commentaires TBG mars_Flash du mois d' avril 2009_Reporting Onatel septembre  2009 préparé_Budget 2011 v1 (4)" xfId="10530" xr:uid="{00000000-0005-0000-0000-000023290000}"/>
    <cellStyle name="_TableHeading_commentaires fixe  internet Déc 08_TBG Onatel Février  2009  Vtbg V3_Commentaires TBG mars_Flash du mois d' avril 2009_Reporting Onatel septembre  2009 préparé_Budget 2011 v1 (4) 2" xfId="10531" xr:uid="{00000000-0005-0000-0000-000024290000}"/>
    <cellStyle name="_TableHeading_commentaires fixe  internet Déc 08_TBG Onatel Février  2009  Vtbg V3_Commentaires TBG mars_Flash du mois de mai 2009" xfId="10532" xr:uid="{00000000-0005-0000-0000-000025290000}"/>
    <cellStyle name="_TableHeading_commentaires fixe  internet Déc 08_TBG Onatel Février  2009  Vtbg V3_Commentaires TBG mars_Flash du mois de mai 2009 2" xfId="10533" xr:uid="{00000000-0005-0000-0000-000026290000}"/>
    <cellStyle name="_TableHeading_commentaires fixe  internet Déc 08_TBG Onatel Février  2009  Vtbg V3_Commentaires TBG mars_Flash du mois de mai 2009_Budget 2011 v1 (4)" xfId="10534" xr:uid="{00000000-0005-0000-0000-000027290000}"/>
    <cellStyle name="_TableHeading_commentaires fixe  internet Déc 08_TBG Onatel Février  2009  Vtbg V3_Commentaires TBG mars_Flash du mois de mai 2009_Budget 2011 v1 (4) 2" xfId="10535" xr:uid="{00000000-0005-0000-0000-000028290000}"/>
    <cellStyle name="_TableHeading_commentaires fixe  internet Déc 08_TBG Onatel Février  2009  Vtbg V3_Commentaires TBG mars_Flash du mois de mai 2009_Budget Telmob 2011" xfId="10536" xr:uid="{00000000-0005-0000-0000-000029290000}"/>
    <cellStyle name="_TableHeading_commentaires fixe  internet Déc 08_TBG Onatel Février  2009  Vtbg V3_Commentaires TBG mars_Flash du mois de mai 2009_Budget Telmob 2011 2" xfId="10537" xr:uid="{00000000-0005-0000-0000-00002A290000}"/>
    <cellStyle name="_TableHeading_commentaires fixe  internet Déc 08_TBG Onatel Février  2009  Vtbg V3_Commentaires TBG mars_Reporting Onatel Mai 2009 V 0" xfId="10538" xr:uid="{00000000-0005-0000-0000-00002B290000}"/>
    <cellStyle name="_TableHeading_commentaires fixe  internet Déc 08_TBG Onatel Février  2009  Vtbg V3_Commentaires TBG mars_Reporting Onatel Mai 2009 V 0 2" xfId="10539" xr:uid="{00000000-0005-0000-0000-00002C290000}"/>
    <cellStyle name="_TableHeading_commentaires fixe  internet Déc 08_TBG Onatel Février  2009  Vtbg V3_Commentaires TBG mars_Reporting Onatel Mai 2009 V 0_Budget 2011 v1 (4)" xfId="10540" xr:uid="{00000000-0005-0000-0000-00002D290000}"/>
    <cellStyle name="_TableHeading_commentaires fixe  internet Déc 08_TBG Onatel Février  2009  Vtbg V3_Commentaires TBG mars_Reporting Onatel Mai 2009 V 0_Budget 2011 v1 (4) 2" xfId="10541" xr:uid="{00000000-0005-0000-0000-00002E290000}"/>
    <cellStyle name="_TableHeading_commentaires fixe  internet Déc 08_TBG Onatel Février  2009  Vtbg V3_Commentaires TBG mars_Reporting Onatel Mai 2009 V 0_Budget Telmob 2011" xfId="10542" xr:uid="{00000000-0005-0000-0000-00002F290000}"/>
    <cellStyle name="_TableHeading_commentaires fixe  internet Déc 08_TBG Onatel Février  2009  Vtbg V3_Commentaires TBG mars_Reporting Onatel Mai 2009 V 0_Budget Telmob 2011 2" xfId="10543" xr:uid="{00000000-0005-0000-0000-000030290000}"/>
    <cellStyle name="_TableHeading_commentaires fixe  internet Déc 08_TBG Onatel Février  2009  Vtbg V3_Commentaires TBG mars_Reporting Onatel septembre  2009 préparé" xfId="10544" xr:uid="{00000000-0005-0000-0000-000031290000}"/>
    <cellStyle name="_TableHeading_commentaires fixe  internet Déc 08_TBG Onatel Février  2009  Vtbg V3_Commentaires TBG mars_Reporting Onatel septembre  2009 préparé 2" xfId="10545" xr:uid="{00000000-0005-0000-0000-000032290000}"/>
    <cellStyle name="_TableHeading_commentaires fixe  internet Déc 08_TBG Onatel Février  2009  Vtbg V3_Commentaires TBG mars_Reporting Onatel septembre  2009 préparé_Budget 2011 v1 (4)" xfId="10546" xr:uid="{00000000-0005-0000-0000-000033290000}"/>
    <cellStyle name="_TableHeading_commentaires fixe  internet Déc 08_TBG Onatel Février  2009  Vtbg V3_Commentaires TBG mars_Reporting Onatel septembre  2009 préparé_Budget 2011 v1 (4) 2" xfId="10547" xr:uid="{00000000-0005-0000-0000-000034290000}"/>
    <cellStyle name="_TableHeading_commentaires fixe  internet Déc 08_TBG Onatel Février  2009  Vtbg V3_Copie de Flash du mois d' avril 2009 corrigé par NAIMI" xfId="10548" xr:uid="{00000000-0005-0000-0000-000035290000}"/>
    <cellStyle name="_TableHeading_commentaires fixe  internet Déc 08_TBG Onatel Février  2009  Vtbg V3_Copie de Flash du mois d' avril 2009 corrigé par NAIMI 2" xfId="10549" xr:uid="{00000000-0005-0000-0000-000036290000}"/>
    <cellStyle name="_TableHeading_commentaires fixe  internet Déc 08_TBG Onatel Février  2009  Vtbg V3_Copie de Flash du mois d' avril 2009 corrigé par NAIMI_Budget 2011 v1 (4)" xfId="10550" xr:uid="{00000000-0005-0000-0000-000037290000}"/>
    <cellStyle name="_TableHeading_commentaires fixe  internet Déc 08_TBG Onatel Février  2009  Vtbg V3_Copie de Flash du mois d' avril 2009 corrigé par NAIMI_Budget 2011 v1 (4) 2" xfId="10551" xr:uid="{00000000-0005-0000-0000-000038290000}"/>
    <cellStyle name="_TableHeading_commentaires fixe  internet Déc 08_TBG Onatel Février  2009  Vtbg V3_Copie de Flash du mois d' avril 2009 corrigé par NAIMI_Budget Telmob 2011" xfId="10552" xr:uid="{00000000-0005-0000-0000-000039290000}"/>
    <cellStyle name="_TableHeading_commentaires fixe  internet Déc 08_TBG Onatel Février  2009  Vtbg V3_Copie de Flash du mois d' avril 2009 corrigé par NAIMI_Budget Telmob 2011 2" xfId="10553" xr:uid="{00000000-0005-0000-0000-00003A290000}"/>
    <cellStyle name="_TableHeading_commentaires fixe  internet Déc 08_TBG Onatel Février  2009  Vtbg V3_Copie de Flash du mois d' avril 2009 corrigé par NAIMI_Flash du mois de mai 2009" xfId="10554" xr:uid="{00000000-0005-0000-0000-00003B290000}"/>
    <cellStyle name="_TableHeading_commentaires fixe  internet Déc 08_TBG Onatel Février  2009  Vtbg V3_Copie de Flash du mois d' avril 2009 corrigé par NAIMI_Flash du mois de mai 2009 2" xfId="10555" xr:uid="{00000000-0005-0000-0000-00003C290000}"/>
    <cellStyle name="_TableHeading_commentaires fixe  internet Déc 08_TBG Onatel Février  2009  Vtbg V3_Copie de Flash du mois d' avril 2009 corrigé par NAIMI_Flash du mois de mai 2009_Budget 2011 v1 (4)" xfId="10556" xr:uid="{00000000-0005-0000-0000-00003D290000}"/>
    <cellStyle name="_TableHeading_commentaires fixe  internet Déc 08_TBG Onatel Février  2009  Vtbg V3_Copie de Flash du mois d' avril 2009 corrigé par NAIMI_Flash du mois de mai 2009_Budget 2011 v1 (4) 2" xfId="10557" xr:uid="{00000000-0005-0000-0000-00003E290000}"/>
    <cellStyle name="_TableHeading_commentaires fixe  internet Déc 08_TBG Onatel Février  2009  Vtbg V3_Copie de Flash du mois d' avril 2009 corrigé par NAIMI_Flash du mois de mai 2009_Budget Telmob 2011" xfId="10558" xr:uid="{00000000-0005-0000-0000-00003F290000}"/>
    <cellStyle name="_TableHeading_commentaires fixe  internet Déc 08_TBG Onatel Février  2009  Vtbg V3_Copie de Flash du mois d' avril 2009 corrigé par NAIMI_Flash du mois de mai 2009_Budget Telmob 2011 2" xfId="10559" xr:uid="{00000000-0005-0000-0000-000040290000}"/>
    <cellStyle name="_TableHeading_commentaires fixe  internet Déc 08_TBG Onatel Février  2009  Vtbg V3_Copie de Flash du mois d' avril 2009 corrigé par NAIMI_Reporting Onatel Mai 2009 V 0" xfId="10560" xr:uid="{00000000-0005-0000-0000-000041290000}"/>
    <cellStyle name="_TableHeading_commentaires fixe  internet Déc 08_TBG Onatel Février  2009  Vtbg V3_Copie de Flash du mois d' avril 2009 corrigé par NAIMI_Reporting Onatel Mai 2009 V 0 2" xfId="10561" xr:uid="{00000000-0005-0000-0000-000042290000}"/>
    <cellStyle name="_TableHeading_commentaires fixe  internet Déc 08_TBG Onatel Février  2009  Vtbg V3_Copie de Flash du mois d' avril 2009 corrigé par NAIMI_Reporting Onatel Mai 2009 V 0_Budget 2011 v1 (4)" xfId="10562" xr:uid="{00000000-0005-0000-0000-000043290000}"/>
    <cellStyle name="_TableHeading_commentaires fixe  internet Déc 08_TBG Onatel Février  2009  Vtbg V3_Copie de Flash du mois d' avril 2009 corrigé par NAIMI_Reporting Onatel Mai 2009 V 0_Budget 2011 v1 (4) 2" xfId="10563" xr:uid="{00000000-0005-0000-0000-000044290000}"/>
    <cellStyle name="_TableHeading_commentaires fixe  internet Déc 08_TBG Onatel Février  2009  Vtbg V3_Copie de Flash du mois d' avril 2009 corrigé par NAIMI_Reporting Onatel Mai 2009 V 0_Budget Telmob 2011" xfId="10564" xr:uid="{00000000-0005-0000-0000-000045290000}"/>
    <cellStyle name="_TableHeading_commentaires fixe  internet Déc 08_TBG Onatel Février  2009  Vtbg V3_Copie de Flash du mois d' avril 2009 corrigé par NAIMI_Reporting Onatel Mai 2009 V 0_Budget Telmob 2011 2" xfId="10565" xr:uid="{00000000-0005-0000-0000-000046290000}"/>
    <cellStyle name="_TableHeading_commentaires fixe  internet Déc 08_TBG Onatel Février  2009  Vtbg V3_Copie de Flash du mois d' avril 2009 corrigé par NAIMI_Reporting Onatel Mai 2009 V 0_Reporting Onatel septembre  2009 préparé" xfId="10566" xr:uid="{00000000-0005-0000-0000-000047290000}"/>
    <cellStyle name="_TableHeading_commentaires fixe  internet Déc 08_TBG Onatel Février  2009  Vtbg V3_Copie de Flash du mois d' avril 2009 corrigé par NAIMI_Reporting Onatel Mai 2009 V 0_Reporting Onatel septembre  2009 préparé 2" xfId="10567" xr:uid="{00000000-0005-0000-0000-000048290000}"/>
    <cellStyle name="_TableHeading_commentaires fixe  internet Déc 08_TBG Onatel Février  2009  Vtbg V3_Copie de Flash du mois d' avril 2009 corrigé par NAIMI_Reporting Onatel Mai 2009 V 0_Reporting Onatel septembre  2009 préparé_Budget 2011 v1 (4)" xfId="10568" xr:uid="{00000000-0005-0000-0000-000049290000}"/>
    <cellStyle name="_TableHeading_commentaires fixe  internet Déc 08_TBG Onatel Février  2009  Vtbg V3_Copie de Flash du mois d' avril 2009 corrigé par NAIMI_Reporting Onatel Mai 2009 V 0_Reporting Onatel septembre  2009 préparé_Budget 2011 v1 (4) 2" xfId="10569" xr:uid="{00000000-0005-0000-0000-00004A290000}"/>
    <cellStyle name="_TableHeading_commentaires fixe  internet Déc 08_TBG Onatel Février  2009  Vtbg V3_Copie de Flash du mois d' avril 2009 corrigé par NAIMI_Reporting Onatel septembre  2009 préparé" xfId="10570" xr:uid="{00000000-0005-0000-0000-00004B290000}"/>
    <cellStyle name="_TableHeading_commentaires fixe  internet Déc 08_TBG Onatel Février  2009  Vtbg V3_Copie de Flash du mois d' avril 2009 corrigé par NAIMI_Reporting Onatel septembre  2009 préparé 2" xfId="10571" xr:uid="{00000000-0005-0000-0000-00004C290000}"/>
    <cellStyle name="_TableHeading_commentaires fixe  internet Déc 08_TBG Onatel Février  2009  Vtbg V3_Copie de Flash du mois d' avril 2009 corrigé par NAIMI_Reporting Onatel septembre  2009 préparé_Budget 2011 v1 (4)" xfId="10572" xr:uid="{00000000-0005-0000-0000-00004D290000}"/>
    <cellStyle name="_TableHeading_commentaires fixe  internet Déc 08_TBG Onatel Février  2009  Vtbg V3_Copie de Flash du mois d' avril 2009 corrigé par NAIMI_Reporting Onatel septembre  2009 préparé_Budget 2011 v1 (4) 2" xfId="10573" xr:uid="{00000000-0005-0000-0000-00004E290000}"/>
    <cellStyle name="_TableHeading_commentaires fixe  internet Déc 08_TBG Onatel Février  2009  Vtbg V3_Flash du mois d' avril 2009" xfId="10574" xr:uid="{00000000-0005-0000-0000-00004F290000}"/>
    <cellStyle name="_TableHeading_commentaires fixe  internet Déc 08_TBG Onatel Février  2009  Vtbg V3_Flash du mois d' avril 2009 2" xfId="10575" xr:uid="{00000000-0005-0000-0000-000050290000}"/>
    <cellStyle name="_TableHeading_commentaires fixe  internet Déc 08_TBG Onatel Février  2009  Vtbg V3_Flash du mois d' avril 2009_Budget 2011 v1 (4)" xfId="10576" xr:uid="{00000000-0005-0000-0000-000051290000}"/>
    <cellStyle name="_TableHeading_commentaires fixe  internet Déc 08_TBG Onatel Février  2009  Vtbg V3_Flash du mois d' avril 2009_Budget 2011 v1 (4) 2" xfId="10577" xr:uid="{00000000-0005-0000-0000-000052290000}"/>
    <cellStyle name="_TableHeading_commentaires fixe  internet Déc 08_TBG Onatel Février  2009  Vtbg V3_Flash du mois d' avril 2009_Budget Telmob 2011" xfId="10578" xr:uid="{00000000-0005-0000-0000-000053290000}"/>
    <cellStyle name="_TableHeading_commentaires fixe  internet Déc 08_TBG Onatel Février  2009  Vtbg V3_Flash du mois d' avril 2009_Budget Telmob 2011 2" xfId="10579" xr:uid="{00000000-0005-0000-0000-000054290000}"/>
    <cellStyle name="_TableHeading_commentaires fixe  internet Déc 08_TBG Onatel Février  2009  Vtbg V3_Flash du mois d' avril 2009_Flash du mois de mai 2009" xfId="10580" xr:uid="{00000000-0005-0000-0000-000055290000}"/>
    <cellStyle name="_TableHeading_commentaires fixe  internet Déc 08_TBG Onatel Février  2009  Vtbg V3_Flash du mois d' avril 2009_Flash du mois de mai 2009 2" xfId="10581" xr:uid="{00000000-0005-0000-0000-000056290000}"/>
    <cellStyle name="_TableHeading_commentaires fixe  internet Déc 08_TBG Onatel Février  2009  Vtbg V3_Flash du mois d' avril 2009_Flash du mois de mai 2009_Budget 2011 v1 (4)" xfId="10582" xr:uid="{00000000-0005-0000-0000-000057290000}"/>
    <cellStyle name="_TableHeading_commentaires fixe  internet Déc 08_TBG Onatel Février  2009  Vtbg V3_Flash du mois d' avril 2009_Flash du mois de mai 2009_Budget 2011 v1 (4) 2" xfId="10583" xr:uid="{00000000-0005-0000-0000-000058290000}"/>
    <cellStyle name="_TableHeading_commentaires fixe  internet Déc 08_TBG Onatel Février  2009  Vtbg V3_Flash du mois d' avril 2009_Flash du mois de mai 2009_Budget Telmob 2011" xfId="10584" xr:uid="{00000000-0005-0000-0000-000059290000}"/>
    <cellStyle name="_TableHeading_commentaires fixe  internet Déc 08_TBG Onatel Février  2009  Vtbg V3_Flash du mois d' avril 2009_Flash du mois de mai 2009_Budget Telmob 2011 2" xfId="10585" xr:uid="{00000000-0005-0000-0000-00005A290000}"/>
    <cellStyle name="_TableHeading_commentaires fixe  internet Déc 08_TBG Onatel Février  2009  Vtbg V3_Flash du mois d' avril 2009_Reporting Onatel Mai 2009 V 0" xfId="10586" xr:uid="{00000000-0005-0000-0000-00005B290000}"/>
    <cellStyle name="_TableHeading_commentaires fixe  internet Déc 08_TBG Onatel Février  2009  Vtbg V3_Flash du mois d' avril 2009_Reporting Onatel Mai 2009 V 0 2" xfId="10587" xr:uid="{00000000-0005-0000-0000-00005C290000}"/>
    <cellStyle name="_TableHeading_commentaires fixe  internet Déc 08_TBG Onatel Février  2009  Vtbg V3_Flash du mois d' avril 2009_Reporting Onatel Mai 2009 V 0_Budget 2011 v1 (4)" xfId="10588" xr:uid="{00000000-0005-0000-0000-00005D290000}"/>
    <cellStyle name="_TableHeading_commentaires fixe  internet Déc 08_TBG Onatel Février  2009  Vtbg V3_Flash du mois d' avril 2009_Reporting Onatel Mai 2009 V 0_Budget 2011 v1 (4) 2" xfId="10589" xr:uid="{00000000-0005-0000-0000-00005E290000}"/>
    <cellStyle name="_TableHeading_commentaires fixe  internet Déc 08_TBG Onatel Février  2009  Vtbg V3_Flash du mois d' avril 2009_Reporting Onatel Mai 2009 V 0_Budget Telmob 2011" xfId="10590" xr:uid="{00000000-0005-0000-0000-00005F290000}"/>
    <cellStyle name="_TableHeading_commentaires fixe  internet Déc 08_TBG Onatel Février  2009  Vtbg V3_Flash du mois d' avril 2009_Reporting Onatel Mai 2009 V 0_Budget Telmob 2011 2" xfId="10591" xr:uid="{00000000-0005-0000-0000-000060290000}"/>
    <cellStyle name="_TableHeading_commentaires fixe  internet Déc 08_TBG Onatel Février  2009  Vtbg V3_Flash du mois d' avril 2009_Reporting Onatel septembre  2009 préparé" xfId="10592" xr:uid="{00000000-0005-0000-0000-000061290000}"/>
    <cellStyle name="_TableHeading_commentaires fixe  internet Déc 08_TBG Onatel Février  2009  Vtbg V3_Flash du mois d' avril 2009_Reporting Onatel septembre  2009 préparé 2" xfId="10593" xr:uid="{00000000-0005-0000-0000-000062290000}"/>
    <cellStyle name="_TableHeading_commentaires fixe  internet Déc 08_TBG Onatel Février  2009  Vtbg V3_Flash du mois d' avril 2009_Reporting Onatel septembre  2009 préparé_Budget 2011 v1 (4)" xfId="10594" xr:uid="{00000000-0005-0000-0000-000063290000}"/>
    <cellStyle name="_TableHeading_commentaires fixe  internet Déc 08_TBG Onatel Février  2009  Vtbg V3_Flash du mois d' avril 2009_Reporting Onatel septembre  2009 préparé_Budget 2011 v1 (4) 2" xfId="10595" xr:uid="{00000000-0005-0000-0000-000064290000}"/>
    <cellStyle name="_TableHeading_commentaires fixe  internet Déc 08_TBG Onatel Février  2009  Vtbg V3_Flash du mois de mai 2009" xfId="10596" xr:uid="{00000000-0005-0000-0000-000065290000}"/>
    <cellStyle name="_TableHeading_commentaires fixe  internet Déc 08_TBG Onatel Février  2009  Vtbg V3_Flash du mois de mai 2009 2" xfId="10597" xr:uid="{00000000-0005-0000-0000-000066290000}"/>
    <cellStyle name="_TableHeading_commentaires fixe  internet Déc 08_TBG Onatel Février  2009  Vtbg V3_Flash du mois de mai 2009_Budget 2011 v1 (4)" xfId="10598" xr:uid="{00000000-0005-0000-0000-000067290000}"/>
    <cellStyle name="_TableHeading_commentaires fixe  internet Déc 08_TBG Onatel Février  2009  Vtbg V3_Flash du mois de mai 2009_Budget 2011 v1 (4) 2" xfId="10599" xr:uid="{00000000-0005-0000-0000-000068290000}"/>
    <cellStyle name="_TableHeading_commentaires fixe  internet Déc 08_TBG Onatel Février  2009  Vtbg V3_Flash du mois de mai 2009_Budget Telmob 2011" xfId="10600" xr:uid="{00000000-0005-0000-0000-000069290000}"/>
    <cellStyle name="_TableHeading_commentaires fixe  internet Déc 08_TBG Onatel Février  2009  Vtbg V3_Flash du mois de mai 2009_Budget Telmob 2011 2" xfId="10601" xr:uid="{00000000-0005-0000-0000-00006A290000}"/>
    <cellStyle name="_TableHeading_commentaires fixe  internet Déc 08_TBG Onatel Février  2009  Vtbg V3_Reporting Onatel Mai 2009 V 0" xfId="10602" xr:uid="{00000000-0005-0000-0000-00006B290000}"/>
    <cellStyle name="_TableHeading_commentaires fixe  internet Déc 08_TBG Onatel Février  2009  Vtbg V3_Reporting Onatel Mai 2009 V 0 2" xfId="10603" xr:uid="{00000000-0005-0000-0000-00006C290000}"/>
    <cellStyle name="_TableHeading_commentaires fixe  internet Déc 08_TBG Onatel Février  2009  Vtbg V3_Reporting Onatel Mai 2009 V 0_Budget 2011 v1 (4)" xfId="10604" xr:uid="{00000000-0005-0000-0000-00006D290000}"/>
    <cellStyle name="_TableHeading_commentaires fixe  internet Déc 08_TBG Onatel Février  2009  Vtbg V3_Reporting Onatel Mai 2009 V 0_Budget 2011 v1 (4) 2" xfId="10605" xr:uid="{00000000-0005-0000-0000-00006E290000}"/>
    <cellStyle name="_TableHeading_commentaires fixe  internet Déc 08_TBG Onatel Février  2009  Vtbg V3_Reporting Onatel Mai 2009 V 0_Budget Telmob 2011" xfId="10606" xr:uid="{00000000-0005-0000-0000-00006F290000}"/>
    <cellStyle name="_TableHeading_commentaires fixe  internet Déc 08_TBG Onatel Février  2009  Vtbg V3_Reporting Onatel Mai 2009 V 0_Budget Telmob 2011 2" xfId="10607" xr:uid="{00000000-0005-0000-0000-000070290000}"/>
    <cellStyle name="_TableHeading_commentaires fixe  internet Déc 08_TBG Onatel Février  2009  Vtbg V3_Reporting Onatel septembre  2009 préparé" xfId="10608" xr:uid="{00000000-0005-0000-0000-000071290000}"/>
    <cellStyle name="_TableHeading_commentaires fixe  internet Déc 08_TBG Onatel Février  2009  Vtbg V3_Reporting Onatel septembre  2009 préparé 2" xfId="10609" xr:uid="{00000000-0005-0000-0000-000072290000}"/>
    <cellStyle name="_TableHeading_commentaires fixe  internet Déc 08_TBG Onatel Février  2009  Vtbg V3_Reporting Onatel septembre  2009 préparé_Budget 2011 v1 (4)" xfId="10610" xr:uid="{00000000-0005-0000-0000-000073290000}"/>
    <cellStyle name="_TableHeading_commentaires fixe  internet Déc 08_TBG Onatel Février  2009  Vtbg V3_Reporting Onatel septembre  2009 préparé_Budget 2011 v1 (4) 2" xfId="10611" xr:uid="{00000000-0005-0000-0000-000074290000}"/>
    <cellStyle name="_TableHeading_Commentaires TBG mars" xfId="10612" xr:uid="{00000000-0005-0000-0000-000075290000}"/>
    <cellStyle name="_TableHeading_Commentaires TBG mars 2" xfId="10613" xr:uid="{00000000-0005-0000-0000-000076290000}"/>
    <cellStyle name="_TableHeading_Commentaires TBG mars_Budget 2011 v1 (4)" xfId="10614" xr:uid="{00000000-0005-0000-0000-000077290000}"/>
    <cellStyle name="_TableHeading_Commentaires TBG mars_Budget 2011 v1 (4) 2" xfId="10615" xr:uid="{00000000-0005-0000-0000-000078290000}"/>
    <cellStyle name="_TableHeading_Commentaires TBG mars_Budget Telmob 2011" xfId="10616" xr:uid="{00000000-0005-0000-0000-000079290000}"/>
    <cellStyle name="_TableHeading_Commentaires TBG mars_Budget Telmob 2011 2" xfId="10617" xr:uid="{00000000-0005-0000-0000-00007A290000}"/>
    <cellStyle name="_TableHeading_Commentaires TBG mars_Copie de Flash du mois d' avril 2009 corrigé par NAIMI" xfId="10618" xr:uid="{00000000-0005-0000-0000-00007B290000}"/>
    <cellStyle name="_TableHeading_Commentaires TBG mars_Copie de Flash du mois d' avril 2009 corrigé par NAIMI 2" xfId="10619" xr:uid="{00000000-0005-0000-0000-00007C290000}"/>
    <cellStyle name="_TableHeading_Commentaires TBG mars_Copie de Flash du mois d' avril 2009 corrigé par NAIMI_Budget 2011 v1 (4)" xfId="10620" xr:uid="{00000000-0005-0000-0000-00007D290000}"/>
    <cellStyle name="_TableHeading_Commentaires TBG mars_Copie de Flash du mois d' avril 2009 corrigé par NAIMI_Budget 2011 v1 (4) 2" xfId="10621" xr:uid="{00000000-0005-0000-0000-00007E290000}"/>
    <cellStyle name="_TableHeading_Commentaires TBG mars_Copie de Flash du mois d' avril 2009 corrigé par NAIMI_Budget Telmob 2011" xfId="10622" xr:uid="{00000000-0005-0000-0000-00007F290000}"/>
    <cellStyle name="_TableHeading_Commentaires TBG mars_Copie de Flash du mois d' avril 2009 corrigé par NAIMI_Budget Telmob 2011 2" xfId="10623" xr:uid="{00000000-0005-0000-0000-000080290000}"/>
    <cellStyle name="_TableHeading_Commentaires TBG mars_Copie de Flash du mois d' avril 2009 corrigé par NAIMI_Flash du mois de mai 2009" xfId="10624" xr:uid="{00000000-0005-0000-0000-000081290000}"/>
    <cellStyle name="_TableHeading_Commentaires TBG mars_Copie de Flash du mois d' avril 2009 corrigé par NAIMI_Flash du mois de mai 2009 2" xfId="10625" xr:uid="{00000000-0005-0000-0000-000082290000}"/>
    <cellStyle name="_TableHeading_Commentaires TBG mars_Copie de Flash du mois d' avril 2009 corrigé par NAIMI_Flash du mois de mai 2009_Budget 2011 v1 (4)" xfId="10626" xr:uid="{00000000-0005-0000-0000-000083290000}"/>
    <cellStyle name="_TableHeading_Commentaires TBG mars_Copie de Flash du mois d' avril 2009 corrigé par NAIMI_Flash du mois de mai 2009_Budget 2011 v1 (4) 2" xfId="10627" xr:uid="{00000000-0005-0000-0000-000084290000}"/>
    <cellStyle name="_TableHeading_Commentaires TBG mars_Copie de Flash du mois d' avril 2009 corrigé par NAIMI_Flash du mois de mai 2009_Budget Telmob 2011" xfId="10628" xr:uid="{00000000-0005-0000-0000-000085290000}"/>
    <cellStyle name="_TableHeading_Commentaires TBG mars_Copie de Flash du mois d' avril 2009 corrigé par NAIMI_Flash du mois de mai 2009_Budget Telmob 2011 2" xfId="10629" xr:uid="{00000000-0005-0000-0000-000086290000}"/>
    <cellStyle name="_TableHeading_Commentaires TBG mars_Copie de Flash du mois d' avril 2009 corrigé par NAIMI_Reporting Onatel Mai 2009 V 0" xfId="10630" xr:uid="{00000000-0005-0000-0000-000087290000}"/>
    <cellStyle name="_TableHeading_Commentaires TBG mars_Copie de Flash du mois d' avril 2009 corrigé par NAIMI_Reporting Onatel Mai 2009 V 0 2" xfId="10631" xr:uid="{00000000-0005-0000-0000-000088290000}"/>
    <cellStyle name="_TableHeading_Commentaires TBG mars_Copie de Flash du mois d' avril 2009 corrigé par NAIMI_Reporting Onatel Mai 2009 V 0_Budget 2011 v1 (4)" xfId="10632" xr:uid="{00000000-0005-0000-0000-000089290000}"/>
    <cellStyle name="_TableHeading_Commentaires TBG mars_Copie de Flash du mois d' avril 2009 corrigé par NAIMI_Reporting Onatel Mai 2009 V 0_Budget 2011 v1 (4) 2" xfId="10633" xr:uid="{00000000-0005-0000-0000-00008A290000}"/>
    <cellStyle name="_TableHeading_Commentaires TBG mars_Copie de Flash du mois d' avril 2009 corrigé par NAIMI_Reporting Onatel Mai 2009 V 0_Budget Telmob 2011" xfId="10634" xr:uid="{00000000-0005-0000-0000-00008B290000}"/>
    <cellStyle name="_TableHeading_Commentaires TBG mars_Copie de Flash du mois d' avril 2009 corrigé par NAIMI_Reporting Onatel Mai 2009 V 0_Budget Telmob 2011 2" xfId="10635" xr:uid="{00000000-0005-0000-0000-00008C290000}"/>
    <cellStyle name="_TableHeading_Commentaires TBG mars_Copie de Flash du mois d' avril 2009 corrigé par NAIMI_Reporting Onatel Mai 2009 V 0_Reporting Onatel septembre  2009 préparé" xfId="10636" xr:uid="{00000000-0005-0000-0000-00008D290000}"/>
    <cellStyle name="_TableHeading_Commentaires TBG mars_Copie de Flash du mois d' avril 2009 corrigé par NAIMI_Reporting Onatel Mai 2009 V 0_Reporting Onatel septembre  2009 préparé 2" xfId="10637" xr:uid="{00000000-0005-0000-0000-00008E290000}"/>
    <cellStyle name="_TableHeading_Commentaires TBG mars_Copie de Flash du mois d' avril 2009 corrigé par NAIMI_Reporting Onatel Mai 2009 V 0_Reporting Onatel septembre  2009 préparé_Budget 2011 v1 (4)" xfId="10638" xr:uid="{00000000-0005-0000-0000-00008F290000}"/>
    <cellStyle name="_TableHeading_Commentaires TBG mars_Copie de Flash du mois d' avril 2009 corrigé par NAIMI_Reporting Onatel Mai 2009 V 0_Reporting Onatel septembre  2009 préparé_Budget 2011 v1 (4) 2" xfId="10639" xr:uid="{00000000-0005-0000-0000-000090290000}"/>
    <cellStyle name="_TableHeading_Commentaires TBG mars_Copie de Flash du mois d' avril 2009 corrigé par NAIMI_Reporting Onatel septembre  2009 préparé" xfId="10640" xr:uid="{00000000-0005-0000-0000-000091290000}"/>
    <cellStyle name="_TableHeading_Commentaires TBG mars_Copie de Flash du mois d' avril 2009 corrigé par NAIMI_Reporting Onatel septembre  2009 préparé 2" xfId="10641" xr:uid="{00000000-0005-0000-0000-000092290000}"/>
    <cellStyle name="_TableHeading_Commentaires TBG mars_Copie de Flash du mois d' avril 2009 corrigé par NAIMI_Reporting Onatel septembre  2009 préparé_Budget 2011 v1 (4)" xfId="10642" xr:uid="{00000000-0005-0000-0000-000093290000}"/>
    <cellStyle name="_TableHeading_Commentaires TBG mars_Copie de Flash du mois d' avril 2009 corrigé par NAIMI_Reporting Onatel septembre  2009 préparé_Budget 2011 v1 (4) 2" xfId="10643" xr:uid="{00000000-0005-0000-0000-000094290000}"/>
    <cellStyle name="_TableHeading_Commentaires TBG mars_Flash du mois d' avril 2009" xfId="10644" xr:uid="{00000000-0005-0000-0000-000095290000}"/>
    <cellStyle name="_TableHeading_Commentaires TBG mars_Flash du mois d' avril 2009 2" xfId="10645" xr:uid="{00000000-0005-0000-0000-000096290000}"/>
    <cellStyle name="_TableHeading_Commentaires TBG mars_Flash du mois d' avril 2009_Budget 2011 v1 (4)" xfId="10646" xr:uid="{00000000-0005-0000-0000-000097290000}"/>
    <cellStyle name="_TableHeading_Commentaires TBG mars_Flash du mois d' avril 2009_Budget 2011 v1 (4) 2" xfId="10647" xr:uid="{00000000-0005-0000-0000-000098290000}"/>
    <cellStyle name="_TableHeading_Commentaires TBG mars_Flash du mois d' avril 2009_Budget Telmob 2011" xfId="10648" xr:uid="{00000000-0005-0000-0000-000099290000}"/>
    <cellStyle name="_TableHeading_Commentaires TBG mars_Flash du mois d' avril 2009_Budget Telmob 2011 2" xfId="10649" xr:uid="{00000000-0005-0000-0000-00009A290000}"/>
    <cellStyle name="_TableHeading_Commentaires TBG mars_Flash du mois d' avril 2009_Flash du mois de mai 2009" xfId="10650" xr:uid="{00000000-0005-0000-0000-00009B290000}"/>
    <cellStyle name="_TableHeading_Commentaires TBG mars_Flash du mois d' avril 2009_Flash du mois de mai 2009 2" xfId="10651" xr:uid="{00000000-0005-0000-0000-00009C290000}"/>
    <cellStyle name="_TableHeading_Commentaires TBG mars_Flash du mois d' avril 2009_Flash du mois de mai 2009_Budget 2011 v1 (4)" xfId="10652" xr:uid="{00000000-0005-0000-0000-00009D290000}"/>
    <cellStyle name="_TableHeading_Commentaires TBG mars_Flash du mois d' avril 2009_Flash du mois de mai 2009_Budget 2011 v1 (4) 2" xfId="10653" xr:uid="{00000000-0005-0000-0000-00009E290000}"/>
    <cellStyle name="_TableHeading_Commentaires TBG mars_Flash du mois d' avril 2009_Flash du mois de mai 2009_Budget Telmob 2011" xfId="10654" xr:uid="{00000000-0005-0000-0000-00009F290000}"/>
    <cellStyle name="_TableHeading_Commentaires TBG mars_Flash du mois d' avril 2009_Flash du mois de mai 2009_Budget Telmob 2011 2" xfId="10655" xr:uid="{00000000-0005-0000-0000-0000A0290000}"/>
    <cellStyle name="_TableHeading_Commentaires TBG mars_Flash du mois d' avril 2009_Reporting Onatel Mai 2009 V 0" xfId="10656" xr:uid="{00000000-0005-0000-0000-0000A1290000}"/>
    <cellStyle name="_TableHeading_Commentaires TBG mars_Flash du mois d' avril 2009_Reporting Onatel Mai 2009 V 0 2" xfId="10657" xr:uid="{00000000-0005-0000-0000-0000A2290000}"/>
    <cellStyle name="_TableHeading_Commentaires TBG mars_Flash du mois d' avril 2009_Reporting Onatel Mai 2009 V 0_Budget 2011 v1 (4)" xfId="10658" xr:uid="{00000000-0005-0000-0000-0000A3290000}"/>
    <cellStyle name="_TableHeading_Commentaires TBG mars_Flash du mois d' avril 2009_Reporting Onatel Mai 2009 V 0_Budget 2011 v1 (4) 2" xfId="10659" xr:uid="{00000000-0005-0000-0000-0000A4290000}"/>
    <cellStyle name="_TableHeading_Commentaires TBG mars_Flash du mois d' avril 2009_Reporting Onatel Mai 2009 V 0_Budget Telmob 2011" xfId="10660" xr:uid="{00000000-0005-0000-0000-0000A5290000}"/>
    <cellStyle name="_TableHeading_Commentaires TBG mars_Flash du mois d' avril 2009_Reporting Onatel Mai 2009 V 0_Budget Telmob 2011 2" xfId="10661" xr:uid="{00000000-0005-0000-0000-0000A6290000}"/>
    <cellStyle name="_TableHeading_Commentaires TBG mars_Flash du mois d' avril 2009_Reporting Onatel septembre  2009 préparé" xfId="10662" xr:uid="{00000000-0005-0000-0000-0000A7290000}"/>
    <cellStyle name="_TableHeading_Commentaires TBG mars_Flash du mois d' avril 2009_Reporting Onatel septembre  2009 préparé 2" xfId="10663" xr:uid="{00000000-0005-0000-0000-0000A8290000}"/>
    <cellStyle name="_TableHeading_Commentaires TBG mars_Flash du mois d' avril 2009_Reporting Onatel septembre  2009 préparé_Budget 2011 v1 (4)" xfId="10664" xr:uid="{00000000-0005-0000-0000-0000A9290000}"/>
    <cellStyle name="_TableHeading_Commentaires TBG mars_Flash du mois d' avril 2009_Reporting Onatel septembre  2009 préparé_Budget 2011 v1 (4) 2" xfId="10665" xr:uid="{00000000-0005-0000-0000-0000AA290000}"/>
    <cellStyle name="_TableHeading_Commentaires TBG mars_Flash du mois de mai 2009" xfId="10666" xr:uid="{00000000-0005-0000-0000-0000AB290000}"/>
    <cellStyle name="_TableHeading_Commentaires TBG mars_Flash du mois de mai 2009 2" xfId="10667" xr:uid="{00000000-0005-0000-0000-0000AC290000}"/>
    <cellStyle name="_TableHeading_Commentaires TBG mars_Flash du mois de mai 2009_Budget 2011 v1 (4)" xfId="10668" xr:uid="{00000000-0005-0000-0000-0000AD290000}"/>
    <cellStyle name="_TableHeading_Commentaires TBG mars_Flash du mois de mai 2009_Budget 2011 v1 (4) 2" xfId="10669" xr:uid="{00000000-0005-0000-0000-0000AE290000}"/>
    <cellStyle name="_TableHeading_Commentaires TBG mars_Flash du mois de mai 2009_Budget Telmob 2011" xfId="10670" xr:uid="{00000000-0005-0000-0000-0000AF290000}"/>
    <cellStyle name="_TableHeading_Commentaires TBG mars_Flash du mois de mai 2009_Budget Telmob 2011 2" xfId="10671" xr:uid="{00000000-0005-0000-0000-0000B0290000}"/>
    <cellStyle name="_TableHeading_Commentaires TBG mars_Reporting Onatel Mai 2009 V 0" xfId="10672" xr:uid="{00000000-0005-0000-0000-0000B1290000}"/>
    <cellStyle name="_TableHeading_Commentaires TBG mars_Reporting Onatel Mai 2009 V 0 2" xfId="10673" xr:uid="{00000000-0005-0000-0000-0000B2290000}"/>
    <cellStyle name="_TableHeading_Commentaires TBG mars_Reporting Onatel Mai 2009 V 0_Budget 2011 v1 (4)" xfId="10674" xr:uid="{00000000-0005-0000-0000-0000B3290000}"/>
    <cellStyle name="_TableHeading_Commentaires TBG mars_Reporting Onatel Mai 2009 V 0_Budget 2011 v1 (4) 2" xfId="10675" xr:uid="{00000000-0005-0000-0000-0000B4290000}"/>
    <cellStyle name="_TableHeading_Commentaires TBG mars_Reporting Onatel Mai 2009 V 0_Budget Telmob 2011" xfId="10676" xr:uid="{00000000-0005-0000-0000-0000B5290000}"/>
    <cellStyle name="_TableHeading_Commentaires TBG mars_Reporting Onatel Mai 2009 V 0_Budget Telmob 2011 2" xfId="10677" xr:uid="{00000000-0005-0000-0000-0000B6290000}"/>
    <cellStyle name="_TableHeading_Commentaires TBG mars_Reporting Onatel septembre  2009 préparé" xfId="10678" xr:uid="{00000000-0005-0000-0000-0000B7290000}"/>
    <cellStyle name="_TableHeading_Commentaires TBG mars_Reporting Onatel septembre  2009 préparé 2" xfId="10679" xr:uid="{00000000-0005-0000-0000-0000B8290000}"/>
    <cellStyle name="_TableHeading_Commentaires TBG mars_Reporting Onatel septembre  2009 préparé_Budget 2011 v1 (4)" xfId="10680" xr:uid="{00000000-0005-0000-0000-0000B9290000}"/>
    <cellStyle name="_TableHeading_Commentaires TBG mars_Reporting Onatel septembre  2009 préparé_Budget 2011 v1 (4) 2" xfId="10681" xr:uid="{00000000-0005-0000-0000-0000BA290000}"/>
    <cellStyle name="_TableHeading_Copie de Flash du mois d' avril 2009 corrigé par NAIMI" xfId="10682" xr:uid="{00000000-0005-0000-0000-0000BB290000}"/>
    <cellStyle name="_TableHeading_Copie de Flash du mois d' avril 2009 corrigé par NAIMI 2" xfId="10683" xr:uid="{00000000-0005-0000-0000-0000BC290000}"/>
    <cellStyle name="_TableHeading_Copie de Flash du mois d' avril 2009 corrigé par NAIMI_Budget 2011 v1 (4)" xfId="10684" xr:uid="{00000000-0005-0000-0000-0000BD290000}"/>
    <cellStyle name="_TableHeading_Copie de Flash du mois d' avril 2009 corrigé par NAIMI_Budget 2011 v1 (4) 2" xfId="10685" xr:uid="{00000000-0005-0000-0000-0000BE290000}"/>
    <cellStyle name="_TableHeading_Copie de Flash du mois d' avril 2009 corrigé par NAIMI_Budget Telmob 2011" xfId="10686" xr:uid="{00000000-0005-0000-0000-0000BF290000}"/>
    <cellStyle name="_TableHeading_Copie de Flash du mois d' avril 2009 corrigé par NAIMI_Budget Telmob 2011 2" xfId="10687" xr:uid="{00000000-0005-0000-0000-0000C0290000}"/>
    <cellStyle name="_TableHeading_Copie de Flash du mois d' avril 2009 corrigé par NAIMI_Flash du mois de mai 2009" xfId="10688" xr:uid="{00000000-0005-0000-0000-0000C1290000}"/>
    <cellStyle name="_TableHeading_Copie de Flash du mois d' avril 2009 corrigé par NAIMI_Flash du mois de mai 2009 2" xfId="10689" xr:uid="{00000000-0005-0000-0000-0000C2290000}"/>
    <cellStyle name="_TableHeading_Copie de Flash du mois d' avril 2009 corrigé par NAIMI_Flash du mois de mai 2009_Budget 2011 v1 (4)" xfId="10690" xr:uid="{00000000-0005-0000-0000-0000C3290000}"/>
    <cellStyle name="_TableHeading_Copie de Flash du mois d' avril 2009 corrigé par NAIMI_Flash du mois de mai 2009_Budget 2011 v1 (4) 2" xfId="10691" xr:uid="{00000000-0005-0000-0000-0000C4290000}"/>
    <cellStyle name="_TableHeading_Copie de Flash du mois d' avril 2009 corrigé par NAIMI_Flash du mois de mai 2009_Budget Telmob 2011" xfId="10692" xr:uid="{00000000-0005-0000-0000-0000C5290000}"/>
    <cellStyle name="_TableHeading_Copie de Flash du mois d' avril 2009 corrigé par NAIMI_Flash du mois de mai 2009_Budget Telmob 2011 2" xfId="10693" xr:uid="{00000000-0005-0000-0000-0000C6290000}"/>
    <cellStyle name="_TableHeading_Copie de Flash du mois d' avril 2009 corrigé par NAIMI_Reporting Onatel Mai 2009 V 0" xfId="10694" xr:uid="{00000000-0005-0000-0000-0000C7290000}"/>
    <cellStyle name="_TableHeading_Copie de Flash du mois d' avril 2009 corrigé par NAIMI_Reporting Onatel Mai 2009 V 0 2" xfId="10695" xr:uid="{00000000-0005-0000-0000-0000C8290000}"/>
    <cellStyle name="_TableHeading_Copie de Flash du mois d' avril 2009 corrigé par NAIMI_Reporting Onatel Mai 2009 V 0_Budget 2011 v1 (4)" xfId="10696" xr:uid="{00000000-0005-0000-0000-0000C9290000}"/>
    <cellStyle name="_TableHeading_Copie de Flash du mois d' avril 2009 corrigé par NAIMI_Reporting Onatel Mai 2009 V 0_Budget 2011 v1 (4) 2" xfId="10697" xr:uid="{00000000-0005-0000-0000-0000CA290000}"/>
    <cellStyle name="_TableHeading_Copie de Flash du mois d' avril 2009 corrigé par NAIMI_Reporting Onatel Mai 2009 V 0_Budget Telmob 2011" xfId="10698" xr:uid="{00000000-0005-0000-0000-0000CB290000}"/>
    <cellStyle name="_TableHeading_Copie de Flash du mois d' avril 2009 corrigé par NAIMI_Reporting Onatel Mai 2009 V 0_Budget Telmob 2011 2" xfId="10699" xr:uid="{00000000-0005-0000-0000-0000CC290000}"/>
    <cellStyle name="_TableHeading_Copie de Flash du mois d' avril 2009 corrigé par NAIMI_Reporting Onatel Mai 2009 V 0_Reporting Onatel septembre  2009 préparé" xfId="10700" xr:uid="{00000000-0005-0000-0000-0000CD290000}"/>
    <cellStyle name="_TableHeading_Copie de Flash du mois d' avril 2009 corrigé par NAIMI_Reporting Onatel Mai 2009 V 0_Reporting Onatel septembre  2009 préparé 2" xfId="10701" xr:uid="{00000000-0005-0000-0000-0000CE290000}"/>
    <cellStyle name="_TableHeading_Copie de Flash du mois d' avril 2009 corrigé par NAIMI_Reporting Onatel Mai 2009 V 0_Reporting Onatel septembre  2009 préparé_Budget 2011 v1 (4)" xfId="10702" xr:uid="{00000000-0005-0000-0000-0000CF290000}"/>
    <cellStyle name="_TableHeading_Copie de Flash du mois d' avril 2009 corrigé par NAIMI_Reporting Onatel Mai 2009 V 0_Reporting Onatel septembre  2009 préparé_Budget 2011 v1 (4) 2" xfId="10703" xr:uid="{00000000-0005-0000-0000-0000D0290000}"/>
    <cellStyle name="_TableHeading_Copie de Flash du mois d' avril 2009 corrigé par NAIMI_Reporting Onatel septembre  2009 préparé" xfId="10704" xr:uid="{00000000-0005-0000-0000-0000D1290000}"/>
    <cellStyle name="_TableHeading_Copie de Flash du mois d' avril 2009 corrigé par NAIMI_Reporting Onatel septembre  2009 préparé 2" xfId="10705" xr:uid="{00000000-0005-0000-0000-0000D2290000}"/>
    <cellStyle name="_TableHeading_Copie de Flash du mois d' avril 2009 corrigé par NAIMI_Reporting Onatel septembre  2009 préparé_Budget 2011 v1 (4)" xfId="10706" xr:uid="{00000000-0005-0000-0000-0000D3290000}"/>
    <cellStyle name="_TableHeading_Copie de Flash du mois d' avril 2009 corrigé par NAIMI_Reporting Onatel septembre  2009 préparé_Budget 2011 v1 (4) 2" xfId="10707" xr:uid="{00000000-0005-0000-0000-0000D4290000}"/>
    <cellStyle name="_TableHeading_Flash du mois d' avril 2009" xfId="10708" xr:uid="{00000000-0005-0000-0000-0000D5290000}"/>
    <cellStyle name="_TableHeading_Flash du mois d' avril 2009 2" xfId="10709" xr:uid="{00000000-0005-0000-0000-0000D6290000}"/>
    <cellStyle name="_TableHeading_Flash du mois d' avril 2009_Budget 2011 v1 (4)" xfId="10710" xr:uid="{00000000-0005-0000-0000-0000D7290000}"/>
    <cellStyle name="_TableHeading_Flash du mois d' avril 2009_Budget 2011 v1 (4) 2" xfId="10711" xr:uid="{00000000-0005-0000-0000-0000D8290000}"/>
    <cellStyle name="_TableHeading_Flash du mois d' avril 2009_Budget Telmob 2011" xfId="10712" xr:uid="{00000000-0005-0000-0000-0000D9290000}"/>
    <cellStyle name="_TableHeading_Flash du mois d' avril 2009_Budget Telmob 2011 2" xfId="10713" xr:uid="{00000000-0005-0000-0000-0000DA290000}"/>
    <cellStyle name="_TableHeading_Flash du mois d' avril 2009_Flash du mois de mai 2009" xfId="10714" xr:uid="{00000000-0005-0000-0000-0000DB290000}"/>
    <cellStyle name="_TableHeading_Flash du mois d' avril 2009_Flash du mois de mai 2009 2" xfId="10715" xr:uid="{00000000-0005-0000-0000-0000DC290000}"/>
    <cellStyle name="_TableHeading_Flash du mois d' avril 2009_Flash du mois de mai 2009_Budget 2011 v1 (4)" xfId="10716" xr:uid="{00000000-0005-0000-0000-0000DD290000}"/>
    <cellStyle name="_TableHeading_Flash du mois d' avril 2009_Flash du mois de mai 2009_Budget 2011 v1 (4) 2" xfId="10717" xr:uid="{00000000-0005-0000-0000-0000DE290000}"/>
    <cellStyle name="_TableHeading_Flash du mois d' avril 2009_Flash du mois de mai 2009_Budget Telmob 2011" xfId="10718" xr:uid="{00000000-0005-0000-0000-0000DF290000}"/>
    <cellStyle name="_TableHeading_Flash du mois d' avril 2009_Flash du mois de mai 2009_Budget Telmob 2011 2" xfId="10719" xr:uid="{00000000-0005-0000-0000-0000E0290000}"/>
    <cellStyle name="_TableHeading_Flash du mois d' avril 2009_Reporting Onatel Mai 2009 V 0" xfId="10720" xr:uid="{00000000-0005-0000-0000-0000E1290000}"/>
    <cellStyle name="_TableHeading_Flash du mois d' avril 2009_Reporting Onatel Mai 2009 V 0 2" xfId="10721" xr:uid="{00000000-0005-0000-0000-0000E2290000}"/>
    <cellStyle name="_TableHeading_Flash du mois d' avril 2009_Reporting Onatel Mai 2009 V 0_Budget 2011 v1 (4)" xfId="10722" xr:uid="{00000000-0005-0000-0000-0000E3290000}"/>
    <cellStyle name="_TableHeading_Flash du mois d' avril 2009_Reporting Onatel Mai 2009 V 0_Budget 2011 v1 (4) 2" xfId="10723" xr:uid="{00000000-0005-0000-0000-0000E4290000}"/>
    <cellStyle name="_TableHeading_Flash du mois d' avril 2009_Reporting Onatel Mai 2009 V 0_Budget Telmob 2011" xfId="10724" xr:uid="{00000000-0005-0000-0000-0000E5290000}"/>
    <cellStyle name="_TableHeading_Flash du mois d' avril 2009_Reporting Onatel Mai 2009 V 0_Budget Telmob 2011 2" xfId="10725" xr:uid="{00000000-0005-0000-0000-0000E6290000}"/>
    <cellStyle name="_TableHeading_Flash du mois d' avril 2009_Reporting Onatel septembre  2009 préparé" xfId="10726" xr:uid="{00000000-0005-0000-0000-0000E7290000}"/>
    <cellStyle name="_TableHeading_Flash du mois d' avril 2009_Reporting Onatel septembre  2009 préparé 2" xfId="10727" xr:uid="{00000000-0005-0000-0000-0000E8290000}"/>
    <cellStyle name="_TableHeading_Flash du mois d' avril 2009_Reporting Onatel septembre  2009 préparé_Budget 2011 v1 (4)" xfId="10728" xr:uid="{00000000-0005-0000-0000-0000E9290000}"/>
    <cellStyle name="_TableHeading_Flash du mois d' avril 2009_Reporting Onatel septembre  2009 préparé_Budget 2011 v1 (4) 2" xfId="10729" xr:uid="{00000000-0005-0000-0000-0000EA290000}"/>
    <cellStyle name="_TableHeading_Flash du mois de mai 2009" xfId="10730" xr:uid="{00000000-0005-0000-0000-0000EB290000}"/>
    <cellStyle name="_TableHeading_Flash du mois de mai 2009 2" xfId="10731" xr:uid="{00000000-0005-0000-0000-0000EC290000}"/>
    <cellStyle name="_TableHeading_Flash du mois de mai 2009_Budget 2011 v1 (4)" xfId="10732" xr:uid="{00000000-0005-0000-0000-0000ED290000}"/>
    <cellStyle name="_TableHeading_Flash du mois de mai 2009_Budget 2011 v1 (4) 2" xfId="10733" xr:uid="{00000000-0005-0000-0000-0000EE290000}"/>
    <cellStyle name="_TableHeading_Flash du mois de mai 2009_Budget Telmob 2011" xfId="10734" xr:uid="{00000000-0005-0000-0000-0000EF290000}"/>
    <cellStyle name="_TableHeading_Flash du mois de mai 2009_Budget Telmob 2011 2" xfId="10735" xr:uid="{00000000-0005-0000-0000-0000F0290000}"/>
    <cellStyle name="_TableHeading_P &amp; L Conso" xfId="10736" xr:uid="{00000000-0005-0000-0000-0000F1290000}"/>
    <cellStyle name="_TableHeading_P &amp; L Conso 2" xfId="10737" xr:uid="{00000000-0005-0000-0000-0000F2290000}"/>
    <cellStyle name="_TableHeading_P &amp; L Conso_Budget 2011 v1 (4)" xfId="10738" xr:uid="{00000000-0005-0000-0000-0000F3290000}"/>
    <cellStyle name="_TableHeading_P &amp; L Conso_Budget 2011 v1 (4) 2" xfId="10739" xr:uid="{00000000-0005-0000-0000-0000F4290000}"/>
    <cellStyle name="_TableHeading_P &amp; L Conso_Budget Telmob 2011" xfId="10740" xr:uid="{00000000-0005-0000-0000-0000F5290000}"/>
    <cellStyle name="_TableHeading_P &amp; L Conso_Budget Telmob 2011 2" xfId="10741" xr:uid="{00000000-0005-0000-0000-0000F6290000}"/>
    <cellStyle name="_TableHeading_P &amp; L Conso_COMMENTAIRES JUILLET 2009" xfId="10742" xr:uid="{00000000-0005-0000-0000-0000F7290000}"/>
    <cellStyle name="_TableHeading_P &amp; L Conso_COMMENTAIRES JUILLET 2009 2" xfId="10743" xr:uid="{00000000-0005-0000-0000-0000F8290000}"/>
    <cellStyle name="_TableHeading_P &amp; L Conso_COMMENTAIRES JUILLET 2009_Budget 2011 v1 (4)" xfId="10744" xr:uid="{00000000-0005-0000-0000-0000F9290000}"/>
    <cellStyle name="_TableHeading_P &amp; L Conso_COMMENTAIRES JUILLET 2009_Budget 2011 v1 (4) 2" xfId="10745" xr:uid="{00000000-0005-0000-0000-0000FA290000}"/>
    <cellStyle name="_TableHeading_P &amp; L Conso_COMMENTAIRES JUILLET 2009_Budget Telmob 2011" xfId="10746" xr:uid="{00000000-0005-0000-0000-0000FB290000}"/>
    <cellStyle name="_TableHeading_P &amp; L Conso_COMMENTAIRES JUILLET 2009_Budget Telmob 2011 2" xfId="10747" xr:uid="{00000000-0005-0000-0000-0000FC290000}"/>
    <cellStyle name="_TableHeading_P&amp;L S1 2008" xfId="10748" xr:uid="{00000000-0005-0000-0000-0000FD290000}"/>
    <cellStyle name="_TableHeading_P&amp;L S1 2008 2" xfId="10749" xr:uid="{00000000-0005-0000-0000-0000FE290000}"/>
    <cellStyle name="_TableHeading_P&amp;L S1 2008_Budget 2011 v1 (4)" xfId="10750" xr:uid="{00000000-0005-0000-0000-0000FF290000}"/>
    <cellStyle name="_TableHeading_P&amp;L S1 2008_Budget 2011 v1 (4) 2" xfId="10751" xr:uid="{00000000-0005-0000-0000-0000002A0000}"/>
    <cellStyle name="_TableHeading_P&amp;L S1 2008_Budget Telmob 2011" xfId="10752" xr:uid="{00000000-0005-0000-0000-0000012A0000}"/>
    <cellStyle name="_TableHeading_P&amp;L S1 2008_Budget Telmob 2011 2" xfId="10753" xr:uid="{00000000-0005-0000-0000-0000022A0000}"/>
    <cellStyle name="_TableHeading_Reporting Onatel Avril 2009 V0" xfId="10754" xr:uid="{00000000-0005-0000-0000-0000032A0000}"/>
    <cellStyle name="_TableHeading_Reporting Onatel Avril 2009 V0 2" xfId="10755" xr:uid="{00000000-0005-0000-0000-0000042A0000}"/>
    <cellStyle name="_TableHeading_Reporting Onatel Avril 2009 V0_Budget 2011 v1 (4)" xfId="10756" xr:uid="{00000000-0005-0000-0000-0000052A0000}"/>
    <cellStyle name="_TableHeading_Reporting Onatel Avril 2009 V0_Budget 2011 v1 (4) 2" xfId="10757" xr:uid="{00000000-0005-0000-0000-0000062A0000}"/>
    <cellStyle name="_TableHeading_Reporting Onatel Avril 2009 V0_Budget Telmob 2011" xfId="10758" xr:uid="{00000000-0005-0000-0000-0000072A0000}"/>
    <cellStyle name="_TableHeading_Reporting Onatel Avril 2009 V0_Budget Telmob 2011 2" xfId="10759" xr:uid="{00000000-0005-0000-0000-0000082A0000}"/>
    <cellStyle name="_TableHeading_Reporting Onatel Avril 2009 V0_Copie de Flash du mois d' avril 2009 corrigé par NAIMI" xfId="10760" xr:uid="{00000000-0005-0000-0000-0000092A0000}"/>
    <cellStyle name="_TableHeading_Reporting Onatel Avril 2009 V0_Copie de Flash du mois d' avril 2009 corrigé par NAIMI 2" xfId="10761" xr:uid="{00000000-0005-0000-0000-00000A2A0000}"/>
    <cellStyle name="_TableHeading_Reporting Onatel Avril 2009 V0_Copie de Flash du mois d' avril 2009 corrigé par NAIMI_Budget 2011 v1 (4)" xfId="10762" xr:uid="{00000000-0005-0000-0000-00000B2A0000}"/>
    <cellStyle name="_TableHeading_Reporting Onatel Avril 2009 V0_Copie de Flash du mois d' avril 2009 corrigé par NAIMI_Budget 2011 v1 (4) 2" xfId="10763" xr:uid="{00000000-0005-0000-0000-00000C2A0000}"/>
    <cellStyle name="_TableHeading_Reporting Onatel Avril 2009 V0_Copie de Flash du mois d' avril 2009 corrigé par NAIMI_Budget Telmob 2011" xfId="10764" xr:uid="{00000000-0005-0000-0000-00000D2A0000}"/>
    <cellStyle name="_TableHeading_Reporting Onatel Avril 2009 V0_Copie de Flash du mois d' avril 2009 corrigé par NAIMI_Budget Telmob 2011 2" xfId="10765" xr:uid="{00000000-0005-0000-0000-00000E2A0000}"/>
    <cellStyle name="_TableHeading_Reporting Onatel Avril 2009 V0_Copie de Flash du mois d' avril 2009 corrigé par NAIMI_Flash du mois de mai 2009" xfId="10766" xr:uid="{00000000-0005-0000-0000-00000F2A0000}"/>
    <cellStyle name="_TableHeading_Reporting Onatel Avril 2009 V0_Copie de Flash du mois d' avril 2009 corrigé par NAIMI_Flash du mois de mai 2009 2" xfId="10767" xr:uid="{00000000-0005-0000-0000-0000102A0000}"/>
    <cellStyle name="_TableHeading_Reporting Onatel Avril 2009 V0_Copie de Flash du mois d' avril 2009 corrigé par NAIMI_Flash du mois de mai 2009_Budget 2011 v1 (4)" xfId="10768" xr:uid="{00000000-0005-0000-0000-0000112A0000}"/>
    <cellStyle name="_TableHeading_Reporting Onatel Avril 2009 V0_Copie de Flash du mois d' avril 2009 corrigé par NAIMI_Flash du mois de mai 2009_Budget 2011 v1 (4) 2" xfId="10769" xr:uid="{00000000-0005-0000-0000-0000122A0000}"/>
    <cellStyle name="_TableHeading_Reporting Onatel Avril 2009 V0_Copie de Flash du mois d' avril 2009 corrigé par NAIMI_Flash du mois de mai 2009_Budget Telmob 2011" xfId="10770" xr:uid="{00000000-0005-0000-0000-0000132A0000}"/>
    <cellStyle name="_TableHeading_Reporting Onatel Avril 2009 V0_Copie de Flash du mois d' avril 2009 corrigé par NAIMI_Flash du mois de mai 2009_Budget Telmob 2011 2" xfId="10771" xr:uid="{00000000-0005-0000-0000-0000142A0000}"/>
    <cellStyle name="_TableHeading_Reporting Onatel Avril 2009 V0_Copie de Flash du mois d' avril 2009 corrigé par NAIMI_Reporting Onatel Mai 2009 V 0" xfId="10772" xr:uid="{00000000-0005-0000-0000-0000152A0000}"/>
    <cellStyle name="_TableHeading_Reporting Onatel Avril 2009 V0_Copie de Flash du mois d' avril 2009 corrigé par NAIMI_Reporting Onatel Mai 2009 V 0 2" xfId="10773" xr:uid="{00000000-0005-0000-0000-0000162A0000}"/>
    <cellStyle name="_TableHeading_Reporting Onatel Avril 2009 V0_Copie de Flash du mois d' avril 2009 corrigé par NAIMI_Reporting Onatel Mai 2009 V 0_Budget 2011 v1 (4)" xfId="10774" xr:uid="{00000000-0005-0000-0000-0000172A0000}"/>
    <cellStyle name="_TableHeading_Reporting Onatel Avril 2009 V0_Copie de Flash du mois d' avril 2009 corrigé par NAIMI_Reporting Onatel Mai 2009 V 0_Budget 2011 v1 (4) 2" xfId="10775" xr:uid="{00000000-0005-0000-0000-0000182A0000}"/>
    <cellStyle name="_TableHeading_Reporting Onatel Avril 2009 V0_Copie de Flash du mois d' avril 2009 corrigé par NAIMI_Reporting Onatel Mai 2009 V 0_Budget Telmob 2011" xfId="10776" xr:uid="{00000000-0005-0000-0000-0000192A0000}"/>
    <cellStyle name="_TableHeading_Reporting Onatel Avril 2009 V0_Copie de Flash du mois d' avril 2009 corrigé par NAIMI_Reporting Onatel Mai 2009 V 0_Budget Telmob 2011 2" xfId="10777" xr:uid="{00000000-0005-0000-0000-00001A2A0000}"/>
    <cellStyle name="_TableHeading_Reporting Onatel Avril 2009 V0_Copie de Flash du mois d' avril 2009 corrigé par NAIMI_Reporting Onatel Mai 2009 V 0_Reporting Onatel septembre  2009 préparé" xfId="10778" xr:uid="{00000000-0005-0000-0000-00001B2A0000}"/>
    <cellStyle name="_TableHeading_Reporting Onatel Avril 2009 V0_Copie de Flash du mois d' avril 2009 corrigé par NAIMI_Reporting Onatel Mai 2009 V 0_Reporting Onatel septembre  2009 préparé 2" xfId="10779" xr:uid="{00000000-0005-0000-0000-00001C2A0000}"/>
    <cellStyle name="_TableHeading_Reporting Onatel Avril 2009 V0_Copie de Flash du mois d' avril 2009 corrigé par NAIMI_Reporting Onatel Mai 2009 V 0_Reporting Onatel septembre  2009 préparé_Budget 2011 v1 (4)" xfId="10780" xr:uid="{00000000-0005-0000-0000-00001D2A0000}"/>
    <cellStyle name="_TableHeading_Reporting Onatel Avril 2009 V0_Copie de Flash du mois d' avril 2009 corrigé par NAIMI_Reporting Onatel Mai 2009 V 0_Reporting Onatel septembre  2009 préparé_Budget 2011 v1 (4) 2" xfId="10781" xr:uid="{00000000-0005-0000-0000-00001E2A0000}"/>
    <cellStyle name="_TableHeading_Reporting Onatel Avril 2009 V0_Copie de Flash du mois d' avril 2009 corrigé par NAIMI_Reporting Onatel septembre  2009 préparé" xfId="10782" xr:uid="{00000000-0005-0000-0000-00001F2A0000}"/>
    <cellStyle name="_TableHeading_Reporting Onatel Avril 2009 V0_Copie de Flash du mois d' avril 2009 corrigé par NAIMI_Reporting Onatel septembre  2009 préparé 2" xfId="10783" xr:uid="{00000000-0005-0000-0000-0000202A0000}"/>
    <cellStyle name="_TableHeading_Reporting Onatel Avril 2009 V0_Copie de Flash du mois d' avril 2009 corrigé par NAIMI_Reporting Onatel septembre  2009 préparé_Budget 2011 v1 (4)" xfId="10784" xr:uid="{00000000-0005-0000-0000-0000212A0000}"/>
    <cellStyle name="_TableHeading_Reporting Onatel Avril 2009 V0_Copie de Flash du mois d' avril 2009 corrigé par NAIMI_Reporting Onatel septembre  2009 préparé_Budget 2011 v1 (4) 2" xfId="10785" xr:uid="{00000000-0005-0000-0000-0000222A0000}"/>
    <cellStyle name="_TableHeading_Reporting Onatel Avril 2009 V0_Flash du mois de mai 2009" xfId="10786" xr:uid="{00000000-0005-0000-0000-0000232A0000}"/>
    <cellStyle name="_TableHeading_Reporting Onatel Avril 2009 V0_Flash du mois de mai 2009 2" xfId="10787" xr:uid="{00000000-0005-0000-0000-0000242A0000}"/>
    <cellStyle name="_TableHeading_Reporting Onatel Avril 2009 V0_Flash du mois de mai 2009_Budget 2011 v1 (4)" xfId="10788" xr:uid="{00000000-0005-0000-0000-0000252A0000}"/>
    <cellStyle name="_TableHeading_Reporting Onatel Avril 2009 V0_Flash du mois de mai 2009_Budget 2011 v1 (4) 2" xfId="10789" xr:uid="{00000000-0005-0000-0000-0000262A0000}"/>
    <cellStyle name="_TableHeading_Reporting Onatel Avril 2009 V0_Flash du mois de mai 2009_Budget Telmob 2011" xfId="10790" xr:uid="{00000000-0005-0000-0000-0000272A0000}"/>
    <cellStyle name="_TableHeading_Reporting Onatel Avril 2009 V0_Flash du mois de mai 2009_Budget Telmob 2011 2" xfId="10791" xr:uid="{00000000-0005-0000-0000-0000282A0000}"/>
    <cellStyle name="_TableHeading_Reporting Onatel Avril 2009 V0_Reporting Onatel Mai 2009 V 0" xfId="10792" xr:uid="{00000000-0005-0000-0000-0000292A0000}"/>
    <cellStyle name="_TableHeading_Reporting Onatel Avril 2009 V0_Reporting Onatel Mai 2009 V 0 2" xfId="10793" xr:uid="{00000000-0005-0000-0000-00002A2A0000}"/>
    <cellStyle name="_TableHeading_Reporting Onatel Avril 2009 V0_Reporting Onatel Mai 2009 V 0_Budget 2011 v1 (4)" xfId="10794" xr:uid="{00000000-0005-0000-0000-00002B2A0000}"/>
    <cellStyle name="_TableHeading_Reporting Onatel Avril 2009 V0_Reporting Onatel Mai 2009 V 0_Budget 2011 v1 (4) 2" xfId="10795" xr:uid="{00000000-0005-0000-0000-00002C2A0000}"/>
    <cellStyle name="_TableHeading_Reporting Onatel Avril 2009 V0_Reporting Onatel Mai 2009 V 0_Budget Telmob 2011" xfId="10796" xr:uid="{00000000-0005-0000-0000-00002D2A0000}"/>
    <cellStyle name="_TableHeading_Reporting Onatel Avril 2009 V0_Reporting Onatel Mai 2009 V 0_Budget Telmob 2011 2" xfId="10797" xr:uid="{00000000-0005-0000-0000-00002E2A0000}"/>
    <cellStyle name="_TableHeading_Reporting Onatel Avril 2009 V0_Reporting Onatel septembre  2009 préparé" xfId="10798" xr:uid="{00000000-0005-0000-0000-00002F2A0000}"/>
    <cellStyle name="_TableHeading_Reporting Onatel Avril 2009 V0_Reporting Onatel septembre  2009 préparé 2" xfId="10799" xr:uid="{00000000-0005-0000-0000-0000302A0000}"/>
    <cellStyle name="_TableHeading_Reporting Onatel Avril 2009 V0_Reporting Onatel septembre  2009 préparé_Budget 2011 v1 (4)" xfId="10800" xr:uid="{00000000-0005-0000-0000-0000312A0000}"/>
    <cellStyle name="_TableHeading_Reporting Onatel Avril 2009 V0_Reporting Onatel septembre  2009 préparé_Budget 2011 v1 (4) 2" xfId="10801" xr:uid="{00000000-0005-0000-0000-0000322A0000}"/>
    <cellStyle name="_TableHeading_Reporting Onatel Mai 2009 V 0" xfId="10802" xr:uid="{00000000-0005-0000-0000-0000332A0000}"/>
    <cellStyle name="_TableHeading_Reporting Onatel Mai 2009 V 0 2" xfId="10803" xr:uid="{00000000-0005-0000-0000-0000342A0000}"/>
    <cellStyle name="_TableHeading_Reporting Onatel Mai 2009 V 0 A ENVOYE" xfId="10804" xr:uid="{00000000-0005-0000-0000-0000352A0000}"/>
    <cellStyle name="_TableHeading_Reporting Onatel Mai 2009 V 0 A ENVOYE 2" xfId="10805" xr:uid="{00000000-0005-0000-0000-0000362A0000}"/>
    <cellStyle name="_TableHeading_Reporting Onatel Mai 2009 V 0 A ENVOYE_Budget 2011 v1 (4)" xfId="10806" xr:uid="{00000000-0005-0000-0000-0000372A0000}"/>
    <cellStyle name="_TableHeading_Reporting Onatel Mai 2009 V 0 A ENVOYE_Budget 2011 v1 (4) 2" xfId="10807" xr:uid="{00000000-0005-0000-0000-0000382A0000}"/>
    <cellStyle name="_TableHeading_Reporting Onatel Mai 2009 V 0 A ENVOYE_Budget Telmob 2011" xfId="10808" xr:uid="{00000000-0005-0000-0000-0000392A0000}"/>
    <cellStyle name="_TableHeading_Reporting Onatel Mai 2009 V 0 A ENVOYE_Budget Telmob 2011 2" xfId="10809" xr:uid="{00000000-0005-0000-0000-00003A2A0000}"/>
    <cellStyle name="_TableHeading_Reporting Onatel Mai 2009 V 0 A ENVOYE_Reporting Onatel septembre  2009 préparé" xfId="10810" xr:uid="{00000000-0005-0000-0000-00003B2A0000}"/>
    <cellStyle name="_TableHeading_Reporting Onatel Mai 2009 V 0 A ENVOYE_Reporting Onatel septembre  2009 préparé 2" xfId="10811" xr:uid="{00000000-0005-0000-0000-00003C2A0000}"/>
    <cellStyle name="_TableHeading_Reporting Onatel Mai 2009 V 0 A ENVOYE_Reporting Onatel septembre  2009 préparé_Budget 2011 v1 (4)" xfId="10812" xr:uid="{00000000-0005-0000-0000-00003D2A0000}"/>
    <cellStyle name="_TableHeading_Reporting Onatel Mai 2009 V 0 A ENVOYE_Reporting Onatel septembre  2009 préparé_Budget 2011 v1 (4) 2" xfId="10813" xr:uid="{00000000-0005-0000-0000-00003E2A0000}"/>
    <cellStyle name="_TableHeading_Reporting Onatel Mai 2009 V 0_Budget 2011 v1 (4)" xfId="10814" xr:uid="{00000000-0005-0000-0000-00003F2A0000}"/>
    <cellStyle name="_TableHeading_Reporting Onatel Mai 2009 V 0_Budget 2011 v1 (4) 2" xfId="10815" xr:uid="{00000000-0005-0000-0000-0000402A0000}"/>
    <cellStyle name="_TableHeading_Reporting Onatel Mai 2009 V 0_Budget Telmob 2011" xfId="10816" xr:uid="{00000000-0005-0000-0000-0000412A0000}"/>
    <cellStyle name="_TableHeading_Reporting Onatel Mai 2009 V 0_Budget Telmob 2011 2" xfId="10817" xr:uid="{00000000-0005-0000-0000-0000422A0000}"/>
    <cellStyle name="_TableHeading_Reporting Onatel septembre  2009 préparé" xfId="10818" xr:uid="{00000000-0005-0000-0000-0000432A0000}"/>
    <cellStyle name="_TableHeading_Reporting Onatel septembre  2009 préparé 2" xfId="10819" xr:uid="{00000000-0005-0000-0000-0000442A0000}"/>
    <cellStyle name="_TableHeading_Reporting Onatel septembre  2009 préparé_Budget 2011 v1 (4)" xfId="10820" xr:uid="{00000000-0005-0000-0000-0000452A0000}"/>
    <cellStyle name="_TableHeading_Reporting Onatel septembre  2009 préparé_Budget 2011 v1 (4) 2" xfId="10821" xr:uid="{00000000-0005-0000-0000-0000462A0000}"/>
    <cellStyle name="_TableHeading_Rev Fixe-Internet" xfId="10822" xr:uid="{00000000-0005-0000-0000-0000472A0000}"/>
    <cellStyle name="_TableHeading_Rev Fixe-Internet 2" xfId="10823" xr:uid="{00000000-0005-0000-0000-0000482A0000}"/>
    <cellStyle name="_TableHeading_Rev Fixe-Internet_Budget 2011 v1 (4)" xfId="10824" xr:uid="{00000000-0005-0000-0000-0000492A0000}"/>
    <cellStyle name="_TableHeading_Rev Fixe-Internet_Budget 2011 v1 (4) 2" xfId="10825" xr:uid="{00000000-0005-0000-0000-00004A2A0000}"/>
    <cellStyle name="_TableHeading_Rev Fixe-Internet_Budget Telmob 2011" xfId="10826" xr:uid="{00000000-0005-0000-0000-00004B2A0000}"/>
    <cellStyle name="_TableHeading_Rev Fixe-Internet_Budget Telmob 2011 2" xfId="10827" xr:uid="{00000000-0005-0000-0000-00004C2A0000}"/>
    <cellStyle name="_TableHeading_Rev Fixe-Internet_COMMENTAIRES JUILLET 2009" xfId="10828" xr:uid="{00000000-0005-0000-0000-00004D2A0000}"/>
    <cellStyle name="_TableHeading_Rev Fixe-Internet_COMMENTAIRES JUILLET 2009 2" xfId="10829" xr:uid="{00000000-0005-0000-0000-00004E2A0000}"/>
    <cellStyle name="_TableHeading_Rev Fixe-Internet_COMMENTAIRES JUILLET 2009_Budget 2011 v1 (4)" xfId="10830" xr:uid="{00000000-0005-0000-0000-00004F2A0000}"/>
    <cellStyle name="_TableHeading_Rev Fixe-Internet_COMMENTAIRES JUILLET 2009_Budget 2011 v1 (4) 2" xfId="10831" xr:uid="{00000000-0005-0000-0000-0000502A0000}"/>
    <cellStyle name="_TableHeading_Rev Fixe-Internet_COMMENTAIRES JUILLET 2009_Budget Telmob 2011" xfId="10832" xr:uid="{00000000-0005-0000-0000-0000512A0000}"/>
    <cellStyle name="_TableHeading_Rev Fixe-Internet_COMMENTAIRES JUILLET 2009_Budget Telmob 2011 2" xfId="10833" xr:uid="{00000000-0005-0000-0000-0000522A0000}"/>
    <cellStyle name="_TableHeading_TBG Onatel Février  2009  Vtbg V3" xfId="10834" xr:uid="{00000000-0005-0000-0000-0000532A0000}"/>
    <cellStyle name="_TableHeading_TBG Onatel Février  2009  Vtbg V3 2" xfId="10835" xr:uid="{00000000-0005-0000-0000-0000542A0000}"/>
    <cellStyle name="_TableHeading_TBG Onatel Février  2009  Vtbg V3_Budget 2011 v1 (4)" xfId="10836" xr:uid="{00000000-0005-0000-0000-0000552A0000}"/>
    <cellStyle name="_TableHeading_TBG Onatel Février  2009  Vtbg V3_Budget 2011 v1 (4) 2" xfId="10837" xr:uid="{00000000-0005-0000-0000-0000562A0000}"/>
    <cellStyle name="_TableHeading_TBG Onatel Février  2009  Vtbg V3_Budget Telmob 2011" xfId="10838" xr:uid="{00000000-0005-0000-0000-0000572A0000}"/>
    <cellStyle name="_TableHeading_TBG Onatel Février  2009  Vtbg V3_Budget Telmob 2011 2" xfId="10839" xr:uid="{00000000-0005-0000-0000-0000582A0000}"/>
    <cellStyle name="_TableHeading_TBG Onatel Février  2009  Vtbg V3_Commentaires TBG mars" xfId="10840" xr:uid="{00000000-0005-0000-0000-0000592A0000}"/>
    <cellStyle name="_TableHeading_TBG Onatel Février  2009  Vtbg V3_Commentaires TBG mars 2" xfId="10841" xr:uid="{00000000-0005-0000-0000-00005A2A0000}"/>
    <cellStyle name="_TableHeading_TBG Onatel Février  2009  Vtbg V3_Commentaires TBG mars_Budget 2011 v1 (4)" xfId="10842" xr:uid="{00000000-0005-0000-0000-00005B2A0000}"/>
    <cellStyle name="_TableHeading_TBG Onatel Février  2009  Vtbg V3_Commentaires TBG mars_Budget 2011 v1 (4) 2" xfId="10843" xr:uid="{00000000-0005-0000-0000-00005C2A0000}"/>
    <cellStyle name="_TableHeading_TBG Onatel Février  2009  Vtbg V3_Commentaires TBG mars_Budget Telmob 2011" xfId="10844" xr:uid="{00000000-0005-0000-0000-00005D2A0000}"/>
    <cellStyle name="_TableHeading_TBG Onatel Février  2009  Vtbg V3_Commentaires TBG mars_Budget Telmob 2011 2" xfId="10845" xr:uid="{00000000-0005-0000-0000-00005E2A0000}"/>
    <cellStyle name="_TableHeading_TBG Onatel Février  2009  Vtbg V3_Commentaires TBG mars_Copie de Flash du mois d' avril 2009 corrigé par NAIMI" xfId="10846" xr:uid="{00000000-0005-0000-0000-00005F2A0000}"/>
    <cellStyle name="_TableHeading_TBG Onatel Février  2009  Vtbg V3_Commentaires TBG mars_Copie de Flash du mois d' avril 2009 corrigé par NAIMI 2" xfId="10847" xr:uid="{00000000-0005-0000-0000-0000602A0000}"/>
    <cellStyle name="_TableHeading_TBG Onatel Février  2009  Vtbg V3_Commentaires TBG mars_Copie de Flash du mois d' avril 2009 corrigé par NAIMI_Budget 2011 v1 (4)" xfId="10848" xr:uid="{00000000-0005-0000-0000-0000612A0000}"/>
    <cellStyle name="_TableHeading_TBG Onatel Février  2009  Vtbg V3_Commentaires TBG mars_Copie de Flash du mois d' avril 2009 corrigé par NAIMI_Budget 2011 v1 (4) 2" xfId="10849" xr:uid="{00000000-0005-0000-0000-0000622A0000}"/>
    <cellStyle name="_TableHeading_TBG Onatel Février  2009  Vtbg V3_Commentaires TBG mars_Copie de Flash du mois d' avril 2009 corrigé par NAIMI_Budget Telmob 2011" xfId="10850" xr:uid="{00000000-0005-0000-0000-0000632A0000}"/>
    <cellStyle name="_TableHeading_TBG Onatel Février  2009  Vtbg V3_Commentaires TBG mars_Copie de Flash du mois d' avril 2009 corrigé par NAIMI_Budget Telmob 2011 2" xfId="10851" xr:uid="{00000000-0005-0000-0000-0000642A0000}"/>
    <cellStyle name="_TableHeading_TBG Onatel Février  2009  Vtbg V3_Commentaires TBG mars_Copie de Flash du mois d' avril 2009 corrigé par NAIMI_Flash du mois de mai 2009" xfId="10852" xr:uid="{00000000-0005-0000-0000-0000652A0000}"/>
    <cellStyle name="_TableHeading_TBG Onatel Février  2009  Vtbg V3_Commentaires TBG mars_Copie de Flash du mois d' avril 2009 corrigé par NAIMI_Flash du mois de mai 2009 2" xfId="10853" xr:uid="{00000000-0005-0000-0000-0000662A0000}"/>
    <cellStyle name="_TableHeading_TBG Onatel Février  2009  Vtbg V3_Commentaires TBG mars_Copie de Flash du mois d' avril 2009 corrigé par NAIMI_Flash du mois de mai 2009_Budget 2011 v1 (4)" xfId="10854" xr:uid="{00000000-0005-0000-0000-0000672A0000}"/>
    <cellStyle name="_TableHeading_TBG Onatel Février  2009  Vtbg V3_Commentaires TBG mars_Copie de Flash du mois d' avril 2009 corrigé par NAIMI_Flash du mois de mai 2009_Budget 2011 v1 (4) 2" xfId="10855" xr:uid="{00000000-0005-0000-0000-0000682A0000}"/>
    <cellStyle name="_TableHeading_TBG Onatel Février  2009  Vtbg V3_Commentaires TBG mars_Copie de Flash du mois d' avril 2009 corrigé par NAIMI_Flash du mois de mai 2009_Budget Telmob 2011" xfId="10856" xr:uid="{00000000-0005-0000-0000-0000692A0000}"/>
    <cellStyle name="_TableHeading_TBG Onatel Février  2009  Vtbg V3_Commentaires TBG mars_Copie de Flash du mois d' avril 2009 corrigé par NAIMI_Flash du mois de mai 2009_Budget Telmob 2011 2" xfId="10857" xr:uid="{00000000-0005-0000-0000-00006A2A0000}"/>
    <cellStyle name="_TableHeading_TBG Onatel Février  2009  Vtbg V3_Commentaires TBG mars_Copie de Flash du mois d' avril 2009 corrigé par NAIMI_Reporting Onatel Mai 2009 V 0" xfId="10858" xr:uid="{00000000-0005-0000-0000-00006B2A0000}"/>
    <cellStyle name="_TableHeading_TBG Onatel Février  2009  Vtbg V3_Commentaires TBG mars_Copie de Flash du mois d' avril 2009 corrigé par NAIMI_Reporting Onatel Mai 2009 V 0 2" xfId="10859" xr:uid="{00000000-0005-0000-0000-00006C2A0000}"/>
    <cellStyle name="_TableHeading_TBG Onatel Février  2009  Vtbg V3_Commentaires TBG mars_Copie de Flash du mois d' avril 2009 corrigé par NAIMI_Reporting Onatel Mai 2009 V 0_Budget 2011 v1 (4)" xfId="10860" xr:uid="{00000000-0005-0000-0000-00006D2A0000}"/>
    <cellStyle name="_TableHeading_TBG Onatel Février  2009  Vtbg V3_Commentaires TBG mars_Copie de Flash du mois d' avril 2009 corrigé par NAIMI_Reporting Onatel Mai 2009 V 0_Budget 2011 v1 (4) 2" xfId="10861" xr:uid="{00000000-0005-0000-0000-00006E2A0000}"/>
    <cellStyle name="_TableHeading_TBG Onatel Février  2009  Vtbg V3_Commentaires TBG mars_Copie de Flash du mois d' avril 2009 corrigé par NAIMI_Reporting Onatel Mai 2009 V 0_Budget Telmob 2011" xfId="10862" xr:uid="{00000000-0005-0000-0000-00006F2A0000}"/>
    <cellStyle name="_TableHeading_TBG Onatel Février  2009  Vtbg V3_Commentaires TBG mars_Copie de Flash du mois d' avril 2009 corrigé par NAIMI_Reporting Onatel Mai 2009 V 0_Budget Telmob 2011 2" xfId="10863" xr:uid="{00000000-0005-0000-0000-0000702A0000}"/>
    <cellStyle name="_TableHeading_TBG Onatel Février  2009  Vtbg V3_Commentaires TBG mars_Copie de Flash du mois d' avril 2009 corrigé par NAIMI_Reporting Onatel Mai 2009 V 0_Reporting Onatel septembre  2009 préparé" xfId="10864" xr:uid="{00000000-0005-0000-0000-0000712A0000}"/>
    <cellStyle name="_TableHeading_TBG Onatel Février  2009  Vtbg V3_Commentaires TBG mars_Copie de Flash du mois d' avril 2009 corrigé par NAIMI_Reporting Onatel Mai 2009 V 0_Reporting Onatel septembre  2009 préparé 2" xfId="10865" xr:uid="{00000000-0005-0000-0000-0000722A0000}"/>
    <cellStyle name="_TableHeading_TBG Onatel Février  2009  Vtbg V3_Commentaires TBG mars_Copie de Flash du mois d' avril 2009 corrigé par NAIMI_Reporting Onatel Mai 2009 V 0_Reporting Onatel septembre  2009 préparé_Budget 2011 v1 (4)" xfId="10866" xr:uid="{00000000-0005-0000-0000-0000732A0000}"/>
    <cellStyle name="_TableHeading_TBG Onatel Février  2009  Vtbg V3_Commentaires TBG mars_Copie de Flash du mois d' avril 2009 corrigé par NAIMI_Reporting Onatel Mai 2009 V 0_Reporting Onatel septembre  2009 préparé_Budget 2011 v1 (4) 2" xfId="10867" xr:uid="{00000000-0005-0000-0000-0000742A0000}"/>
    <cellStyle name="_TableHeading_TBG Onatel Février  2009  Vtbg V3_Commentaires TBG mars_Copie de Flash du mois d' avril 2009 corrigé par NAIMI_Reporting Onatel septembre  2009 préparé" xfId="10868" xr:uid="{00000000-0005-0000-0000-0000752A0000}"/>
    <cellStyle name="_TableHeading_TBG Onatel Février  2009  Vtbg V3_Commentaires TBG mars_Copie de Flash du mois d' avril 2009 corrigé par NAIMI_Reporting Onatel septembre  2009 préparé 2" xfId="10869" xr:uid="{00000000-0005-0000-0000-0000762A0000}"/>
    <cellStyle name="_TableHeading_TBG Onatel Février  2009  Vtbg V3_Commentaires TBG mars_Copie de Flash du mois d' avril 2009 corrigé par NAIMI_Reporting Onatel septembre  2009 préparé_Budget 2011 v1 (4)" xfId="10870" xr:uid="{00000000-0005-0000-0000-0000772A0000}"/>
    <cellStyle name="_TableHeading_TBG Onatel Février  2009  Vtbg V3_Commentaires TBG mars_Copie de Flash du mois d' avril 2009 corrigé par NAIMI_Reporting Onatel septembre  2009 préparé_Budget 2011 v1 (4) 2" xfId="10871" xr:uid="{00000000-0005-0000-0000-0000782A0000}"/>
    <cellStyle name="_TableHeading_TBG Onatel Février  2009  Vtbg V3_Commentaires TBG mars_Flash du mois d' avril 2009" xfId="10872" xr:uid="{00000000-0005-0000-0000-0000792A0000}"/>
    <cellStyle name="_TableHeading_TBG Onatel Février  2009  Vtbg V3_Commentaires TBG mars_Flash du mois d' avril 2009 2" xfId="10873" xr:uid="{00000000-0005-0000-0000-00007A2A0000}"/>
    <cellStyle name="_TableHeading_TBG Onatel Février  2009  Vtbg V3_Commentaires TBG mars_Flash du mois d' avril 2009_Budget 2011 v1 (4)" xfId="10874" xr:uid="{00000000-0005-0000-0000-00007B2A0000}"/>
    <cellStyle name="_TableHeading_TBG Onatel Février  2009  Vtbg V3_Commentaires TBG mars_Flash du mois d' avril 2009_Budget 2011 v1 (4) 2" xfId="10875" xr:uid="{00000000-0005-0000-0000-00007C2A0000}"/>
    <cellStyle name="_TableHeading_TBG Onatel Février  2009  Vtbg V3_Commentaires TBG mars_Flash du mois d' avril 2009_Budget Telmob 2011" xfId="10876" xr:uid="{00000000-0005-0000-0000-00007D2A0000}"/>
    <cellStyle name="_TableHeading_TBG Onatel Février  2009  Vtbg V3_Commentaires TBG mars_Flash du mois d' avril 2009_Budget Telmob 2011 2" xfId="10877" xr:uid="{00000000-0005-0000-0000-00007E2A0000}"/>
    <cellStyle name="_TableHeading_TBG Onatel Février  2009  Vtbg V3_Commentaires TBG mars_Flash du mois d' avril 2009_Flash du mois de mai 2009" xfId="10878" xr:uid="{00000000-0005-0000-0000-00007F2A0000}"/>
    <cellStyle name="_TableHeading_TBG Onatel Février  2009  Vtbg V3_Commentaires TBG mars_Flash du mois d' avril 2009_Flash du mois de mai 2009 2" xfId="10879" xr:uid="{00000000-0005-0000-0000-0000802A0000}"/>
    <cellStyle name="_TableHeading_TBG Onatel Février  2009  Vtbg V3_Commentaires TBG mars_Flash du mois d' avril 2009_Flash du mois de mai 2009_Budget 2011 v1 (4)" xfId="10880" xr:uid="{00000000-0005-0000-0000-0000812A0000}"/>
    <cellStyle name="_TableHeading_TBG Onatel Février  2009  Vtbg V3_Commentaires TBG mars_Flash du mois d' avril 2009_Flash du mois de mai 2009_Budget 2011 v1 (4) 2" xfId="10881" xr:uid="{00000000-0005-0000-0000-0000822A0000}"/>
    <cellStyle name="_TableHeading_TBG Onatel Février  2009  Vtbg V3_Commentaires TBG mars_Flash du mois d' avril 2009_Flash du mois de mai 2009_Budget Telmob 2011" xfId="10882" xr:uid="{00000000-0005-0000-0000-0000832A0000}"/>
    <cellStyle name="_TableHeading_TBG Onatel Février  2009  Vtbg V3_Commentaires TBG mars_Flash du mois d' avril 2009_Flash du mois de mai 2009_Budget Telmob 2011 2" xfId="10883" xr:uid="{00000000-0005-0000-0000-0000842A0000}"/>
    <cellStyle name="_TableHeading_TBG Onatel Février  2009  Vtbg V3_Commentaires TBG mars_Flash du mois d' avril 2009_Reporting Onatel Mai 2009 V 0" xfId="10884" xr:uid="{00000000-0005-0000-0000-0000852A0000}"/>
    <cellStyle name="_TableHeading_TBG Onatel Février  2009  Vtbg V3_Commentaires TBG mars_Flash du mois d' avril 2009_Reporting Onatel Mai 2009 V 0 2" xfId="10885" xr:uid="{00000000-0005-0000-0000-0000862A0000}"/>
    <cellStyle name="_TableHeading_TBG Onatel Février  2009  Vtbg V3_Commentaires TBG mars_Flash du mois d' avril 2009_Reporting Onatel Mai 2009 V 0_Budget 2011 v1 (4)" xfId="10886" xr:uid="{00000000-0005-0000-0000-0000872A0000}"/>
    <cellStyle name="_TableHeading_TBG Onatel Février  2009  Vtbg V3_Commentaires TBG mars_Flash du mois d' avril 2009_Reporting Onatel Mai 2009 V 0_Budget 2011 v1 (4) 2" xfId="10887" xr:uid="{00000000-0005-0000-0000-0000882A0000}"/>
    <cellStyle name="_TableHeading_TBG Onatel Février  2009  Vtbg V3_Commentaires TBG mars_Flash du mois d' avril 2009_Reporting Onatel Mai 2009 V 0_Budget Telmob 2011" xfId="10888" xr:uid="{00000000-0005-0000-0000-0000892A0000}"/>
    <cellStyle name="_TableHeading_TBG Onatel Février  2009  Vtbg V3_Commentaires TBG mars_Flash du mois d' avril 2009_Reporting Onatel Mai 2009 V 0_Budget Telmob 2011 2" xfId="10889" xr:uid="{00000000-0005-0000-0000-00008A2A0000}"/>
    <cellStyle name="_TableHeading_TBG Onatel Février  2009  Vtbg V3_Commentaires TBG mars_Flash du mois d' avril 2009_Reporting Onatel septembre  2009 préparé" xfId="10890" xr:uid="{00000000-0005-0000-0000-00008B2A0000}"/>
    <cellStyle name="_TableHeading_TBG Onatel Février  2009  Vtbg V3_Commentaires TBG mars_Flash du mois d' avril 2009_Reporting Onatel septembre  2009 préparé 2" xfId="10891" xr:uid="{00000000-0005-0000-0000-00008C2A0000}"/>
    <cellStyle name="_TableHeading_TBG Onatel Février  2009  Vtbg V3_Commentaires TBG mars_Flash du mois d' avril 2009_Reporting Onatel septembre  2009 préparé_Budget 2011 v1 (4)" xfId="10892" xr:uid="{00000000-0005-0000-0000-00008D2A0000}"/>
    <cellStyle name="_TableHeading_TBG Onatel Février  2009  Vtbg V3_Commentaires TBG mars_Flash du mois d' avril 2009_Reporting Onatel septembre  2009 préparé_Budget 2011 v1 (4) 2" xfId="10893" xr:uid="{00000000-0005-0000-0000-00008E2A0000}"/>
    <cellStyle name="_TableHeading_TBG Onatel Février  2009  Vtbg V3_Commentaires TBG mars_Flash du mois de mai 2009" xfId="10894" xr:uid="{00000000-0005-0000-0000-00008F2A0000}"/>
    <cellStyle name="_TableHeading_TBG Onatel Février  2009  Vtbg V3_Commentaires TBG mars_Flash du mois de mai 2009 2" xfId="10895" xr:uid="{00000000-0005-0000-0000-0000902A0000}"/>
    <cellStyle name="_TableHeading_TBG Onatel Février  2009  Vtbg V3_Commentaires TBG mars_Flash du mois de mai 2009_Budget 2011 v1 (4)" xfId="10896" xr:uid="{00000000-0005-0000-0000-0000912A0000}"/>
    <cellStyle name="_TableHeading_TBG Onatel Février  2009  Vtbg V3_Commentaires TBG mars_Flash du mois de mai 2009_Budget 2011 v1 (4) 2" xfId="10897" xr:uid="{00000000-0005-0000-0000-0000922A0000}"/>
    <cellStyle name="_TableHeading_TBG Onatel Février  2009  Vtbg V3_Commentaires TBG mars_Flash du mois de mai 2009_Budget Telmob 2011" xfId="10898" xr:uid="{00000000-0005-0000-0000-0000932A0000}"/>
    <cellStyle name="_TableHeading_TBG Onatel Février  2009  Vtbg V3_Commentaires TBG mars_Flash du mois de mai 2009_Budget Telmob 2011 2" xfId="10899" xr:uid="{00000000-0005-0000-0000-0000942A0000}"/>
    <cellStyle name="_TableHeading_TBG Onatel Février  2009  Vtbg V3_Commentaires TBG mars_Reporting Onatel Mai 2009 V 0" xfId="10900" xr:uid="{00000000-0005-0000-0000-0000952A0000}"/>
    <cellStyle name="_TableHeading_TBG Onatel Février  2009  Vtbg V3_Commentaires TBG mars_Reporting Onatel Mai 2009 V 0 2" xfId="10901" xr:uid="{00000000-0005-0000-0000-0000962A0000}"/>
    <cellStyle name="_TableHeading_TBG Onatel Février  2009  Vtbg V3_Commentaires TBG mars_Reporting Onatel Mai 2009 V 0_Budget 2011 v1 (4)" xfId="10902" xr:uid="{00000000-0005-0000-0000-0000972A0000}"/>
    <cellStyle name="_TableHeading_TBG Onatel Février  2009  Vtbg V3_Commentaires TBG mars_Reporting Onatel Mai 2009 V 0_Budget 2011 v1 (4) 2" xfId="10903" xr:uid="{00000000-0005-0000-0000-0000982A0000}"/>
    <cellStyle name="_TableHeading_TBG Onatel Février  2009  Vtbg V3_Commentaires TBG mars_Reporting Onatel Mai 2009 V 0_Budget Telmob 2011" xfId="10904" xr:uid="{00000000-0005-0000-0000-0000992A0000}"/>
    <cellStyle name="_TableHeading_TBG Onatel Février  2009  Vtbg V3_Commentaires TBG mars_Reporting Onatel Mai 2009 V 0_Budget Telmob 2011 2" xfId="10905" xr:uid="{00000000-0005-0000-0000-00009A2A0000}"/>
    <cellStyle name="_TableHeading_TBG Onatel Février  2009  Vtbg V3_Commentaires TBG mars_Reporting Onatel septembre  2009 préparé" xfId="10906" xr:uid="{00000000-0005-0000-0000-00009B2A0000}"/>
    <cellStyle name="_TableHeading_TBG Onatel Février  2009  Vtbg V3_Commentaires TBG mars_Reporting Onatel septembre  2009 préparé 2" xfId="10907" xr:uid="{00000000-0005-0000-0000-00009C2A0000}"/>
    <cellStyle name="_TableHeading_TBG Onatel Février  2009  Vtbg V3_Commentaires TBG mars_Reporting Onatel septembre  2009 préparé_Budget 2011 v1 (4)" xfId="10908" xr:uid="{00000000-0005-0000-0000-00009D2A0000}"/>
    <cellStyle name="_TableHeading_TBG Onatel Février  2009  Vtbg V3_Commentaires TBG mars_Reporting Onatel septembre  2009 préparé_Budget 2011 v1 (4) 2" xfId="10909" xr:uid="{00000000-0005-0000-0000-00009E2A0000}"/>
    <cellStyle name="_TableHeading_TBG Onatel Février  2009  Vtbg V3_Copie de Flash du mois d' avril 2009 corrigé par NAIMI" xfId="10910" xr:uid="{00000000-0005-0000-0000-00009F2A0000}"/>
    <cellStyle name="_TableHeading_TBG Onatel Février  2009  Vtbg V3_Copie de Flash du mois d' avril 2009 corrigé par NAIMI 2" xfId="10911" xr:uid="{00000000-0005-0000-0000-0000A02A0000}"/>
    <cellStyle name="_TableHeading_TBG Onatel Février  2009  Vtbg V3_Copie de Flash du mois d' avril 2009 corrigé par NAIMI_Budget 2011 v1 (4)" xfId="10912" xr:uid="{00000000-0005-0000-0000-0000A12A0000}"/>
    <cellStyle name="_TableHeading_TBG Onatel Février  2009  Vtbg V3_Copie de Flash du mois d' avril 2009 corrigé par NAIMI_Budget 2011 v1 (4) 2" xfId="10913" xr:uid="{00000000-0005-0000-0000-0000A22A0000}"/>
    <cellStyle name="_TableHeading_TBG Onatel Février  2009  Vtbg V3_Copie de Flash du mois d' avril 2009 corrigé par NAIMI_Budget Telmob 2011" xfId="10914" xr:uid="{00000000-0005-0000-0000-0000A32A0000}"/>
    <cellStyle name="_TableHeading_TBG Onatel Février  2009  Vtbg V3_Copie de Flash du mois d' avril 2009 corrigé par NAIMI_Budget Telmob 2011 2" xfId="10915" xr:uid="{00000000-0005-0000-0000-0000A42A0000}"/>
    <cellStyle name="_TableHeading_TBG Onatel Février  2009  Vtbg V3_Copie de Flash du mois d' avril 2009 corrigé par NAIMI_Flash du mois de mai 2009" xfId="10916" xr:uid="{00000000-0005-0000-0000-0000A52A0000}"/>
    <cellStyle name="_TableHeading_TBG Onatel Février  2009  Vtbg V3_Copie de Flash du mois d' avril 2009 corrigé par NAIMI_Flash du mois de mai 2009 2" xfId="10917" xr:uid="{00000000-0005-0000-0000-0000A62A0000}"/>
    <cellStyle name="_TableHeading_TBG Onatel Février  2009  Vtbg V3_Copie de Flash du mois d' avril 2009 corrigé par NAIMI_Flash du mois de mai 2009_Budget 2011 v1 (4)" xfId="10918" xr:uid="{00000000-0005-0000-0000-0000A72A0000}"/>
    <cellStyle name="_TableHeading_TBG Onatel Février  2009  Vtbg V3_Copie de Flash du mois d' avril 2009 corrigé par NAIMI_Flash du mois de mai 2009_Budget 2011 v1 (4) 2" xfId="10919" xr:uid="{00000000-0005-0000-0000-0000A82A0000}"/>
    <cellStyle name="_TableHeading_TBG Onatel Février  2009  Vtbg V3_Copie de Flash du mois d' avril 2009 corrigé par NAIMI_Flash du mois de mai 2009_Budget Telmob 2011" xfId="10920" xr:uid="{00000000-0005-0000-0000-0000A92A0000}"/>
    <cellStyle name="_TableHeading_TBG Onatel Février  2009  Vtbg V3_Copie de Flash du mois d' avril 2009 corrigé par NAIMI_Flash du mois de mai 2009_Budget Telmob 2011 2" xfId="10921" xr:uid="{00000000-0005-0000-0000-0000AA2A0000}"/>
    <cellStyle name="_TableHeading_TBG Onatel Février  2009  Vtbg V3_Copie de Flash du mois d' avril 2009 corrigé par NAIMI_Reporting Onatel Mai 2009 V 0" xfId="10922" xr:uid="{00000000-0005-0000-0000-0000AB2A0000}"/>
    <cellStyle name="_TableHeading_TBG Onatel Février  2009  Vtbg V3_Copie de Flash du mois d' avril 2009 corrigé par NAIMI_Reporting Onatel Mai 2009 V 0 2" xfId="10923" xr:uid="{00000000-0005-0000-0000-0000AC2A0000}"/>
    <cellStyle name="_TableHeading_TBG Onatel Février  2009  Vtbg V3_Copie de Flash du mois d' avril 2009 corrigé par NAIMI_Reporting Onatel Mai 2009 V 0_Budget 2011 v1 (4)" xfId="10924" xr:uid="{00000000-0005-0000-0000-0000AD2A0000}"/>
    <cellStyle name="_TableHeading_TBG Onatel Février  2009  Vtbg V3_Copie de Flash du mois d' avril 2009 corrigé par NAIMI_Reporting Onatel Mai 2009 V 0_Budget 2011 v1 (4) 2" xfId="10925" xr:uid="{00000000-0005-0000-0000-0000AE2A0000}"/>
    <cellStyle name="_TableHeading_TBG Onatel Février  2009  Vtbg V3_Copie de Flash du mois d' avril 2009 corrigé par NAIMI_Reporting Onatel Mai 2009 V 0_Budget Telmob 2011" xfId="10926" xr:uid="{00000000-0005-0000-0000-0000AF2A0000}"/>
    <cellStyle name="_TableHeading_TBG Onatel Février  2009  Vtbg V3_Copie de Flash du mois d' avril 2009 corrigé par NAIMI_Reporting Onatel Mai 2009 V 0_Budget Telmob 2011 2" xfId="10927" xr:uid="{00000000-0005-0000-0000-0000B02A0000}"/>
    <cellStyle name="_TableHeading_TBG Onatel Février  2009  Vtbg V3_Copie de Flash du mois d' avril 2009 corrigé par NAIMI_Reporting Onatel Mai 2009 V 0_Reporting Onatel septembre  2009 préparé" xfId="10928" xr:uid="{00000000-0005-0000-0000-0000B12A0000}"/>
    <cellStyle name="_TableHeading_TBG Onatel Février  2009  Vtbg V3_Copie de Flash du mois d' avril 2009 corrigé par NAIMI_Reporting Onatel Mai 2009 V 0_Reporting Onatel septembre  2009 préparé 2" xfId="10929" xr:uid="{00000000-0005-0000-0000-0000B22A0000}"/>
    <cellStyle name="_TableHeading_TBG Onatel Février  2009  Vtbg V3_Copie de Flash du mois d' avril 2009 corrigé par NAIMI_Reporting Onatel Mai 2009 V 0_Reporting Onatel septembre  2009 préparé_Budget 2011 v1 (4)" xfId="10930" xr:uid="{00000000-0005-0000-0000-0000B32A0000}"/>
    <cellStyle name="_TableHeading_TBG Onatel Février  2009  Vtbg V3_Copie de Flash du mois d' avril 2009 corrigé par NAIMI_Reporting Onatel Mai 2009 V 0_Reporting Onatel septembre  2009 préparé_Budget 2011 v1 (4) 2" xfId="10931" xr:uid="{00000000-0005-0000-0000-0000B42A0000}"/>
    <cellStyle name="_TableHeading_TBG Onatel Février  2009  Vtbg V3_Copie de Flash du mois d' avril 2009 corrigé par NAIMI_Reporting Onatel septembre  2009 préparé" xfId="10932" xr:uid="{00000000-0005-0000-0000-0000B52A0000}"/>
    <cellStyle name="_TableHeading_TBG Onatel Février  2009  Vtbg V3_Copie de Flash du mois d' avril 2009 corrigé par NAIMI_Reporting Onatel septembre  2009 préparé 2" xfId="10933" xr:uid="{00000000-0005-0000-0000-0000B62A0000}"/>
    <cellStyle name="_TableHeading_TBG Onatel Février  2009  Vtbg V3_Copie de Flash du mois d' avril 2009 corrigé par NAIMI_Reporting Onatel septembre  2009 préparé_Budget 2011 v1 (4)" xfId="10934" xr:uid="{00000000-0005-0000-0000-0000B72A0000}"/>
    <cellStyle name="_TableHeading_TBG Onatel Février  2009  Vtbg V3_Copie de Flash du mois d' avril 2009 corrigé par NAIMI_Reporting Onatel septembre  2009 préparé_Budget 2011 v1 (4) 2" xfId="10935" xr:uid="{00000000-0005-0000-0000-0000B82A0000}"/>
    <cellStyle name="_TableHeading_TBG Onatel Février  2009  Vtbg V3_Flash du mois d' avril 2009" xfId="10936" xr:uid="{00000000-0005-0000-0000-0000B92A0000}"/>
    <cellStyle name="_TableHeading_TBG Onatel Février  2009  Vtbg V3_Flash du mois d' avril 2009 2" xfId="10937" xr:uid="{00000000-0005-0000-0000-0000BA2A0000}"/>
    <cellStyle name="_TableHeading_TBG Onatel Février  2009  Vtbg V3_Flash du mois d' avril 2009_Budget 2011 v1 (4)" xfId="10938" xr:uid="{00000000-0005-0000-0000-0000BB2A0000}"/>
    <cellStyle name="_TableHeading_TBG Onatel Février  2009  Vtbg V3_Flash du mois d' avril 2009_Budget 2011 v1 (4) 2" xfId="10939" xr:uid="{00000000-0005-0000-0000-0000BC2A0000}"/>
    <cellStyle name="_TableHeading_TBG Onatel Février  2009  Vtbg V3_Flash du mois d' avril 2009_Budget Telmob 2011" xfId="10940" xr:uid="{00000000-0005-0000-0000-0000BD2A0000}"/>
    <cellStyle name="_TableHeading_TBG Onatel Février  2009  Vtbg V3_Flash du mois d' avril 2009_Budget Telmob 2011 2" xfId="10941" xr:uid="{00000000-0005-0000-0000-0000BE2A0000}"/>
    <cellStyle name="_TableHeading_TBG Onatel Février  2009  Vtbg V3_Flash du mois d' avril 2009_Flash du mois de mai 2009" xfId="10942" xr:uid="{00000000-0005-0000-0000-0000BF2A0000}"/>
    <cellStyle name="_TableHeading_TBG Onatel Février  2009  Vtbg V3_Flash du mois d' avril 2009_Flash du mois de mai 2009 2" xfId="10943" xr:uid="{00000000-0005-0000-0000-0000C02A0000}"/>
    <cellStyle name="_TableHeading_TBG Onatel Février  2009  Vtbg V3_Flash du mois d' avril 2009_Flash du mois de mai 2009_Budget 2011 v1 (4)" xfId="10944" xr:uid="{00000000-0005-0000-0000-0000C12A0000}"/>
    <cellStyle name="_TableHeading_TBG Onatel Février  2009  Vtbg V3_Flash du mois d' avril 2009_Flash du mois de mai 2009_Budget 2011 v1 (4) 2" xfId="10945" xr:uid="{00000000-0005-0000-0000-0000C22A0000}"/>
    <cellStyle name="_TableHeading_TBG Onatel Février  2009  Vtbg V3_Flash du mois d' avril 2009_Flash du mois de mai 2009_Budget Telmob 2011" xfId="10946" xr:uid="{00000000-0005-0000-0000-0000C32A0000}"/>
    <cellStyle name="_TableHeading_TBG Onatel Février  2009  Vtbg V3_Flash du mois d' avril 2009_Flash du mois de mai 2009_Budget Telmob 2011 2" xfId="10947" xr:uid="{00000000-0005-0000-0000-0000C42A0000}"/>
    <cellStyle name="_TableHeading_TBG Onatel Février  2009  Vtbg V3_Flash du mois d' avril 2009_Reporting Onatel Mai 2009 V 0" xfId="10948" xr:uid="{00000000-0005-0000-0000-0000C52A0000}"/>
    <cellStyle name="_TableHeading_TBG Onatel Février  2009  Vtbg V3_Flash du mois d' avril 2009_Reporting Onatel Mai 2009 V 0 2" xfId="10949" xr:uid="{00000000-0005-0000-0000-0000C62A0000}"/>
    <cellStyle name="_TableHeading_TBG Onatel Février  2009  Vtbg V3_Flash du mois d' avril 2009_Reporting Onatel Mai 2009 V 0_Budget 2011 v1 (4)" xfId="10950" xr:uid="{00000000-0005-0000-0000-0000C72A0000}"/>
    <cellStyle name="_TableHeading_TBG Onatel Février  2009  Vtbg V3_Flash du mois d' avril 2009_Reporting Onatel Mai 2009 V 0_Budget 2011 v1 (4) 2" xfId="10951" xr:uid="{00000000-0005-0000-0000-0000C82A0000}"/>
    <cellStyle name="_TableHeading_TBG Onatel Février  2009  Vtbg V3_Flash du mois d' avril 2009_Reporting Onatel Mai 2009 V 0_Budget Telmob 2011" xfId="10952" xr:uid="{00000000-0005-0000-0000-0000C92A0000}"/>
    <cellStyle name="_TableHeading_TBG Onatel Février  2009  Vtbg V3_Flash du mois d' avril 2009_Reporting Onatel Mai 2009 V 0_Budget Telmob 2011 2" xfId="10953" xr:uid="{00000000-0005-0000-0000-0000CA2A0000}"/>
    <cellStyle name="_TableHeading_TBG Onatel Février  2009  Vtbg V3_Flash du mois d' avril 2009_Reporting Onatel septembre  2009 préparé" xfId="10954" xr:uid="{00000000-0005-0000-0000-0000CB2A0000}"/>
    <cellStyle name="_TableHeading_TBG Onatel Février  2009  Vtbg V3_Flash du mois d' avril 2009_Reporting Onatel septembre  2009 préparé 2" xfId="10955" xr:uid="{00000000-0005-0000-0000-0000CC2A0000}"/>
    <cellStyle name="_TableHeading_TBG Onatel Février  2009  Vtbg V3_Flash du mois d' avril 2009_Reporting Onatel septembre  2009 préparé_Budget 2011 v1 (4)" xfId="10956" xr:uid="{00000000-0005-0000-0000-0000CD2A0000}"/>
    <cellStyle name="_TableHeading_TBG Onatel Février  2009  Vtbg V3_Flash du mois d' avril 2009_Reporting Onatel septembre  2009 préparé_Budget 2011 v1 (4) 2" xfId="10957" xr:uid="{00000000-0005-0000-0000-0000CE2A0000}"/>
    <cellStyle name="_TableHeading_TBG Onatel Février  2009  Vtbg V3_Flash du mois de mai 2009" xfId="10958" xr:uid="{00000000-0005-0000-0000-0000CF2A0000}"/>
    <cellStyle name="_TableHeading_TBG Onatel Février  2009  Vtbg V3_Flash du mois de mai 2009 2" xfId="10959" xr:uid="{00000000-0005-0000-0000-0000D02A0000}"/>
    <cellStyle name="_TableHeading_TBG Onatel Février  2009  Vtbg V3_Flash du mois de mai 2009_Budget 2011 v1 (4)" xfId="10960" xr:uid="{00000000-0005-0000-0000-0000D12A0000}"/>
    <cellStyle name="_TableHeading_TBG Onatel Février  2009  Vtbg V3_Flash du mois de mai 2009_Budget 2011 v1 (4) 2" xfId="10961" xr:uid="{00000000-0005-0000-0000-0000D22A0000}"/>
    <cellStyle name="_TableHeading_TBG Onatel Février  2009  Vtbg V3_Flash du mois de mai 2009_Budget Telmob 2011" xfId="10962" xr:uid="{00000000-0005-0000-0000-0000D32A0000}"/>
    <cellStyle name="_TableHeading_TBG Onatel Février  2009  Vtbg V3_Flash du mois de mai 2009_Budget Telmob 2011 2" xfId="10963" xr:uid="{00000000-0005-0000-0000-0000D42A0000}"/>
    <cellStyle name="_TableHeading_TBG Onatel Février  2009  Vtbg V3_Reporting Onatel Mai 2009 V 0" xfId="10964" xr:uid="{00000000-0005-0000-0000-0000D52A0000}"/>
    <cellStyle name="_TableHeading_TBG Onatel Février  2009  Vtbg V3_Reporting Onatel Mai 2009 V 0 2" xfId="10965" xr:uid="{00000000-0005-0000-0000-0000D62A0000}"/>
    <cellStyle name="_TableHeading_TBG Onatel Février  2009  Vtbg V3_Reporting Onatel Mai 2009 V 0_Budget 2011 v1 (4)" xfId="10966" xr:uid="{00000000-0005-0000-0000-0000D72A0000}"/>
    <cellStyle name="_TableHeading_TBG Onatel Février  2009  Vtbg V3_Reporting Onatel Mai 2009 V 0_Budget 2011 v1 (4) 2" xfId="10967" xr:uid="{00000000-0005-0000-0000-0000D82A0000}"/>
    <cellStyle name="_TableHeading_TBG Onatel Février  2009  Vtbg V3_Reporting Onatel Mai 2009 V 0_Budget Telmob 2011" xfId="10968" xr:uid="{00000000-0005-0000-0000-0000D92A0000}"/>
    <cellStyle name="_TableHeading_TBG Onatel Février  2009  Vtbg V3_Reporting Onatel Mai 2009 V 0_Budget Telmob 2011 2" xfId="10969" xr:uid="{00000000-0005-0000-0000-0000DA2A0000}"/>
    <cellStyle name="_TableHeading_TBG Onatel Février  2009  Vtbg V3_Reporting Onatel septembre  2009 préparé" xfId="10970" xr:uid="{00000000-0005-0000-0000-0000DB2A0000}"/>
    <cellStyle name="_TableHeading_TBG Onatel Février  2009  Vtbg V3_Reporting Onatel septembre  2009 préparé 2" xfId="10971" xr:uid="{00000000-0005-0000-0000-0000DC2A0000}"/>
    <cellStyle name="_TableHeading_TBG Onatel Février  2009  Vtbg V3_Reporting Onatel septembre  2009 préparé_Budget 2011 v1 (4)" xfId="10972" xr:uid="{00000000-0005-0000-0000-0000DD2A0000}"/>
    <cellStyle name="_TableHeading_TBG Onatel Février  2009  Vtbg V3_Reporting Onatel septembre  2009 préparé_Budget 2011 v1 (4) 2" xfId="10973" xr:uid="{00000000-0005-0000-0000-0000DE2A0000}"/>
    <cellStyle name="_TableRowBorder" xfId="10974" xr:uid="{00000000-0005-0000-0000-0000DF2A0000}"/>
    <cellStyle name="_TableRowBorder_Budget Telmob 2011" xfId="10975" xr:uid="{00000000-0005-0000-0000-0000E02A0000}"/>
    <cellStyle name="_TableRowBorder_commentaires fixe  internet Déc 08" xfId="10976" xr:uid="{00000000-0005-0000-0000-0000E12A0000}"/>
    <cellStyle name="_TableRowBorder_commentaires fixe  internet Déc 08 2" xfId="10977" xr:uid="{00000000-0005-0000-0000-0000E22A0000}"/>
    <cellStyle name="_TableRowBorder_commentaires fixe  internet Déc 08_Budget Telmob 2011" xfId="10978" xr:uid="{00000000-0005-0000-0000-0000E32A0000}"/>
    <cellStyle name="_TableRowBorder_commentaires fixe  internet Déc 08_Commentaires TBG mars" xfId="10979" xr:uid="{00000000-0005-0000-0000-0000E42A0000}"/>
    <cellStyle name="_TableRowBorder_commentaires fixe  internet Déc 08_Commentaires TBG mars 2" xfId="10980" xr:uid="{00000000-0005-0000-0000-0000E52A0000}"/>
    <cellStyle name="_TableRowBorder_commentaires fixe  internet Déc 08_Commentaires TBG mars_Budget Telmob 2011" xfId="10981" xr:uid="{00000000-0005-0000-0000-0000E62A0000}"/>
    <cellStyle name="_TableRowBorder_commentaires fixe  internet Déc 08_Commentaires TBG mars_Copie de Flash du mois d' avril 2009 corrigé par NAIMI" xfId="10982" xr:uid="{00000000-0005-0000-0000-0000E72A0000}"/>
    <cellStyle name="_TableRowBorder_commentaires fixe  internet Déc 08_Commentaires TBG mars_Copie de Flash du mois d' avril 2009 corrigé par NAIMI 2" xfId="10983" xr:uid="{00000000-0005-0000-0000-0000E82A0000}"/>
    <cellStyle name="_TableRowBorder_commentaires fixe  internet Déc 08_Commentaires TBG mars_Copie de Flash du mois d' avril 2009 corrigé par NAIMI_Budget Telmob 2011" xfId="10984" xr:uid="{00000000-0005-0000-0000-0000E92A0000}"/>
    <cellStyle name="_TableRowBorder_commentaires fixe  internet Déc 08_Commentaires TBG mars_Copie de Flash du mois d' avril 2009 corrigé par NAIMI_Flash du mois de mai 2009" xfId="10985" xr:uid="{00000000-0005-0000-0000-0000EA2A0000}"/>
    <cellStyle name="_TableRowBorder_commentaires fixe  internet Déc 08_Commentaires TBG mars_Copie de Flash du mois d' avril 2009 corrigé par NAIMI_Flash du mois de mai 2009 2" xfId="10986" xr:uid="{00000000-0005-0000-0000-0000EB2A0000}"/>
    <cellStyle name="_TableRowBorder_commentaires fixe  internet Déc 08_Commentaires TBG mars_Copie de Flash du mois d' avril 2009 corrigé par NAIMI_Flash du mois de mai 2009_Budget Telmob 2011" xfId="10987" xr:uid="{00000000-0005-0000-0000-0000EC2A0000}"/>
    <cellStyle name="_TableRowBorder_commentaires fixe  internet Déc 08_Commentaires TBG mars_Copie de Flash du mois d' avril 2009 corrigé par NAIMI_Reporting Onatel Mai 2009 V 0" xfId="10988" xr:uid="{00000000-0005-0000-0000-0000ED2A0000}"/>
    <cellStyle name="_TableRowBorder_commentaires fixe  internet Déc 08_Commentaires TBG mars_Copie de Flash du mois d' avril 2009 corrigé par NAIMI_Reporting Onatel Mai 2009 V 0 2" xfId="10989" xr:uid="{00000000-0005-0000-0000-0000EE2A0000}"/>
    <cellStyle name="_TableRowBorder_commentaires fixe  internet Déc 08_Commentaires TBG mars_Copie de Flash du mois d' avril 2009 corrigé par NAIMI_Reporting Onatel Mai 2009 V 0_Budget Telmob 2011" xfId="10990" xr:uid="{00000000-0005-0000-0000-0000EF2A0000}"/>
    <cellStyle name="_TableRowBorder_commentaires fixe  internet Déc 08_Commentaires TBG mars_Copie de Flash du mois d' avril 2009 corrigé par NAIMI_Reporting Onatel Mai 2009 V 0_Reporting Onatel septembre  2009 préparé" xfId="10991" xr:uid="{00000000-0005-0000-0000-0000F02A0000}"/>
    <cellStyle name="_TableRowBorder_commentaires fixe  internet Déc 08_Commentaires TBG mars_Copie de Flash du mois d' avril 2009 corrigé par NAIMI_Reporting Onatel septembre  2009 préparé" xfId="10992" xr:uid="{00000000-0005-0000-0000-0000F12A0000}"/>
    <cellStyle name="_TableRowBorder_commentaires fixe  internet Déc 08_Commentaires TBG mars_Flash du mois d' avril 2009" xfId="10993" xr:uid="{00000000-0005-0000-0000-0000F22A0000}"/>
    <cellStyle name="_TableRowBorder_commentaires fixe  internet Déc 08_Commentaires TBG mars_Flash du mois d' avril 2009 2" xfId="10994" xr:uid="{00000000-0005-0000-0000-0000F32A0000}"/>
    <cellStyle name="_TableRowBorder_commentaires fixe  internet Déc 08_Commentaires TBG mars_Flash du mois d' avril 2009_Budget Telmob 2011" xfId="10995" xr:uid="{00000000-0005-0000-0000-0000F42A0000}"/>
    <cellStyle name="_TableRowBorder_commentaires fixe  internet Déc 08_Commentaires TBG mars_Flash du mois d' avril 2009_Flash du mois de mai 2009" xfId="10996" xr:uid="{00000000-0005-0000-0000-0000F52A0000}"/>
    <cellStyle name="_TableRowBorder_commentaires fixe  internet Déc 08_Commentaires TBG mars_Flash du mois d' avril 2009_Flash du mois de mai 2009 2" xfId="10997" xr:uid="{00000000-0005-0000-0000-0000F62A0000}"/>
    <cellStyle name="_TableRowBorder_commentaires fixe  internet Déc 08_Commentaires TBG mars_Flash du mois d' avril 2009_Flash du mois de mai 2009_Budget Telmob 2011" xfId="10998" xr:uid="{00000000-0005-0000-0000-0000F72A0000}"/>
    <cellStyle name="_TableRowBorder_commentaires fixe  internet Déc 08_Commentaires TBG mars_Flash du mois d' avril 2009_Reporting Onatel Mai 2009 V 0" xfId="10999" xr:uid="{00000000-0005-0000-0000-0000F82A0000}"/>
    <cellStyle name="_TableRowBorder_commentaires fixe  internet Déc 08_Commentaires TBG mars_Flash du mois d' avril 2009_Reporting Onatel Mai 2009 V 0 2" xfId="11000" xr:uid="{00000000-0005-0000-0000-0000F92A0000}"/>
    <cellStyle name="_TableRowBorder_commentaires fixe  internet Déc 08_Commentaires TBG mars_Flash du mois d' avril 2009_Reporting Onatel Mai 2009 V 0_Budget Telmob 2011" xfId="11001" xr:uid="{00000000-0005-0000-0000-0000FA2A0000}"/>
    <cellStyle name="_TableRowBorder_commentaires fixe  internet Déc 08_Commentaires TBG mars_Flash du mois d' avril 2009_Reporting Onatel septembre  2009 préparé" xfId="11002" xr:uid="{00000000-0005-0000-0000-0000FB2A0000}"/>
    <cellStyle name="_TableRowBorder_commentaires fixe  internet Déc 08_Commentaires TBG mars_Flash du mois de mai 2009" xfId="11003" xr:uid="{00000000-0005-0000-0000-0000FC2A0000}"/>
    <cellStyle name="_TableRowBorder_commentaires fixe  internet Déc 08_Commentaires TBG mars_Flash du mois de mai 2009 2" xfId="11004" xr:uid="{00000000-0005-0000-0000-0000FD2A0000}"/>
    <cellStyle name="_TableRowBorder_commentaires fixe  internet Déc 08_Commentaires TBG mars_Flash du mois de mai 2009_Budget Telmob 2011" xfId="11005" xr:uid="{00000000-0005-0000-0000-0000FE2A0000}"/>
    <cellStyle name="_TableRowBorder_commentaires fixe  internet Déc 08_Commentaires TBG mars_Reporting Onatel Mai 2009 V 0" xfId="11006" xr:uid="{00000000-0005-0000-0000-0000FF2A0000}"/>
    <cellStyle name="_TableRowBorder_commentaires fixe  internet Déc 08_Commentaires TBG mars_Reporting Onatel Mai 2009 V 0 2" xfId="11007" xr:uid="{00000000-0005-0000-0000-0000002B0000}"/>
    <cellStyle name="_TableRowBorder_commentaires fixe  internet Déc 08_Commentaires TBG mars_Reporting Onatel Mai 2009 V 0_Budget Telmob 2011" xfId="11008" xr:uid="{00000000-0005-0000-0000-0000012B0000}"/>
    <cellStyle name="_TableRowBorder_commentaires fixe  internet Déc 08_Commentaires TBG mars_Reporting Onatel septembre  2009 préparé" xfId="11009" xr:uid="{00000000-0005-0000-0000-0000022B0000}"/>
    <cellStyle name="_TableRowBorder_commentaires fixe  internet Déc 08_Copie de Flash du mois d' avril 2009 corrigé par NAIMI" xfId="11010" xr:uid="{00000000-0005-0000-0000-0000032B0000}"/>
    <cellStyle name="_TableRowBorder_commentaires fixe  internet Déc 08_Copie de Flash du mois d' avril 2009 corrigé par NAIMI 2" xfId="11011" xr:uid="{00000000-0005-0000-0000-0000042B0000}"/>
    <cellStyle name="_TableRowBorder_commentaires fixe  internet Déc 08_Copie de Flash du mois d' avril 2009 corrigé par NAIMI_Budget Telmob 2011" xfId="11012" xr:uid="{00000000-0005-0000-0000-0000052B0000}"/>
    <cellStyle name="_TableRowBorder_commentaires fixe  internet Déc 08_Copie de Flash du mois d' avril 2009 corrigé par NAIMI_Flash du mois de mai 2009" xfId="11013" xr:uid="{00000000-0005-0000-0000-0000062B0000}"/>
    <cellStyle name="_TableRowBorder_commentaires fixe  internet Déc 08_Copie de Flash du mois d' avril 2009 corrigé par NAIMI_Flash du mois de mai 2009 2" xfId="11014" xr:uid="{00000000-0005-0000-0000-0000072B0000}"/>
    <cellStyle name="_TableRowBorder_commentaires fixe  internet Déc 08_Copie de Flash du mois d' avril 2009 corrigé par NAIMI_Flash du mois de mai 2009_Budget Telmob 2011" xfId="11015" xr:uid="{00000000-0005-0000-0000-0000082B0000}"/>
    <cellStyle name="_TableRowBorder_commentaires fixe  internet Déc 08_Copie de Flash du mois d' avril 2009 corrigé par NAIMI_Reporting Onatel Mai 2009 V 0" xfId="11016" xr:uid="{00000000-0005-0000-0000-0000092B0000}"/>
    <cellStyle name="_TableRowBorder_commentaires fixe  internet Déc 08_Copie de Flash du mois d' avril 2009 corrigé par NAIMI_Reporting Onatel Mai 2009 V 0 2" xfId="11017" xr:uid="{00000000-0005-0000-0000-00000A2B0000}"/>
    <cellStyle name="_TableRowBorder_commentaires fixe  internet Déc 08_Copie de Flash du mois d' avril 2009 corrigé par NAIMI_Reporting Onatel Mai 2009 V 0_Budget Telmob 2011" xfId="11018" xr:uid="{00000000-0005-0000-0000-00000B2B0000}"/>
    <cellStyle name="_TableRowBorder_commentaires fixe  internet Déc 08_Copie de Flash du mois d' avril 2009 corrigé par NAIMI_Reporting Onatel Mai 2009 V 0_Reporting Onatel septembre  2009 préparé" xfId="11019" xr:uid="{00000000-0005-0000-0000-00000C2B0000}"/>
    <cellStyle name="_TableRowBorder_commentaires fixe  internet Déc 08_Copie de Flash du mois d' avril 2009 corrigé par NAIMI_Reporting Onatel septembre  2009 préparé" xfId="11020" xr:uid="{00000000-0005-0000-0000-00000D2B0000}"/>
    <cellStyle name="_TableRowBorder_commentaires fixe  internet Déc 08_Flash du mois d' avril 2009" xfId="11021" xr:uid="{00000000-0005-0000-0000-00000E2B0000}"/>
    <cellStyle name="_TableRowBorder_commentaires fixe  internet Déc 08_Flash du mois d' avril 2009 2" xfId="11022" xr:uid="{00000000-0005-0000-0000-00000F2B0000}"/>
    <cellStyle name="_TableRowBorder_commentaires fixe  internet Déc 08_Flash du mois d' avril 2009_Budget Telmob 2011" xfId="11023" xr:uid="{00000000-0005-0000-0000-0000102B0000}"/>
    <cellStyle name="_TableRowBorder_commentaires fixe  internet Déc 08_Flash du mois d' avril 2009_Flash du mois de mai 2009" xfId="11024" xr:uid="{00000000-0005-0000-0000-0000112B0000}"/>
    <cellStyle name="_TableRowBorder_commentaires fixe  internet Déc 08_Flash du mois d' avril 2009_Flash du mois de mai 2009 2" xfId="11025" xr:uid="{00000000-0005-0000-0000-0000122B0000}"/>
    <cellStyle name="_TableRowBorder_commentaires fixe  internet Déc 08_Flash du mois d' avril 2009_Flash du mois de mai 2009_Budget Telmob 2011" xfId="11026" xr:uid="{00000000-0005-0000-0000-0000132B0000}"/>
    <cellStyle name="_TableRowBorder_commentaires fixe  internet Déc 08_Flash du mois d' avril 2009_Reporting Onatel Mai 2009 V 0" xfId="11027" xr:uid="{00000000-0005-0000-0000-0000142B0000}"/>
    <cellStyle name="_TableRowBorder_commentaires fixe  internet Déc 08_Flash du mois d' avril 2009_Reporting Onatel Mai 2009 V 0 2" xfId="11028" xr:uid="{00000000-0005-0000-0000-0000152B0000}"/>
    <cellStyle name="_TableRowBorder_commentaires fixe  internet Déc 08_Flash du mois d' avril 2009_Reporting Onatel Mai 2009 V 0_Budget Telmob 2011" xfId="11029" xr:uid="{00000000-0005-0000-0000-0000162B0000}"/>
    <cellStyle name="_TableRowBorder_commentaires fixe  internet Déc 08_Flash du mois d' avril 2009_Reporting Onatel septembre  2009 préparé" xfId="11030" xr:uid="{00000000-0005-0000-0000-0000172B0000}"/>
    <cellStyle name="_TableRowBorder_commentaires fixe  internet Déc 08_Flash du mois de mai 2009" xfId="11031" xr:uid="{00000000-0005-0000-0000-0000182B0000}"/>
    <cellStyle name="_TableRowBorder_commentaires fixe  internet Déc 08_Flash du mois de mai 2009 2" xfId="11032" xr:uid="{00000000-0005-0000-0000-0000192B0000}"/>
    <cellStyle name="_TableRowBorder_commentaires fixe  internet Déc 08_Flash du mois de mai 2009_Budget Telmob 2011" xfId="11033" xr:uid="{00000000-0005-0000-0000-00001A2B0000}"/>
    <cellStyle name="_TableRowBorder_commentaires fixe  internet Déc 08_Reporting Onatel Avril 2009 V0" xfId="11034" xr:uid="{00000000-0005-0000-0000-00001B2B0000}"/>
    <cellStyle name="_TableRowBorder_commentaires fixe  internet Déc 08_Reporting Onatel Avril 2009 V0 2" xfId="11035" xr:uid="{00000000-0005-0000-0000-00001C2B0000}"/>
    <cellStyle name="_TableRowBorder_commentaires fixe  internet Déc 08_Reporting Onatel Avril 2009 V0_Budget Telmob 2011" xfId="11036" xr:uid="{00000000-0005-0000-0000-00001D2B0000}"/>
    <cellStyle name="_TableRowBorder_commentaires fixe  internet Déc 08_Reporting Onatel Avril 2009 V0_Copie de Flash du mois d' avril 2009 corrigé par NAIMI" xfId="11037" xr:uid="{00000000-0005-0000-0000-00001E2B0000}"/>
    <cellStyle name="_TableRowBorder_commentaires fixe  internet Déc 08_Reporting Onatel Avril 2009 V0_Copie de Flash du mois d' avril 2009 corrigé par NAIMI 2" xfId="11038" xr:uid="{00000000-0005-0000-0000-00001F2B0000}"/>
    <cellStyle name="_TableRowBorder_commentaires fixe  internet Déc 08_Reporting Onatel Avril 2009 V0_Copie de Flash du mois d' avril 2009 corrigé par NAIMI_Budget Telmob 2011" xfId="11039" xr:uid="{00000000-0005-0000-0000-0000202B0000}"/>
    <cellStyle name="_TableRowBorder_commentaires fixe  internet Déc 08_Reporting Onatel Avril 2009 V0_Copie de Flash du mois d' avril 2009 corrigé par NAIMI_Flash du mois de mai 2009" xfId="11040" xr:uid="{00000000-0005-0000-0000-0000212B0000}"/>
    <cellStyle name="_TableRowBorder_commentaires fixe  internet Déc 08_Reporting Onatel Avril 2009 V0_Copie de Flash du mois d' avril 2009 corrigé par NAIMI_Flash du mois de mai 2009 2" xfId="11041" xr:uid="{00000000-0005-0000-0000-0000222B0000}"/>
    <cellStyle name="_TableRowBorder_commentaires fixe  internet Déc 08_Reporting Onatel Avril 2009 V0_Copie de Flash du mois d' avril 2009 corrigé par NAIMI_Flash du mois de mai 2009_Budget Telmob 2011" xfId="11042" xr:uid="{00000000-0005-0000-0000-0000232B0000}"/>
    <cellStyle name="_TableRowBorder_commentaires fixe  internet Déc 08_Reporting Onatel Avril 2009 V0_Copie de Flash du mois d' avril 2009 corrigé par NAIMI_Reporting Onatel Mai 2009 V 0" xfId="11043" xr:uid="{00000000-0005-0000-0000-0000242B0000}"/>
    <cellStyle name="_TableRowBorder_commentaires fixe  internet Déc 08_Reporting Onatel Avril 2009 V0_Copie de Flash du mois d' avril 2009 corrigé par NAIMI_Reporting Onatel Mai 2009 V 0 2" xfId="11044" xr:uid="{00000000-0005-0000-0000-0000252B0000}"/>
    <cellStyle name="_TableRowBorder_commentaires fixe  internet Déc 08_Reporting Onatel Avril 2009 V0_Copie de Flash du mois d' avril 2009 corrigé par NAIMI_Reporting Onatel Mai 2009 V 0_Budget Telmob 2011" xfId="11045" xr:uid="{00000000-0005-0000-0000-0000262B0000}"/>
    <cellStyle name="_TableRowBorder_commentaires fixe  internet Déc 08_Reporting Onatel Avril 2009 V0_Copie de Flash du mois d' avril 2009 corrigé par NAIMI_Reporting Onatel Mai 2009 V 0_Reporting Onatel septembre  2009 préparé" xfId="11046" xr:uid="{00000000-0005-0000-0000-0000272B0000}"/>
    <cellStyle name="_TableRowBorder_commentaires fixe  internet Déc 08_Reporting Onatel Avril 2009 V0_Copie de Flash du mois d' avril 2009 corrigé par NAIMI_Reporting Onatel septembre  2009 préparé" xfId="11047" xr:uid="{00000000-0005-0000-0000-0000282B0000}"/>
    <cellStyle name="_TableRowBorder_commentaires fixe  internet Déc 08_Reporting Onatel Avril 2009 V0_Flash du mois de mai 2009" xfId="11048" xr:uid="{00000000-0005-0000-0000-0000292B0000}"/>
    <cellStyle name="_TableRowBorder_commentaires fixe  internet Déc 08_Reporting Onatel Avril 2009 V0_Flash du mois de mai 2009 2" xfId="11049" xr:uid="{00000000-0005-0000-0000-00002A2B0000}"/>
    <cellStyle name="_TableRowBorder_commentaires fixe  internet Déc 08_Reporting Onatel Avril 2009 V0_Flash du mois de mai 2009_Budget Telmob 2011" xfId="11050" xr:uid="{00000000-0005-0000-0000-00002B2B0000}"/>
    <cellStyle name="_TableRowBorder_commentaires fixe  internet Déc 08_Reporting Onatel Avril 2009 V0_Reporting Onatel Mai 2009 V 0" xfId="11051" xr:uid="{00000000-0005-0000-0000-00002C2B0000}"/>
    <cellStyle name="_TableRowBorder_commentaires fixe  internet Déc 08_Reporting Onatel Avril 2009 V0_Reporting Onatel Mai 2009 V 0 2" xfId="11052" xr:uid="{00000000-0005-0000-0000-00002D2B0000}"/>
    <cellStyle name="_TableRowBorder_commentaires fixe  internet Déc 08_Reporting Onatel Avril 2009 V0_Reporting Onatel Mai 2009 V 0_Budget Telmob 2011" xfId="11053" xr:uid="{00000000-0005-0000-0000-00002E2B0000}"/>
    <cellStyle name="_TableRowBorder_commentaires fixe  internet Déc 08_Reporting Onatel Avril 2009 V0_Reporting Onatel septembre  2009 préparé" xfId="11054" xr:uid="{00000000-0005-0000-0000-00002F2B0000}"/>
    <cellStyle name="_TableRowBorder_commentaires fixe  internet Déc 08_Reporting Onatel Mai 2009 V 0" xfId="11055" xr:uid="{00000000-0005-0000-0000-0000302B0000}"/>
    <cellStyle name="_TableRowBorder_commentaires fixe  internet Déc 08_Reporting Onatel Mai 2009 V 0 2" xfId="11056" xr:uid="{00000000-0005-0000-0000-0000312B0000}"/>
    <cellStyle name="_TableRowBorder_commentaires fixe  internet Déc 08_Reporting Onatel Mai 2009 V 0 A ENVOYE" xfId="11057" xr:uid="{00000000-0005-0000-0000-0000322B0000}"/>
    <cellStyle name="_TableRowBorder_commentaires fixe  internet Déc 08_Reporting Onatel Mai 2009 V 0 A ENVOYE 2" xfId="11058" xr:uid="{00000000-0005-0000-0000-0000332B0000}"/>
    <cellStyle name="_TableRowBorder_commentaires fixe  internet Déc 08_Reporting Onatel Mai 2009 V 0 A ENVOYE_Budget Telmob 2011" xfId="11059" xr:uid="{00000000-0005-0000-0000-0000342B0000}"/>
    <cellStyle name="_TableRowBorder_commentaires fixe  internet Déc 08_Reporting Onatel Mai 2009 V 0 A ENVOYE_Reporting Onatel septembre  2009 préparé" xfId="11060" xr:uid="{00000000-0005-0000-0000-0000352B0000}"/>
    <cellStyle name="_TableRowBorder_commentaires fixe  internet Déc 08_Reporting Onatel Mai 2009 V 0_Budget Telmob 2011" xfId="11061" xr:uid="{00000000-0005-0000-0000-0000362B0000}"/>
    <cellStyle name="_TableRowBorder_commentaires fixe  internet Déc 08_Reporting Onatel septembre  2009 préparé" xfId="11062" xr:uid="{00000000-0005-0000-0000-0000372B0000}"/>
    <cellStyle name="_TableRowBorder_commentaires fixe  internet Déc 08_TBG Onatel Février  2009  Vtbg V3" xfId="11063" xr:uid="{00000000-0005-0000-0000-0000382B0000}"/>
    <cellStyle name="_TableRowBorder_commentaires fixe  internet Déc 08_TBG Onatel Février  2009  Vtbg V3 2" xfId="11064" xr:uid="{00000000-0005-0000-0000-0000392B0000}"/>
    <cellStyle name="_TableRowBorder_commentaires fixe  internet Déc 08_TBG Onatel Février  2009  Vtbg V3_Budget Telmob 2011" xfId="11065" xr:uid="{00000000-0005-0000-0000-00003A2B0000}"/>
    <cellStyle name="_TableRowBorder_commentaires fixe  internet Déc 08_TBG Onatel Février  2009  Vtbg V3_Commentaires TBG mars" xfId="11066" xr:uid="{00000000-0005-0000-0000-00003B2B0000}"/>
    <cellStyle name="_TableRowBorder_commentaires fixe  internet Déc 08_TBG Onatel Février  2009  Vtbg V3_Commentaires TBG mars 2" xfId="11067" xr:uid="{00000000-0005-0000-0000-00003C2B0000}"/>
    <cellStyle name="_TableRowBorder_commentaires fixe  internet Déc 08_TBG Onatel Février  2009  Vtbg V3_Commentaires TBG mars_Budget Telmob 2011" xfId="11068" xr:uid="{00000000-0005-0000-0000-00003D2B0000}"/>
    <cellStyle name="_TableRowBorder_commentaires fixe  internet Déc 08_TBG Onatel Février  2009  Vtbg V3_Commentaires TBG mars_Copie de Flash du mois d' avril 2009 corrigé par NAIMI" xfId="11069" xr:uid="{00000000-0005-0000-0000-00003E2B0000}"/>
    <cellStyle name="_TableRowBorder_commentaires fixe  internet Déc 08_TBG Onatel Février  2009  Vtbg V3_Commentaires TBG mars_Copie de Flash du mois d' avril 2009 corrigé par NAIMI 2" xfId="11070" xr:uid="{00000000-0005-0000-0000-00003F2B0000}"/>
    <cellStyle name="_TableRowBorder_commentaires fixe  internet Déc 08_TBG Onatel Février  2009  Vtbg V3_Commentaires TBG mars_Copie de Flash du mois d' avril 2009 corrigé par NAIMI_Budget Telmob 2011" xfId="11071" xr:uid="{00000000-0005-0000-0000-0000402B0000}"/>
    <cellStyle name="_TableRowBorder_commentaires fixe  internet Déc 08_TBG Onatel Février  2009  Vtbg V3_Commentaires TBG mars_Copie de Flash du mois d' avril 2009 corrigé par NAIMI_Flash du mois de mai 2009" xfId="11072" xr:uid="{00000000-0005-0000-0000-0000412B0000}"/>
    <cellStyle name="_TableRowBorder_commentaires fixe  internet Déc 08_TBG Onatel Février  2009  Vtbg V3_Commentaires TBG mars_Copie de Flash du mois d' avril 2009 corrigé par NAIMI_Flash du mois de mai 2009 2" xfId="11073" xr:uid="{00000000-0005-0000-0000-0000422B0000}"/>
    <cellStyle name="_TableRowBorder_commentaires fixe  internet Déc 08_TBG Onatel Février  2009  Vtbg V3_Commentaires TBG mars_Copie de Flash du mois d' avril 2009 corrigé par NAIMI_Flash du mois de mai 2009_Budget Telmob 2011" xfId="11074" xr:uid="{00000000-0005-0000-0000-0000432B0000}"/>
    <cellStyle name="_TableRowBorder_commentaires fixe  internet Déc 08_TBG Onatel Février  2009  Vtbg V3_Commentaires TBG mars_Copie de Flash du mois d' avril 2009 corrigé par NAIMI_Reporting Onatel Mai 2009 V 0" xfId="11075" xr:uid="{00000000-0005-0000-0000-0000442B0000}"/>
    <cellStyle name="_TableRowBorder_commentaires fixe  internet Déc 08_TBG Onatel Février  2009  Vtbg V3_Commentaires TBG mars_Copie de Flash du mois d' avril 2009 corrigé par NAIMI_Reporting Onatel Mai 2009 V 0 2" xfId="11076" xr:uid="{00000000-0005-0000-0000-0000452B0000}"/>
    <cellStyle name="_TableRowBorder_commentaires fixe  internet Déc 08_TBG Onatel Février  2009  Vtbg V3_Commentaires TBG mars_Copie de Flash du mois d' avril 2009 corrigé par NAIMI_Reporting Onatel Mai 2009 V 0_Budget Telmob 2011" xfId="11077" xr:uid="{00000000-0005-0000-0000-0000462B0000}"/>
    <cellStyle name="_TableRowBorder_commentaires fixe  internet Déc 08_TBG Onatel Février  2009  Vtbg V3_Commentaires TBG mars_Copie de Flash du mois d' avril 2009 corrigé par NAIMI_Reporting Onatel Mai 2009 V 0_Reporting Onatel septembre  2009 préparé" xfId="11078" xr:uid="{00000000-0005-0000-0000-0000472B0000}"/>
    <cellStyle name="_TableRowBorder_commentaires fixe  internet Déc 08_TBG Onatel Février  2009  Vtbg V3_Commentaires TBG mars_Copie de Flash du mois d' avril 2009 corrigé par NAIMI_Reporting Onatel septembre  2009 préparé" xfId="11079" xr:uid="{00000000-0005-0000-0000-0000482B0000}"/>
    <cellStyle name="_TableRowBorder_commentaires fixe  internet Déc 08_TBG Onatel Février  2009  Vtbg V3_Commentaires TBG mars_Flash du mois d' avril 2009" xfId="11080" xr:uid="{00000000-0005-0000-0000-0000492B0000}"/>
    <cellStyle name="_TableRowBorder_commentaires fixe  internet Déc 08_TBG Onatel Février  2009  Vtbg V3_Commentaires TBG mars_Flash du mois d' avril 2009 2" xfId="11081" xr:uid="{00000000-0005-0000-0000-00004A2B0000}"/>
    <cellStyle name="_TableRowBorder_commentaires fixe  internet Déc 08_TBG Onatel Février  2009  Vtbg V3_Commentaires TBG mars_Flash du mois d' avril 2009_Budget Telmob 2011" xfId="11082" xr:uid="{00000000-0005-0000-0000-00004B2B0000}"/>
    <cellStyle name="_TableRowBorder_commentaires fixe  internet Déc 08_TBG Onatel Février  2009  Vtbg V3_Commentaires TBG mars_Flash du mois d' avril 2009_Flash du mois de mai 2009" xfId="11083" xr:uid="{00000000-0005-0000-0000-00004C2B0000}"/>
    <cellStyle name="_TableRowBorder_commentaires fixe  internet Déc 08_TBG Onatel Février  2009  Vtbg V3_Commentaires TBG mars_Flash du mois d' avril 2009_Flash du mois de mai 2009 2" xfId="11084" xr:uid="{00000000-0005-0000-0000-00004D2B0000}"/>
    <cellStyle name="_TableRowBorder_commentaires fixe  internet Déc 08_TBG Onatel Février  2009  Vtbg V3_Commentaires TBG mars_Flash du mois d' avril 2009_Flash du mois de mai 2009_Budget Telmob 2011" xfId="11085" xr:uid="{00000000-0005-0000-0000-00004E2B0000}"/>
    <cellStyle name="_TableRowBorder_commentaires fixe  internet Déc 08_TBG Onatel Février  2009  Vtbg V3_Commentaires TBG mars_Flash du mois d' avril 2009_Reporting Onatel Mai 2009 V 0" xfId="11086" xr:uid="{00000000-0005-0000-0000-00004F2B0000}"/>
    <cellStyle name="_TableRowBorder_commentaires fixe  internet Déc 08_TBG Onatel Février  2009  Vtbg V3_Commentaires TBG mars_Flash du mois d' avril 2009_Reporting Onatel Mai 2009 V 0 2" xfId="11087" xr:uid="{00000000-0005-0000-0000-0000502B0000}"/>
    <cellStyle name="_TableRowBorder_commentaires fixe  internet Déc 08_TBG Onatel Février  2009  Vtbg V3_Commentaires TBG mars_Flash du mois d' avril 2009_Reporting Onatel Mai 2009 V 0_Budget Telmob 2011" xfId="11088" xr:uid="{00000000-0005-0000-0000-0000512B0000}"/>
    <cellStyle name="_TableRowBorder_commentaires fixe  internet Déc 08_TBG Onatel Février  2009  Vtbg V3_Commentaires TBG mars_Flash du mois d' avril 2009_Reporting Onatel septembre  2009 préparé" xfId="11089" xr:uid="{00000000-0005-0000-0000-0000522B0000}"/>
    <cellStyle name="_TableRowBorder_commentaires fixe  internet Déc 08_TBG Onatel Février  2009  Vtbg V3_Commentaires TBG mars_Flash du mois de mai 2009" xfId="11090" xr:uid="{00000000-0005-0000-0000-0000532B0000}"/>
    <cellStyle name="_TableRowBorder_commentaires fixe  internet Déc 08_TBG Onatel Février  2009  Vtbg V3_Commentaires TBG mars_Flash du mois de mai 2009 2" xfId="11091" xr:uid="{00000000-0005-0000-0000-0000542B0000}"/>
    <cellStyle name="_TableRowBorder_commentaires fixe  internet Déc 08_TBG Onatel Février  2009  Vtbg V3_Commentaires TBG mars_Flash du mois de mai 2009_Budget Telmob 2011" xfId="11092" xr:uid="{00000000-0005-0000-0000-0000552B0000}"/>
    <cellStyle name="_TableRowBorder_commentaires fixe  internet Déc 08_TBG Onatel Février  2009  Vtbg V3_Commentaires TBG mars_Reporting Onatel Mai 2009 V 0" xfId="11093" xr:uid="{00000000-0005-0000-0000-0000562B0000}"/>
    <cellStyle name="_TableRowBorder_commentaires fixe  internet Déc 08_TBG Onatel Février  2009  Vtbg V3_Commentaires TBG mars_Reporting Onatel Mai 2009 V 0 2" xfId="11094" xr:uid="{00000000-0005-0000-0000-0000572B0000}"/>
    <cellStyle name="_TableRowBorder_commentaires fixe  internet Déc 08_TBG Onatel Février  2009  Vtbg V3_Commentaires TBG mars_Reporting Onatel Mai 2009 V 0_Budget Telmob 2011" xfId="11095" xr:uid="{00000000-0005-0000-0000-0000582B0000}"/>
    <cellStyle name="_TableRowBorder_commentaires fixe  internet Déc 08_TBG Onatel Février  2009  Vtbg V3_Commentaires TBG mars_Reporting Onatel septembre  2009 préparé" xfId="11096" xr:uid="{00000000-0005-0000-0000-0000592B0000}"/>
    <cellStyle name="_TableRowBorder_commentaires fixe  internet Déc 08_TBG Onatel Février  2009  Vtbg V3_Copie de Flash du mois d' avril 2009 corrigé par NAIMI" xfId="11097" xr:uid="{00000000-0005-0000-0000-00005A2B0000}"/>
    <cellStyle name="_TableRowBorder_commentaires fixe  internet Déc 08_TBG Onatel Février  2009  Vtbg V3_Copie de Flash du mois d' avril 2009 corrigé par NAIMI 2" xfId="11098" xr:uid="{00000000-0005-0000-0000-00005B2B0000}"/>
    <cellStyle name="_TableRowBorder_commentaires fixe  internet Déc 08_TBG Onatel Février  2009  Vtbg V3_Copie de Flash du mois d' avril 2009 corrigé par NAIMI_Budget Telmob 2011" xfId="11099" xr:uid="{00000000-0005-0000-0000-00005C2B0000}"/>
    <cellStyle name="_TableRowBorder_commentaires fixe  internet Déc 08_TBG Onatel Février  2009  Vtbg V3_Copie de Flash du mois d' avril 2009 corrigé par NAIMI_Flash du mois de mai 2009" xfId="11100" xr:uid="{00000000-0005-0000-0000-00005D2B0000}"/>
    <cellStyle name="_TableRowBorder_commentaires fixe  internet Déc 08_TBG Onatel Février  2009  Vtbg V3_Copie de Flash du mois d' avril 2009 corrigé par NAIMI_Flash du mois de mai 2009 2" xfId="11101" xr:uid="{00000000-0005-0000-0000-00005E2B0000}"/>
    <cellStyle name="_TableRowBorder_commentaires fixe  internet Déc 08_TBG Onatel Février  2009  Vtbg V3_Copie de Flash du mois d' avril 2009 corrigé par NAIMI_Flash du mois de mai 2009_Budget Telmob 2011" xfId="11102" xr:uid="{00000000-0005-0000-0000-00005F2B0000}"/>
    <cellStyle name="_TableRowBorder_commentaires fixe  internet Déc 08_TBG Onatel Février  2009  Vtbg V3_Copie de Flash du mois d' avril 2009 corrigé par NAIMI_Reporting Onatel Mai 2009 V 0" xfId="11103" xr:uid="{00000000-0005-0000-0000-0000602B0000}"/>
    <cellStyle name="_TableRowBorder_commentaires fixe  internet Déc 08_TBG Onatel Février  2009  Vtbg V3_Copie de Flash du mois d' avril 2009 corrigé par NAIMI_Reporting Onatel Mai 2009 V 0 2" xfId="11104" xr:uid="{00000000-0005-0000-0000-0000612B0000}"/>
    <cellStyle name="_TableRowBorder_commentaires fixe  internet Déc 08_TBG Onatel Février  2009  Vtbg V3_Copie de Flash du mois d' avril 2009 corrigé par NAIMI_Reporting Onatel Mai 2009 V 0_Budget Telmob 2011" xfId="11105" xr:uid="{00000000-0005-0000-0000-0000622B0000}"/>
    <cellStyle name="_TableRowBorder_commentaires fixe  internet Déc 08_TBG Onatel Février  2009  Vtbg V3_Copie de Flash du mois d' avril 2009 corrigé par NAIMI_Reporting Onatel Mai 2009 V 0_Reporting Onatel septembre  2009 préparé" xfId="11106" xr:uid="{00000000-0005-0000-0000-0000632B0000}"/>
    <cellStyle name="_TableRowBorder_commentaires fixe  internet Déc 08_TBG Onatel Février  2009  Vtbg V3_Copie de Flash du mois d' avril 2009 corrigé par NAIMI_Reporting Onatel septembre  2009 préparé" xfId="11107" xr:uid="{00000000-0005-0000-0000-0000642B0000}"/>
    <cellStyle name="_TableRowBorder_commentaires fixe  internet Déc 08_TBG Onatel Février  2009  Vtbg V3_Flash du mois d' avril 2009" xfId="11108" xr:uid="{00000000-0005-0000-0000-0000652B0000}"/>
    <cellStyle name="_TableRowBorder_commentaires fixe  internet Déc 08_TBG Onatel Février  2009  Vtbg V3_Flash du mois d' avril 2009 2" xfId="11109" xr:uid="{00000000-0005-0000-0000-0000662B0000}"/>
    <cellStyle name="_TableRowBorder_commentaires fixe  internet Déc 08_TBG Onatel Février  2009  Vtbg V3_Flash du mois d' avril 2009_Budget Telmob 2011" xfId="11110" xr:uid="{00000000-0005-0000-0000-0000672B0000}"/>
    <cellStyle name="_TableRowBorder_commentaires fixe  internet Déc 08_TBG Onatel Février  2009  Vtbg V3_Flash du mois d' avril 2009_Flash du mois de mai 2009" xfId="11111" xr:uid="{00000000-0005-0000-0000-0000682B0000}"/>
    <cellStyle name="_TableRowBorder_commentaires fixe  internet Déc 08_TBG Onatel Février  2009  Vtbg V3_Flash du mois d' avril 2009_Flash du mois de mai 2009 2" xfId="11112" xr:uid="{00000000-0005-0000-0000-0000692B0000}"/>
    <cellStyle name="_TableRowBorder_commentaires fixe  internet Déc 08_TBG Onatel Février  2009  Vtbg V3_Flash du mois d' avril 2009_Flash du mois de mai 2009_Budget Telmob 2011" xfId="11113" xr:uid="{00000000-0005-0000-0000-00006A2B0000}"/>
    <cellStyle name="_TableRowBorder_commentaires fixe  internet Déc 08_TBG Onatel Février  2009  Vtbg V3_Flash du mois d' avril 2009_Reporting Onatel Mai 2009 V 0" xfId="11114" xr:uid="{00000000-0005-0000-0000-00006B2B0000}"/>
    <cellStyle name="_TableRowBorder_commentaires fixe  internet Déc 08_TBG Onatel Février  2009  Vtbg V3_Flash du mois d' avril 2009_Reporting Onatel Mai 2009 V 0 2" xfId="11115" xr:uid="{00000000-0005-0000-0000-00006C2B0000}"/>
    <cellStyle name="_TableRowBorder_commentaires fixe  internet Déc 08_TBG Onatel Février  2009  Vtbg V3_Flash du mois d' avril 2009_Reporting Onatel Mai 2009 V 0_Budget Telmob 2011" xfId="11116" xr:uid="{00000000-0005-0000-0000-00006D2B0000}"/>
    <cellStyle name="_TableRowBorder_commentaires fixe  internet Déc 08_TBG Onatel Février  2009  Vtbg V3_Flash du mois d' avril 2009_Reporting Onatel septembre  2009 préparé" xfId="11117" xr:uid="{00000000-0005-0000-0000-00006E2B0000}"/>
    <cellStyle name="_TableRowBorder_commentaires fixe  internet Déc 08_TBG Onatel Février  2009  Vtbg V3_Flash du mois de mai 2009" xfId="11118" xr:uid="{00000000-0005-0000-0000-00006F2B0000}"/>
    <cellStyle name="_TableRowBorder_commentaires fixe  internet Déc 08_TBG Onatel Février  2009  Vtbg V3_Flash du mois de mai 2009 2" xfId="11119" xr:uid="{00000000-0005-0000-0000-0000702B0000}"/>
    <cellStyle name="_TableRowBorder_commentaires fixe  internet Déc 08_TBG Onatel Février  2009  Vtbg V3_Flash du mois de mai 2009_Budget Telmob 2011" xfId="11120" xr:uid="{00000000-0005-0000-0000-0000712B0000}"/>
    <cellStyle name="_TableRowBorder_commentaires fixe  internet Déc 08_TBG Onatel Février  2009  Vtbg V3_Reporting Onatel Mai 2009 V 0" xfId="11121" xr:uid="{00000000-0005-0000-0000-0000722B0000}"/>
    <cellStyle name="_TableRowBorder_commentaires fixe  internet Déc 08_TBG Onatel Février  2009  Vtbg V3_Reporting Onatel Mai 2009 V 0 2" xfId="11122" xr:uid="{00000000-0005-0000-0000-0000732B0000}"/>
    <cellStyle name="_TableRowBorder_commentaires fixe  internet Déc 08_TBG Onatel Février  2009  Vtbg V3_Reporting Onatel Mai 2009 V 0_Budget Telmob 2011" xfId="11123" xr:uid="{00000000-0005-0000-0000-0000742B0000}"/>
    <cellStyle name="_TableRowBorder_commentaires fixe  internet Déc 08_TBG Onatel Février  2009  Vtbg V3_Reporting Onatel septembre  2009 préparé" xfId="11124" xr:uid="{00000000-0005-0000-0000-0000752B0000}"/>
    <cellStyle name="_TableRowBorder_Commentaires TBG mars" xfId="11125" xr:uid="{00000000-0005-0000-0000-0000762B0000}"/>
    <cellStyle name="_TableRowBorder_Commentaires TBG mars_Budget Telmob 2011" xfId="11126" xr:uid="{00000000-0005-0000-0000-0000772B0000}"/>
    <cellStyle name="_TableRowBorder_Commentaires TBG mars_Copie de Flash du mois d' avril 2009 corrigé par NAIMI" xfId="11127" xr:uid="{00000000-0005-0000-0000-0000782B0000}"/>
    <cellStyle name="_TableRowBorder_Commentaires TBG mars_Copie de Flash du mois d' avril 2009 corrigé par NAIMI_Budget Telmob 2011" xfId="11128" xr:uid="{00000000-0005-0000-0000-0000792B0000}"/>
    <cellStyle name="_TableRowBorder_Commentaires TBG mars_Copie de Flash du mois d' avril 2009 corrigé par NAIMI_Flash du mois de mai 2009" xfId="11129" xr:uid="{00000000-0005-0000-0000-00007A2B0000}"/>
    <cellStyle name="_TableRowBorder_Commentaires TBG mars_Copie de Flash du mois d' avril 2009 corrigé par NAIMI_Flash du mois de mai 2009_Budget Telmob 2011" xfId="11130" xr:uid="{00000000-0005-0000-0000-00007B2B0000}"/>
    <cellStyle name="_TableRowBorder_Commentaires TBG mars_Copie de Flash du mois d' avril 2009 corrigé par NAIMI_Reporting Onatel Mai 2009 V 0" xfId="11131" xr:uid="{00000000-0005-0000-0000-00007C2B0000}"/>
    <cellStyle name="_TableRowBorder_Commentaires TBG mars_Copie de Flash du mois d' avril 2009 corrigé par NAIMI_Reporting Onatel Mai 2009 V 0_Budget Telmob 2011" xfId="11132" xr:uid="{00000000-0005-0000-0000-00007D2B0000}"/>
    <cellStyle name="_TableRowBorder_Commentaires TBG mars_Copie de Flash du mois d' avril 2009 corrigé par NAIMI_Reporting Onatel Mai 2009 V 0_Reporting Onatel septembre  2009 préparé" xfId="11133" xr:uid="{00000000-0005-0000-0000-00007E2B0000}"/>
    <cellStyle name="_TableRowBorder_Commentaires TBG mars_Copie de Flash du mois d' avril 2009 corrigé par NAIMI_Reporting Onatel septembre  2009 préparé" xfId="11134" xr:uid="{00000000-0005-0000-0000-00007F2B0000}"/>
    <cellStyle name="_TableRowBorder_Commentaires TBG mars_Flash du mois d' avril 2009" xfId="11135" xr:uid="{00000000-0005-0000-0000-0000802B0000}"/>
    <cellStyle name="_TableRowBorder_Commentaires TBG mars_Flash du mois d' avril 2009_Budget Telmob 2011" xfId="11136" xr:uid="{00000000-0005-0000-0000-0000812B0000}"/>
    <cellStyle name="_TableRowBorder_Commentaires TBG mars_Flash du mois d' avril 2009_Flash du mois de mai 2009" xfId="11137" xr:uid="{00000000-0005-0000-0000-0000822B0000}"/>
    <cellStyle name="_TableRowBorder_Commentaires TBG mars_Flash du mois d' avril 2009_Flash du mois de mai 2009_Budget Telmob 2011" xfId="11138" xr:uid="{00000000-0005-0000-0000-0000832B0000}"/>
    <cellStyle name="_TableRowBorder_Commentaires TBG mars_Flash du mois d' avril 2009_Reporting Onatel Mai 2009 V 0" xfId="11139" xr:uid="{00000000-0005-0000-0000-0000842B0000}"/>
    <cellStyle name="_TableRowBorder_Commentaires TBG mars_Flash du mois d' avril 2009_Reporting Onatel Mai 2009 V 0_Budget Telmob 2011" xfId="11140" xr:uid="{00000000-0005-0000-0000-0000852B0000}"/>
    <cellStyle name="_TableRowBorder_Commentaires TBG mars_Flash du mois d' avril 2009_Reporting Onatel septembre  2009 préparé" xfId="11141" xr:uid="{00000000-0005-0000-0000-0000862B0000}"/>
    <cellStyle name="_TableRowBorder_Commentaires TBG mars_Flash du mois de mai 2009" xfId="11142" xr:uid="{00000000-0005-0000-0000-0000872B0000}"/>
    <cellStyle name="_TableRowBorder_Commentaires TBG mars_Flash du mois de mai 2009_Budget Telmob 2011" xfId="11143" xr:uid="{00000000-0005-0000-0000-0000882B0000}"/>
    <cellStyle name="_TableRowBorder_Commentaires TBG mars_Reporting Onatel Mai 2009 V 0" xfId="11144" xr:uid="{00000000-0005-0000-0000-0000892B0000}"/>
    <cellStyle name="_TableRowBorder_Commentaires TBG mars_Reporting Onatel Mai 2009 V 0_Budget Telmob 2011" xfId="11145" xr:uid="{00000000-0005-0000-0000-00008A2B0000}"/>
    <cellStyle name="_TableRowBorder_Commentaires TBG mars_Reporting Onatel septembre  2009 préparé" xfId="11146" xr:uid="{00000000-0005-0000-0000-00008B2B0000}"/>
    <cellStyle name="_TableRowBorder_Copie de Flash du mois d' avril 2009 corrigé par NAIMI" xfId="11147" xr:uid="{00000000-0005-0000-0000-00008C2B0000}"/>
    <cellStyle name="_TableRowBorder_Copie de Flash du mois d' avril 2009 corrigé par NAIMI_Budget Telmob 2011" xfId="11148" xr:uid="{00000000-0005-0000-0000-00008D2B0000}"/>
    <cellStyle name="_TableRowBorder_Copie de Flash du mois d' avril 2009 corrigé par NAIMI_Flash du mois de mai 2009" xfId="11149" xr:uid="{00000000-0005-0000-0000-00008E2B0000}"/>
    <cellStyle name="_TableRowBorder_Copie de Flash du mois d' avril 2009 corrigé par NAIMI_Flash du mois de mai 2009_Budget Telmob 2011" xfId="11150" xr:uid="{00000000-0005-0000-0000-00008F2B0000}"/>
    <cellStyle name="_TableRowBorder_Copie de Flash du mois d' avril 2009 corrigé par NAIMI_Reporting Onatel Mai 2009 V 0" xfId="11151" xr:uid="{00000000-0005-0000-0000-0000902B0000}"/>
    <cellStyle name="_TableRowBorder_Copie de Flash du mois d' avril 2009 corrigé par NAIMI_Reporting Onatel Mai 2009 V 0_Budget Telmob 2011" xfId="11152" xr:uid="{00000000-0005-0000-0000-0000912B0000}"/>
    <cellStyle name="_TableRowBorder_Copie de Flash du mois d' avril 2009 corrigé par NAIMI_Reporting Onatel Mai 2009 V 0_Reporting Onatel septembre  2009 préparé" xfId="11153" xr:uid="{00000000-0005-0000-0000-0000922B0000}"/>
    <cellStyle name="_TableRowBorder_Copie de Flash du mois d' avril 2009 corrigé par NAIMI_Reporting Onatel septembre  2009 préparé" xfId="11154" xr:uid="{00000000-0005-0000-0000-0000932B0000}"/>
    <cellStyle name="_TableRowBorder_Flash du mois d' avril 2009" xfId="11155" xr:uid="{00000000-0005-0000-0000-0000942B0000}"/>
    <cellStyle name="_TableRowBorder_Flash du mois d' avril 2009_Budget Telmob 2011" xfId="11156" xr:uid="{00000000-0005-0000-0000-0000952B0000}"/>
    <cellStyle name="_TableRowBorder_Flash du mois d' avril 2009_Flash du mois de mai 2009" xfId="11157" xr:uid="{00000000-0005-0000-0000-0000962B0000}"/>
    <cellStyle name="_TableRowBorder_Flash du mois d' avril 2009_Flash du mois de mai 2009_Budget Telmob 2011" xfId="11158" xr:uid="{00000000-0005-0000-0000-0000972B0000}"/>
    <cellStyle name="_TableRowBorder_Flash du mois d' avril 2009_Reporting Onatel Mai 2009 V 0" xfId="11159" xr:uid="{00000000-0005-0000-0000-0000982B0000}"/>
    <cellStyle name="_TableRowBorder_Flash du mois d' avril 2009_Reporting Onatel Mai 2009 V 0_Budget Telmob 2011" xfId="11160" xr:uid="{00000000-0005-0000-0000-0000992B0000}"/>
    <cellStyle name="_TableRowBorder_Flash du mois d' avril 2009_Reporting Onatel septembre  2009 préparé" xfId="11161" xr:uid="{00000000-0005-0000-0000-00009A2B0000}"/>
    <cellStyle name="_TableRowBorder_Flash du mois de mai 2009" xfId="11162" xr:uid="{00000000-0005-0000-0000-00009B2B0000}"/>
    <cellStyle name="_TableRowBorder_Flash du mois de mai 2009_Budget Telmob 2011" xfId="11163" xr:uid="{00000000-0005-0000-0000-00009C2B0000}"/>
    <cellStyle name="_TableRowBorder_P &amp; L Conso" xfId="11164" xr:uid="{00000000-0005-0000-0000-00009D2B0000}"/>
    <cellStyle name="_TableRowBorder_P &amp; L Conso_Budget Telmob 2011" xfId="11165" xr:uid="{00000000-0005-0000-0000-00009E2B0000}"/>
    <cellStyle name="_TableRowBorder_P &amp; L Conso_COMMENTAIRES JUILLET 2009" xfId="11166" xr:uid="{00000000-0005-0000-0000-00009F2B0000}"/>
    <cellStyle name="_TableRowBorder_P &amp; L Conso_COMMENTAIRES JUILLET 2009_Budget Telmob 2011" xfId="11167" xr:uid="{00000000-0005-0000-0000-0000A02B0000}"/>
    <cellStyle name="_TableRowBorder_P&amp;L S1 2008" xfId="11168" xr:uid="{00000000-0005-0000-0000-0000A12B0000}"/>
    <cellStyle name="_TableRowBorder_P&amp;L S1 2008_Budget Telmob 2011" xfId="11169" xr:uid="{00000000-0005-0000-0000-0000A22B0000}"/>
    <cellStyle name="_TableRowBorder_Reporting Onatel Avril 2009 V0" xfId="11170" xr:uid="{00000000-0005-0000-0000-0000A32B0000}"/>
    <cellStyle name="_TableRowBorder_Reporting Onatel Avril 2009 V0_Budget Telmob 2011" xfId="11171" xr:uid="{00000000-0005-0000-0000-0000A42B0000}"/>
    <cellStyle name="_TableRowBorder_Reporting Onatel Avril 2009 V0_Copie de Flash du mois d' avril 2009 corrigé par NAIMI" xfId="11172" xr:uid="{00000000-0005-0000-0000-0000A52B0000}"/>
    <cellStyle name="_TableRowBorder_Reporting Onatel Avril 2009 V0_Copie de Flash du mois d' avril 2009 corrigé par NAIMI_Budget Telmob 2011" xfId="11173" xr:uid="{00000000-0005-0000-0000-0000A62B0000}"/>
    <cellStyle name="_TableRowBorder_Reporting Onatel Avril 2009 V0_Copie de Flash du mois d' avril 2009 corrigé par NAIMI_Flash du mois de mai 2009" xfId="11174" xr:uid="{00000000-0005-0000-0000-0000A72B0000}"/>
    <cellStyle name="_TableRowBorder_Reporting Onatel Avril 2009 V0_Copie de Flash du mois d' avril 2009 corrigé par NAIMI_Flash du mois de mai 2009_Budget Telmob 2011" xfId="11175" xr:uid="{00000000-0005-0000-0000-0000A82B0000}"/>
    <cellStyle name="_TableRowBorder_Reporting Onatel Avril 2009 V0_Copie de Flash du mois d' avril 2009 corrigé par NAIMI_Reporting Onatel Mai 2009 V 0" xfId="11176" xr:uid="{00000000-0005-0000-0000-0000A92B0000}"/>
    <cellStyle name="_TableRowBorder_Reporting Onatel Avril 2009 V0_Copie de Flash du mois d' avril 2009 corrigé par NAIMI_Reporting Onatel Mai 2009 V 0_Budget Telmob 2011" xfId="11177" xr:uid="{00000000-0005-0000-0000-0000AA2B0000}"/>
    <cellStyle name="_TableRowBorder_Reporting Onatel Avril 2009 V0_Copie de Flash du mois d' avril 2009 corrigé par NAIMI_Reporting Onatel Mai 2009 V 0_Reporting Onatel septembre  2009 préparé" xfId="11178" xr:uid="{00000000-0005-0000-0000-0000AB2B0000}"/>
    <cellStyle name="_TableRowBorder_Reporting Onatel Avril 2009 V0_Copie de Flash du mois d' avril 2009 corrigé par NAIMI_Reporting Onatel septembre  2009 préparé" xfId="11179" xr:uid="{00000000-0005-0000-0000-0000AC2B0000}"/>
    <cellStyle name="_TableRowBorder_Reporting Onatel Avril 2009 V0_Flash du mois de mai 2009" xfId="11180" xr:uid="{00000000-0005-0000-0000-0000AD2B0000}"/>
    <cellStyle name="_TableRowBorder_Reporting Onatel Avril 2009 V0_Flash du mois de mai 2009_Budget Telmob 2011" xfId="11181" xr:uid="{00000000-0005-0000-0000-0000AE2B0000}"/>
    <cellStyle name="_TableRowBorder_Reporting Onatel Avril 2009 V0_Reporting Onatel Mai 2009 V 0" xfId="11182" xr:uid="{00000000-0005-0000-0000-0000AF2B0000}"/>
    <cellStyle name="_TableRowBorder_Reporting Onatel Avril 2009 V0_Reporting Onatel Mai 2009 V 0_Budget Telmob 2011" xfId="11183" xr:uid="{00000000-0005-0000-0000-0000B02B0000}"/>
    <cellStyle name="_TableRowBorder_Reporting Onatel Avril 2009 V0_Reporting Onatel septembre  2009 préparé" xfId="11184" xr:uid="{00000000-0005-0000-0000-0000B12B0000}"/>
    <cellStyle name="_TableRowBorder_Reporting Onatel Mai 2009 V 0" xfId="11185" xr:uid="{00000000-0005-0000-0000-0000B22B0000}"/>
    <cellStyle name="_TableRowBorder_Reporting Onatel Mai 2009 V 0 A ENVOYE" xfId="11186" xr:uid="{00000000-0005-0000-0000-0000B32B0000}"/>
    <cellStyle name="_TableRowBorder_Reporting Onatel Mai 2009 V 0 A ENVOYE_Budget Telmob 2011" xfId="11187" xr:uid="{00000000-0005-0000-0000-0000B42B0000}"/>
    <cellStyle name="_TableRowBorder_Reporting Onatel Mai 2009 V 0 A ENVOYE_Reporting Onatel septembre  2009 préparé" xfId="11188" xr:uid="{00000000-0005-0000-0000-0000B52B0000}"/>
    <cellStyle name="_TableRowBorder_Reporting Onatel Mai 2009 V 0_Budget Telmob 2011" xfId="11189" xr:uid="{00000000-0005-0000-0000-0000B62B0000}"/>
    <cellStyle name="_TableRowBorder_Reporting Onatel septembre  2009 préparé" xfId="11190" xr:uid="{00000000-0005-0000-0000-0000B72B0000}"/>
    <cellStyle name="_TableRowBorder_Rev Fixe-Internet" xfId="11191" xr:uid="{00000000-0005-0000-0000-0000B82B0000}"/>
    <cellStyle name="_TableRowBorder_Rev Fixe-Internet_Budget Telmob 2011" xfId="11192" xr:uid="{00000000-0005-0000-0000-0000B92B0000}"/>
    <cellStyle name="_TableRowBorder_Rev Fixe-Internet_COMMENTAIRES JUILLET 2009" xfId="11193" xr:uid="{00000000-0005-0000-0000-0000BA2B0000}"/>
    <cellStyle name="_TableRowBorder_Rev Fixe-Internet_COMMENTAIRES JUILLET 2009_Budget Telmob 2011" xfId="11194" xr:uid="{00000000-0005-0000-0000-0000BB2B0000}"/>
    <cellStyle name="_TableRowBorder_TBG Onatel Février  2009  Vtbg V3" xfId="11195" xr:uid="{00000000-0005-0000-0000-0000BC2B0000}"/>
    <cellStyle name="_TableRowBorder_TBG Onatel Février  2009  Vtbg V3_Budget Telmob 2011" xfId="11196" xr:uid="{00000000-0005-0000-0000-0000BD2B0000}"/>
    <cellStyle name="_TableRowBorder_TBG Onatel Février  2009  Vtbg V3_Commentaires TBG mars" xfId="11197" xr:uid="{00000000-0005-0000-0000-0000BE2B0000}"/>
    <cellStyle name="_TableRowBorder_TBG Onatel Février  2009  Vtbg V3_Commentaires TBG mars_Budget Telmob 2011" xfId="11198" xr:uid="{00000000-0005-0000-0000-0000BF2B0000}"/>
    <cellStyle name="_TableRowBorder_TBG Onatel Février  2009  Vtbg V3_Commentaires TBG mars_Copie de Flash du mois d' avril 2009 corrigé par NAIMI" xfId="11199" xr:uid="{00000000-0005-0000-0000-0000C02B0000}"/>
    <cellStyle name="_TableRowBorder_TBG Onatel Février  2009  Vtbg V3_Commentaires TBG mars_Copie de Flash du mois d' avril 2009 corrigé par NAIMI_Budget Telmob 2011" xfId="11200" xr:uid="{00000000-0005-0000-0000-0000C12B0000}"/>
    <cellStyle name="_TableRowBorder_TBG Onatel Février  2009  Vtbg V3_Commentaires TBG mars_Copie de Flash du mois d' avril 2009 corrigé par NAIMI_Flash du mois de mai 2009" xfId="11201" xr:uid="{00000000-0005-0000-0000-0000C22B0000}"/>
    <cellStyle name="_TableRowBorder_TBG Onatel Février  2009  Vtbg V3_Commentaires TBG mars_Copie de Flash du mois d' avril 2009 corrigé par NAIMI_Flash du mois de mai 2009_Budget Telmob 2011" xfId="11202" xr:uid="{00000000-0005-0000-0000-0000C32B0000}"/>
    <cellStyle name="_TableRowBorder_TBG Onatel Février  2009  Vtbg V3_Commentaires TBG mars_Copie de Flash du mois d' avril 2009 corrigé par NAIMI_Reporting Onatel Mai 2009 V 0" xfId="11203" xr:uid="{00000000-0005-0000-0000-0000C42B0000}"/>
    <cellStyle name="_TableRowBorder_TBG Onatel Février  2009  Vtbg V3_Commentaires TBG mars_Copie de Flash du mois d' avril 2009 corrigé par NAIMI_Reporting Onatel Mai 2009 V 0_Budget Telmob 2011" xfId="11204" xr:uid="{00000000-0005-0000-0000-0000C52B0000}"/>
    <cellStyle name="_TableRowBorder_TBG Onatel Février  2009  Vtbg V3_Commentaires TBG mars_Copie de Flash du mois d' avril 2009 corrigé par NAIMI_Reporting Onatel Mai 2009 V 0_Reporting Onatel septembre  2009 préparé" xfId="11205" xr:uid="{00000000-0005-0000-0000-0000C62B0000}"/>
    <cellStyle name="_TableRowBorder_TBG Onatel Février  2009  Vtbg V3_Commentaires TBG mars_Copie de Flash du mois d' avril 2009 corrigé par NAIMI_Reporting Onatel septembre  2009 préparé" xfId="11206" xr:uid="{00000000-0005-0000-0000-0000C72B0000}"/>
    <cellStyle name="_TableRowBorder_TBG Onatel Février  2009  Vtbg V3_Commentaires TBG mars_Flash du mois d' avril 2009" xfId="11207" xr:uid="{00000000-0005-0000-0000-0000C82B0000}"/>
    <cellStyle name="_TableRowBorder_TBG Onatel Février  2009  Vtbg V3_Commentaires TBG mars_Flash du mois d' avril 2009_Budget Telmob 2011" xfId="11208" xr:uid="{00000000-0005-0000-0000-0000C92B0000}"/>
    <cellStyle name="_TableRowBorder_TBG Onatel Février  2009  Vtbg V3_Commentaires TBG mars_Flash du mois d' avril 2009_Flash du mois de mai 2009" xfId="11209" xr:uid="{00000000-0005-0000-0000-0000CA2B0000}"/>
    <cellStyle name="_TableRowBorder_TBG Onatel Février  2009  Vtbg V3_Commentaires TBG mars_Flash du mois d' avril 2009_Flash du mois de mai 2009_Budget Telmob 2011" xfId="11210" xr:uid="{00000000-0005-0000-0000-0000CB2B0000}"/>
    <cellStyle name="_TableRowBorder_TBG Onatel Février  2009  Vtbg V3_Commentaires TBG mars_Flash du mois d' avril 2009_Reporting Onatel Mai 2009 V 0" xfId="11211" xr:uid="{00000000-0005-0000-0000-0000CC2B0000}"/>
    <cellStyle name="_TableRowBorder_TBG Onatel Février  2009  Vtbg V3_Commentaires TBG mars_Flash du mois d' avril 2009_Reporting Onatel Mai 2009 V 0_Budget Telmob 2011" xfId="11212" xr:uid="{00000000-0005-0000-0000-0000CD2B0000}"/>
    <cellStyle name="_TableRowBorder_TBG Onatel Février  2009  Vtbg V3_Commentaires TBG mars_Flash du mois d' avril 2009_Reporting Onatel septembre  2009 préparé" xfId="11213" xr:uid="{00000000-0005-0000-0000-0000CE2B0000}"/>
    <cellStyle name="_TableRowBorder_TBG Onatel Février  2009  Vtbg V3_Commentaires TBG mars_Flash du mois de mai 2009" xfId="11214" xr:uid="{00000000-0005-0000-0000-0000CF2B0000}"/>
    <cellStyle name="_TableRowBorder_TBG Onatel Février  2009  Vtbg V3_Commentaires TBG mars_Flash du mois de mai 2009_Budget Telmob 2011" xfId="11215" xr:uid="{00000000-0005-0000-0000-0000D02B0000}"/>
    <cellStyle name="_TableRowBorder_TBG Onatel Février  2009  Vtbg V3_Commentaires TBG mars_Reporting Onatel Mai 2009 V 0" xfId="11216" xr:uid="{00000000-0005-0000-0000-0000D12B0000}"/>
    <cellStyle name="_TableRowBorder_TBG Onatel Février  2009  Vtbg V3_Commentaires TBG mars_Reporting Onatel Mai 2009 V 0_Budget Telmob 2011" xfId="11217" xr:uid="{00000000-0005-0000-0000-0000D22B0000}"/>
    <cellStyle name="_TableRowBorder_TBG Onatel Février  2009  Vtbg V3_Commentaires TBG mars_Reporting Onatel septembre  2009 préparé" xfId="11218" xr:uid="{00000000-0005-0000-0000-0000D32B0000}"/>
    <cellStyle name="_TableRowBorder_TBG Onatel Février  2009  Vtbg V3_Copie de Flash du mois d' avril 2009 corrigé par NAIMI" xfId="11219" xr:uid="{00000000-0005-0000-0000-0000D42B0000}"/>
    <cellStyle name="_TableRowBorder_TBG Onatel Février  2009  Vtbg V3_Copie de Flash du mois d' avril 2009 corrigé par NAIMI_Budget Telmob 2011" xfId="11220" xr:uid="{00000000-0005-0000-0000-0000D52B0000}"/>
    <cellStyle name="_TableRowBorder_TBG Onatel Février  2009  Vtbg V3_Copie de Flash du mois d' avril 2009 corrigé par NAIMI_Flash du mois de mai 2009" xfId="11221" xr:uid="{00000000-0005-0000-0000-0000D62B0000}"/>
    <cellStyle name="_TableRowBorder_TBG Onatel Février  2009  Vtbg V3_Copie de Flash du mois d' avril 2009 corrigé par NAIMI_Flash du mois de mai 2009_Budget Telmob 2011" xfId="11222" xr:uid="{00000000-0005-0000-0000-0000D72B0000}"/>
    <cellStyle name="_TableRowBorder_TBG Onatel Février  2009  Vtbg V3_Copie de Flash du mois d' avril 2009 corrigé par NAIMI_Reporting Onatel Mai 2009 V 0" xfId="11223" xr:uid="{00000000-0005-0000-0000-0000D82B0000}"/>
    <cellStyle name="_TableRowBorder_TBG Onatel Février  2009  Vtbg V3_Copie de Flash du mois d' avril 2009 corrigé par NAIMI_Reporting Onatel Mai 2009 V 0_Budget Telmob 2011" xfId="11224" xr:uid="{00000000-0005-0000-0000-0000D92B0000}"/>
    <cellStyle name="_TableRowBorder_TBG Onatel Février  2009  Vtbg V3_Copie de Flash du mois d' avril 2009 corrigé par NAIMI_Reporting Onatel Mai 2009 V 0_Reporting Onatel septembre  2009 préparé" xfId="11225" xr:uid="{00000000-0005-0000-0000-0000DA2B0000}"/>
    <cellStyle name="_TableRowBorder_TBG Onatel Février  2009  Vtbg V3_Copie de Flash du mois d' avril 2009 corrigé par NAIMI_Reporting Onatel septembre  2009 préparé" xfId="11226" xr:uid="{00000000-0005-0000-0000-0000DB2B0000}"/>
    <cellStyle name="_TableRowBorder_TBG Onatel Février  2009  Vtbg V3_Flash du mois d' avril 2009" xfId="11227" xr:uid="{00000000-0005-0000-0000-0000DC2B0000}"/>
    <cellStyle name="_TableRowBorder_TBG Onatel Février  2009  Vtbg V3_Flash du mois d' avril 2009_Budget Telmob 2011" xfId="11228" xr:uid="{00000000-0005-0000-0000-0000DD2B0000}"/>
    <cellStyle name="_TableRowBorder_TBG Onatel Février  2009  Vtbg V3_Flash du mois d' avril 2009_Flash du mois de mai 2009" xfId="11229" xr:uid="{00000000-0005-0000-0000-0000DE2B0000}"/>
    <cellStyle name="_TableRowBorder_TBG Onatel Février  2009  Vtbg V3_Flash du mois d' avril 2009_Flash du mois de mai 2009_Budget Telmob 2011" xfId="11230" xr:uid="{00000000-0005-0000-0000-0000DF2B0000}"/>
    <cellStyle name="_TableRowBorder_TBG Onatel Février  2009  Vtbg V3_Flash du mois d' avril 2009_Reporting Onatel Mai 2009 V 0" xfId="11231" xr:uid="{00000000-0005-0000-0000-0000E02B0000}"/>
    <cellStyle name="_TableRowBorder_TBG Onatel Février  2009  Vtbg V3_Flash du mois d' avril 2009_Reporting Onatel Mai 2009 V 0_Budget Telmob 2011" xfId="11232" xr:uid="{00000000-0005-0000-0000-0000E12B0000}"/>
    <cellStyle name="_TableRowBorder_TBG Onatel Février  2009  Vtbg V3_Flash du mois d' avril 2009_Reporting Onatel septembre  2009 préparé" xfId="11233" xr:uid="{00000000-0005-0000-0000-0000E22B0000}"/>
    <cellStyle name="_TableRowBorder_TBG Onatel Février  2009  Vtbg V3_Flash du mois de mai 2009" xfId="11234" xr:uid="{00000000-0005-0000-0000-0000E32B0000}"/>
    <cellStyle name="_TableRowBorder_TBG Onatel Février  2009  Vtbg V3_Flash du mois de mai 2009_Budget Telmob 2011" xfId="11235" xr:uid="{00000000-0005-0000-0000-0000E42B0000}"/>
    <cellStyle name="_TableRowBorder_TBG Onatel Février  2009  Vtbg V3_Reporting Onatel Mai 2009 V 0" xfId="11236" xr:uid="{00000000-0005-0000-0000-0000E52B0000}"/>
    <cellStyle name="_TableRowBorder_TBG Onatel Février  2009  Vtbg V3_Reporting Onatel Mai 2009 V 0_Budget Telmob 2011" xfId="11237" xr:uid="{00000000-0005-0000-0000-0000E62B0000}"/>
    <cellStyle name="_TableRowBorder_TBG Onatel Février  2009  Vtbg V3_Reporting Onatel septembre  2009 préparé" xfId="11238" xr:uid="{00000000-0005-0000-0000-0000E72B0000}"/>
    <cellStyle name="_TableRowHead" xfId="11239" xr:uid="{00000000-0005-0000-0000-0000E82B0000}"/>
    <cellStyle name="_TableRowHead_Budget 2011 v1 (4)" xfId="11240" xr:uid="{00000000-0005-0000-0000-0000E92B0000}"/>
    <cellStyle name="_TableRowHeading" xfId="11241" xr:uid="{00000000-0005-0000-0000-0000EA2B0000}"/>
    <cellStyle name="_TableRowHeading_Budget 2011 v1 (4)" xfId="11242" xr:uid="{00000000-0005-0000-0000-0000EB2B0000}"/>
    <cellStyle name="_TableSuperHead" xfId="11243" xr:uid="{00000000-0005-0000-0000-0000EC2B0000}"/>
    <cellStyle name="_TableSuperHead_02 Pfd Valuation" xfId="11244" xr:uid="{00000000-0005-0000-0000-0000ED2B0000}"/>
    <cellStyle name="_TableSuperHead_USA Ownership" xfId="11245" xr:uid="{00000000-0005-0000-0000-0000EE2B0000}"/>
    <cellStyle name="_TableSuperHeading" xfId="11246" xr:uid="{00000000-0005-0000-0000-0000EF2B0000}"/>
    <cellStyle name="_TableText" xfId="11247" xr:uid="{00000000-0005-0000-0000-0000F02B0000}"/>
    <cellStyle name="_TB Mauritel  12.2005" xfId="11248" xr:uid="{00000000-0005-0000-0000-0000F12B0000}"/>
    <cellStyle name="_TBG Juin 2009 V CDG (2)" xfId="11249" xr:uid="{00000000-0005-0000-0000-0000F22B0000}"/>
    <cellStyle name="_TBG Juin 2009 V CDG (3)" xfId="11250" xr:uid="{00000000-0005-0000-0000-0000F32B0000}"/>
    <cellStyle name="_TBG Malitel juillet 2009" xfId="11251" xr:uid="{00000000-0005-0000-0000-0000F42B0000}"/>
    <cellStyle name="_V0 24sep" xfId="11252" xr:uid="{00000000-0005-0000-0000-0000F52B0000}"/>
    <cellStyle name="_V0 24sep (2)" xfId="11253" xr:uid="{00000000-0005-0000-0000-0000F62B0000}"/>
    <cellStyle name="_V1 actu1 9 avr 2008" xfId="11254" xr:uid="{00000000-0005-0000-0000-0000F72B0000}"/>
    <cellStyle name="_V2 BSS comparaison Budget 2008_2007" xfId="11255" xr:uid="{00000000-0005-0000-0000-0000F82B0000}"/>
    <cellStyle name="=C:\WINDOWS\SYSTEM32\COMMAND.COM" xfId="5356" xr:uid="{00000000-0005-0000-0000-0000ED140000}"/>
    <cellStyle name="=C:\WINNT\SYSTEM32\COMMAND.COM" xfId="5358" xr:uid="{00000000-0005-0000-0000-0000EF140000}"/>
    <cellStyle name="=C:\WINNT35\SYSTEM32\COMMAND.COM" xfId="5357" xr:uid="{00000000-0005-0000-0000-0000EE140000}"/>
    <cellStyle name="=F:\WINNT\SYSTEM32\COMMAND.COM" xfId="5359" xr:uid="{00000000-0005-0000-0000-0000F0140000}"/>
    <cellStyle name="•W_laroux" xfId="17239" xr:uid="{00000000-0005-0000-0000-000063430000}"/>
    <cellStyle name="0,0_x000d__x000a_NA_x000d__x000a_" xfId="187" xr:uid="{00000000-0005-0000-0000-0000BC000000}"/>
    <cellStyle name="0,0_x000d__x000a_NA_x000d__x000a_ 2" xfId="188" xr:uid="{00000000-0005-0000-0000-0000BD000000}"/>
    <cellStyle name="0,0_x000d__x000a_NA_x000d__x000a_ 2 2" xfId="189" xr:uid="{00000000-0005-0000-0000-0000BE000000}"/>
    <cellStyle name="0,0_x000d__x000a_NA_x000d__x000a_ 3" xfId="190" xr:uid="{00000000-0005-0000-0000-0000BF000000}"/>
    <cellStyle name="0,0_x000d__x000a_NA_x000d__x000a__BP&amp;A Bulletin - 05- 2008-09-MAPA (draft)" xfId="191" xr:uid="{00000000-0005-0000-0000-0000C0000000}"/>
    <cellStyle name="0000" xfId="192" xr:uid="{00000000-0005-0000-0000-0000C1000000}"/>
    <cellStyle name="000000" xfId="193" xr:uid="{00000000-0005-0000-0000-0000C2000000}"/>
    <cellStyle name="20 % - Accent1 10" xfId="1652" xr:uid="{00000000-0005-0000-0000-000075060000}"/>
    <cellStyle name="20 % - Accent1 10 2" xfId="1653" xr:uid="{00000000-0005-0000-0000-000076060000}"/>
    <cellStyle name="20 % - Accent1 10 2 2" xfId="1654" xr:uid="{00000000-0005-0000-0000-000077060000}"/>
    <cellStyle name="20 % - Accent1 10 2 2 2" xfId="1655" xr:uid="{00000000-0005-0000-0000-000078060000}"/>
    <cellStyle name="20 % - Accent1 10 2 2 2 2" xfId="1656" xr:uid="{00000000-0005-0000-0000-000079060000}"/>
    <cellStyle name="20 % - Accent1 10 2 2 3" xfId="1657" xr:uid="{00000000-0005-0000-0000-00007A060000}"/>
    <cellStyle name="20 % - Accent1 10 2 3" xfId="1658" xr:uid="{00000000-0005-0000-0000-00007B060000}"/>
    <cellStyle name="20 % - Accent1 10 2 3 2" xfId="1659" xr:uid="{00000000-0005-0000-0000-00007C060000}"/>
    <cellStyle name="20 % - Accent1 10 2 4" xfId="1660" xr:uid="{00000000-0005-0000-0000-00007D060000}"/>
    <cellStyle name="20 % - Accent1 10 2_RH et QS" xfId="1661" xr:uid="{00000000-0005-0000-0000-00007E060000}"/>
    <cellStyle name="20 % - Accent1 10 3" xfId="1662" xr:uid="{00000000-0005-0000-0000-00007F060000}"/>
    <cellStyle name="20 % - Accent1 10 3 2" xfId="1663" xr:uid="{00000000-0005-0000-0000-000080060000}"/>
    <cellStyle name="20 % - Accent1 10 3 2 2" xfId="1664" xr:uid="{00000000-0005-0000-0000-000081060000}"/>
    <cellStyle name="20 % - Accent1 10 3 2 2 2" xfId="1665" xr:uid="{00000000-0005-0000-0000-000082060000}"/>
    <cellStyle name="20 % - Accent1 10 3 2 3" xfId="1666" xr:uid="{00000000-0005-0000-0000-000083060000}"/>
    <cellStyle name="20 % - Accent1 10 3 3" xfId="1667" xr:uid="{00000000-0005-0000-0000-000084060000}"/>
    <cellStyle name="20 % - Accent1 10 3 3 2" xfId="1668" xr:uid="{00000000-0005-0000-0000-000085060000}"/>
    <cellStyle name="20 % - Accent1 10 3 4" xfId="1669" xr:uid="{00000000-0005-0000-0000-000086060000}"/>
    <cellStyle name="20 % - Accent1 10 3_RH et QS" xfId="1670" xr:uid="{00000000-0005-0000-0000-000087060000}"/>
    <cellStyle name="20 % - Accent1 10 4" xfId="1671" xr:uid="{00000000-0005-0000-0000-000088060000}"/>
    <cellStyle name="20 % - Accent1 10 4 2" xfId="1672" xr:uid="{00000000-0005-0000-0000-000089060000}"/>
    <cellStyle name="20 % - Accent1 10 4 2 2" xfId="1673" xr:uid="{00000000-0005-0000-0000-00008A060000}"/>
    <cellStyle name="20 % - Accent1 10 4 3" xfId="1674" xr:uid="{00000000-0005-0000-0000-00008B060000}"/>
    <cellStyle name="20 % - Accent1 10 5" xfId="1675" xr:uid="{00000000-0005-0000-0000-00008C060000}"/>
    <cellStyle name="20 % - Accent1 10 5 2" xfId="1676" xr:uid="{00000000-0005-0000-0000-00008D060000}"/>
    <cellStyle name="20 % - Accent1 10 6" xfId="1677" xr:uid="{00000000-0005-0000-0000-00008E060000}"/>
    <cellStyle name="20 % - Accent1 10_RH et QS" xfId="1678" xr:uid="{00000000-0005-0000-0000-00008F060000}"/>
    <cellStyle name="20 % - Accent1 11" xfId="1679" xr:uid="{00000000-0005-0000-0000-000090060000}"/>
    <cellStyle name="20 % - Accent1 11 2" xfId="1680" xr:uid="{00000000-0005-0000-0000-000091060000}"/>
    <cellStyle name="20 % - Accent1 11 2 2" xfId="1681" xr:uid="{00000000-0005-0000-0000-000092060000}"/>
    <cellStyle name="20 % - Accent1 11 2 2 2" xfId="1682" xr:uid="{00000000-0005-0000-0000-000093060000}"/>
    <cellStyle name="20 % - Accent1 11 2 3" xfId="1683" xr:uid="{00000000-0005-0000-0000-000094060000}"/>
    <cellStyle name="20 % - Accent1 11 3" xfId="1684" xr:uid="{00000000-0005-0000-0000-000095060000}"/>
    <cellStyle name="20 % - Accent1 11 3 2" xfId="1685" xr:uid="{00000000-0005-0000-0000-000096060000}"/>
    <cellStyle name="20 % - Accent1 11 4" xfId="1686" xr:uid="{00000000-0005-0000-0000-000097060000}"/>
    <cellStyle name="20 % - Accent1 11_RH et QS" xfId="1687" xr:uid="{00000000-0005-0000-0000-000098060000}"/>
    <cellStyle name="20 % - Accent1 12" xfId="1688" xr:uid="{00000000-0005-0000-0000-000099060000}"/>
    <cellStyle name="20 % - Accent1 12 2" xfId="1689" xr:uid="{00000000-0005-0000-0000-00009A060000}"/>
    <cellStyle name="20 % - Accent1 12 2 2" xfId="1690" xr:uid="{00000000-0005-0000-0000-00009B060000}"/>
    <cellStyle name="20 % - Accent1 12 2 2 2" xfId="1691" xr:uid="{00000000-0005-0000-0000-00009C060000}"/>
    <cellStyle name="20 % - Accent1 12 2 3" xfId="1692" xr:uid="{00000000-0005-0000-0000-00009D060000}"/>
    <cellStyle name="20 % - Accent1 12 3" xfId="1693" xr:uid="{00000000-0005-0000-0000-00009E060000}"/>
    <cellStyle name="20 % - Accent1 12 3 2" xfId="1694" xr:uid="{00000000-0005-0000-0000-00009F060000}"/>
    <cellStyle name="20 % - Accent1 12 4" xfId="1695" xr:uid="{00000000-0005-0000-0000-0000A0060000}"/>
    <cellStyle name="20 % - Accent1 12_RH et QS" xfId="1696" xr:uid="{00000000-0005-0000-0000-0000A1060000}"/>
    <cellStyle name="20 % - Accent1 13" xfId="1697" xr:uid="{00000000-0005-0000-0000-0000A2060000}"/>
    <cellStyle name="20 % - Accent1 13 2" xfId="1698" xr:uid="{00000000-0005-0000-0000-0000A3060000}"/>
    <cellStyle name="20 % - Accent1 13 2 2" xfId="1699" xr:uid="{00000000-0005-0000-0000-0000A4060000}"/>
    <cellStyle name="20 % - Accent1 13 2 2 2" xfId="1700" xr:uid="{00000000-0005-0000-0000-0000A5060000}"/>
    <cellStyle name="20 % - Accent1 13 2 3" xfId="1701" xr:uid="{00000000-0005-0000-0000-0000A6060000}"/>
    <cellStyle name="20 % - Accent1 13 3" xfId="1702" xr:uid="{00000000-0005-0000-0000-0000A7060000}"/>
    <cellStyle name="20 % - Accent1 13 3 2" xfId="1703" xr:uid="{00000000-0005-0000-0000-0000A8060000}"/>
    <cellStyle name="20 % - Accent1 13 4" xfId="1704" xr:uid="{00000000-0005-0000-0000-0000A9060000}"/>
    <cellStyle name="20 % - Accent1 13_RH et QS" xfId="1705" xr:uid="{00000000-0005-0000-0000-0000AA060000}"/>
    <cellStyle name="20 % - Accent1 14" xfId="1706" xr:uid="{00000000-0005-0000-0000-0000AB060000}"/>
    <cellStyle name="20 % - Accent1 14 2" xfId="1707" xr:uid="{00000000-0005-0000-0000-0000AC060000}"/>
    <cellStyle name="20 % - Accent1 15" xfId="1708" xr:uid="{00000000-0005-0000-0000-0000AD060000}"/>
    <cellStyle name="20 % - Accent1 2" xfId="1709" xr:uid="{00000000-0005-0000-0000-0000AE060000}"/>
    <cellStyle name="20 % - Accent1 2 2" xfId="1710" xr:uid="{00000000-0005-0000-0000-0000AF060000}"/>
    <cellStyle name="20 % - Accent1 2 2 2" xfId="1711" xr:uid="{00000000-0005-0000-0000-0000B0060000}"/>
    <cellStyle name="20 % - Accent1 2 2 3" xfId="1712" xr:uid="{00000000-0005-0000-0000-0000B1060000}"/>
    <cellStyle name="20 % - Accent1 2 2_Parc Mobile" xfId="1713" xr:uid="{00000000-0005-0000-0000-0000B2060000}"/>
    <cellStyle name="20 % - Accent1 2 3" xfId="1714" xr:uid="{00000000-0005-0000-0000-0000B3060000}"/>
    <cellStyle name="20 % - Accent1 2 4" xfId="1715" xr:uid="{00000000-0005-0000-0000-0000B4060000}"/>
    <cellStyle name="20 % - Accent1 2 5" xfId="1716" xr:uid="{00000000-0005-0000-0000-0000B5060000}"/>
    <cellStyle name="20 % - Accent1 2_CA Fixe" xfId="1717" xr:uid="{00000000-0005-0000-0000-0000B6060000}"/>
    <cellStyle name="20 % - Accent1 3" xfId="1718" xr:uid="{00000000-0005-0000-0000-0000B7060000}"/>
    <cellStyle name="20 % - Accent1 3 2" xfId="1719" xr:uid="{00000000-0005-0000-0000-0000B8060000}"/>
    <cellStyle name="20 % - Accent1 3 2 2" xfId="1720" xr:uid="{00000000-0005-0000-0000-0000B9060000}"/>
    <cellStyle name="20 % - Accent1 3 2_Parc Mobile" xfId="1721" xr:uid="{00000000-0005-0000-0000-0000BA060000}"/>
    <cellStyle name="20 % - Accent1 3 3" xfId="1722" xr:uid="{00000000-0005-0000-0000-0000BB060000}"/>
    <cellStyle name="20 % - Accent1 3 4" xfId="1723" xr:uid="{00000000-0005-0000-0000-0000BC060000}"/>
    <cellStyle name="20 % - Accent1 3 5" xfId="1724" xr:uid="{00000000-0005-0000-0000-0000BD060000}"/>
    <cellStyle name="20 % - Accent1 3_CA Fixe" xfId="1725" xr:uid="{00000000-0005-0000-0000-0000BE060000}"/>
    <cellStyle name="20 % - Accent1 4" xfId="1726" xr:uid="{00000000-0005-0000-0000-0000BF060000}"/>
    <cellStyle name="20 % - Accent1 4 2" xfId="1727" xr:uid="{00000000-0005-0000-0000-0000C0060000}"/>
    <cellStyle name="20 % - Accent1 4 2 2" xfId="1728" xr:uid="{00000000-0005-0000-0000-0000C1060000}"/>
    <cellStyle name="20 % - Accent1 4 2_Parc Mobile" xfId="1729" xr:uid="{00000000-0005-0000-0000-0000C2060000}"/>
    <cellStyle name="20 % - Accent1 4 3" xfId="1730" xr:uid="{00000000-0005-0000-0000-0000C3060000}"/>
    <cellStyle name="20 % - Accent1 4 4" xfId="1731" xr:uid="{00000000-0005-0000-0000-0000C4060000}"/>
    <cellStyle name="20 % - Accent1 4 5" xfId="1732" xr:uid="{00000000-0005-0000-0000-0000C5060000}"/>
    <cellStyle name="20 % - Accent1 4_CA Fixe" xfId="1733" xr:uid="{00000000-0005-0000-0000-0000C6060000}"/>
    <cellStyle name="20 % - Accent1 5" xfId="1734" xr:uid="{00000000-0005-0000-0000-0000C7060000}"/>
    <cellStyle name="20 % - Accent1 5 2" xfId="1735" xr:uid="{00000000-0005-0000-0000-0000C8060000}"/>
    <cellStyle name="20 % - Accent1 6" xfId="1736" xr:uid="{00000000-0005-0000-0000-0000C9060000}"/>
    <cellStyle name="20 % - Accent1 6 2" xfId="1737" xr:uid="{00000000-0005-0000-0000-0000CA060000}"/>
    <cellStyle name="20 % - Accent1 7" xfId="1738" xr:uid="{00000000-0005-0000-0000-0000CB060000}"/>
    <cellStyle name="20 % - Accent1 7 2" xfId="1739" xr:uid="{00000000-0005-0000-0000-0000CC060000}"/>
    <cellStyle name="20 % - Accent1 7 2 2" xfId="1740" xr:uid="{00000000-0005-0000-0000-0000CD060000}"/>
    <cellStyle name="20 % - Accent1 7 2 2 2" xfId="1741" xr:uid="{00000000-0005-0000-0000-0000CE060000}"/>
    <cellStyle name="20 % - Accent1 7 2 2 2 2" xfId="1742" xr:uid="{00000000-0005-0000-0000-0000CF060000}"/>
    <cellStyle name="20 % - Accent1 7 2 2 3" xfId="1743" xr:uid="{00000000-0005-0000-0000-0000D0060000}"/>
    <cellStyle name="20 % - Accent1 7 2 3" xfId="1744" xr:uid="{00000000-0005-0000-0000-0000D1060000}"/>
    <cellStyle name="20 % - Accent1 7 2 3 2" xfId="1745" xr:uid="{00000000-0005-0000-0000-0000D2060000}"/>
    <cellStyle name="20 % - Accent1 7 2 4" xfId="1746" xr:uid="{00000000-0005-0000-0000-0000D3060000}"/>
    <cellStyle name="20 % - Accent1 7 2_RH et QS" xfId="1747" xr:uid="{00000000-0005-0000-0000-0000D4060000}"/>
    <cellStyle name="20 % - Accent1 7 3" xfId="1748" xr:uid="{00000000-0005-0000-0000-0000D5060000}"/>
    <cellStyle name="20 % - Accent1 7 3 2" xfId="1749" xr:uid="{00000000-0005-0000-0000-0000D6060000}"/>
    <cellStyle name="20 % - Accent1 7 3 2 2" xfId="1750" xr:uid="{00000000-0005-0000-0000-0000D7060000}"/>
    <cellStyle name="20 % - Accent1 7 3 2 2 2" xfId="1751" xr:uid="{00000000-0005-0000-0000-0000D8060000}"/>
    <cellStyle name="20 % - Accent1 7 3 2 3" xfId="1752" xr:uid="{00000000-0005-0000-0000-0000D9060000}"/>
    <cellStyle name="20 % - Accent1 7 3 3" xfId="1753" xr:uid="{00000000-0005-0000-0000-0000DA060000}"/>
    <cellStyle name="20 % - Accent1 7 3 3 2" xfId="1754" xr:uid="{00000000-0005-0000-0000-0000DB060000}"/>
    <cellStyle name="20 % - Accent1 7 3 4" xfId="1755" xr:uid="{00000000-0005-0000-0000-0000DC060000}"/>
    <cellStyle name="20 % - Accent1 7 3_RH et QS" xfId="1756" xr:uid="{00000000-0005-0000-0000-0000DD060000}"/>
    <cellStyle name="20 % - Accent1 7 4" xfId="1757" xr:uid="{00000000-0005-0000-0000-0000DE060000}"/>
    <cellStyle name="20 % - Accent1 7 4 2" xfId="1758" xr:uid="{00000000-0005-0000-0000-0000DF060000}"/>
    <cellStyle name="20 % - Accent1 7 4 2 2" xfId="1759" xr:uid="{00000000-0005-0000-0000-0000E0060000}"/>
    <cellStyle name="20 % - Accent1 7 4 3" xfId="1760" xr:uid="{00000000-0005-0000-0000-0000E1060000}"/>
    <cellStyle name="20 % - Accent1 7 5" xfId="1761" xr:uid="{00000000-0005-0000-0000-0000E2060000}"/>
    <cellStyle name="20 % - Accent1 7 5 2" xfId="1762" xr:uid="{00000000-0005-0000-0000-0000E3060000}"/>
    <cellStyle name="20 % - Accent1 7 6" xfId="1763" xr:uid="{00000000-0005-0000-0000-0000E4060000}"/>
    <cellStyle name="20 % - Accent1 7_RH et QS" xfId="1764" xr:uid="{00000000-0005-0000-0000-0000E5060000}"/>
    <cellStyle name="20 % - Accent1 8" xfId="1765" xr:uid="{00000000-0005-0000-0000-0000E6060000}"/>
    <cellStyle name="20 % - Accent1 8 2" xfId="1766" xr:uid="{00000000-0005-0000-0000-0000E7060000}"/>
    <cellStyle name="20 % - Accent1 8 2 2" xfId="1767" xr:uid="{00000000-0005-0000-0000-0000E8060000}"/>
    <cellStyle name="20 % - Accent1 8 2 2 2" xfId="1768" xr:uid="{00000000-0005-0000-0000-0000E9060000}"/>
    <cellStyle name="20 % - Accent1 8 2 2 2 2" xfId="1769" xr:uid="{00000000-0005-0000-0000-0000EA060000}"/>
    <cellStyle name="20 % - Accent1 8 2 2 3" xfId="1770" xr:uid="{00000000-0005-0000-0000-0000EB060000}"/>
    <cellStyle name="20 % - Accent1 8 2 3" xfId="1771" xr:uid="{00000000-0005-0000-0000-0000EC060000}"/>
    <cellStyle name="20 % - Accent1 8 2 3 2" xfId="1772" xr:uid="{00000000-0005-0000-0000-0000ED060000}"/>
    <cellStyle name="20 % - Accent1 8 2 4" xfId="1773" xr:uid="{00000000-0005-0000-0000-0000EE060000}"/>
    <cellStyle name="20 % - Accent1 8 2_RH et QS" xfId="1774" xr:uid="{00000000-0005-0000-0000-0000EF060000}"/>
    <cellStyle name="20 % - Accent1 8 3" xfId="1775" xr:uid="{00000000-0005-0000-0000-0000F0060000}"/>
    <cellStyle name="20 % - Accent1 8 3 2" xfId="1776" xr:uid="{00000000-0005-0000-0000-0000F1060000}"/>
    <cellStyle name="20 % - Accent1 8 3 2 2" xfId="1777" xr:uid="{00000000-0005-0000-0000-0000F2060000}"/>
    <cellStyle name="20 % - Accent1 8 3 2 2 2" xfId="1778" xr:uid="{00000000-0005-0000-0000-0000F3060000}"/>
    <cellStyle name="20 % - Accent1 8 3 2 3" xfId="1779" xr:uid="{00000000-0005-0000-0000-0000F4060000}"/>
    <cellStyle name="20 % - Accent1 8 3 3" xfId="1780" xr:uid="{00000000-0005-0000-0000-0000F5060000}"/>
    <cellStyle name="20 % - Accent1 8 3 3 2" xfId="1781" xr:uid="{00000000-0005-0000-0000-0000F6060000}"/>
    <cellStyle name="20 % - Accent1 8 3 4" xfId="1782" xr:uid="{00000000-0005-0000-0000-0000F7060000}"/>
    <cellStyle name="20 % - Accent1 8 3_RH et QS" xfId="1783" xr:uid="{00000000-0005-0000-0000-0000F8060000}"/>
    <cellStyle name="20 % - Accent1 8 4" xfId="1784" xr:uid="{00000000-0005-0000-0000-0000F9060000}"/>
    <cellStyle name="20 % - Accent1 8 4 2" xfId="1785" xr:uid="{00000000-0005-0000-0000-0000FA060000}"/>
    <cellStyle name="20 % - Accent1 8 4 2 2" xfId="1786" xr:uid="{00000000-0005-0000-0000-0000FB060000}"/>
    <cellStyle name="20 % - Accent1 8 4 3" xfId="1787" xr:uid="{00000000-0005-0000-0000-0000FC060000}"/>
    <cellStyle name="20 % - Accent1 8 5" xfId="1788" xr:uid="{00000000-0005-0000-0000-0000FD060000}"/>
    <cellStyle name="20 % - Accent1 8 5 2" xfId="1789" xr:uid="{00000000-0005-0000-0000-0000FE060000}"/>
    <cellStyle name="20 % - Accent1 8 6" xfId="1790" xr:uid="{00000000-0005-0000-0000-0000FF060000}"/>
    <cellStyle name="20 % - Accent1 8_RH et QS" xfId="1791" xr:uid="{00000000-0005-0000-0000-000000070000}"/>
    <cellStyle name="20 % - Accent1 9" xfId="1792" xr:uid="{00000000-0005-0000-0000-000001070000}"/>
    <cellStyle name="20 % - Accent1 9 2" xfId="1793" xr:uid="{00000000-0005-0000-0000-000002070000}"/>
    <cellStyle name="20 % - Accent1 9 2 2" xfId="1794" xr:uid="{00000000-0005-0000-0000-000003070000}"/>
    <cellStyle name="20 % - Accent1 9 2 2 2" xfId="1795" xr:uid="{00000000-0005-0000-0000-000004070000}"/>
    <cellStyle name="20 % - Accent1 9 2 2 2 2" xfId="1796" xr:uid="{00000000-0005-0000-0000-000005070000}"/>
    <cellStyle name="20 % - Accent1 9 2 2 3" xfId="1797" xr:uid="{00000000-0005-0000-0000-000006070000}"/>
    <cellStyle name="20 % - Accent1 9 2 3" xfId="1798" xr:uid="{00000000-0005-0000-0000-000007070000}"/>
    <cellStyle name="20 % - Accent1 9 2 3 2" xfId="1799" xr:uid="{00000000-0005-0000-0000-000008070000}"/>
    <cellStyle name="20 % - Accent1 9 2 4" xfId="1800" xr:uid="{00000000-0005-0000-0000-000009070000}"/>
    <cellStyle name="20 % - Accent1 9 2_RH et QS" xfId="1801" xr:uid="{00000000-0005-0000-0000-00000A070000}"/>
    <cellStyle name="20 % - Accent1 9 3" xfId="1802" xr:uid="{00000000-0005-0000-0000-00000B070000}"/>
    <cellStyle name="20 % - Accent1 9 3 2" xfId="1803" xr:uid="{00000000-0005-0000-0000-00000C070000}"/>
    <cellStyle name="20 % - Accent1 9 3 2 2" xfId="1804" xr:uid="{00000000-0005-0000-0000-00000D070000}"/>
    <cellStyle name="20 % - Accent1 9 3 2 2 2" xfId="1805" xr:uid="{00000000-0005-0000-0000-00000E070000}"/>
    <cellStyle name="20 % - Accent1 9 3 2 3" xfId="1806" xr:uid="{00000000-0005-0000-0000-00000F070000}"/>
    <cellStyle name="20 % - Accent1 9 3 3" xfId="1807" xr:uid="{00000000-0005-0000-0000-000010070000}"/>
    <cellStyle name="20 % - Accent1 9 3 3 2" xfId="1808" xr:uid="{00000000-0005-0000-0000-000011070000}"/>
    <cellStyle name="20 % - Accent1 9 3 4" xfId="1809" xr:uid="{00000000-0005-0000-0000-000012070000}"/>
    <cellStyle name="20 % - Accent1 9 3_RH et QS" xfId="1810" xr:uid="{00000000-0005-0000-0000-000013070000}"/>
    <cellStyle name="20 % - Accent1 9 4" xfId="1811" xr:uid="{00000000-0005-0000-0000-000014070000}"/>
    <cellStyle name="20 % - Accent1 9 4 2" xfId="1812" xr:uid="{00000000-0005-0000-0000-000015070000}"/>
    <cellStyle name="20 % - Accent1 9 4 2 2" xfId="1813" xr:uid="{00000000-0005-0000-0000-000016070000}"/>
    <cellStyle name="20 % - Accent1 9 4 3" xfId="1814" xr:uid="{00000000-0005-0000-0000-000017070000}"/>
    <cellStyle name="20 % - Accent1 9 5" xfId="1815" xr:uid="{00000000-0005-0000-0000-000018070000}"/>
    <cellStyle name="20 % - Accent1 9 5 2" xfId="1816" xr:uid="{00000000-0005-0000-0000-000019070000}"/>
    <cellStyle name="20 % - Accent1 9 6" xfId="1817" xr:uid="{00000000-0005-0000-0000-00001A070000}"/>
    <cellStyle name="20 % - Accent1 9_RH et QS" xfId="1818" xr:uid="{00000000-0005-0000-0000-00001B070000}"/>
    <cellStyle name="20 % - Accent2 10" xfId="1819" xr:uid="{00000000-0005-0000-0000-00001C070000}"/>
    <cellStyle name="20 % - Accent2 10 2" xfId="1820" xr:uid="{00000000-0005-0000-0000-00001D070000}"/>
    <cellStyle name="20 % - Accent2 10 2 2" xfId="1821" xr:uid="{00000000-0005-0000-0000-00001E070000}"/>
    <cellStyle name="20 % - Accent2 10 2 2 2" xfId="1822" xr:uid="{00000000-0005-0000-0000-00001F070000}"/>
    <cellStyle name="20 % - Accent2 10 2 2 2 2" xfId="1823" xr:uid="{00000000-0005-0000-0000-000020070000}"/>
    <cellStyle name="20 % - Accent2 10 2 2 3" xfId="1824" xr:uid="{00000000-0005-0000-0000-000021070000}"/>
    <cellStyle name="20 % - Accent2 10 2 3" xfId="1825" xr:uid="{00000000-0005-0000-0000-000022070000}"/>
    <cellStyle name="20 % - Accent2 10 2 3 2" xfId="1826" xr:uid="{00000000-0005-0000-0000-000023070000}"/>
    <cellStyle name="20 % - Accent2 10 2 4" xfId="1827" xr:uid="{00000000-0005-0000-0000-000024070000}"/>
    <cellStyle name="20 % - Accent2 10 2_RH et QS" xfId="1828" xr:uid="{00000000-0005-0000-0000-000025070000}"/>
    <cellStyle name="20 % - Accent2 10 3" xfId="1829" xr:uid="{00000000-0005-0000-0000-000026070000}"/>
    <cellStyle name="20 % - Accent2 10 3 2" xfId="1830" xr:uid="{00000000-0005-0000-0000-000027070000}"/>
    <cellStyle name="20 % - Accent2 10 3 2 2" xfId="1831" xr:uid="{00000000-0005-0000-0000-000028070000}"/>
    <cellStyle name="20 % - Accent2 10 3 2 2 2" xfId="1832" xr:uid="{00000000-0005-0000-0000-000029070000}"/>
    <cellStyle name="20 % - Accent2 10 3 2 3" xfId="1833" xr:uid="{00000000-0005-0000-0000-00002A070000}"/>
    <cellStyle name="20 % - Accent2 10 3 3" xfId="1834" xr:uid="{00000000-0005-0000-0000-00002B070000}"/>
    <cellStyle name="20 % - Accent2 10 3 3 2" xfId="1835" xr:uid="{00000000-0005-0000-0000-00002C070000}"/>
    <cellStyle name="20 % - Accent2 10 3 4" xfId="1836" xr:uid="{00000000-0005-0000-0000-00002D070000}"/>
    <cellStyle name="20 % - Accent2 10 3_RH et QS" xfId="1837" xr:uid="{00000000-0005-0000-0000-00002E070000}"/>
    <cellStyle name="20 % - Accent2 10 4" xfId="1838" xr:uid="{00000000-0005-0000-0000-00002F070000}"/>
    <cellStyle name="20 % - Accent2 10 4 2" xfId="1839" xr:uid="{00000000-0005-0000-0000-000030070000}"/>
    <cellStyle name="20 % - Accent2 10 4 2 2" xfId="1840" xr:uid="{00000000-0005-0000-0000-000031070000}"/>
    <cellStyle name="20 % - Accent2 10 4 3" xfId="1841" xr:uid="{00000000-0005-0000-0000-000032070000}"/>
    <cellStyle name="20 % - Accent2 10 5" xfId="1842" xr:uid="{00000000-0005-0000-0000-000033070000}"/>
    <cellStyle name="20 % - Accent2 10 5 2" xfId="1843" xr:uid="{00000000-0005-0000-0000-000034070000}"/>
    <cellStyle name="20 % - Accent2 10 6" xfId="1844" xr:uid="{00000000-0005-0000-0000-000035070000}"/>
    <cellStyle name="20 % - Accent2 10_RH et QS" xfId="1845" xr:uid="{00000000-0005-0000-0000-000036070000}"/>
    <cellStyle name="20 % - Accent2 11" xfId="1846" xr:uid="{00000000-0005-0000-0000-000037070000}"/>
    <cellStyle name="20 % - Accent2 11 2" xfId="1847" xr:uid="{00000000-0005-0000-0000-000038070000}"/>
    <cellStyle name="20 % - Accent2 11 2 2" xfId="1848" xr:uid="{00000000-0005-0000-0000-000039070000}"/>
    <cellStyle name="20 % - Accent2 11 2 2 2" xfId="1849" xr:uid="{00000000-0005-0000-0000-00003A070000}"/>
    <cellStyle name="20 % - Accent2 11 2 3" xfId="1850" xr:uid="{00000000-0005-0000-0000-00003B070000}"/>
    <cellStyle name="20 % - Accent2 11 3" xfId="1851" xr:uid="{00000000-0005-0000-0000-00003C070000}"/>
    <cellStyle name="20 % - Accent2 11 3 2" xfId="1852" xr:uid="{00000000-0005-0000-0000-00003D070000}"/>
    <cellStyle name="20 % - Accent2 11 4" xfId="1853" xr:uid="{00000000-0005-0000-0000-00003E070000}"/>
    <cellStyle name="20 % - Accent2 11_RH et QS" xfId="1854" xr:uid="{00000000-0005-0000-0000-00003F070000}"/>
    <cellStyle name="20 % - Accent2 12" xfId="1855" xr:uid="{00000000-0005-0000-0000-000040070000}"/>
    <cellStyle name="20 % - Accent2 12 2" xfId="1856" xr:uid="{00000000-0005-0000-0000-000041070000}"/>
    <cellStyle name="20 % - Accent2 12 2 2" xfId="1857" xr:uid="{00000000-0005-0000-0000-000042070000}"/>
    <cellStyle name="20 % - Accent2 12 2 2 2" xfId="1858" xr:uid="{00000000-0005-0000-0000-000043070000}"/>
    <cellStyle name="20 % - Accent2 12 2 3" xfId="1859" xr:uid="{00000000-0005-0000-0000-000044070000}"/>
    <cellStyle name="20 % - Accent2 12 3" xfId="1860" xr:uid="{00000000-0005-0000-0000-000045070000}"/>
    <cellStyle name="20 % - Accent2 12 3 2" xfId="1861" xr:uid="{00000000-0005-0000-0000-000046070000}"/>
    <cellStyle name="20 % - Accent2 12 4" xfId="1862" xr:uid="{00000000-0005-0000-0000-000047070000}"/>
    <cellStyle name="20 % - Accent2 12_RH et QS" xfId="1863" xr:uid="{00000000-0005-0000-0000-000048070000}"/>
    <cellStyle name="20 % - Accent2 13" xfId="1864" xr:uid="{00000000-0005-0000-0000-000049070000}"/>
    <cellStyle name="20 % - Accent2 13 2" xfId="1865" xr:uid="{00000000-0005-0000-0000-00004A070000}"/>
    <cellStyle name="20 % - Accent2 13 2 2" xfId="1866" xr:uid="{00000000-0005-0000-0000-00004B070000}"/>
    <cellStyle name="20 % - Accent2 13 2 2 2" xfId="1867" xr:uid="{00000000-0005-0000-0000-00004C070000}"/>
    <cellStyle name="20 % - Accent2 13 2 3" xfId="1868" xr:uid="{00000000-0005-0000-0000-00004D070000}"/>
    <cellStyle name="20 % - Accent2 13 3" xfId="1869" xr:uid="{00000000-0005-0000-0000-00004E070000}"/>
    <cellStyle name="20 % - Accent2 13 3 2" xfId="1870" xr:uid="{00000000-0005-0000-0000-00004F070000}"/>
    <cellStyle name="20 % - Accent2 13 4" xfId="1871" xr:uid="{00000000-0005-0000-0000-000050070000}"/>
    <cellStyle name="20 % - Accent2 13_RH et QS" xfId="1872" xr:uid="{00000000-0005-0000-0000-000051070000}"/>
    <cellStyle name="20 % - Accent2 14" xfId="1873" xr:uid="{00000000-0005-0000-0000-000052070000}"/>
    <cellStyle name="20 % - Accent2 14 2" xfId="1874" xr:uid="{00000000-0005-0000-0000-000053070000}"/>
    <cellStyle name="20 % - Accent2 15" xfId="1875" xr:uid="{00000000-0005-0000-0000-000054070000}"/>
    <cellStyle name="20 % - Accent2 2" xfId="1876" xr:uid="{00000000-0005-0000-0000-000055070000}"/>
    <cellStyle name="20 % - Accent2 2 2" xfId="1877" xr:uid="{00000000-0005-0000-0000-000056070000}"/>
    <cellStyle name="20 % - Accent2 2 2 2" xfId="1878" xr:uid="{00000000-0005-0000-0000-000057070000}"/>
    <cellStyle name="20 % - Accent2 2 2 3" xfId="1879" xr:uid="{00000000-0005-0000-0000-000058070000}"/>
    <cellStyle name="20 % - Accent2 2 2_Parc Mobile" xfId="1880" xr:uid="{00000000-0005-0000-0000-000059070000}"/>
    <cellStyle name="20 % - Accent2 2 3" xfId="1881" xr:uid="{00000000-0005-0000-0000-00005A070000}"/>
    <cellStyle name="20 % - Accent2 2 4" xfId="1882" xr:uid="{00000000-0005-0000-0000-00005B070000}"/>
    <cellStyle name="20 % - Accent2 2 5" xfId="1883" xr:uid="{00000000-0005-0000-0000-00005C070000}"/>
    <cellStyle name="20 % - Accent2 2_CA Fixe" xfId="1884" xr:uid="{00000000-0005-0000-0000-00005D070000}"/>
    <cellStyle name="20 % - Accent2 3" xfId="1885" xr:uid="{00000000-0005-0000-0000-00005E070000}"/>
    <cellStyle name="20 % - Accent2 3 2" xfId="1886" xr:uid="{00000000-0005-0000-0000-00005F070000}"/>
    <cellStyle name="20 % - Accent2 3 2 2" xfId="1887" xr:uid="{00000000-0005-0000-0000-000060070000}"/>
    <cellStyle name="20 % - Accent2 3 2_Parc Mobile" xfId="1888" xr:uid="{00000000-0005-0000-0000-000061070000}"/>
    <cellStyle name="20 % - Accent2 3 3" xfId="1889" xr:uid="{00000000-0005-0000-0000-000062070000}"/>
    <cellStyle name="20 % - Accent2 3 4" xfId="1890" xr:uid="{00000000-0005-0000-0000-000063070000}"/>
    <cellStyle name="20 % - Accent2 3 5" xfId="1891" xr:uid="{00000000-0005-0000-0000-000064070000}"/>
    <cellStyle name="20 % - Accent2 3_CA Fixe" xfId="1892" xr:uid="{00000000-0005-0000-0000-000065070000}"/>
    <cellStyle name="20 % - Accent2 4" xfId="1893" xr:uid="{00000000-0005-0000-0000-000066070000}"/>
    <cellStyle name="20 % - Accent2 4 2" xfId="1894" xr:uid="{00000000-0005-0000-0000-000067070000}"/>
    <cellStyle name="20 % - Accent2 4 2 2" xfId="1895" xr:uid="{00000000-0005-0000-0000-000068070000}"/>
    <cellStyle name="20 % - Accent2 4 2_Parc Mobile" xfId="1896" xr:uid="{00000000-0005-0000-0000-000069070000}"/>
    <cellStyle name="20 % - Accent2 4 3" xfId="1897" xr:uid="{00000000-0005-0000-0000-00006A070000}"/>
    <cellStyle name="20 % - Accent2 4 4" xfId="1898" xr:uid="{00000000-0005-0000-0000-00006B070000}"/>
    <cellStyle name="20 % - Accent2 4 5" xfId="1899" xr:uid="{00000000-0005-0000-0000-00006C070000}"/>
    <cellStyle name="20 % - Accent2 4_CA Fixe" xfId="1900" xr:uid="{00000000-0005-0000-0000-00006D070000}"/>
    <cellStyle name="20 % - Accent2 5" xfId="1901" xr:uid="{00000000-0005-0000-0000-00006E070000}"/>
    <cellStyle name="20 % - Accent2 5 2" xfId="1902" xr:uid="{00000000-0005-0000-0000-00006F070000}"/>
    <cellStyle name="20 % - Accent2 6" xfId="1903" xr:uid="{00000000-0005-0000-0000-000070070000}"/>
    <cellStyle name="20 % - Accent2 6 2" xfId="1904" xr:uid="{00000000-0005-0000-0000-000071070000}"/>
    <cellStyle name="20 % - Accent2 7" xfId="1905" xr:uid="{00000000-0005-0000-0000-000072070000}"/>
    <cellStyle name="20 % - Accent2 7 2" xfId="1906" xr:uid="{00000000-0005-0000-0000-000073070000}"/>
    <cellStyle name="20 % - Accent2 7 2 2" xfId="1907" xr:uid="{00000000-0005-0000-0000-000074070000}"/>
    <cellStyle name="20 % - Accent2 7 2 2 2" xfId="1908" xr:uid="{00000000-0005-0000-0000-000075070000}"/>
    <cellStyle name="20 % - Accent2 7 2 2 2 2" xfId="1909" xr:uid="{00000000-0005-0000-0000-000076070000}"/>
    <cellStyle name="20 % - Accent2 7 2 2 3" xfId="1910" xr:uid="{00000000-0005-0000-0000-000077070000}"/>
    <cellStyle name="20 % - Accent2 7 2 3" xfId="1911" xr:uid="{00000000-0005-0000-0000-000078070000}"/>
    <cellStyle name="20 % - Accent2 7 2 3 2" xfId="1912" xr:uid="{00000000-0005-0000-0000-000079070000}"/>
    <cellStyle name="20 % - Accent2 7 2 4" xfId="1913" xr:uid="{00000000-0005-0000-0000-00007A070000}"/>
    <cellStyle name="20 % - Accent2 7 2_RH et QS" xfId="1914" xr:uid="{00000000-0005-0000-0000-00007B070000}"/>
    <cellStyle name="20 % - Accent2 7 3" xfId="1915" xr:uid="{00000000-0005-0000-0000-00007C070000}"/>
    <cellStyle name="20 % - Accent2 7 3 2" xfId="1916" xr:uid="{00000000-0005-0000-0000-00007D070000}"/>
    <cellStyle name="20 % - Accent2 7 3 2 2" xfId="1917" xr:uid="{00000000-0005-0000-0000-00007E070000}"/>
    <cellStyle name="20 % - Accent2 7 3 2 2 2" xfId="1918" xr:uid="{00000000-0005-0000-0000-00007F070000}"/>
    <cellStyle name="20 % - Accent2 7 3 2 3" xfId="1919" xr:uid="{00000000-0005-0000-0000-000080070000}"/>
    <cellStyle name="20 % - Accent2 7 3 3" xfId="1920" xr:uid="{00000000-0005-0000-0000-000081070000}"/>
    <cellStyle name="20 % - Accent2 7 3 3 2" xfId="1921" xr:uid="{00000000-0005-0000-0000-000082070000}"/>
    <cellStyle name="20 % - Accent2 7 3 4" xfId="1922" xr:uid="{00000000-0005-0000-0000-000083070000}"/>
    <cellStyle name="20 % - Accent2 7 3_RH et QS" xfId="1923" xr:uid="{00000000-0005-0000-0000-000084070000}"/>
    <cellStyle name="20 % - Accent2 7 4" xfId="1924" xr:uid="{00000000-0005-0000-0000-000085070000}"/>
    <cellStyle name="20 % - Accent2 7 4 2" xfId="1925" xr:uid="{00000000-0005-0000-0000-000086070000}"/>
    <cellStyle name="20 % - Accent2 7 4 2 2" xfId="1926" xr:uid="{00000000-0005-0000-0000-000087070000}"/>
    <cellStyle name="20 % - Accent2 7 4 3" xfId="1927" xr:uid="{00000000-0005-0000-0000-000088070000}"/>
    <cellStyle name="20 % - Accent2 7 5" xfId="1928" xr:uid="{00000000-0005-0000-0000-000089070000}"/>
    <cellStyle name="20 % - Accent2 7 5 2" xfId="1929" xr:uid="{00000000-0005-0000-0000-00008A070000}"/>
    <cellStyle name="20 % - Accent2 7 6" xfId="1930" xr:uid="{00000000-0005-0000-0000-00008B070000}"/>
    <cellStyle name="20 % - Accent2 7_RH et QS" xfId="1931" xr:uid="{00000000-0005-0000-0000-00008C070000}"/>
    <cellStyle name="20 % - Accent2 8" xfId="1932" xr:uid="{00000000-0005-0000-0000-00008D070000}"/>
    <cellStyle name="20 % - Accent2 8 2" xfId="1933" xr:uid="{00000000-0005-0000-0000-00008E070000}"/>
    <cellStyle name="20 % - Accent2 8 2 2" xfId="1934" xr:uid="{00000000-0005-0000-0000-00008F070000}"/>
    <cellStyle name="20 % - Accent2 8 2 2 2" xfId="1935" xr:uid="{00000000-0005-0000-0000-000090070000}"/>
    <cellStyle name="20 % - Accent2 8 2 2 2 2" xfId="1936" xr:uid="{00000000-0005-0000-0000-000091070000}"/>
    <cellStyle name="20 % - Accent2 8 2 2 3" xfId="1937" xr:uid="{00000000-0005-0000-0000-000092070000}"/>
    <cellStyle name="20 % - Accent2 8 2 3" xfId="1938" xr:uid="{00000000-0005-0000-0000-000093070000}"/>
    <cellStyle name="20 % - Accent2 8 2 3 2" xfId="1939" xr:uid="{00000000-0005-0000-0000-000094070000}"/>
    <cellStyle name="20 % - Accent2 8 2 4" xfId="1940" xr:uid="{00000000-0005-0000-0000-000095070000}"/>
    <cellStyle name="20 % - Accent2 8 2_RH et QS" xfId="1941" xr:uid="{00000000-0005-0000-0000-000096070000}"/>
    <cellStyle name="20 % - Accent2 8 3" xfId="1942" xr:uid="{00000000-0005-0000-0000-000097070000}"/>
    <cellStyle name="20 % - Accent2 8 3 2" xfId="1943" xr:uid="{00000000-0005-0000-0000-000098070000}"/>
    <cellStyle name="20 % - Accent2 8 3 2 2" xfId="1944" xr:uid="{00000000-0005-0000-0000-000099070000}"/>
    <cellStyle name="20 % - Accent2 8 3 2 2 2" xfId="1945" xr:uid="{00000000-0005-0000-0000-00009A070000}"/>
    <cellStyle name="20 % - Accent2 8 3 2 3" xfId="1946" xr:uid="{00000000-0005-0000-0000-00009B070000}"/>
    <cellStyle name="20 % - Accent2 8 3 3" xfId="1947" xr:uid="{00000000-0005-0000-0000-00009C070000}"/>
    <cellStyle name="20 % - Accent2 8 3 3 2" xfId="1948" xr:uid="{00000000-0005-0000-0000-00009D070000}"/>
    <cellStyle name="20 % - Accent2 8 3 4" xfId="1949" xr:uid="{00000000-0005-0000-0000-00009E070000}"/>
    <cellStyle name="20 % - Accent2 8 3_RH et QS" xfId="1950" xr:uid="{00000000-0005-0000-0000-00009F070000}"/>
    <cellStyle name="20 % - Accent2 8 4" xfId="1951" xr:uid="{00000000-0005-0000-0000-0000A0070000}"/>
    <cellStyle name="20 % - Accent2 8 4 2" xfId="1952" xr:uid="{00000000-0005-0000-0000-0000A1070000}"/>
    <cellStyle name="20 % - Accent2 8 4 2 2" xfId="1953" xr:uid="{00000000-0005-0000-0000-0000A2070000}"/>
    <cellStyle name="20 % - Accent2 8 4 3" xfId="1954" xr:uid="{00000000-0005-0000-0000-0000A3070000}"/>
    <cellStyle name="20 % - Accent2 8 5" xfId="1955" xr:uid="{00000000-0005-0000-0000-0000A4070000}"/>
    <cellStyle name="20 % - Accent2 8 5 2" xfId="1956" xr:uid="{00000000-0005-0000-0000-0000A5070000}"/>
    <cellStyle name="20 % - Accent2 8 6" xfId="1957" xr:uid="{00000000-0005-0000-0000-0000A6070000}"/>
    <cellStyle name="20 % - Accent2 8_RH et QS" xfId="1958" xr:uid="{00000000-0005-0000-0000-0000A7070000}"/>
    <cellStyle name="20 % - Accent2 9" xfId="1959" xr:uid="{00000000-0005-0000-0000-0000A8070000}"/>
    <cellStyle name="20 % - Accent2 9 2" xfId="1960" xr:uid="{00000000-0005-0000-0000-0000A9070000}"/>
    <cellStyle name="20 % - Accent2 9 2 2" xfId="1961" xr:uid="{00000000-0005-0000-0000-0000AA070000}"/>
    <cellStyle name="20 % - Accent2 9 2 2 2" xfId="1962" xr:uid="{00000000-0005-0000-0000-0000AB070000}"/>
    <cellStyle name="20 % - Accent2 9 2 2 2 2" xfId="1963" xr:uid="{00000000-0005-0000-0000-0000AC070000}"/>
    <cellStyle name="20 % - Accent2 9 2 2 3" xfId="1964" xr:uid="{00000000-0005-0000-0000-0000AD070000}"/>
    <cellStyle name="20 % - Accent2 9 2 3" xfId="1965" xr:uid="{00000000-0005-0000-0000-0000AE070000}"/>
    <cellStyle name="20 % - Accent2 9 2 3 2" xfId="1966" xr:uid="{00000000-0005-0000-0000-0000AF070000}"/>
    <cellStyle name="20 % - Accent2 9 2 4" xfId="1967" xr:uid="{00000000-0005-0000-0000-0000B0070000}"/>
    <cellStyle name="20 % - Accent2 9 2_RH et QS" xfId="1968" xr:uid="{00000000-0005-0000-0000-0000B1070000}"/>
    <cellStyle name="20 % - Accent2 9 3" xfId="1969" xr:uid="{00000000-0005-0000-0000-0000B2070000}"/>
    <cellStyle name="20 % - Accent2 9 3 2" xfId="1970" xr:uid="{00000000-0005-0000-0000-0000B3070000}"/>
    <cellStyle name="20 % - Accent2 9 3 2 2" xfId="1971" xr:uid="{00000000-0005-0000-0000-0000B4070000}"/>
    <cellStyle name="20 % - Accent2 9 3 2 2 2" xfId="1972" xr:uid="{00000000-0005-0000-0000-0000B5070000}"/>
    <cellStyle name="20 % - Accent2 9 3 2 3" xfId="1973" xr:uid="{00000000-0005-0000-0000-0000B6070000}"/>
    <cellStyle name="20 % - Accent2 9 3 3" xfId="1974" xr:uid="{00000000-0005-0000-0000-0000B7070000}"/>
    <cellStyle name="20 % - Accent2 9 3 3 2" xfId="1975" xr:uid="{00000000-0005-0000-0000-0000B8070000}"/>
    <cellStyle name="20 % - Accent2 9 3 4" xfId="1976" xr:uid="{00000000-0005-0000-0000-0000B9070000}"/>
    <cellStyle name="20 % - Accent2 9 3_RH et QS" xfId="1977" xr:uid="{00000000-0005-0000-0000-0000BA070000}"/>
    <cellStyle name="20 % - Accent2 9 4" xfId="1978" xr:uid="{00000000-0005-0000-0000-0000BB070000}"/>
    <cellStyle name="20 % - Accent2 9 4 2" xfId="1979" xr:uid="{00000000-0005-0000-0000-0000BC070000}"/>
    <cellStyle name="20 % - Accent2 9 4 2 2" xfId="1980" xr:uid="{00000000-0005-0000-0000-0000BD070000}"/>
    <cellStyle name="20 % - Accent2 9 4 3" xfId="1981" xr:uid="{00000000-0005-0000-0000-0000BE070000}"/>
    <cellStyle name="20 % - Accent2 9 5" xfId="1982" xr:uid="{00000000-0005-0000-0000-0000BF070000}"/>
    <cellStyle name="20 % - Accent2 9 5 2" xfId="1983" xr:uid="{00000000-0005-0000-0000-0000C0070000}"/>
    <cellStyle name="20 % - Accent2 9 6" xfId="1984" xr:uid="{00000000-0005-0000-0000-0000C1070000}"/>
    <cellStyle name="20 % - Accent2 9_RH et QS" xfId="1985" xr:uid="{00000000-0005-0000-0000-0000C2070000}"/>
    <cellStyle name="20 % - Accent3 10" xfId="1986" xr:uid="{00000000-0005-0000-0000-0000C3070000}"/>
    <cellStyle name="20 % - Accent3 10 2" xfId="1987" xr:uid="{00000000-0005-0000-0000-0000C4070000}"/>
    <cellStyle name="20 % - Accent3 10 2 2" xfId="1988" xr:uid="{00000000-0005-0000-0000-0000C5070000}"/>
    <cellStyle name="20 % - Accent3 10 2 2 2" xfId="1989" xr:uid="{00000000-0005-0000-0000-0000C6070000}"/>
    <cellStyle name="20 % - Accent3 10 2 2 2 2" xfId="1990" xr:uid="{00000000-0005-0000-0000-0000C7070000}"/>
    <cellStyle name="20 % - Accent3 10 2 2 3" xfId="1991" xr:uid="{00000000-0005-0000-0000-0000C8070000}"/>
    <cellStyle name="20 % - Accent3 10 2 3" xfId="1992" xr:uid="{00000000-0005-0000-0000-0000C9070000}"/>
    <cellStyle name="20 % - Accent3 10 2 3 2" xfId="1993" xr:uid="{00000000-0005-0000-0000-0000CA070000}"/>
    <cellStyle name="20 % - Accent3 10 2 4" xfId="1994" xr:uid="{00000000-0005-0000-0000-0000CB070000}"/>
    <cellStyle name="20 % - Accent3 10 2_RH et QS" xfId="1995" xr:uid="{00000000-0005-0000-0000-0000CC070000}"/>
    <cellStyle name="20 % - Accent3 10 3" xfId="1996" xr:uid="{00000000-0005-0000-0000-0000CD070000}"/>
    <cellStyle name="20 % - Accent3 10 3 2" xfId="1997" xr:uid="{00000000-0005-0000-0000-0000CE070000}"/>
    <cellStyle name="20 % - Accent3 10 3 2 2" xfId="1998" xr:uid="{00000000-0005-0000-0000-0000CF070000}"/>
    <cellStyle name="20 % - Accent3 10 3 2 2 2" xfId="1999" xr:uid="{00000000-0005-0000-0000-0000D0070000}"/>
    <cellStyle name="20 % - Accent3 10 3 2 3" xfId="2000" xr:uid="{00000000-0005-0000-0000-0000D1070000}"/>
    <cellStyle name="20 % - Accent3 10 3 3" xfId="2001" xr:uid="{00000000-0005-0000-0000-0000D2070000}"/>
    <cellStyle name="20 % - Accent3 10 3 3 2" xfId="2002" xr:uid="{00000000-0005-0000-0000-0000D3070000}"/>
    <cellStyle name="20 % - Accent3 10 3 4" xfId="2003" xr:uid="{00000000-0005-0000-0000-0000D4070000}"/>
    <cellStyle name="20 % - Accent3 10 3_RH et QS" xfId="2004" xr:uid="{00000000-0005-0000-0000-0000D5070000}"/>
    <cellStyle name="20 % - Accent3 10 4" xfId="2005" xr:uid="{00000000-0005-0000-0000-0000D6070000}"/>
    <cellStyle name="20 % - Accent3 10 4 2" xfId="2006" xr:uid="{00000000-0005-0000-0000-0000D7070000}"/>
    <cellStyle name="20 % - Accent3 10 4 2 2" xfId="2007" xr:uid="{00000000-0005-0000-0000-0000D8070000}"/>
    <cellStyle name="20 % - Accent3 10 4 3" xfId="2008" xr:uid="{00000000-0005-0000-0000-0000D9070000}"/>
    <cellStyle name="20 % - Accent3 10 5" xfId="2009" xr:uid="{00000000-0005-0000-0000-0000DA070000}"/>
    <cellStyle name="20 % - Accent3 10 5 2" xfId="2010" xr:uid="{00000000-0005-0000-0000-0000DB070000}"/>
    <cellStyle name="20 % - Accent3 10 6" xfId="2011" xr:uid="{00000000-0005-0000-0000-0000DC070000}"/>
    <cellStyle name="20 % - Accent3 10_RH et QS" xfId="2012" xr:uid="{00000000-0005-0000-0000-0000DD070000}"/>
    <cellStyle name="20 % - Accent3 11" xfId="2013" xr:uid="{00000000-0005-0000-0000-0000DE070000}"/>
    <cellStyle name="20 % - Accent3 11 2" xfId="2014" xr:uid="{00000000-0005-0000-0000-0000DF070000}"/>
    <cellStyle name="20 % - Accent3 11 2 2" xfId="2015" xr:uid="{00000000-0005-0000-0000-0000E0070000}"/>
    <cellStyle name="20 % - Accent3 11 2 2 2" xfId="2016" xr:uid="{00000000-0005-0000-0000-0000E1070000}"/>
    <cellStyle name="20 % - Accent3 11 2 3" xfId="2017" xr:uid="{00000000-0005-0000-0000-0000E2070000}"/>
    <cellStyle name="20 % - Accent3 11 3" xfId="2018" xr:uid="{00000000-0005-0000-0000-0000E3070000}"/>
    <cellStyle name="20 % - Accent3 11 3 2" xfId="2019" xr:uid="{00000000-0005-0000-0000-0000E4070000}"/>
    <cellStyle name="20 % - Accent3 11 4" xfId="2020" xr:uid="{00000000-0005-0000-0000-0000E5070000}"/>
    <cellStyle name="20 % - Accent3 11_RH et QS" xfId="2021" xr:uid="{00000000-0005-0000-0000-0000E6070000}"/>
    <cellStyle name="20 % - Accent3 12" xfId="2022" xr:uid="{00000000-0005-0000-0000-0000E7070000}"/>
    <cellStyle name="20 % - Accent3 12 2" xfId="2023" xr:uid="{00000000-0005-0000-0000-0000E8070000}"/>
    <cellStyle name="20 % - Accent3 12 2 2" xfId="2024" xr:uid="{00000000-0005-0000-0000-0000E9070000}"/>
    <cellStyle name="20 % - Accent3 12 2 2 2" xfId="2025" xr:uid="{00000000-0005-0000-0000-0000EA070000}"/>
    <cellStyle name="20 % - Accent3 12 2 3" xfId="2026" xr:uid="{00000000-0005-0000-0000-0000EB070000}"/>
    <cellStyle name="20 % - Accent3 12 3" xfId="2027" xr:uid="{00000000-0005-0000-0000-0000EC070000}"/>
    <cellStyle name="20 % - Accent3 12 3 2" xfId="2028" xr:uid="{00000000-0005-0000-0000-0000ED070000}"/>
    <cellStyle name="20 % - Accent3 12 4" xfId="2029" xr:uid="{00000000-0005-0000-0000-0000EE070000}"/>
    <cellStyle name="20 % - Accent3 12_RH et QS" xfId="2030" xr:uid="{00000000-0005-0000-0000-0000EF070000}"/>
    <cellStyle name="20 % - Accent3 13" xfId="2031" xr:uid="{00000000-0005-0000-0000-0000F0070000}"/>
    <cellStyle name="20 % - Accent3 13 2" xfId="2032" xr:uid="{00000000-0005-0000-0000-0000F1070000}"/>
    <cellStyle name="20 % - Accent3 13 2 2" xfId="2033" xr:uid="{00000000-0005-0000-0000-0000F2070000}"/>
    <cellStyle name="20 % - Accent3 13 2 2 2" xfId="2034" xr:uid="{00000000-0005-0000-0000-0000F3070000}"/>
    <cellStyle name="20 % - Accent3 13 2 3" xfId="2035" xr:uid="{00000000-0005-0000-0000-0000F4070000}"/>
    <cellStyle name="20 % - Accent3 13 3" xfId="2036" xr:uid="{00000000-0005-0000-0000-0000F5070000}"/>
    <cellStyle name="20 % - Accent3 13 3 2" xfId="2037" xr:uid="{00000000-0005-0000-0000-0000F6070000}"/>
    <cellStyle name="20 % - Accent3 13 4" xfId="2038" xr:uid="{00000000-0005-0000-0000-0000F7070000}"/>
    <cellStyle name="20 % - Accent3 13_RH et QS" xfId="2039" xr:uid="{00000000-0005-0000-0000-0000F8070000}"/>
    <cellStyle name="20 % - Accent3 14" xfId="2040" xr:uid="{00000000-0005-0000-0000-0000F9070000}"/>
    <cellStyle name="20 % - Accent3 14 2" xfId="2041" xr:uid="{00000000-0005-0000-0000-0000FA070000}"/>
    <cellStyle name="20 % - Accent3 15" xfId="2042" xr:uid="{00000000-0005-0000-0000-0000FB070000}"/>
    <cellStyle name="20 % - Accent3 2" xfId="2043" xr:uid="{00000000-0005-0000-0000-0000FC070000}"/>
    <cellStyle name="20 % - Accent3 2 2" xfId="2044" xr:uid="{00000000-0005-0000-0000-0000FD070000}"/>
    <cellStyle name="20 % - Accent3 2 2 2" xfId="2045" xr:uid="{00000000-0005-0000-0000-0000FE070000}"/>
    <cellStyle name="20 % - Accent3 2 2 3" xfId="2046" xr:uid="{00000000-0005-0000-0000-0000FF070000}"/>
    <cellStyle name="20 % - Accent3 2 2_Parc Mobile" xfId="2047" xr:uid="{00000000-0005-0000-0000-000000080000}"/>
    <cellStyle name="20 % - Accent3 2 3" xfId="2048" xr:uid="{00000000-0005-0000-0000-000001080000}"/>
    <cellStyle name="20 % - Accent3 2 4" xfId="2049" xr:uid="{00000000-0005-0000-0000-000002080000}"/>
    <cellStyle name="20 % - Accent3 2 5" xfId="2050" xr:uid="{00000000-0005-0000-0000-000003080000}"/>
    <cellStyle name="20 % - Accent3 2_CA Fixe" xfId="2051" xr:uid="{00000000-0005-0000-0000-000004080000}"/>
    <cellStyle name="20 % - Accent3 3" xfId="2052" xr:uid="{00000000-0005-0000-0000-000005080000}"/>
    <cellStyle name="20 % - Accent3 3 2" xfId="2053" xr:uid="{00000000-0005-0000-0000-000006080000}"/>
    <cellStyle name="20 % - Accent3 3 2 2" xfId="2054" xr:uid="{00000000-0005-0000-0000-000007080000}"/>
    <cellStyle name="20 % - Accent3 3 2_Parc Mobile" xfId="2055" xr:uid="{00000000-0005-0000-0000-000008080000}"/>
    <cellStyle name="20 % - Accent3 3 3" xfId="2056" xr:uid="{00000000-0005-0000-0000-000009080000}"/>
    <cellStyle name="20 % - Accent3 3 4" xfId="2057" xr:uid="{00000000-0005-0000-0000-00000A080000}"/>
    <cellStyle name="20 % - Accent3 3 5" xfId="2058" xr:uid="{00000000-0005-0000-0000-00000B080000}"/>
    <cellStyle name="20 % - Accent3 3_CA Fixe" xfId="2059" xr:uid="{00000000-0005-0000-0000-00000C080000}"/>
    <cellStyle name="20 % - Accent3 4" xfId="2060" xr:uid="{00000000-0005-0000-0000-00000D080000}"/>
    <cellStyle name="20 % - Accent3 4 2" xfId="2061" xr:uid="{00000000-0005-0000-0000-00000E080000}"/>
    <cellStyle name="20 % - Accent3 4 2 2" xfId="2062" xr:uid="{00000000-0005-0000-0000-00000F080000}"/>
    <cellStyle name="20 % - Accent3 4 2_Parc Mobile" xfId="2063" xr:uid="{00000000-0005-0000-0000-000010080000}"/>
    <cellStyle name="20 % - Accent3 4 3" xfId="2064" xr:uid="{00000000-0005-0000-0000-000011080000}"/>
    <cellStyle name="20 % - Accent3 4 4" xfId="2065" xr:uid="{00000000-0005-0000-0000-000012080000}"/>
    <cellStyle name="20 % - Accent3 4 5" xfId="2066" xr:uid="{00000000-0005-0000-0000-000013080000}"/>
    <cellStyle name="20 % - Accent3 4_CA Fixe" xfId="2067" xr:uid="{00000000-0005-0000-0000-000014080000}"/>
    <cellStyle name="20 % - Accent3 5" xfId="2068" xr:uid="{00000000-0005-0000-0000-000015080000}"/>
    <cellStyle name="20 % - Accent3 5 2" xfId="2069" xr:uid="{00000000-0005-0000-0000-000016080000}"/>
    <cellStyle name="20 % - Accent3 6" xfId="2070" xr:uid="{00000000-0005-0000-0000-000017080000}"/>
    <cellStyle name="20 % - Accent3 6 2" xfId="2071" xr:uid="{00000000-0005-0000-0000-000018080000}"/>
    <cellStyle name="20 % - Accent3 7" xfId="2072" xr:uid="{00000000-0005-0000-0000-000019080000}"/>
    <cellStyle name="20 % - Accent3 7 2" xfId="2073" xr:uid="{00000000-0005-0000-0000-00001A080000}"/>
    <cellStyle name="20 % - Accent3 7 2 2" xfId="2074" xr:uid="{00000000-0005-0000-0000-00001B080000}"/>
    <cellStyle name="20 % - Accent3 7 2 2 2" xfId="2075" xr:uid="{00000000-0005-0000-0000-00001C080000}"/>
    <cellStyle name="20 % - Accent3 7 2 2 2 2" xfId="2076" xr:uid="{00000000-0005-0000-0000-00001D080000}"/>
    <cellStyle name="20 % - Accent3 7 2 2 3" xfId="2077" xr:uid="{00000000-0005-0000-0000-00001E080000}"/>
    <cellStyle name="20 % - Accent3 7 2 3" xfId="2078" xr:uid="{00000000-0005-0000-0000-00001F080000}"/>
    <cellStyle name="20 % - Accent3 7 2 3 2" xfId="2079" xr:uid="{00000000-0005-0000-0000-000020080000}"/>
    <cellStyle name="20 % - Accent3 7 2 4" xfId="2080" xr:uid="{00000000-0005-0000-0000-000021080000}"/>
    <cellStyle name="20 % - Accent3 7 2_RH et QS" xfId="2081" xr:uid="{00000000-0005-0000-0000-000022080000}"/>
    <cellStyle name="20 % - Accent3 7 3" xfId="2082" xr:uid="{00000000-0005-0000-0000-000023080000}"/>
    <cellStyle name="20 % - Accent3 7 3 2" xfId="2083" xr:uid="{00000000-0005-0000-0000-000024080000}"/>
    <cellStyle name="20 % - Accent3 7 3 2 2" xfId="2084" xr:uid="{00000000-0005-0000-0000-000025080000}"/>
    <cellStyle name="20 % - Accent3 7 3 2 2 2" xfId="2085" xr:uid="{00000000-0005-0000-0000-000026080000}"/>
    <cellStyle name="20 % - Accent3 7 3 2 3" xfId="2086" xr:uid="{00000000-0005-0000-0000-000027080000}"/>
    <cellStyle name="20 % - Accent3 7 3 3" xfId="2087" xr:uid="{00000000-0005-0000-0000-000028080000}"/>
    <cellStyle name="20 % - Accent3 7 3 3 2" xfId="2088" xr:uid="{00000000-0005-0000-0000-000029080000}"/>
    <cellStyle name="20 % - Accent3 7 3 4" xfId="2089" xr:uid="{00000000-0005-0000-0000-00002A080000}"/>
    <cellStyle name="20 % - Accent3 7 3_RH et QS" xfId="2090" xr:uid="{00000000-0005-0000-0000-00002B080000}"/>
    <cellStyle name="20 % - Accent3 7 4" xfId="2091" xr:uid="{00000000-0005-0000-0000-00002C080000}"/>
    <cellStyle name="20 % - Accent3 7 4 2" xfId="2092" xr:uid="{00000000-0005-0000-0000-00002D080000}"/>
    <cellStyle name="20 % - Accent3 7 4 2 2" xfId="2093" xr:uid="{00000000-0005-0000-0000-00002E080000}"/>
    <cellStyle name="20 % - Accent3 7 4 3" xfId="2094" xr:uid="{00000000-0005-0000-0000-00002F080000}"/>
    <cellStyle name="20 % - Accent3 7 5" xfId="2095" xr:uid="{00000000-0005-0000-0000-000030080000}"/>
    <cellStyle name="20 % - Accent3 7 5 2" xfId="2096" xr:uid="{00000000-0005-0000-0000-000031080000}"/>
    <cellStyle name="20 % - Accent3 7 6" xfId="2097" xr:uid="{00000000-0005-0000-0000-000032080000}"/>
    <cellStyle name="20 % - Accent3 7_RH et QS" xfId="2098" xr:uid="{00000000-0005-0000-0000-000033080000}"/>
    <cellStyle name="20 % - Accent3 8" xfId="2099" xr:uid="{00000000-0005-0000-0000-000034080000}"/>
    <cellStyle name="20 % - Accent3 8 2" xfId="2100" xr:uid="{00000000-0005-0000-0000-000035080000}"/>
    <cellStyle name="20 % - Accent3 8 2 2" xfId="2101" xr:uid="{00000000-0005-0000-0000-000036080000}"/>
    <cellStyle name="20 % - Accent3 8 2 2 2" xfId="2102" xr:uid="{00000000-0005-0000-0000-000037080000}"/>
    <cellStyle name="20 % - Accent3 8 2 2 2 2" xfId="2103" xr:uid="{00000000-0005-0000-0000-000038080000}"/>
    <cellStyle name="20 % - Accent3 8 2 2 3" xfId="2104" xr:uid="{00000000-0005-0000-0000-000039080000}"/>
    <cellStyle name="20 % - Accent3 8 2 3" xfId="2105" xr:uid="{00000000-0005-0000-0000-00003A080000}"/>
    <cellStyle name="20 % - Accent3 8 2 3 2" xfId="2106" xr:uid="{00000000-0005-0000-0000-00003B080000}"/>
    <cellStyle name="20 % - Accent3 8 2 4" xfId="2107" xr:uid="{00000000-0005-0000-0000-00003C080000}"/>
    <cellStyle name="20 % - Accent3 8 2_RH et QS" xfId="2108" xr:uid="{00000000-0005-0000-0000-00003D080000}"/>
    <cellStyle name="20 % - Accent3 8 3" xfId="2109" xr:uid="{00000000-0005-0000-0000-00003E080000}"/>
    <cellStyle name="20 % - Accent3 8 3 2" xfId="2110" xr:uid="{00000000-0005-0000-0000-00003F080000}"/>
    <cellStyle name="20 % - Accent3 8 3 2 2" xfId="2111" xr:uid="{00000000-0005-0000-0000-000040080000}"/>
    <cellStyle name="20 % - Accent3 8 3 2 2 2" xfId="2112" xr:uid="{00000000-0005-0000-0000-000041080000}"/>
    <cellStyle name="20 % - Accent3 8 3 2 3" xfId="2113" xr:uid="{00000000-0005-0000-0000-000042080000}"/>
    <cellStyle name="20 % - Accent3 8 3 3" xfId="2114" xr:uid="{00000000-0005-0000-0000-000043080000}"/>
    <cellStyle name="20 % - Accent3 8 3 3 2" xfId="2115" xr:uid="{00000000-0005-0000-0000-000044080000}"/>
    <cellStyle name="20 % - Accent3 8 3 4" xfId="2116" xr:uid="{00000000-0005-0000-0000-000045080000}"/>
    <cellStyle name="20 % - Accent3 8 3_RH et QS" xfId="2117" xr:uid="{00000000-0005-0000-0000-000046080000}"/>
    <cellStyle name="20 % - Accent3 8 4" xfId="2118" xr:uid="{00000000-0005-0000-0000-000047080000}"/>
    <cellStyle name="20 % - Accent3 8 4 2" xfId="2119" xr:uid="{00000000-0005-0000-0000-000048080000}"/>
    <cellStyle name="20 % - Accent3 8 4 2 2" xfId="2120" xr:uid="{00000000-0005-0000-0000-000049080000}"/>
    <cellStyle name="20 % - Accent3 8 4 3" xfId="2121" xr:uid="{00000000-0005-0000-0000-00004A080000}"/>
    <cellStyle name="20 % - Accent3 8 5" xfId="2122" xr:uid="{00000000-0005-0000-0000-00004B080000}"/>
    <cellStyle name="20 % - Accent3 8 5 2" xfId="2123" xr:uid="{00000000-0005-0000-0000-00004C080000}"/>
    <cellStyle name="20 % - Accent3 8 6" xfId="2124" xr:uid="{00000000-0005-0000-0000-00004D080000}"/>
    <cellStyle name="20 % - Accent3 8_RH et QS" xfId="2125" xr:uid="{00000000-0005-0000-0000-00004E080000}"/>
    <cellStyle name="20 % - Accent3 9" xfId="2126" xr:uid="{00000000-0005-0000-0000-00004F080000}"/>
    <cellStyle name="20 % - Accent3 9 2" xfId="2127" xr:uid="{00000000-0005-0000-0000-000050080000}"/>
    <cellStyle name="20 % - Accent3 9 2 2" xfId="2128" xr:uid="{00000000-0005-0000-0000-000051080000}"/>
    <cellStyle name="20 % - Accent3 9 2 2 2" xfId="2129" xr:uid="{00000000-0005-0000-0000-000052080000}"/>
    <cellStyle name="20 % - Accent3 9 2 2 2 2" xfId="2130" xr:uid="{00000000-0005-0000-0000-000053080000}"/>
    <cellStyle name="20 % - Accent3 9 2 2 3" xfId="2131" xr:uid="{00000000-0005-0000-0000-000054080000}"/>
    <cellStyle name="20 % - Accent3 9 2 3" xfId="2132" xr:uid="{00000000-0005-0000-0000-000055080000}"/>
    <cellStyle name="20 % - Accent3 9 2 3 2" xfId="2133" xr:uid="{00000000-0005-0000-0000-000056080000}"/>
    <cellStyle name="20 % - Accent3 9 2 4" xfId="2134" xr:uid="{00000000-0005-0000-0000-000057080000}"/>
    <cellStyle name="20 % - Accent3 9 2_RH et QS" xfId="2135" xr:uid="{00000000-0005-0000-0000-000058080000}"/>
    <cellStyle name="20 % - Accent3 9 3" xfId="2136" xr:uid="{00000000-0005-0000-0000-000059080000}"/>
    <cellStyle name="20 % - Accent3 9 3 2" xfId="2137" xr:uid="{00000000-0005-0000-0000-00005A080000}"/>
    <cellStyle name="20 % - Accent3 9 3 2 2" xfId="2138" xr:uid="{00000000-0005-0000-0000-00005B080000}"/>
    <cellStyle name="20 % - Accent3 9 3 2 2 2" xfId="2139" xr:uid="{00000000-0005-0000-0000-00005C080000}"/>
    <cellStyle name="20 % - Accent3 9 3 2 3" xfId="2140" xr:uid="{00000000-0005-0000-0000-00005D080000}"/>
    <cellStyle name="20 % - Accent3 9 3 3" xfId="2141" xr:uid="{00000000-0005-0000-0000-00005E080000}"/>
    <cellStyle name="20 % - Accent3 9 3 3 2" xfId="2142" xr:uid="{00000000-0005-0000-0000-00005F080000}"/>
    <cellStyle name="20 % - Accent3 9 3 4" xfId="2143" xr:uid="{00000000-0005-0000-0000-000060080000}"/>
    <cellStyle name="20 % - Accent3 9 3_RH et QS" xfId="2144" xr:uid="{00000000-0005-0000-0000-000061080000}"/>
    <cellStyle name="20 % - Accent3 9 4" xfId="2145" xr:uid="{00000000-0005-0000-0000-000062080000}"/>
    <cellStyle name="20 % - Accent3 9 4 2" xfId="2146" xr:uid="{00000000-0005-0000-0000-000063080000}"/>
    <cellStyle name="20 % - Accent3 9 4 2 2" xfId="2147" xr:uid="{00000000-0005-0000-0000-000064080000}"/>
    <cellStyle name="20 % - Accent3 9 4 3" xfId="2148" xr:uid="{00000000-0005-0000-0000-000065080000}"/>
    <cellStyle name="20 % - Accent3 9 5" xfId="2149" xr:uid="{00000000-0005-0000-0000-000066080000}"/>
    <cellStyle name="20 % - Accent3 9 5 2" xfId="2150" xr:uid="{00000000-0005-0000-0000-000067080000}"/>
    <cellStyle name="20 % - Accent3 9 6" xfId="2151" xr:uid="{00000000-0005-0000-0000-000068080000}"/>
    <cellStyle name="20 % - Accent3 9_RH et QS" xfId="2152" xr:uid="{00000000-0005-0000-0000-000069080000}"/>
    <cellStyle name="20 % - Accent4 10" xfId="2153" xr:uid="{00000000-0005-0000-0000-00006A080000}"/>
    <cellStyle name="20 % - Accent4 10 2" xfId="2154" xr:uid="{00000000-0005-0000-0000-00006B080000}"/>
    <cellStyle name="20 % - Accent4 10 2 2" xfId="2155" xr:uid="{00000000-0005-0000-0000-00006C080000}"/>
    <cellStyle name="20 % - Accent4 10 2 2 2" xfId="2156" xr:uid="{00000000-0005-0000-0000-00006D080000}"/>
    <cellStyle name="20 % - Accent4 10 2 2 2 2" xfId="2157" xr:uid="{00000000-0005-0000-0000-00006E080000}"/>
    <cellStyle name="20 % - Accent4 10 2 2 3" xfId="2158" xr:uid="{00000000-0005-0000-0000-00006F080000}"/>
    <cellStyle name="20 % - Accent4 10 2 3" xfId="2159" xr:uid="{00000000-0005-0000-0000-000070080000}"/>
    <cellStyle name="20 % - Accent4 10 2 3 2" xfId="2160" xr:uid="{00000000-0005-0000-0000-000071080000}"/>
    <cellStyle name="20 % - Accent4 10 2 4" xfId="2161" xr:uid="{00000000-0005-0000-0000-000072080000}"/>
    <cellStyle name="20 % - Accent4 10 2_RH et QS" xfId="2162" xr:uid="{00000000-0005-0000-0000-000073080000}"/>
    <cellStyle name="20 % - Accent4 10 3" xfId="2163" xr:uid="{00000000-0005-0000-0000-000074080000}"/>
    <cellStyle name="20 % - Accent4 10 3 2" xfId="2164" xr:uid="{00000000-0005-0000-0000-000075080000}"/>
    <cellStyle name="20 % - Accent4 10 3 2 2" xfId="2165" xr:uid="{00000000-0005-0000-0000-000076080000}"/>
    <cellStyle name="20 % - Accent4 10 3 2 2 2" xfId="2166" xr:uid="{00000000-0005-0000-0000-000077080000}"/>
    <cellStyle name="20 % - Accent4 10 3 2 3" xfId="2167" xr:uid="{00000000-0005-0000-0000-000078080000}"/>
    <cellStyle name="20 % - Accent4 10 3 3" xfId="2168" xr:uid="{00000000-0005-0000-0000-000079080000}"/>
    <cellStyle name="20 % - Accent4 10 3 3 2" xfId="2169" xr:uid="{00000000-0005-0000-0000-00007A080000}"/>
    <cellStyle name="20 % - Accent4 10 3 4" xfId="2170" xr:uid="{00000000-0005-0000-0000-00007B080000}"/>
    <cellStyle name="20 % - Accent4 10 3_RH et QS" xfId="2171" xr:uid="{00000000-0005-0000-0000-00007C080000}"/>
    <cellStyle name="20 % - Accent4 10 4" xfId="2172" xr:uid="{00000000-0005-0000-0000-00007D080000}"/>
    <cellStyle name="20 % - Accent4 10 4 2" xfId="2173" xr:uid="{00000000-0005-0000-0000-00007E080000}"/>
    <cellStyle name="20 % - Accent4 10 4 2 2" xfId="2174" xr:uid="{00000000-0005-0000-0000-00007F080000}"/>
    <cellStyle name="20 % - Accent4 10 4 3" xfId="2175" xr:uid="{00000000-0005-0000-0000-000080080000}"/>
    <cellStyle name="20 % - Accent4 10 5" xfId="2176" xr:uid="{00000000-0005-0000-0000-000081080000}"/>
    <cellStyle name="20 % - Accent4 10 5 2" xfId="2177" xr:uid="{00000000-0005-0000-0000-000082080000}"/>
    <cellStyle name="20 % - Accent4 10 6" xfId="2178" xr:uid="{00000000-0005-0000-0000-000083080000}"/>
    <cellStyle name="20 % - Accent4 10_RH et QS" xfId="2179" xr:uid="{00000000-0005-0000-0000-000084080000}"/>
    <cellStyle name="20 % - Accent4 11" xfId="2180" xr:uid="{00000000-0005-0000-0000-000085080000}"/>
    <cellStyle name="20 % - Accent4 11 2" xfId="2181" xr:uid="{00000000-0005-0000-0000-000086080000}"/>
    <cellStyle name="20 % - Accent4 11 2 2" xfId="2182" xr:uid="{00000000-0005-0000-0000-000087080000}"/>
    <cellStyle name="20 % - Accent4 11 2 2 2" xfId="2183" xr:uid="{00000000-0005-0000-0000-000088080000}"/>
    <cellStyle name="20 % - Accent4 11 2 3" xfId="2184" xr:uid="{00000000-0005-0000-0000-000089080000}"/>
    <cellStyle name="20 % - Accent4 11 3" xfId="2185" xr:uid="{00000000-0005-0000-0000-00008A080000}"/>
    <cellStyle name="20 % - Accent4 11 3 2" xfId="2186" xr:uid="{00000000-0005-0000-0000-00008B080000}"/>
    <cellStyle name="20 % - Accent4 11 4" xfId="2187" xr:uid="{00000000-0005-0000-0000-00008C080000}"/>
    <cellStyle name="20 % - Accent4 11_RH et QS" xfId="2188" xr:uid="{00000000-0005-0000-0000-00008D080000}"/>
    <cellStyle name="20 % - Accent4 12" xfId="2189" xr:uid="{00000000-0005-0000-0000-00008E080000}"/>
    <cellStyle name="20 % - Accent4 12 2" xfId="2190" xr:uid="{00000000-0005-0000-0000-00008F080000}"/>
    <cellStyle name="20 % - Accent4 12 2 2" xfId="2191" xr:uid="{00000000-0005-0000-0000-000090080000}"/>
    <cellStyle name="20 % - Accent4 12 2 2 2" xfId="2192" xr:uid="{00000000-0005-0000-0000-000091080000}"/>
    <cellStyle name="20 % - Accent4 12 2 3" xfId="2193" xr:uid="{00000000-0005-0000-0000-000092080000}"/>
    <cellStyle name="20 % - Accent4 12 3" xfId="2194" xr:uid="{00000000-0005-0000-0000-000093080000}"/>
    <cellStyle name="20 % - Accent4 12 3 2" xfId="2195" xr:uid="{00000000-0005-0000-0000-000094080000}"/>
    <cellStyle name="20 % - Accent4 12 4" xfId="2196" xr:uid="{00000000-0005-0000-0000-000095080000}"/>
    <cellStyle name="20 % - Accent4 12_RH et QS" xfId="2197" xr:uid="{00000000-0005-0000-0000-000096080000}"/>
    <cellStyle name="20 % - Accent4 13" xfId="2198" xr:uid="{00000000-0005-0000-0000-000097080000}"/>
    <cellStyle name="20 % - Accent4 13 2" xfId="2199" xr:uid="{00000000-0005-0000-0000-000098080000}"/>
    <cellStyle name="20 % - Accent4 13 2 2" xfId="2200" xr:uid="{00000000-0005-0000-0000-000099080000}"/>
    <cellStyle name="20 % - Accent4 13 2 2 2" xfId="2201" xr:uid="{00000000-0005-0000-0000-00009A080000}"/>
    <cellStyle name="20 % - Accent4 13 2 3" xfId="2202" xr:uid="{00000000-0005-0000-0000-00009B080000}"/>
    <cellStyle name="20 % - Accent4 13 3" xfId="2203" xr:uid="{00000000-0005-0000-0000-00009C080000}"/>
    <cellStyle name="20 % - Accent4 13 3 2" xfId="2204" xr:uid="{00000000-0005-0000-0000-00009D080000}"/>
    <cellStyle name="20 % - Accent4 13 4" xfId="2205" xr:uid="{00000000-0005-0000-0000-00009E080000}"/>
    <cellStyle name="20 % - Accent4 13_RH et QS" xfId="2206" xr:uid="{00000000-0005-0000-0000-00009F080000}"/>
    <cellStyle name="20 % - Accent4 14" xfId="2207" xr:uid="{00000000-0005-0000-0000-0000A0080000}"/>
    <cellStyle name="20 % - Accent4 14 2" xfId="2208" xr:uid="{00000000-0005-0000-0000-0000A1080000}"/>
    <cellStyle name="20 % - Accent4 15" xfId="2209" xr:uid="{00000000-0005-0000-0000-0000A2080000}"/>
    <cellStyle name="20 % - Accent4 2" xfId="2210" xr:uid="{00000000-0005-0000-0000-0000A3080000}"/>
    <cellStyle name="20 % - Accent4 2 2" xfId="2211" xr:uid="{00000000-0005-0000-0000-0000A4080000}"/>
    <cellStyle name="20 % - Accent4 2 2 2" xfId="2212" xr:uid="{00000000-0005-0000-0000-0000A5080000}"/>
    <cellStyle name="20 % - Accent4 2 2 3" xfId="2213" xr:uid="{00000000-0005-0000-0000-0000A6080000}"/>
    <cellStyle name="20 % - Accent4 2 2_Parc Mobile" xfId="2214" xr:uid="{00000000-0005-0000-0000-0000A7080000}"/>
    <cellStyle name="20 % - Accent4 2 3" xfId="2215" xr:uid="{00000000-0005-0000-0000-0000A8080000}"/>
    <cellStyle name="20 % - Accent4 2 4" xfId="2216" xr:uid="{00000000-0005-0000-0000-0000A9080000}"/>
    <cellStyle name="20 % - Accent4 2 5" xfId="2217" xr:uid="{00000000-0005-0000-0000-0000AA080000}"/>
    <cellStyle name="20 % - Accent4 2_CA Fixe" xfId="2218" xr:uid="{00000000-0005-0000-0000-0000AB080000}"/>
    <cellStyle name="20 % - Accent4 3" xfId="2219" xr:uid="{00000000-0005-0000-0000-0000AC080000}"/>
    <cellStyle name="20 % - Accent4 3 2" xfId="2220" xr:uid="{00000000-0005-0000-0000-0000AD080000}"/>
    <cellStyle name="20 % - Accent4 3 2 2" xfId="2221" xr:uid="{00000000-0005-0000-0000-0000AE080000}"/>
    <cellStyle name="20 % - Accent4 3 2_Parc Mobile" xfId="2222" xr:uid="{00000000-0005-0000-0000-0000AF080000}"/>
    <cellStyle name="20 % - Accent4 3 3" xfId="2223" xr:uid="{00000000-0005-0000-0000-0000B0080000}"/>
    <cellStyle name="20 % - Accent4 3 4" xfId="2224" xr:uid="{00000000-0005-0000-0000-0000B1080000}"/>
    <cellStyle name="20 % - Accent4 3 5" xfId="2225" xr:uid="{00000000-0005-0000-0000-0000B2080000}"/>
    <cellStyle name="20 % - Accent4 3_CA Fixe" xfId="2226" xr:uid="{00000000-0005-0000-0000-0000B3080000}"/>
    <cellStyle name="20 % - Accent4 4" xfId="2227" xr:uid="{00000000-0005-0000-0000-0000B4080000}"/>
    <cellStyle name="20 % - Accent4 4 2" xfId="2228" xr:uid="{00000000-0005-0000-0000-0000B5080000}"/>
    <cellStyle name="20 % - Accent4 4 2 2" xfId="2229" xr:uid="{00000000-0005-0000-0000-0000B6080000}"/>
    <cellStyle name="20 % - Accent4 4 2_Parc Mobile" xfId="2230" xr:uid="{00000000-0005-0000-0000-0000B7080000}"/>
    <cellStyle name="20 % - Accent4 4 3" xfId="2231" xr:uid="{00000000-0005-0000-0000-0000B8080000}"/>
    <cellStyle name="20 % - Accent4 4 4" xfId="2232" xr:uid="{00000000-0005-0000-0000-0000B9080000}"/>
    <cellStyle name="20 % - Accent4 4 5" xfId="2233" xr:uid="{00000000-0005-0000-0000-0000BA080000}"/>
    <cellStyle name="20 % - Accent4 4_CA Fixe" xfId="2234" xr:uid="{00000000-0005-0000-0000-0000BB080000}"/>
    <cellStyle name="20 % - Accent4 5" xfId="2235" xr:uid="{00000000-0005-0000-0000-0000BC080000}"/>
    <cellStyle name="20 % - Accent4 5 2" xfId="2236" xr:uid="{00000000-0005-0000-0000-0000BD080000}"/>
    <cellStyle name="20 % - Accent4 6" xfId="2237" xr:uid="{00000000-0005-0000-0000-0000BE080000}"/>
    <cellStyle name="20 % - Accent4 6 2" xfId="2238" xr:uid="{00000000-0005-0000-0000-0000BF080000}"/>
    <cellStyle name="20 % - Accent4 7" xfId="2239" xr:uid="{00000000-0005-0000-0000-0000C0080000}"/>
    <cellStyle name="20 % - Accent4 7 2" xfId="2240" xr:uid="{00000000-0005-0000-0000-0000C1080000}"/>
    <cellStyle name="20 % - Accent4 7 2 2" xfId="2241" xr:uid="{00000000-0005-0000-0000-0000C2080000}"/>
    <cellStyle name="20 % - Accent4 7 2 2 2" xfId="2242" xr:uid="{00000000-0005-0000-0000-0000C3080000}"/>
    <cellStyle name="20 % - Accent4 7 2 2 2 2" xfId="2243" xr:uid="{00000000-0005-0000-0000-0000C4080000}"/>
    <cellStyle name="20 % - Accent4 7 2 2 3" xfId="2244" xr:uid="{00000000-0005-0000-0000-0000C5080000}"/>
    <cellStyle name="20 % - Accent4 7 2 3" xfId="2245" xr:uid="{00000000-0005-0000-0000-0000C6080000}"/>
    <cellStyle name="20 % - Accent4 7 2 3 2" xfId="2246" xr:uid="{00000000-0005-0000-0000-0000C7080000}"/>
    <cellStyle name="20 % - Accent4 7 2 4" xfId="2247" xr:uid="{00000000-0005-0000-0000-0000C8080000}"/>
    <cellStyle name="20 % - Accent4 7 2_RH et QS" xfId="2248" xr:uid="{00000000-0005-0000-0000-0000C9080000}"/>
    <cellStyle name="20 % - Accent4 7 3" xfId="2249" xr:uid="{00000000-0005-0000-0000-0000CA080000}"/>
    <cellStyle name="20 % - Accent4 7 3 2" xfId="2250" xr:uid="{00000000-0005-0000-0000-0000CB080000}"/>
    <cellStyle name="20 % - Accent4 7 3 2 2" xfId="2251" xr:uid="{00000000-0005-0000-0000-0000CC080000}"/>
    <cellStyle name="20 % - Accent4 7 3 2 2 2" xfId="2252" xr:uid="{00000000-0005-0000-0000-0000CD080000}"/>
    <cellStyle name="20 % - Accent4 7 3 2 3" xfId="2253" xr:uid="{00000000-0005-0000-0000-0000CE080000}"/>
    <cellStyle name="20 % - Accent4 7 3 3" xfId="2254" xr:uid="{00000000-0005-0000-0000-0000CF080000}"/>
    <cellStyle name="20 % - Accent4 7 3 3 2" xfId="2255" xr:uid="{00000000-0005-0000-0000-0000D0080000}"/>
    <cellStyle name="20 % - Accent4 7 3 4" xfId="2256" xr:uid="{00000000-0005-0000-0000-0000D1080000}"/>
    <cellStyle name="20 % - Accent4 7 3_RH et QS" xfId="2257" xr:uid="{00000000-0005-0000-0000-0000D2080000}"/>
    <cellStyle name="20 % - Accent4 7 4" xfId="2258" xr:uid="{00000000-0005-0000-0000-0000D3080000}"/>
    <cellStyle name="20 % - Accent4 7 4 2" xfId="2259" xr:uid="{00000000-0005-0000-0000-0000D4080000}"/>
    <cellStyle name="20 % - Accent4 7 4 2 2" xfId="2260" xr:uid="{00000000-0005-0000-0000-0000D5080000}"/>
    <cellStyle name="20 % - Accent4 7 4 3" xfId="2261" xr:uid="{00000000-0005-0000-0000-0000D6080000}"/>
    <cellStyle name="20 % - Accent4 7 5" xfId="2262" xr:uid="{00000000-0005-0000-0000-0000D7080000}"/>
    <cellStyle name="20 % - Accent4 7 5 2" xfId="2263" xr:uid="{00000000-0005-0000-0000-0000D8080000}"/>
    <cellStyle name="20 % - Accent4 7 6" xfId="2264" xr:uid="{00000000-0005-0000-0000-0000D9080000}"/>
    <cellStyle name="20 % - Accent4 7_RH et QS" xfId="2265" xr:uid="{00000000-0005-0000-0000-0000DA080000}"/>
    <cellStyle name="20 % - Accent4 8" xfId="2266" xr:uid="{00000000-0005-0000-0000-0000DB080000}"/>
    <cellStyle name="20 % - Accent4 8 2" xfId="2267" xr:uid="{00000000-0005-0000-0000-0000DC080000}"/>
    <cellStyle name="20 % - Accent4 8 2 2" xfId="2268" xr:uid="{00000000-0005-0000-0000-0000DD080000}"/>
    <cellStyle name="20 % - Accent4 8 2 2 2" xfId="2269" xr:uid="{00000000-0005-0000-0000-0000DE080000}"/>
    <cellStyle name="20 % - Accent4 8 2 2 2 2" xfId="2270" xr:uid="{00000000-0005-0000-0000-0000DF080000}"/>
    <cellStyle name="20 % - Accent4 8 2 2 3" xfId="2271" xr:uid="{00000000-0005-0000-0000-0000E0080000}"/>
    <cellStyle name="20 % - Accent4 8 2 3" xfId="2272" xr:uid="{00000000-0005-0000-0000-0000E1080000}"/>
    <cellStyle name="20 % - Accent4 8 2 3 2" xfId="2273" xr:uid="{00000000-0005-0000-0000-0000E2080000}"/>
    <cellStyle name="20 % - Accent4 8 2 4" xfId="2274" xr:uid="{00000000-0005-0000-0000-0000E3080000}"/>
    <cellStyle name="20 % - Accent4 8 2_RH et QS" xfId="2275" xr:uid="{00000000-0005-0000-0000-0000E4080000}"/>
    <cellStyle name="20 % - Accent4 8 3" xfId="2276" xr:uid="{00000000-0005-0000-0000-0000E5080000}"/>
    <cellStyle name="20 % - Accent4 8 3 2" xfId="2277" xr:uid="{00000000-0005-0000-0000-0000E6080000}"/>
    <cellStyle name="20 % - Accent4 8 3 2 2" xfId="2278" xr:uid="{00000000-0005-0000-0000-0000E7080000}"/>
    <cellStyle name="20 % - Accent4 8 3 2 2 2" xfId="2279" xr:uid="{00000000-0005-0000-0000-0000E8080000}"/>
    <cellStyle name="20 % - Accent4 8 3 2 3" xfId="2280" xr:uid="{00000000-0005-0000-0000-0000E9080000}"/>
    <cellStyle name="20 % - Accent4 8 3 3" xfId="2281" xr:uid="{00000000-0005-0000-0000-0000EA080000}"/>
    <cellStyle name="20 % - Accent4 8 3 3 2" xfId="2282" xr:uid="{00000000-0005-0000-0000-0000EB080000}"/>
    <cellStyle name="20 % - Accent4 8 3 4" xfId="2283" xr:uid="{00000000-0005-0000-0000-0000EC080000}"/>
    <cellStyle name="20 % - Accent4 8 3_RH et QS" xfId="2284" xr:uid="{00000000-0005-0000-0000-0000ED080000}"/>
    <cellStyle name="20 % - Accent4 8 4" xfId="2285" xr:uid="{00000000-0005-0000-0000-0000EE080000}"/>
    <cellStyle name="20 % - Accent4 8 4 2" xfId="2286" xr:uid="{00000000-0005-0000-0000-0000EF080000}"/>
    <cellStyle name="20 % - Accent4 8 4 2 2" xfId="2287" xr:uid="{00000000-0005-0000-0000-0000F0080000}"/>
    <cellStyle name="20 % - Accent4 8 4 3" xfId="2288" xr:uid="{00000000-0005-0000-0000-0000F1080000}"/>
    <cellStyle name="20 % - Accent4 8 5" xfId="2289" xr:uid="{00000000-0005-0000-0000-0000F2080000}"/>
    <cellStyle name="20 % - Accent4 8 5 2" xfId="2290" xr:uid="{00000000-0005-0000-0000-0000F3080000}"/>
    <cellStyle name="20 % - Accent4 8 6" xfId="2291" xr:uid="{00000000-0005-0000-0000-0000F4080000}"/>
    <cellStyle name="20 % - Accent4 8_RH et QS" xfId="2292" xr:uid="{00000000-0005-0000-0000-0000F5080000}"/>
    <cellStyle name="20 % - Accent4 9" xfId="2293" xr:uid="{00000000-0005-0000-0000-0000F6080000}"/>
    <cellStyle name="20 % - Accent4 9 2" xfId="2294" xr:uid="{00000000-0005-0000-0000-0000F7080000}"/>
    <cellStyle name="20 % - Accent4 9 2 2" xfId="2295" xr:uid="{00000000-0005-0000-0000-0000F8080000}"/>
    <cellStyle name="20 % - Accent4 9 2 2 2" xfId="2296" xr:uid="{00000000-0005-0000-0000-0000F9080000}"/>
    <cellStyle name="20 % - Accent4 9 2 2 2 2" xfId="2297" xr:uid="{00000000-0005-0000-0000-0000FA080000}"/>
    <cellStyle name="20 % - Accent4 9 2 2 3" xfId="2298" xr:uid="{00000000-0005-0000-0000-0000FB080000}"/>
    <cellStyle name="20 % - Accent4 9 2 3" xfId="2299" xr:uid="{00000000-0005-0000-0000-0000FC080000}"/>
    <cellStyle name="20 % - Accent4 9 2 3 2" xfId="2300" xr:uid="{00000000-0005-0000-0000-0000FD080000}"/>
    <cellStyle name="20 % - Accent4 9 2 4" xfId="2301" xr:uid="{00000000-0005-0000-0000-0000FE080000}"/>
    <cellStyle name="20 % - Accent4 9 2_RH et QS" xfId="2302" xr:uid="{00000000-0005-0000-0000-0000FF080000}"/>
    <cellStyle name="20 % - Accent4 9 3" xfId="2303" xr:uid="{00000000-0005-0000-0000-000000090000}"/>
    <cellStyle name="20 % - Accent4 9 3 2" xfId="2304" xr:uid="{00000000-0005-0000-0000-000001090000}"/>
    <cellStyle name="20 % - Accent4 9 3 2 2" xfId="2305" xr:uid="{00000000-0005-0000-0000-000002090000}"/>
    <cellStyle name="20 % - Accent4 9 3 2 2 2" xfId="2306" xr:uid="{00000000-0005-0000-0000-000003090000}"/>
    <cellStyle name="20 % - Accent4 9 3 2 3" xfId="2307" xr:uid="{00000000-0005-0000-0000-000004090000}"/>
    <cellStyle name="20 % - Accent4 9 3 3" xfId="2308" xr:uid="{00000000-0005-0000-0000-000005090000}"/>
    <cellStyle name="20 % - Accent4 9 3 3 2" xfId="2309" xr:uid="{00000000-0005-0000-0000-000006090000}"/>
    <cellStyle name="20 % - Accent4 9 3 4" xfId="2310" xr:uid="{00000000-0005-0000-0000-000007090000}"/>
    <cellStyle name="20 % - Accent4 9 3_RH et QS" xfId="2311" xr:uid="{00000000-0005-0000-0000-000008090000}"/>
    <cellStyle name="20 % - Accent4 9 4" xfId="2312" xr:uid="{00000000-0005-0000-0000-000009090000}"/>
    <cellStyle name="20 % - Accent4 9 4 2" xfId="2313" xr:uid="{00000000-0005-0000-0000-00000A090000}"/>
    <cellStyle name="20 % - Accent4 9 4 2 2" xfId="2314" xr:uid="{00000000-0005-0000-0000-00000B090000}"/>
    <cellStyle name="20 % - Accent4 9 4 3" xfId="2315" xr:uid="{00000000-0005-0000-0000-00000C090000}"/>
    <cellStyle name="20 % - Accent4 9 5" xfId="2316" xr:uid="{00000000-0005-0000-0000-00000D090000}"/>
    <cellStyle name="20 % - Accent4 9 5 2" xfId="2317" xr:uid="{00000000-0005-0000-0000-00000E090000}"/>
    <cellStyle name="20 % - Accent4 9 6" xfId="2318" xr:uid="{00000000-0005-0000-0000-00000F090000}"/>
    <cellStyle name="20 % - Accent4 9_RH et QS" xfId="2319" xr:uid="{00000000-0005-0000-0000-000010090000}"/>
    <cellStyle name="20 % - Accent5 10" xfId="2320" xr:uid="{00000000-0005-0000-0000-000011090000}"/>
    <cellStyle name="20 % - Accent5 10 2" xfId="2321" xr:uid="{00000000-0005-0000-0000-000012090000}"/>
    <cellStyle name="20 % - Accent5 10 2 2" xfId="2322" xr:uid="{00000000-0005-0000-0000-000013090000}"/>
    <cellStyle name="20 % - Accent5 10 2 2 2" xfId="2323" xr:uid="{00000000-0005-0000-0000-000014090000}"/>
    <cellStyle name="20 % - Accent5 10 2 2 2 2" xfId="2324" xr:uid="{00000000-0005-0000-0000-000015090000}"/>
    <cellStyle name="20 % - Accent5 10 2 2 3" xfId="2325" xr:uid="{00000000-0005-0000-0000-000016090000}"/>
    <cellStyle name="20 % - Accent5 10 2 3" xfId="2326" xr:uid="{00000000-0005-0000-0000-000017090000}"/>
    <cellStyle name="20 % - Accent5 10 2 3 2" xfId="2327" xr:uid="{00000000-0005-0000-0000-000018090000}"/>
    <cellStyle name="20 % - Accent5 10 2 4" xfId="2328" xr:uid="{00000000-0005-0000-0000-000019090000}"/>
    <cellStyle name="20 % - Accent5 10 2_RH et QS" xfId="2329" xr:uid="{00000000-0005-0000-0000-00001A090000}"/>
    <cellStyle name="20 % - Accent5 10 3" xfId="2330" xr:uid="{00000000-0005-0000-0000-00001B090000}"/>
    <cellStyle name="20 % - Accent5 10 3 2" xfId="2331" xr:uid="{00000000-0005-0000-0000-00001C090000}"/>
    <cellStyle name="20 % - Accent5 10 3 2 2" xfId="2332" xr:uid="{00000000-0005-0000-0000-00001D090000}"/>
    <cellStyle name="20 % - Accent5 10 3 2 2 2" xfId="2333" xr:uid="{00000000-0005-0000-0000-00001E090000}"/>
    <cellStyle name="20 % - Accent5 10 3 2 3" xfId="2334" xr:uid="{00000000-0005-0000-0000-00001F090000}"/>
    <cellStyle name="20 % - Accent5 10 3 3" xfId="2335" xr:uid="{00000000-0005-0000-0000-000020090000}"/>
    <cellStyle name="20 % - Accent5 10 3 3 2" xfId="2336" xr:uid="{00000000-0005-0000-0000-000021090000}"/>
    <cellStyle name="20 % - Accent5 10 3 4" xfId="2337" xr:uid="{00000000-0005-0000-0000-000022090000}"/>
    <cellStyle name="20 % - Accent5 10 3_RH et QS" xfId="2338" xr:uid="{00000000-0005-0000-0000-000023090000}"/>
    <cellStyle name="20 % - Accent5 10 4" xfId="2339" xr:uid="{00000000-0005-0000-0000-000024090000}"/>
    <cellStyle name="20 % - Accent5 10 4 2" xfId="2340" xr:uid="{00000000-0005-0000-0000-000025090000}"/>
    <cellStyle name="20 % - Accent5 10 4 2 2" xfId="2341" xr:uid="{00000000-0005-0000-0000-000026090000}"/>
    <cellStyle name="20 % - Accent5 10 4 3" xfId="2342" xr:uid="{00000000-0005-0000-0000-000027090000}"/>
    <cellStyle name="20 % - Accent5 10 5" xfId="2343" xr:uid="{00000000-0005-0000-0000-000028090000}"/>
    <cellStyle name="20 % - Accent5 10 5 2" xfId="2344" xr:uid="{00000000-0005-0000-0000-000029090000}"/>
    <cellStyle name="20 % - Accent5 10 6" xfId="2345" xr:uid="{00000000-0005-0000-0000-00002A090000}"/>
    <cellStyle name="20 % - Accent5 10_RH et QS" xfId="2346" xr:uid="{00000000-0005-0000-0000-00002B090000}"/>
    <cellStyle name="20 % - Accent5 11" xfId="2347" xr:uid="{00000000-0005-0000-0000-00002C090000}"/>
    <cellStyle name="20 % - Accent5 11 2" xfId="2348" xr:uid="{00000000-0005-0000-0000-00002D090000}"/>
    <cellStyle name="20 % - Accent5 11 2 2" xfId="2349" xr:uid="{00000000-0005-0000-0000-00002E090000}"/>
    <cellStyle name="20 % - Accent5 11 2 2 2" xfId="2350" xr:uid="{00000000-0005-0000-0000-00002F090000}"/>
    <cellStyle name="20 % - Accent5 11 2 3" xfId="2351" xr:uid="{00000000-0005-0000-0000-000030090000}"/>
    <cellStyle name="20 % - Accent5 11 3" xfId="2352" xr:uid="{00000000-0005-0000-0000-000031090000}"/>
    <cellStyle name="20 % - Accent5 11 3 2" xfId="2353" xr:uid="{00000000-0005-0000-0000-000032090000}"/>
    <cellStyle name="20 % - Accent5 11 4" xfId="2354" xr:uid="{00000000-0005-0000-0000-000033090000}"/>
    <cellStyle name="20 % - Accent5 11_RH et QS" xfId="2355" xr:uid="{00000000-0005-0000-0000-000034090000}"/>
    <cellStyle name="20 % - Accent5 12" xfId="2356" xr:uid="{00000000-0005-0000-0000-000035090000}"/>
    <cellStyle name="20 % - Accent5 12 2" xfId="2357" xr:uid="{00000000-0005-0000-0000-000036090000}"/>
    <cellStyle name="20 % - Accent5 12 2 2" xfId="2358" xr:uid="{00000000-0005-0000-0000-000037090000}"/>
    <cellStyle name="20 % - Accent5 12 2 2 2" xfId="2359" xr:uid="{00000000-0005-0000-0000-000038090000}"/>
    <cellStyle name="20 % - Accent5 12 2 3" xfId="2360" xr:uid="{00000000-0005-0000-0000-000039090000}"/>
    <cellStyle name="20 % - Accent5 12 3" xfId="2361" xr:uid="{00000000-0005-0000-0000-00003A090000}"/>
    <cellStyle name="20 % - Accent5 12 3 2" xfId="2362" xr:uid="{00000000-0005-0000-0000-00003B090000}"/>
    <cellStyle name="20 % - Accent5 12 4" xfId="2363" xr:uid="{00000000-0005-0000-0000-00003C090000}"/>
    <cellStyle name="20 % - Accent5 12_RH et QS" xfId="2364" xr:uid="{00000000-0005-0000-0000-00003D090000}"/>
    <cellStyle name="20 % - Accent5 13" xfId="2365" xr:uid="{00000000-0005-0000-0000-00003E090000}"/>
    <cellStyle name="20 % - Accent5 13 2" xfId="2366" xr:uid="{00000000-0005-0000-0000-00003F090000}"/>
    <cellStyle name="20 % - Accent5 13 2 2" xfId="2367" xr:uid="{00000000-0005-0000-0000-000040090000}"/>
    <cellStyle name="20 % - Accent5 13 2 2 2" xfId="2368" xr:uid="{00000000-0005-0000-0000-000041090000}"/>
    <cellStyle name="20 % - Accent5 13 2 3" xfId="2369" xr:uid="{00000000-0005-0000-0000-000042090000}"/>
    <cellStyle name="20 % - Accent5 13 3" xfId="2370" xr:uid="{00000000-0005-0000-0000-000043090000}"/>
    <cellStyle name="20 % - Accent5 13 3 2" xfId="2371" xr:uid="{00000000-0005-0000-0000-000044090000}"/>
    <cellStyle name="20 % - Accent5 13 4" xfId="2372" xr:uid="{00000000-0005-0000-0000-000045090000}"/>
    <cellStyle name="20 % - Accent5 13_RH et QS" xfId="2373" xr:uid="{00000000-0005-0000-0000-000046090000}"/>
    <cellStyle name="20 % - Accent5 14" xfId="2374" xr:uid="{00000000-0005-0000-0000-000047090000}"/>
    <cellStyle name="20 % - Accent5 14 2" xfId="2375" xr:uid="{00000000-0005-0000-0000-000048090000}"/>
    <cellStyle name="20 % - Accent5 15" xfId="2376" xr:uid="{00000000-0005-0000-0000-000049090000}"/>
    <cellStyle name="20 % - Accent5 2" xfId="2377" xr:uid="{00000000-0005-0000-0000-00004A090000}"/>
    <cellStyle name="20 % - Accent5 2 2" xfId="2378" xr:uid="{00000000-0005-0000-0000-00004B090000}"/>
    <cellStyle name="20 % - Accent5 2 2 2" xfId="2379" xr:uid="{00000000-0005-0000-0000-00004C090000}"/>
    <cellStyle name="20 % - Accent5 2 2_Parc Mobile" xfId="2380" xr:uid="{00000000-0005-0000-0000-00004D090000}"/>
    <cellStyle name="20 % - Accent5 2 3" xfId="2381" xr:uid="{00000000-0005-0000-0000-00004E090000}"/>
    <cellStyle name="20 % - Accent5 2 4" xfId="2382" xr:uid="{00000000-0005-0000-0000-00004F090000}"/>
    <cellStyle name="20 % - Accent5 2 5" xfId="2383" xr:uid="{00000000-0005-0000-0000-000050090000}"/>
    <cellStyle name="20 % - Accent5 2_CA Fixe" xfId="2384" xr:uid="{00000000-0005-0000-0000-000051090000}"/>
    <cellStyle name="20 % - Accent5 3" xfId="2385" xr:uid="{00000000-0005-0000-0000-000052090000}"/>
    <cellStyle name="20 % - Accent5 3 2" xfId="2386" xr:uid="{00000000-0005-0000-0000-000053090000}"/>
    <cellStyle name="20 % - Accent5 3 2 2" xfId="2387" xr:uid="{00000000-0005-0000-0000-000054090000}"/>
    <cellStyle name="20 % - Accent5 3 2_Parc Mobile" xfId="2388" xr:uid="{00000000-0005-0000-0000-000055090000}"/>
    <cellStyle name="20 % - Accent5 3 3" xfId="2389" xr:uid="{00000000-0005-0000-0000-000056090000}"/>
    <cellStyle name="20 % - Accent5 3 4" xfId="2390" xr:uid="{00000000-0005-0000-0000-000057090000}"/>
    <cellStyle name="20 % - Accent5 3 5" xfId="2391" xr:uid="{00000000-0005-0000-0000-000058090000}"/>
    <cellStyle name="20 % - Accent5 3_CA Fixe" xfId="2392" xr:uid="{00000000-0005-0000-0000-000059090000}"/>
    <cellStyle name="20 % - Accent5 4" xfId="2393" xr:uid="{00000000-0005-0000-0000-00005A090000}"/>
    <cellStyle name="20 % - Accent5 4 2" xfId="2394" xr:uid="{00000000-0005-0000-0000-00005B090000}"/>
    <cellStyle name="20 % - Accent5 4 2 2" xfId="2395" xr:uid="{00000000-0005-0000-0000-00005C090000}"/>
    <cellStyle name="20 % - Accent5 4 2_Parc Mobile" xfId="2396" xr:uid="{00000000-0005-0000-0000-00005D090000}"/>
    <cellStyle name="20 % - Accent5 4 3" xfId="2397" xr:uid="{00000000-0005-0000-0000-00005E090000}"/>
    <cellStyle name="20 % - Accent5 4 4" xfId="2398" xr:uid="{00000000-0005-0000-0000-00005F090000}"/>
    <cellStyle name="20 % - Accent5 4_CA Fixe" xfId="2399" xr:uid="{00000000-0005-0000-0000-000060090000}"/>
    <cellStyle name="20 % - Accent5 5" xfId="2400" xr:uid="{00000000-0005-0000-0000-000061090000}"/>
    <cellStyle name="20 % - Accent5 5 2" xfId="2401" xr:uid="{00000000-0005-0000-0000-000062090000}"/>
    <cellStyle name="20 % - Accent5 6" xfId="2402" xr:uid="{00000000-0005-0000-0000-000063090000}"/>
    <cellStyle name="20 % - Accent5 6 2" xfId="2403" xr:uid="{00000000-0005-0000-0000-000064090000}"/>
    <cellStyle name="20 % - Accent5 7" xfId="2404" xr:uid="{00000000-0005-0000-0000-000065090000}"/>
    <cellStyle name="20 % - Accent5 7 2" xfId="2405" xr:uid="{00000000-0005-0000-0000-000066090000}"/>
    <cellStyle name="20 % - Accent5 7 2 2" xfId="2406" xr:uid="{00000000-0005-0000-0000-000067090000}"/>
    <cellStyle name="20 % - Accent5 7 2 2 2" xfId="2407" xr:uid="{00000000-0005-0000-0000-000068090000}"/>
    <cellStyle name="20 % - Accent5 7 2 2 2 2" xfId="2408" xr:uid="{00000000-0005-0000-0000-000069090000}"/>
    <cellStyle name="20 % - Accent5 7 2 2 3" xfId="2409" xr:uid="{00000000-0005-0000-0000-00006A090000}"/>
    <cellStyle name="20 % - Accent5 7 2 3" xfId="2410" xr:uid="{00000000-0005-0000-0000-00006B090000}"/>
    <cellStyle name="20 % - Accent5 7 2 3 2" xfId="2411" xr:uid="{00000000-0005-0000-0000-00006C090000}"/>
    <cellStyle name="20 % - Accent5 7 2 4" xfId="2412" xr:uid="{00000000-0005-0000-0000-00006D090000}"/>
    <cellStyle name="20 % - Accent5 7 2_RH et QS" xfId="2413" xr:uid="{00000000-0005-0000-0000-00006E090000}"/>
    <cellStyle name="20 % - Accent5 7 3" xfId="2414" xr:uid="{00000000-0005-0000-0000-00006F090000}"/>
    <cellStyle name="20 % - Accent5 7 3 2" xfId="2415" xr:uid="{00000000-0005-0000-0000-000070090000}"/>
    <cellStyle name="20 % - Accent5 7 3 2 2" xfId="2416" xr:uid="{00000000-0005-0000-0000-000071090000}"/>
    <cellStyle name="20 % - Accent5 7 3 2 2 2" xfId="2417" xr:uid="{00000000-0005-0000-0000-000072090000}"/>
    <cellStyle name="20 % - Accent5 7 3 2 3" xfId="2418" xr:uid="{00000000-0005-0000-0000-000073090000}"/>
    <cellStyle name="20 % - Accent5 7 3 3" xfId="2419" xr:uid="{00000000-0005-0000-0000-000074090000}"/>
    <cellStyle name="20 % - Accent5 7 3 3 2" xfId="2420" xr:uid="{00000000-0005-0000-0000-000075090000}"/>
    <cellStyle name="20 % - Accent5 7 3 4" xfId="2421" xr:uid="{00000000-0005-0000-0000-000076090000}"/>
    <cellStyle name="20 % - Accent5 7 3_RH et QS" xfId="2422" xr:uid="{00000000-0005-0000-0000-000077090000}"/>
    <cellStyle name="20 % - Accent5 7 4" xfId="2423" xr:uid="{00000000-0005-0000-0000-000078090000}"/>
    <cellStyle name="20 % - Accent5 7 4 2" xfId="2424" xr:uid="{00000000-0005-0000-0000-000079090000}"/>
    <cellStyle name="20 % - Accent5 7 4 2 2" xfId="2425" xr:uid="{00000000-0005-0000-0000-00007A090000}"/>
    <cellStyle name="20 % - Accent5 7 4 3" xfId="2426" xr:uid="{00000000-0005-0000-0000-00007B090000}"/>
    <cellStyle name="20 % - Accent5 7 5" xfId="2427" xr:uid="{00000000-0005-0000-0000-00007C090000}"/>
    <cellStyle name="20 % - Accent5 7 5 2" xfId="2428" xr:uid="{00000000-0005-0000-0000-00007D090000}"/>
    <cellStyle name="20 % - Accent5 7 6" xfId="2429" xr:uid="{00000000-0005-0000-0000-00007E090000}"/>
    <cellStyle name="20 % - Accent5 7_RH et QS" xfId="2430" xr:uid="{00000000-0005-0000-0000-00007F090000}"/>
    <cellStyle name="20 % - Accent5 8" xfId="2431" xr:uid="{00000000-0005-0000-0000-000080090000}"/>
    <cellStyle name="20 % - Accent5 8 2" xfId="2432" xr:uid="{00000000-0005-0000-0000-000081090000}"/>
    <cellStyle name="20 % - Accent5 8 2 2" xfId="2433" xr:uid="{00000000-0005-0000-0000-000082090000}"/>
    <cellStyle name="20 % - Accent5 8 2 2 2" xfId="2434" xr:uid="{00000000-0005-0000-0000-000083090000}"/>
    <cellStyle name="20 % - Accent5 8 2 2 2 2" xfId="2435" xr:uid="{00000000-0005-0000-0000-000084090000}"/>
    <cellStyle name="20 % - Accent5 8 2 2 3" xfId="2436" xr:uid="{00000000-0005-0000-0000-000085090000}"/>
    <cellStyle name="20 % - Accent5 8 2 3" xfId="2437" xr:uid="{00000000-0005-0000-0000-000086090000}"/>
    <cellStyle name="20 % - Accent5 8 2 3 2" xfId="2438" xr:uid="{00000000-0005-0000-0000-000087090000}"/>
    <cellStyle name="20 % - Accent5 8 2 4" xfId="2439" xr:uid="{00000000-0005-0000-0000-000088090000}"/>
    <cellStyle name="20 % - Accent5 8 2_RH et QS" xfId="2440" xr:uid="{00000000-0005-0000-0000-000089090000}"/>
    <cellStyle name="20 % - Accent5 8 3" xfId="2441" xr:uid="{00000000-0005-0000-0000-00008A090000}"/>
    <cellStyle name="20 % - Accent5 8 3 2" xfId="2442" xr:uid="{00000000-0005-0000-0000-00008B090000}"/>
    <cellStyle name="20 % - Accent5 8 3 2 2" xfId="2443" xr:uid="{00000000-0005-0000-0000-00008C090000}"/>
    <cellStyle name="20 % - Accent5 8 3 2 2 2" xfId="2444" xr:uid="{00000000-0005-0000-0000-00008D090000}"/>
    <cellStyle name="20 % - Accent5 8 3 2 3" xfId="2445" xr:uid="{00000000-0005-0000-0000-00008E090000}"/>
    <cellStyle name="20 % - Accent5 8 3 3" xfId="2446" xr:uid="{00000000-0005-0000-0000-00008F090000}"/>
    <cellStyle name="20 % - Accent5 8 3 3 2" xfId="2447" xr:uid="{00000000-0005-0000-0000-000090090000}"/>
    <cellStyle name="20 % - Accent5 8 3 4" xfId="2448" xr:uid="{00000000-0005-0000-0000-000091090000}"/>
    <cellStyle name="20 % - Accent5 8 3_RH et QS" xfId="2449" xr:uid="{00000000-0005-0000-0000-000092090000}"/>
    <cellStyle name="20 % - Accent5 8 4" xfId="2450" xr:uid="{00000000-0005-0000-0000-000093090000}"/>
    <cellStyle name="20 % - Accent5 8 4 2" xfId="2451" xr:uid="{00000000-0005-0000-0000-000094090000}"/>
    <cellStyle name="20 % - Accent5 8 4 2 2" xfId="2452" xr:uid="{00000000-0005-0000-0000-000095090000}"/>
    <cellStyle name="20 % - Accent5 8 4 3" xfId="2453" xr:uid="{00000000-0005-0000-0000-000096090000}"/>
    <cellStyle name="20 % - Accent5 8 5" xfId="2454" xr:uid="{00000000-0005-0000-0000-000097090000}"/>
    <cellStyle name="20 % - Accent5 8 5 2" xfId="2455" xr:uid="{00000000-0005-0000-0000-000098090000}"/>
    <cellStyle name="20 % - Accent5 8 6" xfId="2456" xr:uid="{00000000-0005-0000-0000-000099090000}"/>
    <cellStyle name="20 % - Accent5 8_RH et QS" xfId="2457" xr:uid="{00000000-0005-0000-0000-00009A090000}"/>
    <cellStyle name="20 % - Accent5 9" xfId="2458" xr:uid="{00000000-0005-0000-0000-00009B090000}"/>
    <cellStyle name="20 % - Accent5 9 2" xfId="2459" xr:uid="{00000000-0005-0000-0000-00009C090000}"/>
    <cellStyle name="20 % - Accent5 9 2 2" xfId="2460" xr:uid="{00000000-0005-0000-0000-00009D090000}"/>
    <cellStyle name="20 % - Accent5 9 2 2 2" xfId="2461" xr:uid="{00000000-0005-0000-0000-00009E090000}"/>
    <cellStyle name="20 % - Accent5 9 2 2 2 2" xfId="2462" xr:uid="{00000000-0005-0000-0000-00009F090000}"/>
    <cellStyle name="20 % - Accent5 9 2 2 3" xfId="2463" xr:uid="{00000000-0005-0000-0000-0000A0090000}"/>
    <cellStyle name="20 % - Accent5 9 2 3" xfId="2464" xr:uid="{00000000-0005-0000-0000-0000A1090000}"/>
    <cellStyle name="20 % - Accent5 9 2 3 2" xfId="2465" xr:uid="{00000000-0005-0000-0000-0000A2090000}"/>
    <cellStyle name="20 % - Accent5 9 2 4" xfId="2466" xr:uid="{00000000-0005-0000-0000-0000A3090000}"/>
    <cellStyle name="20 % - Accent5 9 2_RH et QS" xfId="2467" xr:uid="{00000000-0005-0000-0000-0000A4090000}"/>
    <cellStyle name="20 % - Accent5 9 3" xfId="2468" xr:uid="{00000000-0005-0000-0000-0000A5090000}"/>
    <cellStyle name="20 % - Accent5 9 3 2" xfId="2469" xr:uid="{00000000-0005-0000-0000-0000A6090000}"/>
    <cellStyle name="20 % - Accent5 9 3 2 2" xfId="2470" xr:uid="{00000000-0005-0000-0000-0000A7090000}"/>
    <cellStyle name="20 % - Accent5 9 3 2 2 2" xfId="2471" xr:uid="{00000000-0005-0000-0000-0000A8090000}"/>
    <cellStyle name="20 % - Accent5 9 3 2 3" xfId="2472" xr:uid="{00000000-0005-0000-0000-0000A9090000}"/>
    <cellStyle name="20 % - Accent5 9 3 3" xfId="2473" xr:uid="{00000000-0005-0000-0000-0000AA090000}"/>
    <cellStyle name="20 % - Accent5 9 3 3 2" xfId="2474" xr:uid="{00000000-0005-0000-0000-0000AB090000}"/>
    <cellStyle name="20 % - Accent5 9 3 4" xfId="2475" xr:uid="{00000000-0005-0000-0000-0000AC090000}"/>
    <cellStyle name="20 % - Accent5 9 3_RH et QS" xfId="2476" xr:uid="{00000000-0005-0000-0000-0000AD090000}"/>
    <cellStyle name="20 % - Accent5 9 4" xfId="2477" xr:uid="{00000000-0005-0000-0000-0000AE090000}"/>
    <cellStyle name="20 % - Accent5 9 4 2" xfId="2478" xr:uid="{00000000-0005-0000-0000-0000AF090000}"/>
    <cellStyle name="20 % - Accent5 9 4 2 2" xfId="2479" xr:uid="{00000000-0005-0000-0000-0000B0090000}"/>
    <cellStyle name="20 % - Accent5 9 4 3" xfId="2480" xr:uid="{00000000-0005-0000-0000-0000B1090000}"/>
    <cellStyle name="20 % - Accent5 9 5" xfId="2481" xr:uid="{00000000-0005-0000-0000-0000B2090000}"/>
    <cellStyle name="20 % - Accent5 9 5 2" xfId="2482" xr:uid="{00000000-0005-0000-0000-0000B3090000}"/>
    <cellStyle name="20 % - Accent5 9 6" xfId="2483" xr:uid="{00000000-0005-0000-0000-0000B4090000}"/>
    <cellStyle name="20 % - Accent5 9_RH et QS" xfId="2484" xr:uid="{00000000-0005-0000-0000-0000B5090000}"/>
    <cellStyle name="20 % - Accent6 10" xfId="2485" xr:uid="{00000000-0005-0000-0000-0000B6090000}"/>
    <cellStyle name="20 % - Accent6 10 2" xfId="2486" xr:uid="{00000000-0005-0000-0000-0000B7090000}"/>
    <cellStyle name="20 % - Accent6 10 2 2" xfId="2487" xr:uid="{00000000-0005-0000-0000-0000B8090000}"/>
    <cellStyle name="20 % - Accent6 10 2 2 2" xfId="2488" xr:uid="{00000000-0005-0000-0000-0000B9090000}"/>
    <cellStyle name="20 % - Accent6 10 2 2 2 2" xfId="2489" xr:uid="{00000000-0005-0000-0000-0000BA090000}"/>
    <cellStyle name="20 % - Accent6 10 2 2 3" xfId="2490" xr:uid="{00000000-0005-0000-0000-0000BB090000}"/>
    <cellStyle name="20 % - Accent6 10 2 3" xfId="2491" xr:uid="{00000000-0005-0000-0000-0000BC090000}"/>
    <cellStyle name="20 % - Accent6 10 2 3 2" xfId="2492" xr:uid="{00000000-0005-0000-0000-0000BD090000}"/>
    <cellStyle name="20 % - Accent6 10 2 4" xfId="2493" xr:uid="{00000000-0005-0000-0000-0000BE090000}"/>
    <cellStyle name="20 % - Accent6 10 2_RH et QS" xfId="2494" xr:uid="{00000000-0005-0000-0000-0000BF090000}"/>
    <cellStyle name="20 % - Accent6 10 3" xfId="2495" xr:uid="{00000000-0005-0000-0000-0000C0090000}"/>
    <cellStyle name="20 % - Accent6 10 3 2" xfId="2496" xr:uid="{00000000-0005-0000-0000-0000C1090000}"/>
    <cellStyle name="20 % - Accent6 10 3 2 2" xfId="2497" xr:uid="{00000000-0005-0000-0000-0000C2090000}"/>
    <cellStyle name="20 % - Accent6 10 3 2 2 2" xfId="2498" xr:uid="{00000000-0005-0000-0000-0000C3090000}"/>
    <cellStyle name="20 % - Accent6 10 3 2 3" xfId="2499" xr:uid="{00000000-0005-0000-0000-0000C4090000}"/>
    <cellStyle name="20 % - Accent6 10 3 3" xfId="2500" xr:uid="{00000000-0005-0000-0000-0000C5090000}"/>
    <cellStyle name="20 % - Accent6 10 3 3 2" xfId="2501" xr:uid="{00000000-0005-0000-0000-0000C6090000}"/>
    <cellStyle name="20 % - Accent6 10 3 4" xfId="2502" xr:uid="{00000000-0005-0000-0000-0000C7090000}"/>
    <cellStyle name="20 % - Accent6 10 3_RH et QS" xfId="2503" xr:uid="{00000000-0005-0000-0000-0000C8090000}"/>
    <cellStyle name="20 % - Accent6 10 4" xfId="2504" xr:uid="{00000000-0005-0000-0000-0000C9090000}"/>
    <cellStyle name="20 % - Accent6 10 4 2" xfId="2505" xr:uid="{00000000-0005-0000-0000-0000CA090000}"/>
    <cellStyle name="20 % - Accent6 10 4 2 2" xfId="2506" xr:uid="{00000000-0005-0000-0000-0000CB090000}"/>
    <cellStyle name="20 % - Accent6 10 4 3" xfId="2507" xr:uid="{00000000-0005-0000-0000-0000CC090000}"/>
    <cellStyle name="20 % - Accent6 10 5" xfId="2508" xr:uid="{00000000-0005-0000-0000-0000CD090000}"/>
    <cellStyle name="20 % - Accent6 10 5 2" xfId="2509" xr:uid="{00000000-0005-0000-0000-0000CE090000}"/>
    <cellStyle name="20 % - Accent6 10 6" xfId="2510" xr:uid="{00000000-0005-0000-0000-0000CF090000}"/>
    <cellStyle name="20 % - Accent6 10_RH et QS" xfId="2511" xr:uid="{00000000-0005-0000-0000-0000D0090000}"/>
    <cellStyle name="20 % - Accent6 11" xfId="2512" xr:uid="{00000000-0005-0000-0000-0000D1090000}"/>
    <cellStyle name="20 % - Accent6 11 2" xfId="2513" xr:uid="{00000000-0005-0000-0000-0000D2090000}"/>
    <cellStyle name="20 % - Accent6 11 2 2" xfId="2514" xr:uid="{00000000-0005-0000-0000-0000D3090000}"/>
    <cellStyle name="20 % - Accent6 11 2 2 2" xfId="2515" xr:uid="{00000000-0005-0000-0000-0000D4090000}"/>
    <cellStyle name="20 % - Accent6 11 2 3" xfId="2516" xr:uid="{00000000-0005-0000-0000-0000D5090000}"/>
    <cellStyle name="20 % - Accent6 11 3" xfId="2517" xr:uid="{00000000-0005-0000-0000-0000D6090000}"/>
    <cellStyle name="20 % - Accent6 11 3 2" xfId="2518" xr:uid="{00000000-0005-0000-0000-0000D7090000}"/>
    <cellStyle name="20 % - Accent6 11 4" xfId="2519" xr:uid="{00000000-0005-0000-0000-0000D8090000}"/>
    <cellStyle name="20 % - Accent6 11_RH et QS" xfId="2520" xr:uid="{00000000-0005-0000-0000-0000D9090000}"/>
    <cellStyle name="20 % - Accent6 12" xfId="2521" xr:uid="{00000000-0005-0000-0000-0000DA090000}"/>
    <cellStyle name="20 % - Accent6 12 2" xfId="2522" xr:uid="{00000000-0005-0000-0000-0000DB090000}"/>
    <cellStyle name="20 % - Accent6 12 2 2" xfId="2523" xr:uid="{00000000-0005-0000-0000-0000DC090000}"/>
    <cellStyle name="20 % - Accent6 12 2 2 2" xfId="2524" xr:uid="{00000000-0005-0000-0000-0000DD090000}"/>
    <cellStyle name="20 % - Accent6 12 2 3" xfId="2525" xr:uid="{00000000-0005-0000-0000-0000DE090000}"/>
    <cellStyle name="20 % - Accent6 12 3" xfId="2526" xr:uid="{00000000-0005-0000-0000-0000DF090000}"/>
    <cellStyle name="20 % - Accent6 12 3 2" xfId="2527" xr:uid="{00000000-0005-0000-0000-0000E0090000}"/>
    <cellStyle name="20 % - Accent6 12 4" xfId="2528" xr:uid="{00000000-0005-0000-0000-0000E1090000}"/>
    <cellStyle name="20 % - Accent6 12_RH et QS" xfId="2529" xr:uid="{00000000-0005-0000-0000-0000E2090000}"/>
    <cellStyle name="20 % - Accent6 13" xfId="2530" xr:uid="{00000000-0005-0000-0000-0000E3090000}"/>
    <cellStyle name="20 % - Accent6 13 2" xfId="2531" xr:uid="{00000000-0005-0000-0000-0000E4090000}"/>
    <cellStyle name="20 % - Accent6 13 2 2" xfId="2532" xr:uid="{00000000-0005-0000-0000-0000E5090000}"/>
    <cellStyle name="20 % - Accent6 13 2 2 2" xfId="2533" xr:uid="{00000000-0005-0000-0000-0000E6090000}"/>
    <cellStyle name="20 % - Accent6 13 2 3" xfId="2534" xr:uid="{00000000-0005-0000-0000-0000E7090000}"/>
    <cellStyle name="20 % - Accent6 13 3" xfId="2535" xr:uid="{00000000-0005-0000-0000-0000E8090000}"/>
    <cellStyle name="20 % - Accent6 13 3 2" xfId="2536" xr:uid="{00000000-0005-0000-0000-0000E9090000}"/>
    <cellStyle name="20 % - Accent6 13 4" xfId="2537" xr:uid="{00000000-0005-0000-0000-0000EA090000}"/>
    <cellStyle name="20 % - Accent6 13_RH et QS" xfId="2538" xr:uid="{00000000-0005-0000-0000-0000EB090000}"/>
    <cellStyle name="20 % - Accent6 14" xfId="2539" xr:uid="{00000000-0005-0000-0000-0000EC090000}"/>
    <cellStyle name="20 % - Accent6 14 2" xfId="2540" xr:uid="{00000000-0005-0000-0000-0000ED090000}"/>
    <cellStyle name="20 % - Accent6 15" xfId="2541" xr:uid="{00000000-0005-0000-0000-0000EE090000}"/>
    <cellStyle name="20 % - Accent6 2" xfId="2542" xr:uid="{00000000-0005-0000-0000-0000EF090000}"/>
    <cellStyle name="20 % - Accent6 2 2" xfId="2543" xr:uid="{00000000-0005-0000-0000-0000F0090000}"/>
    <cellStyle name="20 % - Accent6 2 2 2" xfId="2544" xr:uid="{00000000-0005-0000-0000-0000F1090000}"/>
    <cellStyle name="20 % - Accent6 2 2 3" xfId="2545" xr:uid="{00000000-0005-0000-0000-0000F2090000}"/>
    <cellStyle name="20 % - Accent6 2 2_Parc Mobile" xfId="2546" xr:uid="{00000000-0005-0000-0000-0000F3090000}"/>
    <cellStyle name="20 % - Accent6 2 3" xfId="2547" xr:uid="{00000000-0005-0000-0000-0000F4090000}"/>
    <cellStyle name="20 % - Accent6 2 4" xfId="2548" xr:uid="{00000000-0005-0000-0000-0000F5090000}"/>
    <cellStyle name="20 % - Accent6 2 5" xfId="2549" xr:uid="{00000000-0005-0000-0000-0000F6090000}"/>
    <cellStyle name="20 % - Accent6 2_CA Fixe" xfId="2550" xr:uid="{00000000-0005-0000-0000-0000F7090000}"/>
    <cellStyle name="20 % - Accent6 3" xfId="2551" xr:uid="{00000000-0005-0000-0000-0000F8090000}"/>
    <cellStyle name="20 % - Accent6 3 2" xfId="2552" xr:uid="{00000000-0005-0000-0000-0000F9090000}"/>
    <cellStyle name="20 % - Accent6 3 2 2" xfId="2553" xr:uid="{00000000-0005-0000-0000-0000FA090000}"/>
    <cellStyle name="20 % - Accent6 3 2_Parc Mobile" xfId="2554" xr:uid="{00000000-0005-0000-0000-0000FB090000}"/>
    <cellStyle name="20 % - Accent6 3 3" xfId="2555" xr:uid="{00000000-0005-0000-0000-0000FC090000}"/>
    <cellStyle name="20 % - Accent6 3 4" xfId="2556" xr:uid="{00000000-0005-0000-0000-0000FD090000}"/>
    <cellStyle name="20 % - Accent6 3 5" xfId="2557" xr:uid="{00000000-0005-0000-0000-0000FE090000}"/>
    <cellStyle name="20 % - Accent6 3_CA Fixe" xfId="2558" xr:uid="{00000000-0005-0000-0000-0000FF090000}"/>
    <cellStyle name="20 % - Accent6 4" xfId="2559" xr:uid="{00000000-0005-0000-0000-0000000A0000}"/>
    <cellStyle name="20 % - Accent6 4 2" xfId="2560" xr:uid="{00000000-0005-0000-0000-0000010A0000}"/>
    <cellStyle name="20 % - Accent6 4 2 2" xfId="2561" xr:uid="{00000000-0005-0000-0000-0000020A0000}"/>
    <cellStyle name="20 % - Accent6 4 2_Parc Mobile" xfId="2562" xr:uid="{00000000-0005-0000-0000-0000030A0000}"/>
    <cellStyle name="20 % - Accent6 4 3" xfId="2563" xr:uid="{00000000-0005-0000-0000-0000040A0000}"/>
    <cellStyle name="20 % - Accent6 4 4" xfId="2564" xr:uid="{00000000-0005-0000-0000-0000050A0000}"/>
    <cellStyle name="20 % - Accent6 4 5" xfId="2565" xr:uid="{00000000-0005-0000-0000-0000060A0000}"/>
    <cellStyle name="20 % - Accent6 4_CA Fixe" xfId="2566" xr:uid="{00000000-0005-0000-0000-0000070A0000}"/>
    <cellStyle name="20 % - Accent6 5" xfId="2567" xr:uid="{00000000-0005-0000-0000-0000080A0000}"/>
    <cellStyle name="20 % - Accent6 5 2" xfId="2568" xr:uid="{00000000-0005-0000-0000-0000090A0000}"/>
    <cellStyle name="20 % - Accent6 6" xfId="2569" xr:uid="{00000000-0005-0000-0000-00000A0A0000}"/>
    <cellStyle name="20 % - Accent6 6 2" xfId="2570" xr:uid="{00000000-0005-0000-0000-00000B0A0000}"/>
    <cellStyle name="20 % - Accent6 7" xfId="2571" xr:uid="{00000000-0005-0000-0000-00000C0A0000}"/>
    <cellStyle name="20 % - Accent6 7 2" xfId="2572" xr:uid="{00000000-0005-0000-0000-00000D0A0000}"/>
    <cellStyle name="20 % - Accent6 7 2 2" xfId="2573" xr:uid="{00000000-0005-0000-0000-00000E0A0000}"/>
    <cellStyle name="20 % - Accent6 7 2 2 2" xfId="2574" xr:uid="{00000000-0005-0000-0000-00000F0A0000}"/>
    <cellStyle name="20 % - Accent6 7 2 2 2 2" xfId="2575" xr:uid="{00000000-0005-0000-0000-0000100A0000}"/>
    <cellStyle name="20 % - Accent6 7 2 2 3" xfId="2576" xr:uid="{00000000-0005-0000-0000-0000110A0000}"/>
    <cellStyle name="20 % - Accent6 7 2 3" xfId="2577" xr:uid="{00000000-0005-0000-0000-0000120A0000}"/>
    <cellStyle name="20 % - Accent6 7 2 3 2" xfId="2578" xr:uid="{00000000-0005-0000-0000-0000130A0000}"/>
    <cellStyle name="20 % - Accent6 7 2 4" xfId="2579" xr:uid="{00000000-0005-0000-0000-0000140A0000}"/>
    <cellStyle name="20 % - Accent6 7 2_RH et QS" xfId="2580" xr:uid="{00000000-0005-0000-0000-0000150A0000}"/>
    <cellStyle name="20 % - Accent6 7 3" xfId="2581" xr:uid="{00000000-0005-0000-0000-0000160A0000}"/>
    <cellStyle name="20 % - Accent6 7 3 2" xfId="2582" xr:uid="{00000000-0005-0000-0000-0000170A0000}"/>
    <cellStyle name="20 % - Accent6 7 3 2 2" xfId="2583" xr:uid="{00000000-0005-0000-0000-0000180A0000}"/>
    <cellStyle name="20 % - Accent6 7 3 2 2 2" xfId="2584" xr:uid="{00000000-0005-0000-0000-0000190A0000}"/>
    <cellStyle name="20 % - Accent6 7 3 2 3" xfId="2585" xr:uid="{00000000-0005-0000-0000-00001A0A0000}"/>
    <cellStyle name="20 % - Accent6 7 3 3" xfId="2586" xr:uid="{00000000-0005-0000-0000-00001B0A0000}"/>
    <cellStyle name="20 % - Accent6 7 3 3 2" xfId="2587" xr:uid="{00000000-0005-0000-0000-00001C0A0000}"/>
    <cellStyle name="20 % - Accent6 7 3 4" xfId="2588" xr:uid="{00000000-0005-0000-0000-00001D0A0000}"/>
    <cellStyle name="20 % - Accent6 7 3_RH et QS" xfId="2589" xr:uid="{00000000-0005-0000-0000-00001E0A0000}"/>
    <cellStyle name="20 % - Accent6 7 4" xfId="2590" xr:uid="{00000000-0005-0000-0000-00001F0A0000}"/>
    <cellStyle name="20 % - Accent6 7 4 2" xfId="2591" xr:uid="{00000000-0005-0000-0000-0000200A0000}"/>
    <cellStyle name="20 % - Accent6 7 4 2 2" xfId="2592" xr:uid="{00000000-0005-0000-0000-0000210A0000}"/>
    <cellStyle name="20 % - Accent6 7 4 3" xfId="2593" xr:uid="{00000000-0005-0000-0000-0000220A0000}"/>
    <cellStyle name="20 % - Accent6 7 5" xfId="2594" xr:uid="{00000000-0005-0000-0000-0000230A0000}"/>
    <cellStyle name="20 % - Accent6 7 5 2" xfId="2595" xr:uid="{00000000-0005-0000-0000-0000240A0000}"/>
    <cellStyle name="20 % - Accent6 7 6" xfId="2596" xr:uid="{00000000-0005-0000-0000-0000250A0000}"/>
    <cellStyle name="20 % - Accent6 7_RH et QS" xfId="2597" xr:uid="{00000000-0005-0000-0000-0000260A0000}"/>
    <cellStyle name="20 % - Accent6 8" xfId="2598" xr:uid="{00000000-0005-0000-0000-0000270A0000}"/>
    <cellStyle name="20 % - Accent6 8 2" xfId="2599" xr:uid="{00000000-0005-0000-0000-0000280A0000}"/>
    <cellStyle name="20 % - Accent6 8 2 2" xfId="2600" xr:uid="{00000000-0005-0000-0000-0000290A0000}"/>
    <cellStyle name="20 % - Accent6 8 2 2 2" xfId="2601" xr:uid="{00000000-0005-0000-0000-00002A0A0000}"/>
    <cellStyle name="20 % - Accent6 8 2 2 2 2" xfId="2602" xr:uid="{00000000-0005-0000-0000-00002B0A0000}"/>
    <cellStyle name="20 % - Accent6 8 2 2 3" xfId="2603" xr:uid="{00000000-0005-0000-0000-00002C0A0000}"/>
    <cellStyle name="20 % - Accent6 8 2 3" xfId="2604" xr:uid="{00000000-0005-0000-0000-00002D0A0000}"/>
    <cellStyle name="20 % - Accent6 8 2 3 2" xfId="2605" xr:uid="{00000000-0005-0000-0000-00002E0A0000}"/>
    <cellStyle name="20 % - Accent6 8 2 4" xfId="2606" xr:uid="{00000000-0005-0000-0000-00002F0A0000}"/>
    <cellStyle name="20 % - Accent6 8 2_RH et QS" xfId="2607" xr:uid="{00000000-0005-0000-0000-0000300A0000}"/>
    <cellStyle name="20 % - Accent6 8 3" xfId="2608" xr:uid="{00000000-0005-0000-0000-0000310A0000}"/>
    <cellStyle name="20 % - Accent6 8 3 2" xfId="2609" xr:uid="{00000000-0005-0000-0000-0000320A0000}"/>
    <cellStyle name="20 % - Accent6 8 3 2 2" xfId="2610" xr:uid="{00000000-0005-0000-0000-0000330A0000}"/>
    <cellStyle name="20 % - Accent6 8 3 2 2 2" xfId="2611" xr:uid="{00000000-0005-0000-0000-0000340A0000}"/>
    <cellStyle name="20 % - Accent6 8 3 2 3" xfId="2612" xr:uid="{00000000-0005-0000-0000-0000350A0000}"/>
    <cellStyle name="20 % - Accent6 8 3 3" xfId="2613" xr:uid="{00000000-0005-0000-0000-0000360A0000}"/>
    <cellStyle name="20 % - Accent6 8 3 3 2" xfId="2614" xr:uid="{00000000-0005-0000-0000-0000370A0000}"/>
    <cellStyle name="20 % - Accent6 8 3 4" xfId="2615" xr:uid="{00000000-0005-0000-0000-0000380A0000}"/>
    <cellStyle name="20 % - Accent6 8 3_RH et QS" xfId="2616" xr:uid="{00000000-0005-0000-0000-0000390A0000}"/>
    <cellStyle name="20 % - Accent6 8 4" xfId="2617" xr:uid="{00000000-0005-0000-0000-00003A0A0000}"/>
    <cellStyle name="20 % - Accent6 8 4 2" xfId="2618" xr:uid="{00000000-0005-0000-0000-00003B0A0000}"/>
    <cellStyle name="20 % - Accent6 8 4 2 2" xfId="2619" xr:uid="{00000000-0005-0000-0000-00003C0A0000}"/>
    <cellStyle name="20 % - Accent6 8 4 3" xfId="2620" xr:uid="{00000000-0005-0000-0000-00003D0A0000}"/>
    <cellStyle name="20 % - Accent6 8 5" xfId="2621" xr:uid="{00000000-0005-0000-0000-00003E0A0000}"/>
    <cellStyle name="20 % - Accent6 8 5 2" xfId="2622" xr:uid="{00000000-0005-0000-0000-00003F0A0000}"/>
    <cellStyle name="20 % - Accent6 8 6" xfId="2623" xr:uid="{00000000-0005-0000-0000-0000400A0000}"/>
    <cellStyle name="20 % - Accent6 8_RH et QS" xfId="2624" xr:uid="{00000000-0005-0000-0000-0000410A0000}"/>
    <cellStyle name="20 % - Accent6 9" xfId="2625" xr:uid="{00000000-0005-0000-0000-0000420A0000}"/>
    <cellStyle name="20 % - Accent6 9 2" xfId="2626" xr:uid="{00000000-0005-0000-0000-0000430A0000}"/>
    <cellStyle name="20 % - Accent6 9 2 2" xfId="2627" xr:uid="{00000000-0005-0000-0000-0000440A0000}"/>
    <cellStyle name="20 % - Accent6 9 2 2 2" xfId="2628" xr:uid="{00000000-0005-0000-0000-0000450A0000}"/>
    <cellStyle name="20 % - Accent6 9 2 2 2 2" xfId="2629" xr:uid="{00000000-0005-0000-0000-0000460A0000}"/>
    <cellStyle name="20 % - Accent6 9 2 2 3" xfId="2630" xr:uid="{00000000-0005-0000-0000-0000470A0000}"/>
    <cellStyle name="20 % - Accent6 9 2 3" xfId="2631" xr:uid="{00000000-0005-0000-0000-0000480A0000}"/>
    <cellStyle name="20 % - Accent6 9 2 3 2" xfId="2632" xr:uid="{00000000-0005-0000-0000-0000490A0000}"/>
    <cellStyle name="20 % - Accent6 9 2 4" xfId="2633" xr:uid="{00000000-0005-0000-0000-00004A0A0000}"/>
    <cellStyle name="20 % - Accent6 9 2_RH et QS" xfId="2634" xr:uid="{00000000-0005-0000-0000-00004B0A0000}"/>
    <cellStyle name="20 % - Accent6 9 3" xfId="2635" xr:uid="{00000000-0005-0000-0000-00004C0A0000}"/>
    <cellStyle name="20 % - Accent6 9 3 2" xfId="2636" xr:uid="{00000000-0005-0000-0000-00004D0A0000}"/>
    <cellStyle name="20 % - Accent6 9 3 2 2" xfId="2637" xr:uid="{00000000-0005-0000-0000-00004E0A0000}"/>
    <cellStyle name="20 % - Accent6 9 3 2 2 2" xfId="2638" xr:uid="{00000000-0005-0000-0000-00004F0A0000}"/>
    <cellStyle name="20 % - Accent6 9 3 2 3" xfId="2639" xr:uid="{00000000-0005-0000-0000-0000500A0000}"/>
    <cellStyle name="20 % - Accent6 9 3 3" xfId="2640" xr:uid="{00000000-0005-0000-0000-0000510A0000}"/>
    <cellStyle name="20 % - Accent6 9 3 3 2" xfId="2641" xr:uid="{00000000-0005-0000-0000-0000520A0000}"/>
    <cellStyle name="20 % - Accent6 9 3 4" xfId="2642" xr:uid="{00000000-0005-0000-0000-0000530A0000}"/>
    <cellStyle name="20 % - Accent6 9 3_RH et QS" xfId="2643" xr:uid="{00000000-0005-0000-0000-0000540A0000}"/>
    <cellStyle name="20 % - Accent6 9 4" xfId="2644" xr:uid="{00000000-0005-0000-0000-0000550A0000}"/>
    <cellStyle name="20 % - Accent6 9 4 2" xfId="2645" xr:uid="{00000000-0005-0000-0000-0000560A0000}"/>
    <cellStyle name="20 % - Accent6 9 4 2 2" xfId="2646" xr:uid="{00000000-0005-0000-0000-0000570A0000}"/>
    <cellStyle name="20 % - Accent6 9 4 3" xfId="2647" xr:uid="{00000000-0005-0000-0000-0000580A0000}"/>
    <cellStyle name="20 % - Accent6 9 5" xfId="2648" xr:uid="{00000000-0005-0000-0000-0000590A0000}"/>
    <cellStyle name="20 % - Accent6 9 5 2" xfId="2649" xr:uid="{00000000-0005-0000-0000-00005A0A0000}"/>
    <cellStyle name="20 % - Accent6 9 6" xfId="2650" xr:uid="{00000000-0005-0000-0000-00005B0A0000}"/>
    <cellStyle name="20 % - Accent6 9_RH et QS" xfId="2651" xr:uid="{00000000-0005-0000-0000-00005C0A0000}"/>
    <cellStyle name="20% - Accent1 10" xfId="194" xr:uid="{00000000-0005-0000-0000-0000C3000000}"/>
    <cellStyle name="20% - Accent1 10 2" xfId="195" xr:uid="{00000000-0005-0000-0000-0000C4000000}"/>
    <cellStyle name="20% - Accent1 10 2 2" xfId="196" xr:uid="{00000000-0005-0000-0000-0000C5000000}"/>
    <cellStyle name="20% - Accent1 10 2 2 2" xfId="197" xr:uid="{00000000-0005-0000-0000-0000C6000000}"/>
    <cellStyle name="20% - Accent1 10 2 3" xfId="198" xr:uid="{00000000-0005-0000-0000-0000C7000000}"/>
    <cellStyle name="20% - Accent1 10 3" xfId="199" xr:uid="{00000000-0005-0000-0000-0000C8000000}"/>
    <cellStyle name="20% - Accent1 10 3 2" xfId="200" xr:uid="{00000000-0005-0000-0000-0000C9000000}"/>
    <cellStyle name="20% - Accent1 10 4" xfId="201" xr:uid="{00000000-0005-0000-0000-0000CA000000}"/>
    <cellStyle name="20% - Accent1 10_RH et QS" xfId="202" xr:uid="{00000000-0005-0000-0000-0000CB000000}"/>
    <cellStyle name="20% - Accent1 11" xfId="203" xr:uid="{00000000-0005-0000-0000-0000CC000000}"/>
    <cellStyle name="20% - Accent1 11 2" xfId="204" xr:uid="{00000000-0005-0000-0000-0000CD000000}"/>
    <cellStyle name="20% - Accent1 11 2 2" xfId="205" xr:uid="{00000000-0005-0000-0000-0000CE000000}"/>
    <cellStyle name="20% - Accent1 11 2 2 2" xfId="206" xr:uid="{00000000-0005-0000-0000-0000CF000000}"/>
    <cellStyle name="20% - Accent1 11 2 3" xfId="207" xr:uid="{00000000-0005-0000-0000-0000D0000000}"/>
    <cellStyle name="20% - Accent1 11 3" xfId="208" xr:uid="{00000000-0005-0000-0000-0000D1000000}"/>
    <cellStyle name="20% - Accent1 11 3 2" xfId="209" xr:uid="{00000000-0005-0000-0000-0000D2000000}"/>
    <cellStyle name="20% - Accent1 11 4" xfId="210" xr:uid="{00000000-0005-0000-0000-0000D3000000}"/>
    <cellStyle name="20% - Accent1 11_RH et QS" xfId="211" xr:uid="{00000000-0005-0000-0000-0000D4000000}"/>
    <cellStyle name="20% - Accent1 12" xfId="212" xr:uid="{00000000-0005-0000-0000-0000D5000000}"/>
    <cellStyle name="20% - Accent1 12 2" xfId="213" xr:uid="{00000000-0005-0000-0000-0000D6000000}"/>
    <cellStyle name="20% - Accent1 12 2 2" xfId="214" xr:uid="{00000000-0005-0000-0000-0000D7000000}"/>
    <cellStyle name="20% - Accent1 12 2 2 2" xfId="215" xr:uid="{00000000-0005-0000-0000-0000D8000000}"/>
    <cellStyle name="20% - Accent1 12 2 3" xfId="216" xr:uid="{00000000-0005-0000-0000-0000D9000000}"/>
    <cellStyle name="20% - Accent1 12 3" xfId="217" xr:uid="{00000000-0005-0000-0000-0000DA000000}"/>
    <cellStyle name="20% - Accent1 12 3 2" xfId="218" xr:uid="{00000000-0005-0000-0000-0000DB000000}"/>
    <cellStyle name="20% - Accent1 12 4" xfId="219" xr:uid="{00000000-0005-0000-0000-0000DC000000}"/>
    <cellStyle name="20% - Accent1 12_RH et QS" xfId="220" xr:uid="{00000000-0005-0000-0000-0000DD000000}"/>
    <cellStyle name="20% - Accent1 13" xfId="221" xr:uid="{00000000-0005-0000-0000-0000DE000000}"/>
    <cellStyle name="20% - Accent1 13 2" xfId="222" xr:uid="{00000000-0005-0000-0000-0000DF000000}"/>
    <cellStyle name="20% - Accent1 13 2 2" xfId="223" xr:uid="{00000000-0005-0000-0000-0000E0000000}"/>
    <cellStyle name="20% - Accent1 13 2 2 2" xfId="224" xr:uid="{00000000-0005-0000-0000-0000E1000000}"/>
    <cellStyle name="20% - Accent1 13 2 3" xfId="225" xr:uid="{00000000-0005-0000-0000-0000E2000000}"/>
    <cellStyle name="20% - Accent1 13 3" xfId="226" xr:uid="{00000000-0005-0000-0000-0000E3000000}"/>
    <cellStyle name="20% - Accent1 13 3 2" xfId="227" xr:uid="{00000000-0005-0000-0000-0000E4000000}"/>
    <cellStyle name="20% - Accent1 13 4" xfId="228" xr:uid="{00000000-0005-0000-0000-0000E5000000}"/>
    <cellStyle name="20% - Accent1 13_RH et QS" xfId="229" xr:uid="{00000000-0005-0000-0000-0000E6000000}"/>
    <cellStyle name="20% - Accent1 14" xfId="230" xr:uid="{00000000-0005-0000-0000-0000E7000000}"/>
    <cellStyle name="20% - Accent1 14 2" xfId="231" xr:uid="{00000000-0005-0000-0000-0000E8000000}"/>
    <cellStyle name="20% - Accent1 14 2 2" xfId="232" xr:uid="{00000000-0005-0000-0000-0000E9000000}"/>
    <cellStyle name="20% - Accent1 14 2 2 2" xfId="233" xr:uid="{00000000-0005-0000-0000-0000EA000000}"/>
    <cellStyle name="20% - Accent1 14 2 3" xfId="234" xr:uid="{00000000-0005-0000-0000-0000EB000000}"/>
    <cellStyle name="20% - Accent1 14 3" xfId="235" xr:uid="{00000000-0005-0000-0000-0000EC000000}"/>
    <cellStyle name="20% - Accent1 14 3 2" xfId="236" xr:uid="{00000000-0005-0000-0000-0000ED000000}"/>
    <cellStyle name="20% - Accent1 14 4" xfId="237" xr:uid="{00000000-0005-0000-0000-0000EE000000}"/>
    <cellStyle name="20% - Accent1 14_RH et QS" xfId="238" xr:uid="{00000000-0005-0000-0000-0000EF000000}"/>
    <cellStyle name="20% - Accent1 15" xfId="239" xr:uid="{00000000-0005-0000-0000-0000F0000000}"/>
    <cellStyle name="20% - Accent1 15 2" xfId="240" xr:uid="{00000000-0005-0000-0000-0000F1000000}"/>
    <cellStyle name="20% - Accent1 15 2 2" xfId="241" xr:uid="{00000000-0005-0000-0000-0000F2000000}"/>
    <cellStyle name="20% - Accent1 15 2 2 2" xfId="242" xr:uid="{00000000-0005-0000-0000-0000F3000000}"/>
    <cellStyle name="20% - Accent1 15 2 3" xfId="243" xr:uid="{00000000-0005-0000-0000-0000F4000000}"/>
    <cellStyle name="20% - Accent1 15 3" xfId="244" xr:uid="{00000000-0005-0000-0000-0000F5000000}"/>
    <cellStyle name="20% - Accent1 15 3 2" xfId="245" xr:uid="{00000000-0005-0000-0000-0000F6000000}"/>
    <cellStyle name="20% - Accent1 15 4" xfId="246" xr:uid="{00000000-0005-0000-0000-0000F7000000}"/>
    <cellStyle name="20% - Accent1 15_RH et QS" xfId="247" xr:uid="{00000000-0005-0000-0000-0000F8000000}"/>
    <cellStyle name="20% - Accent1 16" xfId="248" xr:uid="{00000000-0005-0000-0000-0000F9000000}"/>
    <cellStyle name="20% - Accent1 16 2" xfId="249" xr:uid="{00000000-0005-0000-0000-0000FA000000}"/>
    <cellStyle name="20% - Accent1 16 2 2" xfId="250" xr:uid="{00000000-0005-0000-0000-0000FB000000}"/>
    <cellStyle name="20% - Accent1 16 2 2 2" xfId="251" xr:uid="{00000000-0005-0000-0000-0000FC000000}"/>
    <cellStyle name="20% - Accent1 16 2 3" xfId="252" xr:uid="{00000000-0005-0000-0000-0000FD000000}"/>
    <cellStyle name="20% - Accent1 16 3" xfId="253" xr:uid="{00000000-0005-0000-0000-0000FE000000}"/>
    <cellStyle name="20% - Accent1 16 3 2" xfId="254" xr:uid="{00000000-0005-0000-0000-0000FF000000}"/>
    <cellStyle name="20% - Accent1 16 4" xfId="255" xr:uid="{00000000-0005-0000-0000-000000010000}"/>
    <cellStyle name="20% - Accent1 16_RH et QS" xfId="256" xr:uid="{00000000-0005-0000-0000-000001010000}"/>
    <cellStyle name="20% - Accent1 17" xfId="257" xr:uid="{00000000-0005-0000-0000-000002010000}"/>
    <cellStyle name="20% - Accent1 17 2" xfId="258" xr:uid="{00000000-0005-0000-0000-000003010000}"/>
    <cellStyle name="20% - Accent1 17 2 2" xfId="259" xr:uid="{00000000-0005-0000-0000-000004010000}"/>
    <cellStyle name="20% - Accent1 17 2 2 2" xfId="260" xr:uid="{00000000-0005-0000-0000-000005010000}"/>
    <cellStyle name="20% - Accent1 17 2 3" xfId="261" xr:uid="{00000000-0005-0000-0000-000006010000}"/>
    <cellStyle name="20% - Accent1 17 3" xfId="262" xr:uid="{00000000-0005-0000-0000-000007010000}"/>
    <cellStyle name="20% - Accent1 17 3 2" xfId="263" xr:uid="{00000000-0005-0000-0000-000008010000}"/>
    <cellStyle name="20% - Accent1 17 4" xfId="264" xr:uid="{00000000-0005-0000-0000-000009010000}"/>
    <cellStyle name="20% - Accent1 17_RH et QS" xfId="265" xr:uid="{00000000-0005-0000-0000-00000A010000}"/>
    <cellStyle name="20% - Accent1 18" xfId="266" xr:uid="{00000000-0005-0000-0000-00000B010000}"/>
    <cellStyle name="20% - Accent1 18 2" xfId="267" xr:uid="{00000000-0005-0000-0000-00000C010000}"/>
    <cellStyle name="20% - Accent1 18 2 2" xfId="268" xr:uid="{00000000-0005-0000-0000-00000D010000}"/>
    <cellStyle name="20% - Accent1 18 2 2 2" xfId="269" xr:uid="{00000000-0005-0000-0000-00000E010000}"/>
    <cellStyle name="20% - Accent1 18 2 3" xfId="270" xr:uid="{00000000-0005-0000-0000-00000F010000}"/>
    <cellStyle name="20% - Accent1 18 3" xfId="271" xr:uid="{00000000-0005-0000-0000-000010010000}"/>
    <cellStyle name="20% - Accent1 18 3 2" xfId="272" xr:uid="{00000000-0005-0000-0000-000011010000}"/>
    <cellStyle name="20% - Accent1 18 4" xfId="273" xr:uid="{00000000-0005-0000-0000-000012010000}"/>
    <cellStyle name="20% - Accent1 18_RH et QS" xfId="274" xr:uid="{00000000-0005-0000-0000-000013010000}"/>
    <cellStyle name="20% - Accent1 19" xfId="275" xr:uid="{00000000-0005-0000-0000-000014010000}"/>
    <cellStyle name="20% - Accent1 19 2" xfId="276" xr:uid="{00000000-0005-0000-0000-000015010000}"/>
    <cellStyle name="20% - Accent1 19 2 2" xfId="277" xr:uid="{00000000-0005-0000-0000-000016010000}"/>
    <cellStyle name="20% - Accent1 19 2 2 2" xfId="278" xr:uid="{00000000-0005-0000-0000-000017010000}"/>
    <cellStyle name="20% - Accent1 19 2 3" xfId="279" xr:uid="{00000000-0005-0000-0000-000018010000}"/>
    <cellStyle name="20% - Accent1 19 3" xfId="280" xr:uid="{00000000-0005-0000-0000-000019010000}"/>
    <cellStyle name="20% - Accent1 19 3 2" xfId="281" xr:uid="{00000000-0005-0000-0000-00001A010000}"/>
    <cellStyle name="20% - Accent1 19 4" xfId="282" xr:uid="{00000000-0005-0000-0000-00001B010000}"/>
    <cellStyle name="20% - Accent1 19_RH et QS" xfId="283" xr:uid="{00000000-0005-0000-0000-00001C010000}"/>
    <cellStyle name="20% - Accent1 2" xfId="284" xr:uid="{00000000-0005-0000-0000-00001D010000}"/>
    <cellStyle name="20% - Accent1 2 2" xfId="285" xr:uid="{00000000-0005-0000-0000-00001E010000}"/>
    <cellStyle name="20% - Accent1 2 2 2" xfId="286" xr:uid="{00000000-0005-0000-0000-00001F010000}"/>
    <cellStyle name="20% - Accent1 2 2 2 2" xfId="287" xr:uid="{00000000-0005-0000-0000-000020010000}"/>
    <cellStyle name="20% - Accent1 2 2 3" xfId="288" xr:uid="{00000000-0005-0000-0000-000021010000}"/>
    <cellStyle name="20% - Accent1 2 3" xfId="289" xr:uid="{00000000-0005-0000-0000-000022010000}"/>
    <cellStyle name="20% - Accent1 2 3 2" xfId="290" xr:uid="{00000000-0005-0000-0000-000023010000}"/>
    <cellStyle name="20% - Accent1 2 4" xfId="291" xr:uid="{00000000-0005-0000-0000-000024010000}"/>
    <cellStyle name="20% - Accent1 2_RH et QS" xfId="373" xr:uid="{00000000-0005-0000-0000-000076010000}"/>
    <cellStyle name="20% - Accent1 20" xfId="292" xr:uid="{00000000-0005-0000-0000-000025010000}"/>
    <cellStyle name="20% - Accent1 20 2" xfId="293" xr:uid="{00000000-0005-0000-0000-000026010000}"/>
    <cellStyle name="20% - Accent1 20 2 2" xfId="294" xr:uid="{00000000-0005-0000-0000-000027010000}"/>
    <cellStyle name="20% - Accent1 20 2 2 2" xfId="295" xr:uid="{00000000-0005-0000-0000-000028010000}"/>
    <cellStyle name="20% - Accent1 20 2 3" xfId="296" xr:uid="{00000000-0005-0000-0000-000029010000}"/>
    <cellStyle name="20% - Accent1 20 3" xfId="297" xr:uid="{00000000-0005-0000-0000-00002A010000}"/>
    <cellStyle name="20% - Accent1 20 3 2" xfId="298" xr:uid="{00000000-0005-0000-0000-00002B010000}"/>
    <cellStyle name="20% - Accent1 20 4" xfId="299" xr:uid="{00000000-0005-0000-0000-00002C010000}"/>
    <cellStyle name="20% - Accent1 20_RH et QS" xfId="300" xr:uid="{00000000-0005-0000-0000-00002D010000}"/>
    <cellStyle name="20% - Accent1 21" xfId="301" xr:uid="{00000000-0005-0000-0000-00002E010000}"/>
    <cellStyle name="20% - Accent1 21 2" xfId="302" xr:uid="{00000000-0005-0000-0000-00002F010000}"/>
    <cellStyle name="20% - Accent1 21 2 2" xfId="303" xr:uid="{00000000-0005-0000-0000-000030010000}"/>
    <cellStyle name="20% - Accent1 21 2 2 2" xfId="304" xr:uid="{00000000-0005-0000-0000-000031010000}"/>
    <cellStyle name="20% - Accent1 21 2 3" xfId="305" xr:uid="{00000000-0005-0000-0000-000032010000}"/>
    <cellStyle name="20% - Accent1 21 3" xfId="306" xr:uid="{00000000-0005-0000-0000-000033010000}"/>
    <cellStyle name="20% - Accent1 21 3 2" xfId="307" xr:uid="{00000000-0005-0000-0000-000034010000}"/>
    <cellStyle name="20% - Accent1 21 4" xfId="308" xr:uid="{00000000-0005-0000-0000-000035010000}"/>
    <cellStyle name="20% - Accent1 21_RH et QS" xfId="309" xr:uid="{00000000-0005-0000-0000-000036010000}"/>
    <cellStyle name="20% - Accent1 22" xfId="310" xr:uid="{00000000-0005-0000-0000-000037010000}"/>
    <cellStyle name="20% - Accent1 22 2" xfId="311" xr:uid="{00000000-0005-0000-0000-000038010000}"/>
    <cellStyle name="20% - Accent1 22 2 2" xfId="312" xr:uid="{00000000-0005-0000-0000-000039010000}"/>
    <cellStyle name="20% - Accent1 22 2 2 2" xfId="313" xr:uid="{00000000-0005-0000-0000-00003A010000}"/>
    <cellStyle name="20% - Accent1 22 2 3" xfId="314" xr:uid="{00000000-0005-0000-0000-00003B010000}"/>
    <cellStyle name="20% - Accent1 22 3" xfId="315" xr:uid="{00000000-0005-0000-0000-00003C010000}"/>
    <cellStyle name="20% - Accent1 22 3 2" xfId="316" xr:uid="{00000000-0005-0000-0000-00003D010000}"/>
    <cellStyle name="20% - Accent1 22 4" xfId="317" xr:uid="{00000000-0005-0000-0000-00003E010000}"/>
    <cellStyle name="20% - Accent1 22_RH et QS" xfId="318" xr:uid="{00000000-0005-0000-0000-00003F010000}"/>
    <cellStyle name="20% - Accent1 23" xfId="319" xr:uid="{00000000-0005-0000-0000-000040010000}"/>
    <cellStyle name="20% - Accent1 23 2" xfId="320" xr:uid="{00000000-0005-0000-0000-000041010000}"/>
    <cellStyle name="20% - Accent1 23 2 2" xfId="321" xr:uid="{00000000-0005-0000-0000-000042010000}"/>
    <cellStyle name="20% - Accent1 23 2 2 2" xfId="322" xr:uid="{00000000-0005-0000-0000-000043010000}"/>
    <cellStyle name="20% - Accent1 23 2 3" xfId="323" xr:uid="{00000000-0005-0000-0000-000044010000}"/>
    <cellStyle name="20% - Accent1 23 3" xfId="324" xr:uid="{00000000-0005-0000-0000-000045010000}"/>
    <cellStyle name="20% - Accent1 23 3 2" xfId="325" xr:uid="{00000000-0005-0000-0000-000046010000}"/>
    <cellStyle name="20% - Accent1 23 4" xfId="326" xr:uid="{00000000-0005-0000-0000-000047010000}"/>
    <cellStyle name="20% - Accent1 23_RH et QS" xfId="327" xr:uid="{00000000-0005-0000-0000-000048010000}"/>
    <cellStyle name="20% - Accent1 24" xfId="328" xr:uid="{00000000-0005-0000-0000-000049010000}"/>
    <cellStyle name="20% - Accent1 24 2" xfId="329" xr:uid="{00000000-0005-0000-0000-00004A010000}"/>
    <cellStyle name="20% - Accent1 24 2 2" xfId="330" xr:uid="{00000000-0005-0000-0000-00004B010000}"/>
    <cellStyle name="20% - Accent1 24 2 2 2" xfId="331" xr:uid="{00000000-0005-0000-0000-00004C010000}"/>
    <cellStyle name="20% - Accent1 24 2 3" xfId="332" xr:uid="{00000000-0005-0000-0000-00004D010000}"/>
    <cellStyle name="20% - Accent1 24 3" xfId="333" xr:uid="{00000000-0005-0000-0000-00004E010000}"/>
    <cellStyle name="20% - Accent1 24 3 2" xfId="334" xr:uid="{00000000-0005-0000-0000-00004F010000}"/>
    <cellStyle name="20% - Accent1 24 4" xfId="335" xr:uid="{00000000-0005-0000-0000-000050010000}"/>
    <cellStyle name="20% - Accent1 24_RH et QS" xfId="336" xr:uid="{00000000-0005-0000-0000-000051010000}"/>
    <cellStyle name="20% - Accent1 25" xfId="337" xr:uid="{00000000-0005-0000-0000-000052010000}"/>
    <cellStyle name="20% - Accent1 25 2" xfId="338" xr:uid="{00000000-0005-0000-0000-000053010000}"/>
    <cellStyle name="20% - Accent1 25 2 2" xfId="339" xr:uid="{00000000-0005-0000-0000-000054010000}"/>
    <cellStyle name="20% - Accent1 25 2 2 2" xfId="340" xr:uid="{00000000-0005-0000-0000-000055010000}"/>
    <cellStyle name="20% - Accent1 25 2 3" xfId="341" xr:uid="{00000000-0005-0000-0000-000056010000}"/>
    <cellStyle name="20% - Accent1 25 3" xfId="342" xr:uid="{00000000-0005-0000-0000-000057010000}"/>
    <cellStyle name="20% - Accent1 25 3 2" xfId="343" xr:uid="{00000000-0005-0000-0000-000058010000}"/>
    <cellStyle name="20% - Accent1 25 4" xfId="344" xr:uid="{00000000-0005-0000-0000-000059010000}"/>
    <cellStyle name="20% - Accent1 25_RH et QS" xfId="345" xr:uid="{00000000-0005-0000-0000-00005A010000}"/>
    <cellStyle name="20% - Accent1 26" xfId="346" xr:uid="{00000000-0005-0000-0000-00005B010000}"/>
    <cellStyle name="20% - Accent1 26 2" xfId="347" xr:uid="{00000000-0005-0000-0000-00005C010000}"/>
    <cellStyle name="20% - Accent1 26 2 2" xfId="348" xr:uid="{00000000-0005-0000-0000-00005D010000}"/>
    <cellStyle name="20% - Accent1 26 2 2 2" xfId="349" xr:uid="{00000000-0005-0000-0000-00005E010000}"/>
    <cellStyle name="20% - Accent1 26 2 3" xfId="350" xr:uid="{00000000-0005-0000-0000-00005F010000}"/>
    <cellStyle name="20% - Accent1 26 3" xfId="351" xr:uid="{00000000-0005-0000-0000-000060010000}"/>
    <cellStyle name="20% - Accent1 26 3 2" xfId="352" xr:uid="{00000000-0005-0000-0000-000061010000}"/>
    <cellStyle name="20% - Accent1 26 4" xfId="353" xr:uid="{00000000-0005-0000-0000-000062010000}"/>
    <cellStyle name="20% - Accent1 26_RH et QS" xfId="354" xr:uid="{00000000-0005-0000-0000-000063010000}"/>
    <cellStyle name="20% - Accent1 27" xfId="355" xr:uid="{00000000-0005-0000-0000-000064010000}"/>
    <cellStyle name="20% - Accent1 27 2" xfId="356" xr:uid="{00000000-0005-0000-0000-000065010000}"/>
    <cellStyle name="20% - Accent1 27 2 2" xfId="357" xr:uid="{00000000-0005-0000-0000-000066010000}"/>
    <cellStyle name="20% - Accent1 27 2 2 2" xfId="358" xr:uid="{00000000-0005-0000-0000-000067010000}"/>
    <cellStyle name="20% - Accent1 27 2 3" xfId="359" xr:uid="{00000000-0005-0000-0000-000068010000}"/>
    <cellStyle name="20% - Accent1 27 3" xfId="360" xr:uid="{00000000-0005-0000-0000-000069010000}"/>
    <cellStyle name="20% - Accent1 27 3 2" xfId="361" xr:uid="{00000000-0005-0000-0000-00006A010000}"/>
    <cellStyle name="20% - Accent1 27 4" xfId="362" xr:uid="{00000000-0005-0000-0000-00006B010000}"/>
    <cellStyle name="20% - Accent1 27_RH et QS" xfId="363" xr:uid="{00000000-0005-0000-0000-00006C010000}"/>
    <cellStyle name="20% - Accent1 28" xfId="364" xr:uid="{00000000-0005-0000-0000-00006D010000}"/>
    <cellStyle name="20% - Accent1 28 2" xfId="365" xr:uid="{00000000-0005-0000-0000-00006E010000}"/>
    <cellStyle name="20% - Accent1 28 2 2" xfId="366" xr:uid="{00000000-0005-0000-0000-00006F010000}"/>
    <cellStyle name="20% - Accent1 28 2 2 2" xfId="367" xr:uid="{00000000-0005-0000-0000-000070010000}"/>
    <cellStyle name="20% - Accent1 28 2 3" xfId="368" xr:uid="{00000000-0005-0000-0000-000071010000}"/>
    <cellStyle name="20% - Accent1 28 3" xfId="369" xr:uid="{00000000-0005-0000-0000-000072010000}"/>
    <cellStyle name="20% - Accent1 28 3 2" xfId="370" xr:uid="{00000000-0005-0000-0000-000073010000}"/>
    <cellStyle name="20% - Accent1 28 4" xfId="371" xr:uid="{00000000-0005-0000-0000-000074010000}"/>
    <cellStyle name="20% - Accent1 28_RH et QS" xfId="372" xr:uid="{00000000-0005-0000-0000-000075010000}"/>
    <cellStyle name="20% - Accent1 3" xfId="374" xr:uid="{00000000-0005-0000-0000-000077010000}"/>
    <cellStyle name="20% - Accent1 3 2" xfId="375" xr:uid="{00000000-0005-0000-0000-000078010000}"/>
    <cellStyle name="20% - Accent1 3 2 2" xfId="376" xr:uid="{00000000-0005-0000-0000-000079010000}"/>
    <cellStyle name="20% - Accent1 3 2 2 2" xfId="377" xr:uid="{00000000-0005-0000-0000-00007A010000}"/>
    <cellStyle name="20% - Accent1 3 2 3" xfId="378" xr:uid="{00000000-0005-0000-0000-00007B010000}"/>
    <cellStyle name="20% - Accent1 3 3" xfId="379" xr:uid="{00000000-0005-0000-0000-00007C010000}"/>
    <cellStyle name="20% - Accent1 3 3 2" xfId="380" xr:uid="{00000000-0005-0000-0000-00007D010000}"/>
    <cellStyle name="20% - Accent1 3 4" xfId="381" xr:uid="{00000000-0005-0000-0000-00007E010000}"/>
    <cellStyle name="20% - Accent1 3_RH et QS" xfId="382" xr:uid="{00000000-0005-0000-0000-00007F010000}"/>
    <cellStyle name="20% - Accent1 4" xfId="383" xr:uid="{00000000-0005-0000-0000-000080010000}"/>
    <cellStyle name="20% - Accent1 4 2" xfId="384" xr:uid="{00000000-0005-0000-0000-000081010000}"/>
    <cellStyle name="20% - Accent1 4 2 2" xfId="385" xr:uid="{00000000-0005-0000-0000-000082010000}"/>
    <cellStyle name="20% - Accent1 4 2 2 2" xfId="386" xr:uid="{00000000-0005-0000-0000-000083010000}"/>
    <cellStyle name="20% - Accent1 4 2 3" xfId="387" xr:uid="{00000000-0005-0000-0000-000084010000}"/>
    <cellStyle name="20% - Accent1 4 3" xfId="388" xr:uid="{00000000-0005-0000-0000-000085010000}"/>
    <cellStyle name="20% - Accent1 4 3 2" xfId="389" xr:uid="{00000000-0005-0000-0000-000086010000}"/>
    <cellStyle name="20% - Accent1 4 4" xfId="390" xr:uid="{00000000-0005-0000-0000-000087010000}"/>
    <cellStyle name="20% - Accent1 4_RH et QS" xfId="391" xr:uid="{00000000-0005-0000-0000-000088010000}"/>
    <cellStyle name="20% - Accent1 5" xfId="392" xr:uid="{00000000-0005-0000-0000-000089010000}"/>
    <cellStyle name="20% - Accent1 5 2" xfId="393" xr:uid="{00000000-0005-0000-0000-00008A010000}"/>
    <cellStyle name="20% - Accent1 5 2 2" xfId="394" xr:uid="{00000000-0005-0000-0000-00008B010000}"/>
    <cellStyle name="20% - Accent1 5 2 2 2" xfId="395" xr:uid="{00000000-0005-0000-0000-00008C010000}"/>
    <cellStyle name="20% - Accent1 5 2 3" xfId="396" xr:uid="{00000000-0005-0000-0000-00008D010000}"/>
    <cellStyle name="20% - Accent1 5 3" xfId="397" xr:uid="{00000000-0005-0000-0000-00008E010000}"/>
    <cellStyle name="20% - Accent1 5 3 2" xfId="398" xr:uid="{00000000-0005-0000-0000-00008F010000}"/>
    <cellStyle name="20% - Accent1 5 4" xfId="399" xr:uid="{00000000-0005-0000-0000-000090010000}"/>
    <cellStyle name="20% - Accent1 5_RH et QS" xfId="400" xr:uid="{00000000-0005-0000-0000-000091010000}"/>
    <cellStyle name="20% - Accent1 6" xfId="401" xr:uid="{00000000-0005-0000-0000-000092010000}"/>
    <cellStyle name="20% - Accent1 6 2" xfId="402" xr:uid="{00000000-0005-0000-0000-000093010000}"/>
    <cellStyle name="20% - Accent1 6 2 2" xfId="403" xr:uid="{00000000-0005-0000-0000-000094010000}"/>
    <cellStyle name="20% - Accent1 6 2 2 2" xfId="404" xr:uid="{00000000-0005-0000-0000-000095010000}"/>
    <cellStyle name="20% - Accent1 6 2 3" xfId="405" xr:uid="{00000000-0005-0000-0000-000096010000}"/>
    <cellStyle name="20% - Accent1 6 3" xfId="406" xr:uid="{00000000-0005-0000-0000-000097010000}"/>
    <cellStyle name="20% - Accent1 6 3 2" xfId="407" xr:uid="{00000000-0005-0000-0000-000098010000}"/>
    <cellStyle name="20% - Accent1 6 4" xfId="408" xr:uid="{00000000-0005-0000-0000-000099010000}"/>
    <cellStyle name="20% - Accent1 6_RH et QS" xfId="409" xr:uid="{00000000-0005-0000-0000-00009A010000}"/>
    <cellStyle name="20% - Accent1 7" xfId="410" xr:uid="{00000000-0005-0000-0000-00009B010000}"/>
    <cellStyle name="20% - Accent1 7 2" xfId="411" xr:uid="{00000000-0005-0000-0000-00009C010000}"/>
    <cellStyle name="20% - Accent1 7 2 2" xfId="412" xr:uid="{00000000-0005-0000-0000-00009D010000}"/>
    <cellStyle name="20% - Accent1 7 2 2 2" xfId="413" xr:uid="{00000000-0005-0000-0000-00009E010000}"/>
    <cellStyle name="20% - Accent1 7 2 3" xfId="414" xr:uid="{00000000-0005-0000-0000-00009F010000}"/>
    <cellStyle name="20% - Accent1 7 3" xfId="415" xr:uid="{00000000-0005-0000-0000-0000A0010000}"/>
    <cellStyle name="20% - Accent1 7 3 2" xfId="416" xr:uid="{00000000-0005-0000-0000-0000A1010000}"/>
    <cellStyle name="20% - Accent1 7 4" xfId="417" xr:uid="{00000000-0005-0000-0000-0000A2010000}"/>
    <cellStyle name="20% - Accent1 7_RH et QS" xfId="418" xr:uid="{00000000-0005-0000-0000-0000A3010000}"/>
    <cellStyle name="20% - Accent1 8" xfId="419" xr:uid="{00000000-0005-0000-0000-0000A4010000}"/>
    <cellStyle name="20% - Accent1 8 2" xfId="420" xr:uid="{00000000-0005-0000-0000-0000A5010000}"/>
    <cellStyle name="20% - Accent1 8 2 2" xfId="421" xr:uid="{00000000-0005-0000-0000-0000A6010000}"/>
    <cellStyle name="20% - Accent1 8 2 2 2" xfId="422" xr:uid="{00000000-0005-0000-0000-0000A7010000}"/>
    <cellStyle name="20% - Accent1 8 2 3" xfId="423" xr:uid="{00000000-0005-0000-0000-0000A8010000}"/>
    <cellStyle name="20% - Accent1 8 3" xfId="424" xr:uid="{00000000-0005-0000-0000-0000A9010000}"/>
    <cellStyle name="20% - Accent1 8 3 2" xfId="425" xr:uid="{00000000-0005-0000-0000-0000AA010000}"/>
    <cellStyle name="20% - Accent1 8 4" xfId="426" xr:uid="{00000000-0005-0000-0000-0000AB010000}"/>
    <cellStyle name="20% - Accent1 8_RH et QS" xfId="427" xr:uid="{00000000-0005-0000-0000-0000AC010000}"/>
    <cellStyle name="20% - Accent1 9" xfId="428" xr:uid="{00000000-0005-0000-0000-0000AD010000}"/>
    <cellStyle name="20% - Accent1 9 2" xfId="429" xr:uid="{00000000-0005-0000-0000-0000AE010000}"/>
    <cellStyle name="20% - Accent1 9 2 2" xfId="430" xr:uid="{00000000-0005-0000-0000-0000AF010000}"/>
    <cellStyle name="20% - Accent1 9 2 2 2" xfId="431" xr:uid="{00000000-0005-0000-0000-0000B0010000}"/>
    <cellStyle name="20% - Accent1 9 2 3" xfId="432" xr:uid="{00000000-0005-0000-0000-0000B1010000}"/>
    <cellStyle name="20% - Accent1 9 3" xfId="433" xr:uid="{00000000-0005-0000-0000-0000B2010000}"/>
    <cellStyle name="20% - Accent1 9 3 2" xfId="434" xr:uid="{00000000-0005-0000-0000-0000B3010000}"/>
    <cellStyle name="20% - Accent1 9 4" xfId="435" xr:uid="{00000000-0005-0000-0000-0000B4010000}"/>
    <cellStyle name="20% - Accent1 9_RH et QS" xfId="436" xr:uid="{00000000-0005-0000-0000-0000B5010000}"/>
    <cellStyle name="20% - Accent2 10" xfId="437" xr:uid="{00000000-0005-0000-0000-0000B6010000}"/>
    <cellStyle name="20% - Accent2 10 2" xfId="438" xr:uid="{00000000-0005-0000-0000-0000B7010000}"/>
    <cellStyle name="20% - Accent2 10 2 2" xfId="439" xr:uid="{00000000-0005-0000-0000-0000B8010000}"/>
    <cellStyle name="20% - Accent2 10 2 2 2" xfId="440" xr:uid="{00000000-0005-0000-0000-0000B9010000}"/>
    <cellStyle name="20% - Accent2 10 2 3" xfId="441" xr:uid="{00000000-0005-0000-0000-0000BA010000}"/>
    <cellStyle name="20% - Accent2 10 3" xfId="442" xr:uid="{00000000-0005-0000-0000-0000BB010000}"/>
    <cellStyle name="20% - Accent2 10 3 2" xfId="443" xr:uid="{00000000-0005-0000-0000-0000BC010000}"/>
    <cellStyle name="20% - Accent2 10 4" xfId="444" xr:uid="{00000000-0005-0000-0000-0000BD010000}"/>
    <cellStyle name="20% - Accent2 10_RH et QS" xfId="445" xr:uid="{00000000-0005-0000-0000-0000BE010000}"/>
    <cellStyle name="20% - Accent2 11" xfId="446" xr:uid="{00000000-0005-0000-0000-0000BF010000}"/>
    <cellStyle name="20% - Accent2 11 2" xfId="447" xr:uid="{00000000-0005-0000-0000-0000C0010000}"/>
    <cellStyle name="20% - Accent2 11 2 2" xfId="448" xr:uid="{00000000-0005-0000-0000-0000C1010000}"/>
    <cellStyle name="20% - Accent2 11 2 2 2" xfId="449" xr:uid="{00000000-0005-0000-0000-0000C2010000}"/>
    <cellStyle name="20% - Accent2 11 2 3" xfId="450" xr:uid="{00000000-0005-0000-0000-0000C3010000}"/>
    <cellStyle name="20% - Accent2 11 3" xfId="451" xr:uid="{00000000-0005-0000-0000-0000C4010000}"/>
    <cellStyle name="20% - Accent2 11 3 2" xfId="452" xr:uid="{00000000-0005-0000-0000-0000C5010000}"/>
    <cellStyle name="20% - Accent2 11 4" xfId="453" xr:uid="{00000000-0005-0000-0000-0000C6010000}"/>
    <cellStyle name="20% - Accent2 11_RH et QS" xfId="454" xr:uid="{00000000-0005-0000-0000-0000C7010000}"/>
    <cellStyle name="20% - Accent2 12" xfId="455" xr:uid="{00000000-0005-0000-0000-0000C8010000}"/>
    <cellStyle name="20% - Accent2 12 2" xfId="456" xr:uid="{00000000-0005-0000-0000-0000C9010000}"/>
    <cellStyle name="20% - Accent2 12 2 2" xfId="457" xr:uid="{00000000-0005-0000-0000-0000CA010000}"/>
    <cellStyle name="20% - Accent2 12 2 2 2" xfId="458" xr:uid="{00000000-0005-0000-0000-0000CB010000}"/>
    <cellStyle name="20% - Accent2 12 2 3" xfId="459" xr:uid="{00000000-0005-0000-0000-0000CC010000}"/>
    <cellStyle name="20% - Accent2 12 3" xfId="460" xr:uid="{00000000-0005-0000-0000-0000CD010000}"/>
    <cellStyle name="20% - Accent2 12 3 2" xfId="461" xr:uid="{00000000-0005-0000-0000-0000CE010000}"/>
    <cellStyle name="20% - Accent2 12 4" xfId="462" xr:uid="{00000000-0005-0000-0000-0000CF010000}"/>
    <cellStyle name="20% - Accent2 12_RH et QS" xfId="463" xr:uid="{00000000-0005-0000-0000-0000D0010000}"/>
    <cellStyle name="20% - Accent2 13" xfId="464" xr:uid="{00000000-0005-0000-0000-0000D1010000}"/>
    <cellStyle name="20% - Accent2 13 2" xfId="465" xr:uid="{00000000-0005-0000-0000-0000D2010000}"/>
    <cellStyle name="20% - Accent2 13 2 2" xfId="466" xr:uid="{00000000-0005-0000-0000-0000D3010000}"/>
    <cellStyle name="20% - Accent2 13 2 2 2" xfId="467" xr:uid="{00000000-0005-0000-0000-0000D4010000}"/>
    <cellStyle name="20% - Accent2 13 2 3" xfId="468" xr:uid="{00000000-0005-0000-0000-0000D5010000}"/>
    <cellStyle name="20% - Accent2 13 3" xfId="469" xr:uid="{00000000-0005-0000-0000-0000D6010000}"/>
    <cellStyle name="20% - Accent2 13 3 2" xfId="470" xr:uid="{00000000-0005-0000-0000-0000D7010000}"/>
    <cellStyle name="20% - Accent2 13 4" xfId="471" xr:uid="{00000000-0005-0000-0000-0000D8010000}"/>
    <cellStyle name="20% - Accent2 13_RH et QS" xfId="472" xr:uid="{00000000-0005-0000-0000-0000D9010000}"/>
    <cellStyle name="20% - Accent2 14" xfId="473" xr:uid="{00000000-0005-0000-0000-0000DA010000}"/>
    <cellStyle name="20% - Accent2 14 2" xfId="474" xr:uid="{00000000-0005-0000-0000-0000DB010000}"/>
    <cellStyle name="20% - Accent2 14 2 2" xfId="475" xr:uid="{00000000-0005-0000-0000-0000DC010000}"/>
    <cellStyle name="20% - Accent2 14 2 2 2" xfId="476" xr:uid="{00000000-0005-0000-0000-0000DD010000}"/>
    <cellStyle name="20% - Accent2 14 2 3" xfId="477" xr:uid="{00000000-0005-0000-0000-0000DE010000}"/>
    <cellStyle name="20% - Accent2 14 3" xfId="478" xr:uid="{00000000-0005-0000-0000-0000DF010000}"/>
    <cellStyle name="20% - Accent2 14 3 2" xfId="479" xr:uid="{00000000-0005-0000-0000-0000E0010000}"/>
    <cellStyle name="20% - Accent2 14 4" xfId="480" xr:uid="{00000000-0005-0000-0000-0000E1010000}"/>
    <cellStyle name="20% - Accent2 14_RH et QS" xfId="481" xr:uid="{00000000-0005-0000-0000-0000E2010000}"/>
    <cellStyle name="20% - Accent2 15" xfId="482" xr:uid="{00000000-0005-0000-0000-0000E3010000}"/>
    <cellStyle name="20% - Accent2 15 2" xfId="483" xr:uid="{00000000-0005-0000-0000-0000E4010000}"/>
    <cellStyle name="20% - Accent2 15 2 2" xfId="484" xr:uid="{00000000-0005-0000-0000-0000E5010000}"/>
    <cellStyle name="20% - Accent2 15 2 2 2" xfId="485" xr:uid="{00000000-0005-0000-0000-0000E6010000}"/>
    <cellStyle name="20% - Accent2 15 2 3" xfId="486" xr:uid="{00000000-0005-0000-0000-0000E7010000}"/>
    <cellStyle name="20% - Accent2 15 3" xfId="487" xr:uid="{00000000-0005-0000-0000-0000E8010000}"/>
    <cellStyle name="20% - Accent2 15 3 2" xfId="488" xr:uid="{00000000-0005-0000-0000-0000E9010000}"/>
    <cellStyle name="20% - Accent2 15 4" xfId="489" xr:uid="{00000000-0005-0000-0000-0000EA010000}"/>
    <cellStyle name="20% - Accent2 15_RH et QS" xfId="490" xr:uid="{00000000-0005-0000-0000-0000EB010000}"/>
    <cellStyle name="20% - Accent2 16" xfId="491" xr:uid="{00000000-0005-0000-0000-0000EC010000}"/>
    <cellStyle name="20% - Accent2 16 2" xfId="492" xr:uid="{00000000-0005-0000-0000-0000ED010000}"/>
    <cellStyle name="20% - Accent2 16 2 2" xfId="493" xr:uid="{00000000-0005-0000-0000-0000EE010000}"/>
    <cellStyle name="20% - Accent2 16 2 2 2" xfId="494" xr:uid="{00000000-0005-0000-0000-0000EF010000}"/>
    <cellStyle name="20% - Accent2 16 2 3" xfId="495" xr:uid="{00000000-0005-0000-0000-0000F0010000}"/>
    <cellStyle name="20% - Accent2 16 3" xfId="496" xr:uid="{00000000-0005-0000-0000-0000F1010000}"/>
    <cellStyle name="20% - Accent2 16 3 2" xfId="497" xr:uid="{00000000-0005-0000-0000-0000F2010000}"/>
    <cellStyle name="20% - Accent2 16 4" xfId="498" xr:uid="{00000000-0005-0000-0000-0000F3010000}"/>
    <cellStyle name="20% - Accent2 16_RH et QS" xfId="499" xr:uid="{00000000-0005-0000-0000-0000F4010000}"/>
    <cellStyle name="20% - Accent2 17" xfId="500" xr:uid="{00000000-0005-0000-0000-0000F5010000}"/>
    <cellStyle name="20% - Accent2 17 2" xfId="501" xr:uid="{00000000-0005-0000-0000-0000F6010000}"/>
    <cellStyle name="20% - Accent2 17 2 2" xfId="502" xr:uid="{00000000-0005-0000-0000-0000F7010000}"/>
    <cellStyle name="20% - Accent2 17 2 2 2" xfId="503" xr:uid="{00000000-0005-0000-0000-0000F8010000}"/>
    <cellStyle name="20% - Accent2 17 2 3" xfId="504" xr:uid="{00000000-0005-0000-0000-0000F9010000}"/>
    <cellStyle name="20% - Accent2 17 3" xfId="505" xr:uid="{00000000-0005-0000-0000-0000FA010000}"/>
    <cellStyle name="20% - Accent2 17 3 2" xfId="506" xr:uid="{00000000-0005-0000-0000-0000FB010000}"/>
    <cellStyle name="20% - Accent2 17 4" xfId="507" xr:uid="{00000000-0005-0000-0000-0000FC010000}"/>
    <cellStyle name="20% - Accent2 17_RH et QS" xfId="508" xr:uid="{00000000-0005-0000-0000-0000FD010000}"/>
    <cellStyle name="20% - Accent2 18" xfId="509" xr:uid="{00000000-0005-0000-0000-0000FE010000}"/>
    <cellStyle name="20% - Accent2 18 2" xfId="510" xr:uid="{00000000-0005-0000-0000-0000FF010000}"/>
    <cellStyle name="20% - Accent2 18 2 2" xfId="511" xr:uid="{00000000-0005-0000-0000-000000020000}"/>
    <cellStyle name="20% - Accent2 18 2 2 2" xfId="512" xr:uid="{00000000-0005-0000-0000-000001020000}"/>
    <cellStyle name="20% - Accent2 18 2 3" xfId="513" xr:uid="{00000000-0005-0000-0000-000002020000}"/>
    <cellStyle name="20% - Accent2 18 3" xfId="514" xr:uid="{00000000-0005-0000-0000-000003020000}"/>
    <cellStyle name="20% - Accent2 18 3 2" xfId="515" xr:uid="{00000000-0005-0000-0000-000004020000}"/>
    <cellStyle name="20% - Accent2 18 4" xfId="516" xr:uid="{00000000-0005-0000-0000-000005020000}"/>
    <cellStyle name="20% - Accent2 18_RH et QS" xfId="517" xr:uid="{00000000-0005-0000-0000-000006020000}"/>
    <cellStyle name="20% - Accent2 19" xfId="518" xr:uid="{00000000-0005-0000-0000-000007020000}"/>
    <cellStyle name="20% - Accent2 19 2" xfId="519" xr:uid="{00000000-0005-0000-0000-000008020000}"/>
    <cellStyle name="20% - Accent2 19 2 2" xfId="520" xr:uid="{00000000-0005-0000-0000-000009020000}"/>
    <cellStyle name="20% - Accent2 19 2 2 2" xfId="521" xr:uid="{00000000-0005-0000-0000-00000A020000}"/>
    <cellStyle name="20% - Accent2 19 2 3" xfId="522" xr:uid="{00000000-0005-0000-0000-00000B020000}"/>
    <cellStyle name="20% - Accent2 19 3" xfId="523" xr:uid="{00000000-0005-0000-0000-00000C020000}"/>
    <cellStyle name="20% - Accent2 19 3 2" xfId="524" xr:uid="{00000000-0005-0000-0000-00000D020000}"/>
    <cellStyle name="20% - Accent2 19 4" xfId="525" xr:uid="{00000000-0005-0000-0000-00000E020000}"/>
    <cellStyle name="20% - Accent2 19_RH et QS" xfId="526" xr:uid="{00000000-0005-0000-0000-00000F020000}"/>
    <cellStyle name="20% - Accent2 2" xfId="527" xr:uid="{00000000-0005-0000-0000-000010020000}"/>
    <cellStyle name="20% - Accent2 2 2" xfId="528" xr:uid="{00000000-0005-0000-0000-000011020000}"/>
    <cellStyle name="20% - Accent2 2 2 2" xfId="529" xr:uid="{00000000-0005-0000-0000-000012020000}"/>
    <cellStyle name="20% - Accent2 2 2 2 2" xfId="530" xr:uid="{00000000-0005-0000-0000-000013020000}"/>
    <cellStyle name="20% - Accent2 2 2 3" xfId="531" xr:uid="{00000000-0005-0000-0000-000014020000}"/>
    <cellStyle name="20% - Accent2 2 3" xfId="532" xr:uid="{00000000-0005-0000-0000-000015020000}"/>
    <cellStyle name="20% - Accent2 2 3 2" xfId="533" xr:uid="{00000000-0005-0000-0000-000016020000}"/>
    <cellStyle name="20% - Accent2 2 4" xfId="534" xr:uid="{00000000-0005-0000-0000-000017020000}"/>
    <cellStyle name="20% - Accent2 2_RH et QS" xfId="616" xr:uid="{00000000-0005-0000-0000-000069020000}"/>
    <cellStyle name="20% - Accent2 20" xfId="535" xr:uid="{00000000-0005-0000-0000-000018020000}"/>
    <cellStyle name="20% - Accent2 20 2" xfId="536" xr:uid="{00000000-0005-0000-0000-000019020000}"/>
    <cellStyle name="20% - Accent2 20 2 2" xfId="537" xr:uid="{00000000-0005-0000-0000-00001A020000}"/>
    <cellStyle name="20% - Accent2 20 2 2 2" xfId="538" xr:uid="{00000000-0005-0000-0000-00001B020000}"/>
    <cellStyle name="20% - Accent2 20 2 3" xfId="539" xr:uid="{00000000-0005-0000-0000-00001C020000}"/>
    <cellStyle name="20% - Accent2 20 3" xfId="540" xr:uid="{00000000-0005-0000-0000-00001D020000}"/>
    <cellStyle name="20% - Accent2 20 3 2" xfId="541" xr:uid="{00000000-0005-0000-0000-00001E020000}"/>
    <cellStyle name="20% - Accent2 20 4" xfId="542" xr:uid="{00000000-0005-0000-0000-00001F020000}"/>
    <cellStyle name="20% - Accent2 20_RH et QS" xfId="543" xr:uid="{00000000-0005-0000-0000-000020020000}"/>
    <cellStyle name="20% - Accent2 21" xfId="544" xr:uid="{00000000-0005-0000-0000-000021020000}"/>
    <cellStyle name="20% - Accent2 21 2" xfId="545" xr:uid="{00000000-0005-0000-0000-000022020000}"/>
    <cellStyle name="20% - Accent2 21 2 2" xfId="546" xr:uid="{00000000-0005-0000-0000-000023020000}"/>
    <cellStyle name="20% - Accent2 21 2 2 2" xfId="547" xr:uid="{00000000-0005-0000-0000-000024020000}"/>
    <cellStyle name="20% - Accent2 21 2 3" xfId="548" xr:uid="{00000000-0005-0000-0000-000025020000}"/>
    <cellStyle name="20% - Accent2 21 3" xfId="549" xr:uid="{00000000-0005-0000-0000-000026020000}"/>
    <cellStyle name="20% - Accent2 21 3 2" xfId="550" xr:uid="{00000000-0005-0000-0000-000027020000}"/>
    <cellStyle name="20% - Accent2 21 4" xfId="551" xr:uid="{00000000-0005-0000-0000-000028020000}"/>
    <cellStyle name="20% - Accent2 21_RH et QS" xfId="552" xr:uid="{00000000-0005-0000-0000-000029020000}"/>
    <cellStyle name="20% - Accent2 22" xfId="553" xr:uid="{00000000-0005-0000-0000-00002A020000}"/>
    <cellStyle name="20% - Accent2 22 2" xfId="554" xr:uid="{00000000-0005-0000-0000-00002B020000}"/>
    <cellStyle name="20% - Accent2 22 2 2" xfId="555" xr:uid="{00000000-0005-0000-0000-00002C020000}"/>
    <cellStyle name="20% - Accent2 22 2 2 2" xfId="556" xr:uid="{00000000-0005-0000-0000-00002D020000}"/>
    <cellStyle name="20% - Accent2 22 2 3" xfId="557" xr:uid="{00000000-0005-0000-0000-00002E020000}"/>
    <cellStyle name="20% - Accent2 22 3" xfId="558" xr:uid="{00000000-0005-0000-0000-00002F020000}"/>
    <cellStyle name="20% - Accent2 22 3 2" xfId="559" xr:uid="{00000000-0005-0000-0000-000030020000}"/>
    <cellStyle name="20% - Accent2 22 4" xfId="560" xr:uid="{00000000-0005-0000-0000-000031020000}"/>
    <cellStyle name="20% - Accent2 22_RH et QS" xfId="561" xr:uid="{00000000-0005-0000-0000-000032020000}"/>
    <cellStyle name="20% - Accent2 23" xfId="562" xr:uid="{00000000-0005-0000-0000-000033020000}"/>
    <cellStyle name="20% - Accent2 23 2" xfId="563" xr:uid="{00000000-0005-0000-0000-000034020000}"/>
    <cellStyle name="20% - Accent2 23 2 2" xfId="564" xr:uid="{00000000-0005-0000-0000-000035020000}"/>
    <cellStyle name="20% - Accent2 23 2 2 2" xfId="565" xr:uid="{00000000-0005-0000-0000-000036020000}"/>
    <cellStyle name="20% - Accent2 23 2 3" xfId="566" xr:uid="{00000000-0005-0000-0000-000037020000}"/>
    <cellStyle name="20% - Accent2 23 3" xfId="567" xr:uid="{00000000-0005-0000-0000-000038020000}"/>
    <cellStyle name="20% - Accent2 23 3 2" xfId="568" xr:uid="{00000000-0005-0000-0000-000039020000}"/>
    <cellStyle name="20% - Accent2 23 4" xfId="569" xr:uid="{00000000-0005-0000-0000-00003A020000}"/>
    <cellStyle name="20% - Accent2 23_RH et QS" xfId="570" xr:uid="{00000000-0005-0000-0000-00003B020000}"/>
    <cellStyle name="20% - Accent2 24" xfId="571" xr:uid="{00000000-0005-0000-0000-00003C020000}"/>
    <cellStyle name="20% - Accent2 24 2" xfId="572" xr:uid="{00000000-0005-0000-0000-00003D020000}"/>
    <cellStyle name="20% - Accent2 24 2 2" xfId="573" xr:uid="{00000000-0005-0000-0000-00003E020000}"/>
    <cellStyle name="20% - Accent2 24 2 2 2" xfId="574" xr:uid="{00000000-0005-0000-0000-00003F020000}"/>
    <cellStyle name="20% - Accent2 24 2 3" xfId="575" xr:uid="{00000000-0005-0000-0000-000040020000}"/>
    <cellStyle name="20% - Accent2 24 3" xfId="576" xr:uid="{00000000-0005-0000-0000-000041020000}"/>
    <cellStyle name="20% - Accent2 24 3 2" xfId="577" xr:uid="{00000000-0005-0000-0000-000042020000}"/>
    <cellStyle name="20% - Accent2 24 4" xfId="578" xr:uid="{00000000-0005-0000-0000-000043020000}"/>
    <cellStyle name="20% - Accent2 24_RH et QS" xfId="579" xr:uid="{00000000-0005-0000-0000-000044020000}"/>
    <cellStyle name="20% - Accent2 25" xfId="580" xr:uid="{00000000-0005-0000-0000-000045020000}"/>
    <cellStyle name="20% - Accent2 25 2" xfId="581" xr:uid="{00000000-0005-0000-0000-000046020000}"/>
    <cellStyle name="20% - Accent2 25 2 2" xfId="582" xr:uid="{00000000-0005-0000-0000-000047020000}"/>
    <cellStyle name="20% - Accent2 25 2 2 2" xfId="583" xr:uid="{00000000-0005-0000-0000-000048020000}"/>
    <cellStyle name="20% - Accent2 25 2 3" xfId="584" xr:uid="{00000000-0005-0000-0000-000049020000}"/>
    <cellStyle name="20% - Accent2 25 3" xfId="585" xr:uid="{00000000-0005-0000-0000-00004A020000}"/>
    <cellStyle name="20% - Accent2 25 3 2" xfId="586" xr:uid="{00000000-0005-0000-0000-00004B020000}"/>
    <cellStyle name="20% - Accent2 25 4" xfId="587" xr:uid="{00000000-0005-0000-0000-00004C020000}"/>
    <cellStyle name="20% - Accent2 25_RH et QS" xfId="588" xr:uid="{00000000-0005-0000-0000-00004D020000}"/>
    <cellStyle name="20% - Accent2 26" xfId="589" xr:uid="{00000000-0005-0000-0000-00004E020000}"/>
    <cellStyle name="20% - Accent2 26 2" xfId="590" xr:uid="{00000000-0005-0000-0000-00004F020000}"/>
    <cellStyle name="20% - Accent2 26 2 2" xfId="591" xr:uid="{00000000-0005-0000-0000-000050020000}"/>
    <cellStyle name="20% - Accent2 26 2 2 2" xfId="592" xr:uid="{00000000-0005-0000-0000-000051020000}"/>
    <cellStyle name="20% - Accent2 26 2 3" xfId="593" xr:uid="{00000000-0005-0000-0000-000052020000}"/>
    <cellStyle name="20% - Accent2 26 3" xfId="594" xr:uid="{00000000-0005-0000-0000-000053020000}"/>
    <cellStyle name="20% - Accent2 26 3 2" xfId="595" xr:uid="{00000000-0005-0000-0000-000054020000}"/>
    <cellStyle name="20% - Accent2 26 4" xfId="596" xr:uid="{00000000-0005-0000-0000-000055020000}"/>
    <cellStyle name="20% - Accent2 26_RH et QS" xfId="597" xr:uid="{00000000-0005-0000-0000-000056020000}"/>
    <cellStyle name="20% - Accent2 27" xfId="598" xr:uid="{00000000-0005-0000-0000-000057020000}"/>
    <cellStyle name="20% - Accent2 27 2" xfId="599" xr:uid="{00000000-0005-0000-0000-000058020000}"/>
    <cellStyle name="20% - Accent2 27 2 2" xfId="600" xr:uid="{00000000-0005-0000-0000-000059020000}"/>
    <cellStyle name="20% - Accent2 27 2 2 2" xfId="601" xr:uid="{00000000-0005-0000-0000-00005A020000}"/>
    <cellStyle name="20% - Accent2 27 2 3" xfId="602" xr:uid="{00000000-0005-0000-0000-00005B020000}"/>
    <cellStyle name="20% - Accent2 27 3" xfId="603" xr:uid="{00000000-0005-0000-0000-00005C020000}"/>
    <cellStyle name="20% - Accent2 27 3 2" xfId="604" xr:uid="{00000000-0005-0000-0000-00005D020000}"/>
    <cellStyle name="20% - Accent2 27 4" xfId="605" xr:uid="{00000000-0005-0000-0000-00005E020000}"/>
    <cellStyle name="20% - Accent2 27_RH et QS" xfId="606" xr:uid="{00000000-0005-0000-0000-00005F020000}"/>
    <cellStyle name="20% - Accent2 28" xfId="607" xr:uid="{00000000-0005-0000-0000-000060020000}"/>
    <cellStyle name="20% - Accent2 28 2" xfId="608" xr:uid="{00000000-0005-0000-0000-000061020000}"/>
    <cellStyle name="20% - Accent2 28 2 2" xfId="609" xr:uid="{00000000-0005-0000-0000-000062020000}"/>
    <cellStyle name="20% - Accent2 28 2 2 2" xfId="610" xr:uid="{00000000-0005-0000-0000-000063020000}"/>
    <cellStyle name="20% - Accent2 28 2 3" xfId="611" xr:uid="{00000000-0005-0000-0000-000064020000}"/>
    <cellStyle name="20% - Accent2 28 3" xfId="612" xr:uid="{00000000-0005-0000-0000-000065020000}"/>
    <cellStyle name="20% - Accent2 28 3 2" xfId="613" xr:uid="{00000000-0005-0000-0000-000066020000}"/>
    <cellStyle name="20% - Accent2 28 4" xfId="614" xr:uid="{00000000-0005-0000-0000-000067020000}"/>
    <cellStyle name="20% - Accent2 28_RH et QS" xfId="615" xr:uid="{00000000-0005-0000-0000-000068020000}"/>
    <cellStyle name="20% - Accent2 3" xfId="617" xr:uid="{00000000-0005-0000-0000-00006A020000}"/>
    <cellStyle name="20% - Accent2 3 2" xfId="618" xr:uid="{00000000-0005-0000-0000-00006B020000}"/>
    <cellStyle name="20% - Accent2 3 2 2" xfId="619" xr:uid="{00000000-0005-0000-0000-00006C020000}"/>
    <cellStyle name="20% - Accent2 3 2 2 2" xfId="620" xr:uid="{00000000-0005-0000-0000-00006D020000}"/>
    <cellStyle name="20% - Accent2 3 2 3" xfId="621" xr:uid="{00000000-0005-0000-0000-00006E020000}"/>
    <cellStyle name="20% - Accent2 3 3" xfId="622" xr:uid="{00000000-0005-0000-0000-00006F020000}"/>
    <cellStyle name="20% - Accent2 3 3 2" xfId="623" xr:uid="{00000000-0005-0000-0000-000070020000}"/>
    <cellStyle name="20% - Accent2 3 4" xfId="624" xr:uid="{00000000-0005-0000-0000-000071020000}"/>
    <cellStyle name="20% - Accent2 3_RH et QS" xfId="625" xr:uid="{00000000-0005-0000-0000-000072020000}"/>
    <cellStyle name="20% - Accent2 4" xfId="626" xr:uid="{00000000-0005-0000-0000-000073020000}"/>
    <cellStyle name="20% - Accent2 4 2" xfId="627" xr:uid="{00000000-0005-0000-0000-000074020000}"/>
    <cellStyle name="20% - Accent2 4 2 2" xfId="628" xr:uid="{00000000-0005-0000-0000-000075020000}"/>
    <cellStyle name="20% - Accent2 4 2 2 2" xfId="629" xr:uid="{00000000-0005-0000-0000-000076020000}"/>
    <cellStyle name="20% - Accent2 4 2 3" xfId="630" xr:uid="{00000000-0005-0000-0000-000077020000}"/>
    <cellStyle name="20% - Accent2 4 3" xfId="631" xr:uid="{00000000-0005-0000-0000-000078020000}"/>
    <cellStyle name="20% - Accent2 4 3 2" xfId="632" xr:uid="{00000000-0005-0000-0000-000079020000}"/>
    <cellStyle name="20% - Accent2 4 4" xfId="633" xr:uid="{00000000-0005-0000-0000-00007A020000}"/>
    <cellStyle name="20% - Accent2 4_RH et QS" xfId="634" xr:uid="{00000000-0005-0000-0000-00007B020000}"/>
    <cellStyle name="20% - Accent2 5" xfId="635" xr:uid="{00000000-0005-0000-0000-00007C020000}"/>
    <cellStyle name="20% - Accent2 5 2" xfId="636" xr:uid="{00000000-0005-0000-0000-00007D020000}"/>
    <cellStyle name="20% - Accent2 5 2 2" xfId="637" xr:uid="{00000000-0005-0000-0000-00007E020000}"/>
    <cellStyle name="20% - Accent2 5 2 2 2" xfId="638" xr:uid="{00000000-0005-0000-0000-00007F020000}"/>
    <cellStyle name="20% - Accent2 5 2 3" xfId="639" xr:uid="{00000000-0005-0000-0000-000080020000}"/>
    <cellStyle name="20% - Accent2 5 3" xfId="640" xr:uid="{00000000-0005-0000-0000-000081020000}"/>
    <cellStyle name="20% - Accent2 5 3 2" xfId="641" xr:uid="{00000000-0005-0000-0000-000082020000}"/>
    <cellStyle name="20% - Accent2 5 4" xfId="642" xr:uid="{00000000-0005-0000-0000-000083020000}"/>
    <cellStyle name="20% - Accent2 5_RH et QS" xfId="643" xr:uid="{00000000-0005-0000-0000-000084020000}"/>
    <cellStyle name="20% - Accent2 6" xfId="644" xr:uid="{00000000-0005-0000-0000-000085020000}"/>
    <cellStyle name="20% - Accent2 6 2" xfId="645" xr:uid="{00000000-0005-0000-0000-000086020000}"/>
    <cellStyle name="20% - Accent2 6 2 2" xfId="646" xr:uid="{00000000-0005-0000-0000-000087020000}"/>
    <cellStyle name="20% - Accent2 6 2 2 2" xfId="647" xr:uid="{00000000-0005-0000-0000-000088020000}"/>
    <cellStyle name="20% - Accent2 6 2 3" xfId="648" xr:uid="{00000000-0005-0000-0000-000089020000}"/>
    <cellStyle name="20% - Accent2 6 3" xfId="649" xr:uid="{00000000-0005-0000-0000-00008A020000}"/>
    <cellStyle name="20% - Accent2 6 3 2" xfId="650" xr:uid="{00000000-0005-0000-0000-00008B020000}"/>
    <cellStyle name="20% - Accent2 6 4" xfId="651" xr:uid="{00000000-0005-0000-0000-00008C020000}"/>
    <cellStyle name="20% - Accent2 6_RH et QS" xfId="652" xr:uid="{00000000-0005-0000-0000-00008D020000}"/>
    <cellStyle name="20% - Accent2 7" xfId="653" xr:uid="{00000000-0005-0000-0000-00008E020000}"/>
    <cellStyle name="20% - Accent2 7 2" xfId="654" xr:uid="{00000000-0005-0000-0000-00008F020000}"/>
    <cellStyle name="20% - Accent2 7 2 2" xfId="655" xr:uid="{00000000-0005-0000-0000-000090020000}"/>
    <cellStyle name="20% - Accent2 7 2 2 2" xfId="656" xr:uid="{00000000-0005-0000-0000-000091020000}"/>
    <cellStyle name="20% - Accent2 7 2 3" xfId="657" xr:uid="{00000000-0005-0000-0000-000092020000}"/>
    <cellStyle name="20% - Accent2 7 3" xfId="658" xr:uid="{00000000-0005-0000-0000-000093020000}"/>
    <cellStyle name="20% - Accent2 7 3 2" xfId="659" xr:uid="{00000000-0005-0000-0000-000094020000}"/>
    <cellStyle name="20% - Accent2 7 4" xfId="660" xr:uid="{00000000-0005-0000-0000-000095020000}"/>
    <cellStyle name="20% - Accent2 7_RH et QS" xfId="661" xr:uid="{00000000-0005-0000-0000-000096020000}"/>
    <cellStyle name="20% - Accent2 8" xfId="662" xr:uid="{00000000-0005-0000-0000-000097020000}"/>
    <cellStyle name="20% - Accent2 8 2" xfId="663" xr:uid="{00000000-0005-0000-0000-000098020000}"/>
    <cellStyle name="20% - Accent2 8 2 2" xfId="664" xr:uid="{00000000-0005-0000-0000-000099020000}"/>
    <cellStyle name="20% - Accent2 8 2 2 2" xfId="665" xr:uid="{00000000-0005-0000-0000-00009A020000}"/>
    <cellStyle name="20% - Accent2 8 2 3" xfId="666" xr:uid="{00000000-0005-0000-0000-00009B020000}"/>
    <cellStyle name="20% - Accent2 8 3" xfId="667" xr:uid="{00000000-0005-0000-0000-00009C020000}"/>
    <cellStyle name="20% - Accent2 8 3 2" xfId="668" xr:uid="{00000000-0005-0000-0000-00009D020000}"/>
    <cellStyle name="20% - Accent2 8 4" xfId="669" xr:uid="{00000000-0005-0000-0000-00009E020000}"/>
    <cellStyle name="20% - Accent2 8_RH et QS" xfId="670" xr:uid="{00000000-0005-0000-0000-00009F020000}"/>
    <cellStyle name="20% - Accent2 9" xfId="671" xr:uid="{00000000-0005-0000-0000-0000A0020000}"/>
    <cellStyle name="20% - Accent2 9 2" xfId="672" xr:uid="{00000000-0005-0000-0000-0000A1020000}"/>
    <cellStyle name="20% - Accent2 9 2 2" xfId="673" xr:uid="{00000000-0005-0000-0000-0000A2020000}"/>
    <cellStyle name="20% - Accent2 9 2 2 2" xfId="674" xr:uid="{00000000-0005-0000-0000-0000A3020000}"/>
    <cellStyle name="20% - Accent2 9 2 3" xfId="675" xr:uid="{00000000-0005-0000-0000-0000A4020000}"/>
    <cellStyle name="20% - Accent2 9 3" xfId="676" xr:uid="{00000000-0005-0000-0000-0000A5020000}"/>
    <cellStyle name="20% - Accent2 9 3 2" xfId="677" xr:uid="{00000000-0005-0000-0000-0000A6020000}"/>
    <cellStyle name="20% - Accent2 9 4" xfId="678" xr:uid="{00000000-0005-0000-0000-0000A7020000}"/>
    <cellStyle name="20% - Accent2 9_RH et QS" xfId="679" xr:uid="{00000000-0005-0000-0000-0000A8020000}"/>
    <cellStyle name="20% - Accent3 10" xfId="680" xr:uid="{00000000-0005-0000-0000-0000A9020000}"/>
    <cellStyle name="20% - Accent3 10 2" xfId="681" xr:uid="{00000000-0005-0000-0000-0000AA020000}"/>
    <cellStyle name="20% - Accent3 10 2 2" xfId="682" xr:uid="{00000000-0005-0000-0000-0000AB020000}"/>
    <cellStyle name="20% - Accent3 10 2 2 2" xfId="683" xr:uid="{00000000-0005-0000-0000-0000AC020000}"/>
    <cellStyle name="20% - Accent3 10 2 3" xfId="684" xr:uid="{00000000-0005-0000-0000-0000AD020000}"/>
    <cellStyle name="20% - Accent3 10 3" xfId="685" xr:uid="{00000000-0005-0000-0000-0000AE020000}"/>
    <cellStyle name="20% - Accent3 10 3 2" xfId="686" xr:uid="{00000000-0005-0000-0000-0000AF020000}"/>
    <cellStyle name="20% - Accent3 10 4" xfId="687" xr:uid="{00000000-0005-0000-0000-0000B0020000}"/>
    <cellStyle name="20% - Accent3 10_RH et QS" xfId="688" xr:uid="{00000000-0005-0000-0000-0000B1020000}"/>
    <cellStyle name="20% - Accent3 11" xfId="689" xr:uid="{00000000-0005-0000-0000-0000B2020000}"/>
    <cellStyle name="20% - Accent3 11 2" xfId="690" xr:uid="{00000000-0005-0000-0000-0000B3020000}"/>
    <cellStyle name="20% - Accent3 11 2 2" xfId="691" xr:uid="{00000000-0005-0000-0000-0000B4020000}"/>
    <cellStyle name="20% - Accent3 11 2 2 2" xfId="692" xr:uid="{00000000-0005-0000-0000-0000B5020000}"/>
    <cellStyle name="20% - Accent3 11 2 3" xfId="693" xr:uid="{00000000-0005-0000-0000-0000B6020000}"/>
    <cellStyle name="20% - Accent3 11 3" xfId="694" xr:uid="{00000000-0005-0000-0000-0000B7020000}"/>
    <cellStyle name="20% - Accent3 11 3 2" xfId="695" xr:uid="{00000000-0005-0000-0000-0000B8020000}"/>
    <cellStyle name="20% - Accent3 11 4" xfId="696" xr:uid="{00000000-0005-0000-0000-0000B9020000}"/>
    <cellStyle name="20% - Accent3 11_RH et QS" xfId="697" xr:uid="{00000000-0005-0000-0000-0000BA020000}"/>
    <cellStyle name="20% - Accent3 12" xfId="698" xr:uid="{00000000-0005-0000-0000-0000BB020000}"/>
    <cellStyle name="20% - Accent3 12 2" xfId="699" xr:uid="{00000000-0005-0000-0000-0000BC020000}"/>
    <cellStyle name="20% - Accent3 12 2 2" xfId="700" xr:uid="{00000000-0005-0000-0000-0000BD020000}"/>
    <cellStyle name="20% - Accent3 12 2 2 2" xfId="701" xr:uid="{00000000-0005-0000-0000-0000BE020000}"/>
    <cellStyle name="20% - Accent3 12 2 3" xfId="702" xr:uid="{00000000-0005-0000-0000-0000BF020000}"/>
    <cellStyle name="20% - Accent3 12 3" xfId="703" xr:uid="{00000000-0005-0000-0000-0000C0020000}"/>
    <cellStyle name="20% - Accent3 12 3 2" xfId="704" xr:uid="{00000000-0005-0000-0000-0000C1020000}"/>
    <cellStyle name="20% - Accent3 12 4" xfId="705" xr:uid="{00000000-0005-0000-0000-0000C2020000}"/>
    <cellStyle name="20% - Accent3 12_RH et QS" xfId="706" xr:uid="{00000000-0005-0000-0000-0000C3020000}"/>
    <cellStyle name="20% - Accent3 13" xfId="707" xr:uid="{00000000-0005-0000-0000-0000C4020000}"/>
    <cellStyle name="20% - Accent3 13 2" xfId="708" xr:uid="{00000000-0005-0000-0000-0000C5020000}"/>
    <cellStyle name="20% - Accent3 13 2 2" xfId="709" xr:uid="{00000000-0005-0000-0000-0000C6020000}"/>
    <cellStyle name="20% - Accent3 13 2 2 2" xfId="710" xr:uid="{00000000-0005-0000-0000-0000C7020000}"/>
    <cellStyle name="20% - Accent3 13 2 3" xfId="711" xr:uid="{00000000-0005-0000-0000-0000C8020000}"/>
    <cellStyle name="20% - Accent3 13 3" xfId="712" xr:uid="{00000000-0005-0000-0000-0000C9020000}"/>
    <cellStyle name="20% - Accent3 13 3 2" xfId="713" xr:uid="{00000000-0005-0000-0000-0000CA020000}"/>
    <cellStyle name="20% - Accent3 13 4" xfId="714" xr:uid="{00000000-0005-0000-0000-0000CB020000}"/>
    <cellStyle name="20% - Accent3 13_RH et QS" xfId="715" xr:uid="{00000000-0005-0000-0000-0000CC020000}"/>
    <cellStyle name="20% - Accent3 14" xfId="716" xr:uid="{00000000-0005-0000-0000-0000CD020000}"/>
    <cellStyle name="20% - Accent3 14 2" xfId="717" xr:uid="{00000000-0005-0000-0000-0000CE020000}"/>
    <cellStyle name="20% - Accent3 14 2 2" xfId="718" xr:uid="{00000000-0005-0000-0000-0000CF020000}"/>
    <cellStyle name="20% - Accent3 14 2 2 2" xfId="719" xr:uid="{00000000-0005-0000-0000-0000D0020000}"/>
    <cellStyle name="20% - Accent3 14 2 3" xfId="720" xr:uid="{00000000-0005-0000-0000-0000D1020000}"/>
    <cellStyle name="20% - Accent3 14 3" xfId="721" xr:uid="{00000000-0005-0000-0000-0000D2020000}"/>
    <cellStyle name="20% - Accent3 14 3 2" xfId="722" xr:uid="{00000000-0005-0000-0000-0000D3020000}"/>
    <cellStyle name="20% - Accent3 14 4" xfId="723" xr:uid="{00000000-0005-0000-0000-0000D4020000}"/>
    <cellStyle name="20% - Accent3 14_RH et QS" xfId="724" xr:uid="{00000000-0005-0000-0000-0000D5020000}"/>
    <cellStyle name="20% - Accent3 15" xfId="725" xr:uid="{00000000-0005-0000-0000-0000D6020000}"/>
    <cellStyle name="20% - Accent3 15 2" xfId="726" xr:uid="{00000000-0005-0000-0000-0000D7020000}"/>
    <cellStyle name="20% - Accent3 15 2 2" xfId="727" xr:uid="{00000000-0005-0000-0000-0000D8020000}"/>
    <cellStyle name="20% - Accent3 15 2 2 2" xfId="728" xr:uid="{00000000-0005-0000-0000-0000D9020000}"/>
    <cellStyle name="20% - Accent3 15 2 3" xfId="729" xr:uid="{00000000-0005-0000-0000-0000DA020000}"/>
    <cellStyle name="20% - Accent3 15 3" xfId="730" xr:uid="{00000000-0005-0000-0000-0000DB020000}"/>
    <cellStyle name="20% - Accent3 15 3 2" xfId="731" xr:uid="{00000000-0005-0000-0000-0000DC020000}"/>
    <cellStyle name="20% - Accent3 15 4" xfId="732" xr:uid="{00000000-0005-0000-0000-0000DD020000}"/>
    <cellStyle name="20% - Accent3 15_RH et QS" xfId="733" xr:uid="{00000000-0005-0000-0000-0000DE020000}"/>
    <cellStyle name="20% - Accent3 16" xfId="734" xr:uid="{00000000-0005-0000-0000-0000DF020000}"/>
    <cellStyle name="20% - Accent3 16 2" xfId="735" xr:uid="{00000000-0005-0000-0000-0000E0020000}"/>
    <cellStyle name="20% - Accent3 16 2 2" xfId="736" xr:uid="{00000000-0005-0000-0000-0000E1020000}"/>
    <cellStyle name="20% - Accent3 16 2 2 2" xfId="737" xr:uid="{00000000-0005-0000-0000-0000E2020000}"/>
    <cellStyle name="20% - Accent3 16 2 3" xfId="738" xr:uid="{00000000-0005-0000-0000-0000E3020000}"/>
    <cellStyle name="20% - Accent3 16 3" xfId="739" xr:uid="{00000000-0005-0000-0000-0000E4020000}"/>
    <cellStyle name="20% - Accent3 16 3 2" xfId="740" xr:uid="{00000000-0005-0000-0000-0000E5020000}"/>
    <cellStyle name="20% - Accent3 16 4" xfId="741" xr:uid="{00000000-0005-0000-0000-0000E6020000}"/>
    <cellStyle name="20% - Accent3 16_RH et QS" xfId="742" xr:uid="{00000000-0005-0000-0000-0000E7020000}"/>
    <cellStyle name="20% - Accent3 17" xfId="743" xr:uid="{00000000-0005-0000-0000-0000E8020000}"/>
    <cellStyle name="20% - Accent3 17 2" xfId="744" xr:uid="{00000000-0005-0000-0000-0000E9020000}"/>
    <cellStyle name="20% - Accent3 17 2 2" xfId="745" xr:uid="{00000000-0005-0000-0000-0000EA020000}"/>
    <cellStyle name="20% - Accent3 17 2 2 2" xfId="746" xr:uid="{00000000-0005-0000-0000-0000EB020000}"/>
    <cellStyle name="20% - Accent3 17 2 3" xfId="747" xr:uid="{00000000-0005-0000-0000-0000EC020000}"/>
    <cellStyle name="20% - Accent3 17 3" xfId="748" xr:uid="{00000000-0005-0000-0000-0000ED020000}"/>
    <cellStyle name="20% - Accent3 17 3 2" xfId="749" xr:uid="{00000000-0005-0000-0000-0000EE020000}"/>
    <cellStyle name="20% - Accent3 17 4" xfId="750" xr:uid="{00000000-0005-0000-0000-0000EF020000}"/>
    <cellStyle name="20% - Accent3 17_RH et QS" xfId="751" xr:uid="{00000000-0005-0000-0000-0000F0020000}"/>
    <cellStyle name="20% - Accent3 18" xfId="752" xr:uid="{00000000-0005-0000-0000-0000F1020000}"/>
    <cellStyle name="20% - Accent3 18 2" xfId="753" xr:uid="{00000000-0005-0000-0000-0000F2020000}"/>
    <cellStyle name="20% - Accent3 18 2 2" xfId="754" xr:uid="{00000000-0005-0000-0000-0000F3020000}"/>
    <cellStyle name="20% - Accent3 18 2 2 2" xfId="755" xr:uid="{00000000-0005-0000-0000-0000F4020000}"/>
    <cellStyle name="20% - Accent3 18 2 3" xfId="756" xr:uid="{00000000-0005-0000-0000-0000F5020000}"/>
    <cellStyle name="20% - Accent3 18 3" xfId="757" xr:uid="{00000000-0005-0000-0000-0000F6020000}"/>
    <cellStyle name="20% - Accent3 18 3 2" xfId="758" xr:uid="{00000000-0005-0000-0000-0000F7020000}"/>
    <cellStyle name="20% - Accent3 18 4" xfId="759" xr:uid="{00000000-0005-0000-0000-0000F8020000}"/>
    <cellStyle name="20% - Accent3 18_RH et QS" xfId="760" xr:uid="{00000000-0005-0000-0000-0000F9020000}"/>
    <cellStyle name="20% - Accent3 19" xfId="761" xr:uid="{00000000-0005-0000-0000-0000FA020000}"/>
    <cellStyle name="20% - Accent3 19 2" xfId="762" xr:uid="{00000000-0005-0000-0000-0000FB020000}"/>
    <cellStyle name="20% - Accent3 19 2 2" xfId="763" xr:uid="{00000000-0005-0000-0000-0000FC020000}"/>
    <cellStyle name="20% - Accent3 19 2 2 2" xfId="764" xr:uid="{00000000-0005-0000-0000-0000FD020000}"/>
    <cellStyle name="20% - Accent3 19 2 3" xfId="765" xr:uid="{00000000-0005-0000-0000-0000FE020000}"/>
    <cellStyle name="20% - Accent3 19 3" xfId="766" xr:uid="{00000000-0005-0000-0000-0000FF020000}"/>
    <cellStyle name="20% - Accent3 19 3 2" xfId="767" xr:uid="{00000000-0005-0000-0000-000000030000}"/>
    <cellStyle name="20% - Accent3 19 4" xfId="768" xr:uid="{00000000-0005-0000-0000-000001030000}"/>
    <cellStyle name="20% - Accent3 19_RH et QS" xfId="769" xr:uid="{00000000-0005-0000-0000-000002030000}"/>
    <cellStyle name="20% - Accent3 2" xfId="770" xr:uid="{00000000-0005-0000-0000-000003030000}"/>
    <cellStyle name="20% - Accent3 2 2" xfId="771" xr:uid="{00000000-0005-0000-0000-000004030000}"/>
    <cellStyle name="20% - Accent3 2 2 2" xfId="772" xr:uid="{00000000-0005-0000-0000-000005030000}"/>
    <cellStyle name="20% - Accent3 2 2 2 2" xfId="773" xr:uid="{00000000-0005-0000-0000-000006030000}"/>
    <cellStyle name="20% - Accent3 2 2 3" xfId="774" xr:uid="{00000000-0005-0000-0000-000007030000}"/>
    <cellStyle name="20% - Accent3 2 3" xfId="775" xr:uid="{00000000-0005-0000-0000-000008030000}"/>
    <cellStyle name="20% - Accent3 2 3 2" xfId="776" xr:uid="{00000000-0005-0000-0000-000009030000}"/>
    <cellStyle name="20% - Accent3 2 4" xfId="777" xr:uid="{00000000-0005-0000-0000-00000A030000}"/>
    <cellStyle name="20% - Accent3 2_RH et QS" xfId="859" xr:uid="{00000000-0005-0000-0000-00005C030000}"/>
    <cellStyle name="20% - Accent3 20" xfId="778" xr:uid="{00000000-0005-0000-0000-00000B030000}"/>
    <cellStyle name="20% - Accent3 20 2" xfId="779" xr:uid="{00000000-0005-0000-0000-00000C030000}"/>
    <cellStyle name="20% - Accent3 20 2 2" xfId="780" xr:uid="{00000000-0005-0000-0000-00000D030000}"/>
    <cellStyle name="20% - Accent3 20 2 2 2" xfId="781" xr:uid="{00000000-0005-0000-0000-00000E030000}"/>
    <cellStyle name="20% - Accent3 20 2 3" xfId="782" xr:uid="{00000000-0005-0000-0000-00000F030000}"/>
    <cellStyle name="20% - Accent3 20 3" xfId="783" xr:uid="{00000000-0005-0000-0000-000010030000}"/>
    <cellStyle name="20% - Accent3 20 3 2" xfId="784" xr:uid="{00000000-0005-0000-0000-000011030000}"/>
    <cellStyle name="20% - Accent3 20 4" xfId="785" xr:uid="{00000000-0005-0000-0000-000012030000}"/>
    <cellStyle name="20% - Accent3 20_RH et QS" xfId="786" xr:uid="{00000000-0005-0000-0000-000013030000}"/>
    <cellStyle name="20% - Accent3 21" xfId="787" xr:uid="{00000000-0005-0000-0000-000014030000}"/>
    <cellStyle name="20% - Accent3 21 2" xfId="788" xr:uid="{00000000-0005-0000-0000-000015030000}"/>
    <cellStyle name="20% - Accent3 21 2 2" xfId="789" xr:uid="{00000000-0005-0000-0000-000016030000}"/>
    <cellStyle name="20% - Accent3 21 2 2 2" xfId="790" xr:uid="{00000000-0005-0000-0000-000017030000}"/>
    <cellStyle name="20% - Accent3 21 2 3" xfId="791" xr:uid="{00000000-0005-0000-0000-000018030000}"/>
    <cellStyle name="20% - Accent3 21 3" xfId="792" xr:uid="{00000000-0005-0000-0000-000019030000}"/>
    <cellStyle name="20% - Accent3 21 3 2" xfId="793" xr:uid="{00000000-0005-0000-0000-00001A030000}"/>
    <cellStyle name="20% - Accent3 21 4" xfId="794" xr:uid="{00000000-0005-0000-0000-00001B030000}"/>
    <cellStyle name="20% - Accent3 21_RH et QS" xfId="795" xr:uid="{00000000-0005-0000-0000-00001C030000}"/>
    <cellStyle name="20% - Accent3 22" xfId="796" xr:uid="{00000000-0005-0000-0000-00001D030000}"/>
    <cellStyle name="20% - Accent3 22 2" xfId="797" xr:uid="{00000000-0005-0000-0000-00001E030000}"/>
    <cellStyle name="20% - Accent3 22 2 2" xfId="798" xr:uid="{00000000-0005-0000-0000-00001F030000}"/>
    <cellStyle name="20% - Accent3 22 2 2 2" xfId="799" xr:uid="{00000000-0005-0000-0000-000020030000}"/>
    <cellStyle name="20% - Accent3 22 2 3" xfId="800" xr:uid="{00000000-0005-0000-0000-000021030000}"/>
    <cellStyle name="20% - Accent3 22 3" xfId="801" xr:uid="{00000000-0005-0000-0000-000022030000}"/>
    <cellStyle name="20% - Accent3 22 3 2" xfId="802" xr:uid="{00000000-0005-0000-0000-000023030000}"/>
    <cellStyle name="20% - Accent3 22 4" xfId="803" xr:uid="{00000000-0005-0000-0000-000024030000}"/>
    <cellStyle name="20% - Accent3 22_RH et QS" xfId="804" xr:uid="{00000000-0005-0000-0000-000025030000}"/>
    <cellStyle name="20% - Accent3 23" xfId="805" xr:uid="{00000000-0005-0000-0000-000026030000}"/>
    <cellStyle name="20% - Accent3 23 2" xfId="806" xr:uid="{00000000-0005-0000-0000-000027030000}"/>
    <cellStyle name="20% - Accent3 23 2 2" xfId="807" xr:uid="{00000000-0005-0000-0000-000028030000}"/>
    <cellStyle name="20% - Accent3 23 2 2 2" xfId="808" xr:uid="{00000000-0005-0000-0000-000029030000}"/>
    <cellStyle name="20% - Accent3 23 2 3" xfId="809" xr:uid="{00000000-0005-0000-0000-00002A030000}"/>
    <cellStyle name="20% - Accent3 23 3" xfId="810" xr:uid="{00000000-0005-0000-0000-00002B030000}"/>
    <cellStyle name="20% - Accent3 23 3 2" xfId="811" xr:uid="{00000000-0005-0000-0000-00002C030000}"/>
    <cellStyle name="20% - Accent3 23 4" xfId="812" xr:uid="{00000000-0005-0000-0000-00002D030000}"/>
    <cellStyle name="20% - Accent3 23_RH et QS" xfId="813" xr:uid="{00000000-0005-0000-0000-00002E030000}"/>
    <cellStyle name="20% - Accent3 24" xfId="814" xr:uid="{00000000-0005-0000-0000-00002F030000}"/>
    <cellStyle name="20% - Accent3 24 2" xfId="815" xr:uid="{00000000-0005-0000-0000-000030030000}"/>
    <cellStyle name="20% - Accent3 24 2 2" xfId="816" xr:uid="{00000000-0005-0000-0000-000031030000}"/>
    <cellStyle name="20% - Accent3 24 2 2 2" xfId="817" xr:uid="{00000000-0005-0000-0000-000032030000}"/>
    <cellStyle name="20% - Accent3 24 2 3" xfId="818" xr:uid="{00000000-0005-0000-0000-000033030000}"/>
    <cellStyle name="20% - Accent3 24 3" xfId="819" xr:uid="{00000000-0005-0000-0000-000034030000}"/>
    <cellStyle name="20% - Accent3 24 3 2" xfId="820" xr:uid="{00000000-0005-0000-0000-000035030000}"/>
    <cellStyle name="20% - Accent3 24 4" xfId="821" xr:uid="{00000000-0005-0000-0000-000036030000}"/>
    <cellStyle name="20% - Accent3 24_RH et QS" xfId="822" xr:uid="{00000000-0005-0000-0000-000037030000}"/>
    <cellStyle name="20% - Accent3 25" xfId="823" xr:uid="{00000000-0005-0000-0000-000038030000}"/>
    <cellStyle name="20% - Accent3 25 2" xfId="824" xr:uid="{00000000-0005-0000-0000-000039030000}"/>
    <cellStyle name="20% - Accent3 25 2 2" xfId="825" xr:uid="{00000000-0005-0000-0000-00003A030000}"/>
    <cellStyle name="20% - Accent3 25 2 2 2" xfId="826" xr:uid="{00000000-0005-0000-0000-00003B030000}"/>
    <cellStyle name="20% - Accent3 25 2 3" xfId="827" xr:uid="{00000000-0005-0000-0000-00003C030000}"/>
    <cellStyle name="20% - Accent3 25 3" xfId="828" xr:uid="{00000000-0005-0000-0000-00003D030000}"/>
    <cellStyle name="20% - Accent3 25 3 2" xfId="829" xr:uid="{00000000-0005-0000-0000-00003E030000}"/>
    <cellStyle name="20% - Accent3 25 4" xfId="830" xr:uid="{00000000-0005-0000-0000-00003F030000}"/>
    <cellStyle name="20% - Accent3 25_RH et QS" xfId="831" xr:uid="{00000000-0005-0000-0000-000040030000}"/>
    <cellStyle name="20% - Accent3 26" xfId="832" xr:uid="{00000000-0005-0000-0000-000041030000}"/>
    <cellStyle name="20% - Accent3 26 2" xfId="833" xr:uid="{00000000-0005-0000-0000-000042030000}"/>
    <cellStyle name="20% - Accent3 26 2 2" xfId="834" xr:uid="{00000000-0005-0000-0000-000043030000}"/>
    <cellStyle name="20% - Accent3 26 2 2 2" xfId="835" xr:uid="{00000000-0005-0000-0000-000044030000}"/>
    <cellStyle name="20% - Accent3 26 2 3" xfId="836" xr:uid="{00000000-0005-0000-0000-000045030000}"/>
    <cellStyle name="20% - Accent3 26 3" xfId="837" xr:uid="{00000000-0005-0000-0000-000046030000}"/>
    <cellStyle name="20% - Accent3 26 3 2" xfId="838" xr:uid="{00000000-0005-0000-0000-000047030000}"/>
    <cellStyle name="20% - Accent3 26 4" xfId="839" xr:uid="{00000000-0005-0000-0000-000048030000}"/>
    <cellStyle name="20% - Accent3 26_RH et QS" xfId="840" xr:uid="{00000000-0005-0000-0000-000049030000}"/>
    <cellStyle name="20% - Accent3 27" xfId="841" xr:uid="{00000000-0005-0000-0000-00004A030000}"/>
    <cellStyle name="20% - Accent3 27 2" xfId="842" xr:uid="{00000000-0005-0000-0000-00004B030000}"/>
    <cellStyle name="20% - Accent3 27 2 2" xfId="843" xr:uid="{00000000-0005-0000-0000-00004C030000}"/>
    <cellStyle name="20% - Accent3 27 2 2 2" xfId="844" xr:uid="{00000000-0005-0000-0000-00004D030000}"/>
    <cellStyle name="20% - Accent3 27 2 3" xfId="845" xr:uid="{00000000-0005-0000-0000-00004E030000}"/>
    <cellStyle name="20% - Accent3 27 3" xfId="846" xr:uid="{00000000-0005-0000-0000-00004F030000}"/>
    <cellStyle name="20% - Accent3 27 3 2" xfId="847" xr:uid="{00000000-0005-0000-0000-000050030000}"/>
    <cellStyle name="20% - Accent3 27 4" xfId="848" xr:uid="{00000000-0005-0000-0000-000051030000}"/>
    <cellStyle name="20% - Accent3 27_RH et QS" xfId="849" xr:uid="{00000000-0005-0000-0000-000052030000}"/>
    <cellStyle name="20% - Accent3 28" xfId="850" xr:uid="{00000000-0005-0000-0000-000053030000}"/>
    <cellStyle name="20% - Accent3 28 2" xfId="851" xr:uid="{00000000-0005-0000-0000-000054030000}"/>
    <cellStyle name="20% - Accent3 28 2 2" xfId="852" xr:uid="{00000000-0005-0000-0000-000055030000}"/>
    <cellStyle name="20% - Accent3 28 2 2 2" xfId="853" xr:uid="{00000000-0005-0000-0000-000056030000}"/>
    <cellStyle name="20% - Accent3 28 2 3" xfId="854" xr:uid="{00000000-0005-0000-0000-000057030000}"/>
    <cellStyle name="20% - Accent3 28 3" xfId="855" xr:uid="{00000000-0005-0000-0000-000058030000}"/>
    <cellStyle name="20% - Accent3 28 3 2" xfId="856" xr:uid="{00000000-0005-0000-0000-000059030000}"/>
    <cellStyle name="20% - Accent3 28 4" xfId="857" xr:uid="{00000000-0005-0000-0000-00005A030000}"/>
    <cellStyle name="20% - Accent3 28_RH et QS" xfId="858" xr:uid="{00000000-0005-0000-0000-00005B030000}"/>
    <cellStyle name="20% - Accent3 3" xfId="860" xr:uid="{00000000-0005-0000-0000-00005D030000}"/>
    <cellStyle name="20% - Accent3 3 2" xfId="861" xr:uid="{00000000-0005-0000-0000-00005E030000}"/>
    <cellStyle name="20% - Accent3 3 2 2" xfId="862" xr:uid="{00000000-0005-0000-0000-00005F030000}"/>
    <cellStyle name="20% - Accent3 3 2 2 2" xfId="863" xr:uid="{00000000-0005-0000-0000-000060030000}"/>
    <cellStyle name="20% - Accent3 3 2 3" xfId="864" xr:uid="{00000000-0005-0000-0000-000061030000}"/>
    <cellStyle name="20% - Accent3 3 3" xfId="865" xr:uid="{00000000-0005-0000-0000-000062030000}"/>
    <cellStyle name="20% - Accent3 3 3 2" xfId="866" xr:uid="{00000000-0005-0000-0000-000063030000}"/>
    <cellStyle name="20% - Accent3 3 4" xfId="867" xr:uid="{00000000-0005-0000-0000-000064030000}"/>
    <cellStyle name="20% - Accent3 3_RH et QS" xfId="868" xr:uid="{00000000-0005-0000-0000-000065030000}"/>
    <cellStyle name="20% - Accent3 4" xfId="869" xr:uid="{00000000-0005-0000-0000-000066030000}"/>
    <cellStyle name="20% - Accent3 4 2" xfId="870" xr:uid="{00000000-0005-0000-0000-000067030000}"/>
    <cellStyle name="20% - Accent3 4 2 2" xfId="871" xr:uid="{00000000-0005-0000-0000-000068030000}"/>
    <cellStyle name="20% - Accent3 4 2 2 2" xfId="872" xr:uid="{00000000-0005-0000-0000-000069030000}"/>
    <cellStyle name="20% - Accent3 4 2 3" xfId="873" xr:uid="{00000000-0005-0000-0000-00006A030000}"/>
    <cellStyle name="20% - Accent3 4 3" xfId="874" xr:uid="{00000000-0005-0000-0000-00006B030000}"/>
    <cellStyle name="20% - Accent3 4 3 2" xfId="875" xr:uid="{00000000-0005-0000-0000-00006C030000}"/>
    <cellStyle name="20% - Accent3 4 4" xfId="876" xr:uid="{00000000-0005-0000-0000-00006D030000}"/>
    <cellStyle name="20% - Accent3 4_RH et QS" xfId="877" xr:uid="{00000000-0005-0000-0000-00006E030000}"/>
    <cellStyle name="20% - Accent3 5" xfId="878" xr:uid="{00000000-0005-0000-0000-00006F030000}"/>
    <cellStyle name="20% - Accent3 5 2" xfId="879" xr:uid="{00000000-0005-0000-0000-000070030000}"/>
    <cellStyle name="20% - Accent3 5 2 2" xfId="880" xr:uid="{00000000-0005-0000-0000-000071030000}"/>
    <cellStyle name="20% - Accent3 5 2 2 2" xfId="881" xr:uid="{00000000-0005-0000-0000-000072030000}"/>
    <cellStyle name="20% - Accent3 5 2 3" xfId="882" xr:uid="{00000000-0005-0000-0000-000073030000}"/>
    <cellStyle name="20% - Accent3 5 3" xfId="883" xr:uid="{00000000-0005-0000-0000-000074030000}"/>
    <cellStyle name="20% - Accent3 5 3 2" xfId="884" xr:uid="{00000000-0005-0000-0000-000075030000}"/>
    <cellStyle name="20% - Accent3 5 4" xfId="885" xr:uid="{00000000-0005-0000-0000-000076030000}"/>
    <cellStyle name="20% - Accent3 5_RH et QS" xfId="886" xr:uid="{00000000-0005-0000-0000-000077030000}"/>
    <cellStyle name="20% - Accent3 6" xfId="887" xr:uid="{00000000-0005-0000-0000-000078030000}"/>
    <cellStyle name="20% - Accent3 6 2" xfId="888" xr:uid="{00000000-0005-0000-0000-000079030000}"/>
    <cellStyle name="20% - Accent3 6 2 2" xfId="889" xr:uid="{00000000-0005-0000-0000-00007A030000}"/>
    <cellStyle name="20% - Accent3 6 2 2 2" xfId="890" xr:uid="{00000000-0005-0000-0000-00007B030000}"/>
    <cellStyle name="20% - Accent3 6 2 3" xfId="891" xr:uid="{00000000-0005-0000-0000-00007C030000}"/>
    <cellStyle name="20% - Accent3 6 3" xfId="892" xr:uid="{00000000-0005-0000-0000-00007D030000}"/>
    <cellStyle name="20% - Accent3 6 3 2" xfId="893" xr:uid="{00000000-0005-0000-0000-00007E030000}"/>
    <cellStyle name="20% - Accent3 6 4" xfId="894" xr:uid="{00000000-0005-0000-0000-00007F030000}"/>
    <cellStyle name="20% - Accent3 6_RH et QS" xfId="895" xr:uid="{00000000-0005-0000-0000-000080030000}"/>
    <cellStyle name="20% - Accent3 7" xfId="896" xr:uid="{00000000-0005-0000-0000-000081030000}"/>
    <cellStyle name="20% - Accent3 7 2" xfId="897" xr:uid="{00000000-0005-0000-0000-000082030000}"/>
    <cellStyle name="20% - Accent3 7 2 2" xfId="898" xr:uid="{00000000-0005-0000-0000-000083030000}"/>
    <cellStyle name="20% - Accent3 7 2 2 2" xfId="899" xr:uid="{00000000-0005-0000-0000-000084030000}"/>
    <cellStyle name="20% - Accent3 7 2 3" xfId="900" xr:uid="{00000000-0005-0000-0000-000085030000}"/>
    <cellStyle name="20% - Accent3 7 3" xfId="901" xr:uid="{00000000-0005-0000-0000-000086030000}"/>
    <cellStyle name="20% - Accent3 7 3 2" xfId="902" xr:uid="{00000000-0005-0000-0000-000087030000}"/>
    <cellStyle name="20% - Accent3 7 4" xfId="903" xr:uid="{00000000-0005-0000-0000-000088030000}"/>
    <cellStyle name="20% - Accent3 7_RH et QS" xfId="904" xr:uid="{00000000-0005-0000-0000-000089030000}"/>
    <cellStyle name="20% - Accent3 8" xfId="905" xr:uid="{00000000-0005-0000-0000-00008A030000}"/>
    <cellStyle name="20% - Accent3 8 2" xfId="906" xr:uid="{00000000-0005-0000-0000-00008B030000}"/>
    <cellStyle name="20% - Accent3 8 2 2" xfId="907" xr:uid="{00000000-0005-0000-0000-00008C030000}"/>
    <cellStyle name="20% - Accent3 8 2 2 2" xfId="908" xr:uid="{00000000-0005-0000-0000-00008D030000}"/>
    <cellStyle name="20% - Accent3 8 2 3" xfId="909" xr:uid="{00000000-0005-0000-0000-00008E030000}"/>
    <cellStyle name="20% - Accent3 8 3" xfId="910" xr:uid="{00000000-0005-0000-0000-00008F030000}"/>
    <cellStyle name="20% - Accent3 8 3 2" xfId="911" xr:uid="{00000000-0005-0000-0000-000090030000}"/>
    <cellStyle name="20% - Accent3 8 4" xfId="912" xr:uid="{00000000-0005-0000-0000-000091030000}"/>
    <cellStyle name="20% - Accent3 8_RH et QS" xfId="913" xr:uid="{00000000-0005-0000-0000-000092030000}"/>
    <cellStyle name="20% - Accent3 9" xfId="914" xr:uid="{00000000-0005-0000-0000-000093030000}"/>
    <cellStyle name="20% - Accent3 9 2" xfId="915" xr:uid="{00000000-0005-0000-0000-000094030000}"/>
    <cellStyle name="20% - Accent3 9 2 2" xfId="916" xr:uid="{00000000-0005-0000-0000-000095030000}"/>
    <cellStyle name="20% - Accent3 9 2 2 2" xfId="917" xr:uid="{00000000-0005-0000-0000-000096030000}"/>
    <cellStyle name="20% - Accent3 9 2 3" xfId="918" xr:uid="{00000000-0005-0000-0000-000097030000}"/>
    <cellStyle name="20% - Accent3 9 3" xfId="919" xr:uid="{00000000-0005-0000-0000-000098030000}"/>
    <cellStyle name="20% - Accent3 9 3 2" xfId="920" xr:uid="{00000000-0005-0000-0000-000099030000}"/>
    <cellStyle name="20% - Accent3 9 4" xfId="921" xr:uid="{00000000-0005-0000-0000-00009A030000}"/>
    <cellStyle name="20% - Accent3 9_RH et QS" xfId="922" xr:uid="{00000000-0005-0000-0000-00009B030000}"/>
    <cellStyle name="20% - Accent4 10" xfId="923" xr:uid="{00000000-0005-0000-0000-00009C030000}"/>
    <cellStyle name="20% - Accent4 10 2" xfId="924" xr:uid="{00000000-0005-0000-0000-00009D030000}"/>
    <cellStyle name="20% - Accent4 10 2 2" xfId="925" xr:uid="{00000000-0005-0000-0000-00009E030000}"/>
    <cellStyle name="20% - Accent4 10 2 2 2" xfId="926" xr:uid="{00000000-0005-0000-0000-00009F030000}"/>
    <cellStyle name="20% - Accent4 10 2 3" xfId="927" xr:uid="{00000000-0005-0000-0000-0000A0030000}"/>
    <cellStyle name="20% - Accent4 10 3" xfId="928" xr:uid="{00000000-0005-0000-0000-0000A1030000}"/>
    <cellStyle name="20% - Accent4 10 3 2" xfId="929" xr:uid="{00000000-0005-0000-0000-0000A2030000}"/>
    <cellStyle name="20% - Accent4 10 4" xfId="930" xr:uid="{00000000-0005-0000-0000-0000A3030000}"/>
    <cellStyle name="20% - Accent4 10_RH et QS" xfId="931" xr:uid="{00000000-0005-0000-0000-0000A4030000}"/>
    <cellStyle name="20% - Accent4 11" xfId="932" xr:uid="{00000000-0005-0000-0000-0000A5030000}"/>
    <cellStyle name="20% - Accent4 11 2" xfId="933" xr:uid="{00000000-0005-0000-0000-0000A6030000}"/>
    <cellStyle name="20% - Accent4 11 2 2" xfId="934" xr:uid="{00000000-0005-0000-0000-0000A7030000}"/>
    <cellStyle name="20% - Accent4 11 2 2 2" xfId="935" xr:uid="{00000000-0005-0000-0000-0000A8030000}"/>
    <cellStyle name="20% - Accent4 11 2 3" xfId="936" xr:uid="{00000000-0005-0000-0000-0000A9030000}"/>
    <cellStyle name="20% - Accent4 11 3" xfId="937" xr:uid="{00000000-0005-0000-0000-0000AA030000}"/>
    <cellStyle name="20% - Accent4 11 3 2" xfId="938" xr:uid="{00000000-0005-0000-0000-0000AB030000}"/>
    <cellStyle name="20% - Accent4 11 4" xfId="939" xr:uid="{00000000-0005-0000-0000-0000AC030000}"/>
    <cellStyle name="20% - Accent4 11_RH et QS" xfId="940" xr:uid="{00000000-0005-0000-0000-0000AD030000}"/>
    <cellStyle name="20% - Accent4 12" xfId="941" xr:uid="{00000000-0005-0000-0000-0000AE030000}"/>
    <cellStyle name="20% - Accent4 12 2" xfId="942" xr:uid="{00000000-0005-0000-0000-0000AF030000}"/>
    <cellStyle name="20% - Accent4 12 2 2" xfId="943" xr:uid="{00000000-0005-0000-0000-0000B0030000}"/>
    <cellStyle name="20% - Accent4 12 2 2 2" xfId="944" xr:uid="{00000000-0005-0000-0000-0000B1030000}"/>
    <cellStyle name="20% - Accent4 12 2 3" xfId="945" xr:uid="{00000000-0005-0000-0000-0000B2030000}"/>
    <cellStyle name="20% - Accent4 12 3" xfId="946" xr:uid="{00000000-0005-0000-0000-0000B3030000}"/>
    <cellStyle name="20% - Accent4 12 3 2" xfId="947" xr:uid="{00000000-0005-0000-0000-0000B4030000}"/>
    <cellStyle name="20% - Accent4 12 4" xfId="948" xr:uid="{00000000-0005-0000-0000-0000B5030000}"/>
    <cellStyle name="20% - Accent4 12_RH et QS" xfId="949" xr:uid="{00000000-0005-0000-0000-0000B6030000}"/>
    <cellStyle name="20% - Accent4 13" xfId="950" xr:uid="{00000000-0005-0000-0000-0000B7030000}"/>
    <cellStyle name="20% - Accent4 13 2" xfId="951" xr:uid="{00000000-0005-0000-0000-0000B8030000}"/>
    <cellStyle name="20% - Accent4 13 2 2" xfId="952" xr:uid="{00000000-0005-0000-0000-0000B9030000}"/>
    <cellStyle name="20% - Accent4 13 2 2 2" xfId="953" xr:uid="{00000000-0005-0000-0000-0000BA030000}"/>
    <cellStyle name="20% - Accent4 13 2 3" xfId="954" xr:uid="{00000000-0005-0000-0000-0000BB030000}"/>
    <cellStyle name="20% - Accent4 13 3" xfId="955" xr:uid="{00000000-0005-0000-0000-0000BC030000}"/>
    <cellStyle name="20% - Accent4 13 3 2" xfId="956" xr:uid="{00000000-0005-0000-0000-0000BD030000}"/>
    <cellStyle name="20% - Accent4 13 4" xfId="957" xr:uid="{00000000-0005-0000-0000-0000BE030000}"/>
    <cellStyle name="20% - Accent4 13_RH et QS" xfId="958" xr:uid="{00000000-0005-0000-0000-0000BF030000}"/>
    <cellStyle name="20% - Accent4 14" xfId="959" xr:uid="{00000000-0005-0000-0000-0000C0030000}"/>
    <cellStyle name="20% - Accent4 14 2" xfId="960" xr:uid="{00000000-0005-0000-0000-0000C1030000}"/>
    <cellStyle name="20% - Accent4 14 2 2" xfId="961" xr:uid="{00000000-0005-0000-0000-0000C2030000}"/>
    <cellStyle name="20% - Accent4 14 2 2 2" xfId="962" xr:uid="{00000000-0005-0000-0000-0000C3030000}"/>
    <cellStyle name="20% - Accent4 14 2 3" xfId="963" xr:uid="{00000000-0005-0000-0000-0000C4030000}"/>
    <cellStyle name="20% - Accent4 14 3" xfId="964" xr:uid="{00000000-0005-0000-0000-0000C5030000}"/>
    <cellStyle name="20% - Accent4 14 3 2" xfId="965" xr:uid="{00000000-0005-0000-0000-0000C6030000}"/>
    <cellStyle name="20% - Accent4 14 4" xfId="966" xr:uid="{00000000-0005-0000-0000-0000C7030000}"/>
    <cellStyle name="20% - Accent4 14_RH et QS" xfId="967" xr:uid="{00000000-0005-0000-0000-0000C8030000}"/>
    <cellStyle name="20% - Accent4 15" xfId="968" xr:uid="{00000000-0005-0000-0000-0000C9030000}"/>
    <cellStyle name="20% - Accent4 15 2" xfId="969" xr:uid="{00000000-0005-0000-0000-0000CA030000}"/>
    <cellStyle name="20% - Accent4 15 2 2" xfId="970" xr:uid="{00000000-0005-0000-0000-0000CB030000}"/>
    <cellStyle name="20% - Accent4 15 2 2 2" xfId="971" xr:uid="{00000000-0005-0000-0000-0000CC030000}"/>
    <cellStyle name="20% - Accent4 15 2 3" xfId="972" xr:uid="{00000000-0005-0000-0000-0000CD030000}"/>
    <cellStyle name="20% - Accent4 15 3" xfId="973" xr:uid="{00000000-0005-0000-0000-0000CE030000}"/>
    <cellStyle name="20% - Accent4 15 3 2" xfId="974" xr:uid="{00000000-0005-0000-0000-0000CF030000}"/>
    <cellStyle name="20% - Accent4 15 4" xfId="975" xr:uid="{00000000-0005-0000-0000-0000D0030000}"/>
    <cellStyle name="20% - Accent4 15_RH et QS" xfId="976" xr:uid="{00000000-0005-0000-0000-0000D1030000}"/>
    <cellStyle name="20% - Accent4 16" xfId="977" xr:uid="{00000000-0005-0000-0000-0000D2030000}"/>
    <cellStyle name="20% - Accent4 16 2" xfId="978" xr:uid="{00000000-0005-0000-0000-0000D3030000}"/>
    <cellStyle name="20% - Accent4 16 2 2" xfId="979" xr:uid="{00000000-0005-0000-0000-0000D4030000}"/>
    <cellStyle name="20% - Accent4 16 2 2 2" xfId="980" xr:uid="{00000000-0005-0000-0000-0000D5030000}"/>
    <cellStyle name="20% - Accent4 16 2 3" xfId="981" xr:uid="{00000000-0005-0000-0000-0000D6030000}"/>
    <cellStyle name="20% - Accent4 16 3" xfId="982" xr:uid="{00000000-0005-0000-0000-0000D7030000}"/>
    <cellStyle name="20% - Accent4 16 3 2" xfId="983" xr:uid="{00000000-0005-0000-0000-0000D8030000}"/>
    <cellStyle name="20% - Accent4 16 4" xfId="984" xr:uid="{00000000-0005-0000-0000-0000D9030000}"/>
    <cellStyle name="20% - Accent4 16_RH et QS" xfId="985" xr:uid="{00000000-0005-0000-0000-0000DA030000}"/>
    <cellStyle name="20% - Accent4 17" xfId="986" xr:uid="{00000000-0005-0000-0000-0000DB030000}"/>
    <cellStyle name="20% - Accent4 17 2" xfId="987" xr:uid="{00000000-0005-0000-0000-0000DC030000}"/>
    <cellStyle name="20% - Accent4 17 2 2" xfId="988" xr:uid="{00000000-0005-0000-0000-0000DD030000}"/>
    <cellStyle name="20% - Accent4 17 2 2 2" xfId="989" xr:uid="{00000000-0005-0000-0000-0000DE030000}"/>
    <cellStyle name="20% - Accent4 17 2 3" xfId="990" xr:uid="{00000000-0005-0000-0000-0000DF030000}"/>
    <cellStyle name="20% - Accent4 17 3" xfId="991" xr:uid="{00000000-0005-0000-0000-0000E0030000}"/>
    <cellStyle name="20% - Accent4 17 3 2" xfId="992" xr:uid="{00000000-0005-0000-0000-0000E1030000}"/>
    <cellStyle name="20% - Accent4 17 4" xfId="993" xr:uid="{00000000-0005-0000-0000-0000E2030000}"/>
    <cellStyle name="20% - Accent4 17_RH et QS" xfId="994" xr:uid="{00000000-0005-0000-0000-0000E3030000}"/>
    <cellStyle name="20% - Accent4 18" xfId="995" xr:uid="{00000000-0005-0000-0000-0000E4030000}"/>
    <cellStyle name="20% - Accent4 18 2" xfId="996" xr:uid="{00000000-0005-0000-0000-0000E5030000}"/>
    <cellStyle name="20% - Accent4 18 2 2" xfId="997" xr:uid="{00000000-0005-0000-0000-0000E6030000}"/>
    <cellStyle name="20% - Accent4 18 2 2 2" xfId="998" xr:uid="{00000000-0005-0000-0000-0000E7030000}"/>
    <cellStyle name="20% - Accent4 18 2 3" xfId="999" xr:uid="{00000000-0005-0000-0000-0000E8030000}"/>
    <cellStyle name="20% - Accent4 18 3" xfId="1000" xr:uid="{00000000-0005-0000-0000-0000E9030000}"/>
    <cellStyle name="20% - Accent4 18 3 2" xfId="1001" xr:uid="{00000000-0005-0000-0000-0000EA030000}"/>
    <cellStyle name="20% - Accent4 18 4" xfId="1002" xr:uid="{00000000-0005-0000-0000-0000EB030000}"/>
    <cellStyle name="20% - Accent4 18_RH et QS" xfId="1003" xr:uid="{00000000-0005-0000-0000-0000EC030000}"/>
    <cellStyle name="20% - Accent4 19" xfId="1004" xr:uid="{00000000-0005-0000-0000-0000ED030000}"/>
    <cellStyle name="20% - Accent4 19 2" xfId="1005" xr:uid="{00000000-0005-0000-0000-0000EE030000}"/>
    <cellStyle name="20% - Accent4 19 2 2" xfId="1006" xr:uid="{00000000-0005-0000-0000-0000EF030000}"/>
    <cellStyle name="20% - Accent4 19 2 2 2" xfId="1007" xr:uid="{00000000-0005-0000-0000-0000F0030000}"/>
    <cellStyle name="20% - Accent4 19 2 3" xfId="1008" xr:uid="{00000000-0005-0000-0000-0000F1030000}"/>
    <cellStyle name="20% - Accent4 19 3" xfId="1009" xr:uid="{00000000-0005-0000-0000-0000F2030000}"/>
    <cellStyle name="20% - Accent4 19 3 2" xfId="1010" xr:uid="{00000000-0005-0000-0000-0000F3030000}"/>
    <cellStyle name="20% - Accent4 19 4" xfId="1011" xr:uid="{00000000-0005-0000-0000-0000F4030000}"/>
    <cellStyle name="20% - Accent4 19_RH et QS" xfId="1012" xr:uid="{00000000-0005-0000-0000-0000F5030000}"/>
    <cellStyle name="20% - Accent4 2" xfId="1013" xr:uid="{00000000-0005-0000-0000-0000F6030000}"/>
    <cellStyle name="20% - Accent4 2 2" xfId="1014" xr:uid="{00000000-0005-0000-0000-0000F7030000}"/>
    <cellStyle name="20% - Accent4 2 2 2" xfId="1015" xr:uid="{00000000-0005-0000-0000-0000F8030000}"/>
    <cellStyle name="20% - Accent4 2 2 2 2" xfId="1016" xr:uid="{00000000-0005-0000-0000-0000F9030000}"/>
    <cellStyle name="20% - Accent4 2 2 3" xfId="1017" xr:uid="{00000000-0005-0000-0000-0000FA030000}"/>
    <cellStyle name="20% - Accent4 2 3" xfId="1018" xr:uid="{00000000-0005-0000-0000-0000FB030000}"/>
    <cellStyle name="20% - Accent4 2 3 2" xfId="1019" xr:uid="{00000000-0005-0000-0000-0000FC030000}"/>
    <cellStyle name="20% - Accent4 2 4" xfId="1020" xr:uid="{00000000-0005-0000-0000-0000FD030000}"/>
    <cellStyle name="20% - Accent4 2_RH et QS" xfId="1102" xr:uid="{00000000-0005-0000-0000-00004F040000}"/>
    <cellStyle name="20% - Accent4 20" xfId="1021" xr:uid="{00000000-0005-0000-0000-0000FE030000}"/>
    <cellStyle name="20% - Accent4 20 2" xfId="1022" xr:uid="{00000000-0005-0000-0000-0000FF030000}"/>
    <cellStyle name="20% - Accent4 20 2 2" xfId="1023" xr:uid="{00000000-0005-0000-0000-000000040000}"/>
    <cellStyle name="20% - Accent4 20 2 2 2" xfId="1024" xr:uid="{00000000-0005-0000-0000-000001040000}"/>
    <cellStyle name="20% - Accent4 20 2 3" xfId="1025" xr:uid="{00000000-0005-0000-0000-000002040000}"/>
    <cellStyle name="20% - Accent4 20 3" xfId="1026" xr:uid="{00000000-0005-0000-0000-000003040000}"/>
    <cellStyle name="20% - Accent4 20 3 2" xfId="1027" xr:uid="{00000000-0005-0000-0000-000004040000}"/>
    <cellStyle name="20% - Accent4 20 4" xfId="1028" xr:uid="{00000000-0005-0000-0000-000005040000}"/>
    <cellStyle name="20% - Accent4 20_RH et QS" xfId="1029" xr:uid="{00000000-0005-0000-0000-000006040000}"/>
    <cellStyle name="20% - Accent4 21" xfId="1030" xr:uid="{00000000-0005-0000-0000-000007040000}"/>
    <cellStyle name="20% - Accent4 21 2" xfId="1031" xr:uid="{00000000-0005-0000-0000-000008040000}"/>
    <cellStyle name="20% - Accent4 21 2 2" xfId="1032" xr:uid="{00000000-0005-0000-0000-000009040000}"/>
    <cellStyle name="20% - Accent4 21 2 2 2" xfId="1033" xr:uid="{00000000-0005-0000-0000-00000A040000}"/>
    <cellStyle name="20% - Accent4 21 2 3" xfId="1034" xr:uid="{00000000-0005-0000-0000-00000B040000}"/>
    <cellStyle name="20% - Accent4 21 3" xfId="1035" xr:uid="{00000000-0005-0000-0000-00000C040000}"/>
    <cellStyle name="20% - Accent4 21 3 2" xfId="1036" xr:uid="{00000000-0005-0000-0000-00000D040000}"/>
    <cellStyle name="20% - Accent4 21 4" xfId="1037" xr:uid="{00000000-0005-0000-0000-00000E040000}"/>
    <cellStyle name="20% - Accent4 21_RH et QS" xfId="1038" xr:uid="{00000000-0005-0000-0000-00000F040000}"/>
    <cellStyle name="20% - Accent4 22" xfId="1039" xr:uid="{00000000-0005-0000-0000-000010040000}"/>
    <cellStyle name="20% - Accent4 22 2" xfId="1040" xr:uid="{00000000-0005-0000-0000-000011040000}"/>
    <cellStyle name="20% - Accent4 22 2 2" xfId="1041" xr:uid="{00000000-0005-0000-0000-000012040000}"/>
    <cellStyle name="20% - Accent4 22 2 2 2" xfId="1042" xr:uid="{00000000-0005-0000-0000-000013040000}"/>
    <cellStyle name="20% - Accent4 22 2 3" xfId="1043" xr:uid="{00000000-0005-0000-0000-000014040000}"/>
    <cellStyle name="20% - Accent4 22 3" xfId="1044" xr:uid="{00000000-0005-0000-0000-000015040000}"/>
    <cellStyle name="20% - Accent4 22 3 2" xfId="1045" xr:uid="{00000000-0005-0000-0000-000016040000}"/>
    <cellStyle name="20% - Accent4 22 4" xfId="1046" xr:uid="{00000000-0005-0000-0000-000017040000}"/>
    <cellStyle name="20% - Accent4 22_RH et QS" xfId="1047" xr:uid="{00000000-0005-0000-0000-000018040000}"/>
    <cellStyle name="20% - Accent4 23" xfId="1048" xr:uid="{00000000-0005-0000-0000-000019040000}"/>
    <cellStyle name="20% - Accent4 23 2" xfId="1049" xr:uid="{00000000-0005-0000-0000-00001A040000}"/>
    <cellStyle name="20% - Accent4 23 2 2" xfId="1050" xr:uid="{00000000-0005-0000-0000-00001B040000}"/>
    <cellStyle name="20% - Accent4 23 2 2 2" xfId="1051" xr:uid="{00000000-0005-0000-0000-00001C040000}"/>
    <cellStyle name="20% - Accent4 23 2 3" xfId="1052" xr:uid="{00000000-0005-0000-0000-00001D040000}"/>
    <cellStyle name="20% - Accent4 23 3" xfId="1053" xr:uid="{00000000-0005-0000-0000-00001E040000}"/>
    <cellStyle name="20% - Accent4 23 3 2" xfId="1054" xr:uid="{00000000-0005-0000-0000-00001F040000}"/>
    <cellStyle name="20% - Accent4 23 4" xfId="1055" xr:uid="{00000000-0005-0000-0000-000020040000}"/>
    <cellStyle name="20% - Accent4 23_RH et QS" xfId="1056" xr:uid="{00000000-0005-0000-0000-000021040000}"/>
    <cellStyle name="20% - Accent4 24" xfId="1057" xr:uid="{00000000-0005-0000-0000-000022040000}"/>
    <cellStyle name="20% - Accent4 24 2" xfId="1058" xr:uid="{00000000-0005-0000-0000-000023040000}"/>
    <cellStyle name="20% - Accent4 24 2 2" xfId="1059" xr:uid="{00000000-0005-0000-0000-000024040000}"/>
    <cellStyle name="20% - Accent4 24 2 2 2" xfId="1060" xr:uid="{00000000-0005-0000-0000-000025040000}"/>
    <cellStyle name="20% - Accent4 24 2 3" xfId="1061" xr:uid="{00000000-0005-0000-0000-000026040000}"/>
    <cellStyle name="20% - Accent4 24 3" xfId="1062" xr:uid="{00000000-0005-0000-0000-000027040000}"/>
    <cellStyle name="20% - Accent4 24 3 2" xfId="1063" xr:uid="{00000000-0005-0000-0000-000028040000}"/>
    <cellStyle name="20% - Accent4 24 4" xfId="1064" xr:uid="{00000000-0005-0000-0000-000029040000}"/>
    <cellStyle name="20% - Accent4 24_RH et QS" xfId="1065" xr:uid="{00000000-0005-0000-0000-00002A040000}"/>
    <cellStyle name="20% - Accent4 25" xfId="1066" xr:uid="{00000000-0005-0000-0000-00002B040000}"/>
    <cellStyle name="20% - Accent4 25 2" xfId="1067" xr:uid="{00000000-0005-0000-0000-00002C040000}"/>
    <cellStyle name="20% - Accent4 25 2 2" xfId="1068" xr:uid="{00000000-0005-0000-0000-00002D040000}"/>
    <cellStyle name="20% - Accent4 25 2 2 2" xfId="1069" xr:uid="{00000000-0005-0000-0000-00002E040000}"/>
    <cellStyle name="20% - Accent4 25 2 3" xfId="1070" xr:uid="{00000000-0005-0000-0000-00002F040000}"/>
    <cellStyle name="20% - Accent4 25 3" xfId="1071" xr:uid="{00000000-0005-0000-0000-000030040000}"/>
    <cellStyle name="20% - Accent4 25 3 2" xfId="1072" xr:uid="{00000000-0005-0000-0000-000031040000}"/>
    <cellStyle name="20% - Accent4 25 4" xfId="1073" xr:uid="{00000000-0005-0000-0000-000032040000}"/>
    <cellStyle name="20% - Accent4 25_RH et QS" xfId="1074" xr:uid="{00000000-0005-0000-0000-000033040000}"/>
    <cellStyle name="20% - Accent4 26" xfId="1075" xr:uid="{00000000-0005-0000-0000-000034040000}"/>
    <cellStyle name="20% - Accent4 26 2" xfId="1076" xr:uid="{00000000-0005-0000-0000-000035040000}"/>
    <cellStyle name="20% - Accent4 26 2 2" xfId="1077" xr:uid="{00000000-0005-0000-0000-000036040000}"/>
    <cellStyle name="20% - Accent4 26 2 2 2" xfId="1078" xr:uid="{00000000-0005-0000-0000-000037040000}"/>
    <cellStyle name="20% - Accent4 26 2 3" xfId="1079" xr:uid="{00000000-0005-0000-0000-000038040000}"/>
    <cellStyle name="20% - Accent4 26 3" xfId="1080" xr:uid="{00000000-0005-0000-0000-000039040000}"/>
    <cellStyle name="20% - Accent4 26 3 2" xfId="1081" xr:uid="{00000000-0005-0000-0000-00003A040000}"/>
    <cellStyle name="20% - Accent4 26 4" xfId="1082" xr:uid="{00000000-0005-0000-0000-00003B040000}"/>
    <cellStyle name="20% - Accent4 26_RH et QS" xfId="1083" xr:uid="{00000000-0005-0000-0000-00003C040000}"/>
    <cellStyle name="20% - Accent4 27" xfId="1084" xr:uid="{00000000-0005-0000-0000-00003D040000}"/>
    <cellStyle name="20% - Accent4 27 2" xfId="1085" xr:uid="{00000000-0005-0000-0000-00003E040000}"/>
    <cellStyle name="20% - Accent4 27 2 2" xfId="1086" xr:uid="{00000000-0005-0000-0000-00003F040000}"/>
    <cellStyle name="20% - Accent4 27 2 2 2" xfId="1087" xr:uid="{00000000-0005-0000-0000-000040040000}"/>
    <cellStyle name="20% - Accent4 27 2 3" xfId="1088" xr:uid="{00000000-0005-0000-0000-000041040000}"/>
    <cellStyle name="20% - Accent4 27 3" xfId="1089" xr:uid="{00000000-0005-0000-0000-000042040000}"/>
    <cellStyle name="20% - Accent4 27 3 2" xfId="1090" xr:uid="{00000000-0005-0000-0000-000043040000}"/>
    <cellStyle name="20% - Accent4 27 4" xfId="1091" xr:uid="{00000000-0005-0000-0000-000044040000}"/>
    <cellStyle name="20% - Accent4 27_RH et QS" xfId="1092" xr:uid="{00000000-0005-0000-0000-000045040000}"/>
    <cellStyle name="20% - Accent4 28" xfId="1093" xr:uid="{00000000-0005-0000-0000-000046040000}"/>
    <cellStyle name="20% - Accent4 28 2" xfId="1094" xr:uid="{00000000-0005-0000-0000-000047040000}"/>
    <cellStyle name="20% - Accent4 28 2 2" xfId="1095" xr:uid="{00000000-0005-0000-0000-000048040000}"/>
    <cellStyle name="20% - Accent4 28 2 2 2" xfId="1096" xr:uid="{00000000-0005-0000-0000-000049040000}"/>
    <cellStyle name="20% - Accent4 28 2 3" xfId="1097" xr:uid="{00000000-0005-0000-0000-00004A040000}"/>
    <cellStyle name="20% - Accent4 28 3" xfId="1098" xr:uid="{00000000-0005-0000-0000-00004B040000}"/>
    <cellStyle name="20% - Accent4 28 3 2" xfId="1099" xr:uid="{00000000-0005-0000-0000-00004C040000}"/>
    <cellStyle name="20% - Accent4 28 4" xfId="1100" xr:uid="{00000000-0005-0000-0000-00004D040000}"/>
    <cellStyle name="20% - Accent4 28_RH et QS" xfId="1101" xr:uid="{00000000-0005-0000-0000-00004E040000}"/>
    <cellStyle name="20% - Accent4 3" xfId="1103" xr:uid="{00000000-0005-0000-0000-000050040000}"/>
    <cellStyle name="20% - Accent4 3 2" xfId="1104" xr:uid="{00000000-0005-0000-0000-000051040000}"/>
    <cellStyle name="20% - Accent4 3 2 2" xfId="1105" xr:uid="{00000000-0005-0000-0000-000052040000}"/>
    <cellStyle name="20% - Accent4 3 2 2 2" xfId="1106" xr:uid="{00000000-0005-0000-0000-000053040000}"/>
    <cellStyle name="20% - Accent4 3 2 3" xfId="1107" xr:uid="{00000000-0005-0000-0000-000054040000}"/>
    <cellStyle name="20% - Accent4 3 3" xfId="1108" xr:uid="{00000000-0005-0000-0000-000055040000}"/>
    <cellStyle name="20% - Accent4 3 3 2" xfId="1109" xr:uid="{00000000-0005-0000-0000-000056040000}"/>
    <cellStyle name="20% - Accent4 3 4" xfId="1110" xr:uid="{00000000-0005-0000-0000-000057040000}"/>
    <cellStyle name="20% - Accent4 3_RH et QS" xfId="1111" xr:uid="{00000000-0005-0000-0000-000058040000}"/>
    <cellStyle name="20% - Accent4 4" xfId="1112" xr:uid="{00000000-0005-0000-0000-000059040000}"/>
    <cellStyle name="20% - Accent4 4 2" xfId="1113" xr:uid="{00000000-0005-0000-0000-00005A040000}"/>
    <cellStyle name="20% - Accent4 4 2 2" xfId="1114" xr:uid="{00000000-0005-0000-0000-00005B040000}"/>
    <cellStyle name="20% - Accent4 4 2 2 2" xfId="1115" xr:uid="{00000000-0005-0000-0000-00005C040000}"/>
    <cellStyle name="20% - Accent4 4 2 3" xfId="1116" xr:uid="{00000000-0005-0000-0000-00005D040000}"/>
    <cellStyle name="20% - Accent4 4 3" xfId="1117" xr:uid="{00000000-0005-0000-0000-00005E040000}"/>
    <cellStyle name="20% - Accent4 4 3 2" xfId="1118" xr:uid="{00000000-0005-0000-0000-00005F040000}"/>
    <cellStyle name="20% - Accent4 4 4" xfId="1119" xr:uid="{00000000-0005-0000-0000-000060040000}"/>
    <cellStyle name="20% - Accent4 4_RH et QS" xfId="1120" xr:uid="{00000000-0005-0000-0000-000061040000}"/>
    <cellStyle name="20% - Accent4 5" xfId="1121" xr:uid="{00000000-0005-0000-0000-000062040000}"/>
    <cellStyle name="20% - Accent4 5 2" xfId="1122" xr:uid="{00000000-0005-0000-0000-000063040000}"/>
    <cellStyle name="20% - Accent4 5 2 2" xfId="1123" xr:uid="{00000000-0005-0000-0000-000064040000}"/>
    <cellStyle name="20% - Accent4 5 2 2 2" xfId="1124" xr:uid="{00000000-0005-0000-0000-000065040000}"/>
    <cellStyle name="20% - Accent4 5 2 3" xfId="1125" xr:uid="{00000000-0005-0000-0000-000066040000}"/>
    <cellStyle name="20% - Accent4 5 3" xfId="1126" xr:uid="{00000000-0005-0000-0000-000067040000}"/>
    <cellStyle name="20% - Accent4 5 3 2" xfId="1127" xr:uid="{00000000-0005-0000-0000-000068040000}"/>
    <cellStyle name="20% - Accent4 5 4" xfId="1128" xr:uid="{00000000-0005-0000-0000-000069040000}"/>
    <cellStyle name="20% - Accent4 5_RH et QS" xfId="1129" xr:uid="{00000000-0005-0000-0000-00006A040000}"/>
    <cellStyle name="20% - Accent4 6" xfId="1130" xr:uid="{00000000-0005-0000-0000-00006B040000}"/>
    <cellStyle name="20% - Accent4 6 2" xfId="1131" xr:uid="{00000000-0005-0000-0000-00006C040000}"/>
    <cellStyle name="20% - Accent4 6 2 2" xfId="1132" xr:uid="{00000000-0005-0000-0000-00006D040000}"/>
    <cellStyle name="20% - Accent4 6 2 2 2" xfId="1133" xr:uid="{00000000-0005-0000-0000-00006E040000}"/>
    <cellStyle name="20% - Accent4 6 2 3" xfId="1134" xr:uid="{00000000-0005-0000-0000-00006F040000}"/>
    <cellStyle name="20% - Accent4 6 3" xfId="1135" xr:uid="{00000000-0005-0000-0000-000070040000}"/>
    <cellStyle name="20% - Accent4 6 3 2" xfId="1136" xr:uid="{00000000-0005-0000-0000-000071040000}"/>
    <cellStyle name="20% - Accent4 6 4" xfId="1137" xr:uid="{00000000-0005-0000-0000-000072040000}"/>
    <cellStyle name="20% - Accent4 6_RH et QS" xfId="1138" xr:uid="{00000000-0005-0000-0000-000073040000}"/>
    <cellStyle name="20% - Accent4 7" xfId="1139" xr:uid="{00000000-0005-0000-0000-000074040000}"/>
    <cellStyle name="20% - Accent4 7 2" xfId="1140" xr:uid="{00000000-0005-0000-0000-000075040000}"/>
    <cellStyle name="20% - Accent4 7 2 2" xfId="1141" xr:uid="{00000000-0005-0000-0000-000076040000}"/>
    <cellStyle name="20% - Accent4 7 2 2 2" xfId="1142" xr:uid="{00000000-0005-0000-0000-000077040000}"/>
    <cellStyle name="20% - Accent4 7 2 3" xfId="1143" xr:uid="{00000000-0005-0000-0000-000078040000}"/>
    <cellStyle name="20% - Accent4 7 3" xfId="1144" xr:uid="{00000000-0005-0000-0000-000079040000}"/>
    <cellStyle name="20% - Accent4 7 3 2" xfId="1145" xr:uid="{00000000-0005-0000-0000-00007A040000}"/>
    <cellStyle name="20% - Accent4 7 4" xfId="1146" xr:uid="{00000000-0005-0000-0000-00007B040000}"/>
    <cellStyle name="20% - Accent4 7_RH et QS" xfId="1147" xr:uid="{00000000-0005-0000-0000-00007C040000}"/>
    <cellStyle name="20% - Accent4 8" xfId="1148" xr:uid="{00000000-0005-0000-0000-00007D040000}"/>
    <cellStyle name="20% - Accent4 8 2" xfId="1149" xr:uid="{00000000-0005-0000-0000-00007E040000}"/>
    <cellStyle name="20% - Accent4 8 2 2" xfId="1150" xr:uid="{00000000-0005-0000-0000-00007F040000}"/>
    <cellStyle name="20% - Accent4 8 2 2 2" xfId="1151" xr:uid="{00000000-0005-0000-0000-000080040000}"/>
    <cellStyle name="20% - Accent4 8 2 3" xfId="1152" xr:uid="{00000000-0005-0000-0000-000081040000}"/>
    <cellStyle name="20% - Accent4 8 3" xfId="1153" xr:uid="{00000000-0005-0000-0000-000082040000}"/>
    <cellStyle name="20% - Accent4 8 3 2" xfId="1154" xr:uid="{00000000-0005-0000-0000-000083040000}"/>
    <cellStyle name="20% - Accent4 8 4" xfId="1155" xr:uid="{00000000-0005-0000-0000-000084040000}"/>
    <cellStyle name="20% - Accent4 8_RH et QS" xfId="1156" xr:uid="{00000000-0005-0000-0000-000085040000}"/>
    <cellStyle name="20% - Accent4 9" xfId="1157" xr:uid="{00000000-0005-0000-0000-000086040000}"/>
    <cellStyle name="20% - Accent4 9 2" xfId="1158" xr:uid="{00000000-0005-0000-0000-000087040000}"/>
    <cellStyle name="20% - Accent4 9 2 2" xfId="1159" xr:uid="{00000000-0005-0000-0000-000088040000}"/>
    <cellStyle name="20% - Accent4 9 2 2 2" xfId="1160" xr:uid="{00000000-0005-0000-0000-000089040000}"/>
    <cellStyle name="20% - Accent4 9 2 3" xfId="1161" xr:uid="{00000000-0005-0000-0000-00008A040000}"/>
    <cellStyle name="20% - Accent4 9 3" xfId="1162" xr:uid="{00000000-0005-0000-0000-00008B040000}"/>
    <cellStyle name="20% - Accent4 9 3 2" xfId="1163" xr:uid="{00000000-0005-0000-0000-00008C040000}"/>
    <cellStyle name="20% - Accent4 9 4" xfId="1164" xr:uid="{00000000-0005-0000-0000-00008D040000}"/>
    <cellStyle name="20% - Accent4 9_RH et QS" xfId="1165" xr:uid="{00000000-0005-0000-0000-00008E040000}"/>
    <cellStyle name="20% - Accent5 10" xfId="1166" xr:uid="{00000000-0005-0000-0000-00008F040000}"/>
    <cellStyle name="20% - Accent5 10 2" xfId="1167" xr:uid="{00000000-0005-0000-0000-000090040000}"/>
    <cellStyle name="20% - Accent5 10 2 2" xfId="1168" xr:uid="{00000000-0005-0000-0000-000091040000}"/>
    <cellStyle name="20% - Accent5 10 2 2 2" xfId="1169" xr:uid="{00000000-0005-0000-0000-000092040000}"/>
    <cellStyle name="20% - Accent5 10 2 3" xfId="1170" xr:uid="{00000000-0005-0000-0000-000093040000}"/>
    <cellStyle name="20% - Accent5 10 3" xfId="1171" xr:uid="{00000000-0005-0000-0000-000094040000}"/>
    <cellStyle name="20% - Accent5 10 3 2" xfId="1172" xr:uid="{00000000-0005-0000-0000-000095040000}"/>
    <cellStyle name="20% - Accent5 10 4" xfId="1173" xr:uid="{00000000-0005-0000-0000-000096040000}"/>
    <cellStyle name="20% - Accent5 10_RH et QS" xfId="1174" xr:uid="{00000000-0005-0000-0000-000097040000}"/>
    <cellStyle name="20% - Accent5 11" xfId="1175" xr:uid="{00000000-0005-0000-0000-000098040000}"/>
    <cellStyle name="20% - Accent5 11 2" xfId="1176" xr:uid="{00000000-0005-0000-0000-000099040000}"/>
    <cellStyle name="20% - Accent5 11 2 2" xfId="1177" xr:uid="{00000000-0005-0000-0000-00009A040000}"/>
    <cellStyle name="20% - Accent5 11 2 2 2" xfId="1178" xr:uid="{00000000-0005-0000-0000-00009B040000}"/>
    <cellStyle name="20% - Accent5 11 2 3" xfId="1179" xr:uid="{00000000-0005-0000-0000-00009C040000}"/>
    <cellStyle name="20% - Accent5 11 3" xfId="1180" xr:uid="{00000000-0005-0000-0000-00009D040000}"/>
    <cellStyle name="20% - Accent5 11 3 2" xfId="1181" xr:uid="{00000000-0005-0000-0000-00009E040000}"/>
    <cellStyle name="20% - Accent5 11 4" xfId="1182" xr:uid="{00000000-0005-0000-0000-00009F040000}"/>
    <cellStyle name="20% - Accent5 11_RH et QS" xfId="1183" xr:uid="{00000000-0005-0000-0000-0000A0040000}"/>
    <cellStyle name="20% - Accent5 12" xfId="1184" xr:uid="{00000000-0005-0000-0000-0000A1040000}"/>
    <cellStyle name="20% - Accent5 12 2" xfId="1185" xr:uid="{00000000-0005-0000-0000-0000A2040000}"/>
    <cellStyle name="20% - Accent5 12 2 2" xfId="1186" xr:uid="{00000000-0005-0000-0000-0000A3040000}"/>
    <cellStyle name="20% - Accent5 12 2 2 2" xfId="1187" xr:uid="{00000000-0005-0000-0000-0000A4040000}"/>
    <cellStyle name="20% - Accent5 12 2 3" xfId="1188" xr:uid="{00000000-0005-0000-0000-0000A5040000}"/>
    <cellStyle name="20% - Accent5 12 3" xfId="1189" xr:uid="{00000000-0005-0000-0000-0000A6040000}"/>
    <cellStyle name="20% - Accent5 12 3 2" xfId="1190" xr:uid="{00000000-0005-0000-0000-0000A7040000}"/>
    <cellStyle name="20% - Accent5 12 4" xfId="1191" xr:uid="{00000000-0005-0000-0000-0000A8040000}"/>
    <cellStyle name="20% - Accent5 12_RH et QS" xfId="1192" xr:uid="{00000000-0005-0000-0000-0000A9040000}"/>
    <cellStyle name="20% - Accent5 13" xfId="1193" xr:uid="{00000000-0005-0000-0000-0000AA040000}"/>
    <cellStyle name="20% - Accent5 13 2" xfId="1194" xr:uid="{00000000-0005-0000-0000-0000AB040000}"/>
    <cellStyle name="20% - Accent5 13 2 2" xfId="1195" xr:uid="{00000000-0005-0000-0000-0000AC040000}"/>
    <cellStyle name="20% - Accent5 13 2 2 2" xfId="1196" xr:uid="{00000000-0005-0000-0000-0000AD040000}"/>
    <cellStyle name="20% - Accent5 13 2 3" xfId="1197" xr:uid="{00000000-0005-0000-0000-0000AE040000}"/>
    <cellStyle name="20% - Accent5 13 3" xfId="1198" xr:uid="{00000000-0005-0000-0000-0000AF040000}"/>
    <cellStyle name="20% - Accent5 13 3 2" xfId="1199" xr:uid="{00000000-0005-0000-0000-0000B0040000}"/>
    <cellStyle name="20% - Accent5 13 4" xfId="1200" xr:uid="{00000000-0005-0000-0000-0000B1040000}"/>
    <cellStyle name="20% - Accent5 13_RH et QS" xfId="1201" xr:uid="{00000000-0005-0000-0000-0000B2040000}"/>
    <cellStyle name="20% - Accent5 14" xfId="1202" xr:uid="{00000000-0005-0000-0000-0000B3040000}"/>
    <cellStyle name="20% - Accent5 14 2" xfId="1203" xr:uid="{00000000-0005-0000-0000-0000B4040000}"/>
    <cellStyle name="20% - Accent5 14 2 2" xfId="1204" xr:uid="{00000000-0005-0000-0000-0000B5040000}"/>
    <cellStyle name="20% - Accent5 14 2 2 2" xfId="1205" xr:uid="{00000000-0005-0000-0000-0000B6040000}"/>
    <cellStyle name="20% - Accent5 14 2 3" xfId="1206" xr:uid="{00000000-0005-0000-0000-0000B7040000}"/>
    <cellStyle name="20% - Accent5 14 3" xfId="1207" xr:uid="{00000000-0005-0000-0000-0000B8040000}"/>
    <cellStyle name="20% - Accent5 14 3 2" xfId="1208" xr:uid="{00000000-0005-0000-0000-0000B9040000}"/>
    <cellStyle name="20% - Accent5 14 4" xfId="1209" xr:uid="{00000000-0005-0000-0000-0000BA040000}"/>
    <cellStyle name="20% - Accent5 14_RH et QS" xfId="1210" xr:uid="{00000000-0005-0000-0000-0000BB040000}"/>
    <cellStyle name="20% - Accent5 15" xfId="1211" xr:uid="{00000000-0005-0000-0000-0000BC040000}"/>
    <cellStyle name="20% - Accent5 15 2" xfId="1212" xr:uid="{00000000-0005-0000-0000-0000BD040000}"/>
    <cellStyle name="20% - Accent5 15 2 2" xfId="1213" xr:uid="{00000000-0005-0000-0000-0000BE040000}"/>
    <cellStyle name="20% - Accent5 15 2 2 2" xfId="1214" xr:uid="{00000000-0005-0000-0000-0000BF040000}"/>
    <cellStyle name="20% - Accent5 15 2 3" xfId="1215" xr:uid="{00000000-0005-0000-0000-0000C0040000}"/>
    <cellStyle name="20% - Accent5 15 3" xfId="1216" xr:uid="{00000000-0005-0000-0000-0000C1040000}"/>
    <cellStyle name="20% - Accent5 15 3 2" xfId="1217" xr:uid="{00000000-0005-0000-0000-0000C2040000}"/>
    <cellStyle name="20% - Accent5 15 4" xfId="1218" xr:uid="{00000000-0005-0000-0000-0000C3040000}"/>
    <cellStyle name="20% - Accent5 15_RH et QS" xfId="1219" xr:uid="{00000000-0005-0000-0000-0000C4040000}"/>
    <cellStyle name="20% - Accent5 16" xfId="1220" xr:uid="{00000000-0005-0000-0000-0000C5040000}"/>
    <cellStyle name="20% - Accent5 16 2" xfId="1221" xr:uid="{00000000-0005-0000-0000-0000C6040000}"/>
    <cellStyle name="20% - Accent5 16 2 2" xfId="1222" xr:uid="{00000000-0005-0000-0000-0000C7040000}"/>
    <cellStyle name="20% - Accent5 16 2 2 2" xfId="1223" xr:uid="{00000000-0005-0000-0000-0000C8040000}"/>
    <cellStyle name="20% - Accent5 16 2 3" xfId="1224" xr:uid="{00000000-0005-0000-0000-0000C9040000}"/>
    <cellStyle name="20% - Accent5 16 3" xfId="1225" xr:uid="{00000000-0005-0000-0000-0000CA040000}"/>
    <cellStyle name="20% - Accent5 16 3 2" xfId="1226" xr:uid="{00000000-0005-0000-0000-0000CB040000}"/>
    <cellStyle name="20% - Accent5 16 4" xfId="1227" xr:uid="{00000000-0005-0000-0000-0000CC040000}"/>
    <cellStyle name="20% - Accent5 16_RH et QS" xfId="1228" xr:uid="{00000000-0005-0000-0000-0000CD040000}"/>
    <cellStyle name="20% - Accent5 17" xfId="1229" xr:uid="{00000000-0005-0000-0000-0000CE040000}"/>
    <cellStyle name="20% - Accent5 17 2" xfId="1230" xr:uid="{00000000-0005-0000-0000-0000CF040000}"/>
    <cellStyle name="20% - Accent5 17 2 2" xfId="1231" xr:uid="{00000000-0005-0000-0000-0000D0040000}"/>
    <cellStyle name="20% - Accent5 17 2 2 2" xfId="1232" xr:uid="{00000000-0005-0000-0000-0000D1040000}"/>
    <cellStyle name="20% - Accent5 17 2 3" xfId="1233" xr:uid="{00000000-0005-0000-0000-0000D2040000}"/>
    <cellStyle name="20% - Accent5 17 3" xfId="1234" xr:uid="{00000000-0005-0000-0000-0000D3040000}"/>
    <cellStyle name="20% - Accent5 17 3 2" xfId="1235" xr:uid="{00000000-0005-0000-0000-0000D4040000}"/>
    <cellStyle name="20% - Accent5 17 4" xfId="1236" xr:uid="{00000000-0005-0000-0000-0000D5040000}"/>
    <cellStyle name="20% - Accent5 17_RH et QS" xfId="1237" xr:uid="{00000000-0005-0000-0000-0000D6040000}"/>
    <cellStyle name="20% - Accent5 18" xfId="1238" xr:uid="{00000000-0005-0000-0000-0000D7040000}"/>
    <cellStyle name="20% - Accent5 18 2" xfId="1239" xr:uid="{00000000-0005-0000-0000-0000D8040000}"/>
    <cellStyle name="20% - Accent5 18 2 2" xfId="1240" xr:uid="{00000000-0005-0000-0000-0000D9040000}"/>
    <cellStyle name="20% - Accent5 18 2 2 2" xfId="1241" xr:uid="{00000000-0005-0000-0000-0000DA040000}"/>
    <cellStyle name="20% - Accent5 18 2 3" xfId="1242" xr:uid="{00000000-0005-0000-0000-0000DB040000}"/>
    <cellStyle name="20% - Accent5 18 3" xfId="1243" xr:uid="{00000000-0005-0000-0000-0000DC040000}"/>
    <cellStyle name="20% - Accent5 18 3 2" xfId="1244" xr:uid="{00000000-0005-0000-0000-0000DD040000}"/>
    <cellStyle name="20% - Accent5 18 4" xfId="1245" xr:uid="{00000000-0005-0000-0000-0000DE040000}"/>
    <cellStyle name="20% - Accent5 18_RH et QS" xfId="1246" xr:uid="{00000000-0005-0000-0000-0000DF040000}"/>
    <cellStyle name="20% - Accent5 19" xfId="1247" xr:uid="{00000000-0005-0000-0000-0000E0040000}"/>
    <cellStyle name="20% - Accent5 19 2" xfId="1248" xr:uid="{00000000-0005-0000-0000-0000E1040000}"/>
    <cellStyle name="20% - Accent5 19 2 2" xfId="1249" xr:uid="{00000000-0005-0000-0000-0000E2040000}"/>
    <cellStyle name="20% - Accent5 19 2 2 2" xfId="1250" xr:uid="{00000000-0005-0000-0000-0000E3040000}"/>
    <cellStyle name="20% - Accent5 19 2 3" xfId="1251" xr:uid="{00000000-0005-0000-0000-0000E4040000}"/>
    <cellStyle name="20% - Accent5 19 3" xfId="1252" xr:uid="{00000000-0005-0000-0000-0000E5040000}"/>
    <cellStyle name="20% - Accent5 19 3 2" xfId="1253" xr:uid="{00000000-0005-0000-0000-0000E6040000}"/>
    <cellStyle name="20% - Accent5 19 4" xfId="1254" xr:uid="{00000000-0005-0000-0000-0000E7040000}"/>
    <cellStyle name="20% - Accent5 19_RH et QS" xfId="1255" xr:uid="{00000000-0005-0000-0000-0000E8040000}"/>
    <cellStyle name="20% - Accent5 2" xfId="1256" xr:uid="{00000000-0005-0000-0000-0000E9040000}"/>
    <cellStyle name="20% - Accent5 2 2" xfId="1257" xr:uid="{00000000-0005-0000-0000-0000EA040000}"/>
    <cellStyle name="20% - Accent5 2 2 2" xfId="1258" xr:uid="{00000000-0005-0000-0000-0000EB040000}"/>
    <cellStyle name="20% - Accent5 2 2 2 2" xfId="1259" xr:uid="{00000000-0005-0000-0000-0000EC040000}"/>
    <cellStyle name="20% - Accent5 2 2 3" xfId="1260" xr:uid="{00000000-0005-0000-0000-0000ED040000}"/>
    <cellStyle name="20% - Accent5 2 3" xfId="1261" xr:uid="{00000000-0005-0000-0000-0000EE040000}"/>
    <cellStyle name="20% - Accent5 2 3 2" xfId="1262" xr:uid="{00000000-0005-0000-0000-0000EF040000}"/>
    <cellStyle name="20% - Accent5 2 4" xfId="1263" xr:uid="{00000000-0005-0000-0000-0000F0040000}"/>
    <cellStyle name="20% - Accent5 2_RH et QS" xfId="1345" xr:uid="{00000000-0005-0000-0000-000042050000}"/>
    <cellStyle name="20% - Accent5 20" xfId="1264" xr:uid="{00000000-0005-0000-0000-0000F1040000}"/>
    <cellStyle name="20% - Accent5 20 2" xfId="1265" xr:uid="{00000000-0005-0000-0000-0000F2040000}"/>
    <cellStyle name="20% - Accent5 20 2 2" xfId="1266" xr:uid="{00000000-0005-0000-0000-0000F3040000}"/>
    <cellStyle name="20% - Accent5 20 2 2 2" xfId="1267" xr:uid="{00000000-0005-0000-0000-0000F4040000}"/>
    <cellStyle name="20% - Accent5 20 2 3" xfId="1268" xr:uid="{00000000-0005-0000-0000-0000F5040000}"/>
    <cellStyle name="20% - Accent5 20 3" xfId="1269" xr:uid="{00000000-0005-0000-0000-0000F6040000}"/>
    <cellStyle name="20% - Accent5 20 3 2" xfId="1270" xr:uid="{00000000-0005-0000-0000-0000F7040000}"/>
    <cellStyle name="20% - Accent5 20 4" xfId="1271" xr:uid="{00000000-0005-0000-0000-0000F8040000}"/>
    <cellStyle name="20% - Accent5 20_RH et QS" xfId="1272" xr:uid="{00000000-0005-0000-0000-0000F9040000}"/>
    <cellStyle name="20% - Accent5 21" xfId="1273" xr:uid="{00000000-0005-0000-0000-0000FA040000}"/>
    <cellStyle name="20% - Accent5 21 2" xfId="1274" xr:uid="{00000000-0005-0000-0000-0000FB040000}"/>
    <cellStyle name="20% - Accent5 21 2 2" xfId="1275" xr:uid="{00000000-0005-0000-0000-0000FC040000}"/>
    <cellStyle name="20% - Accent5 21 2 2 2" xfId="1276" xr:uid="{00000000-0005-0000-0000-0000FD040000}"/>
    <cellStyle name="20% - Accent5 21 2 3" xfId="1277" xr:uid="{00000000-0005-0000-0000-0000FE040000}"/>
    <cellStyle name="20% - Accent5 21 3" xfId="1278" xr:uid="{00000000-0005-0000-0000-0000FF040000}"/>
    <cellStyle name="20% - Accent5 21 3 2" xfId="1279" xr:uid="{00000000-0005-0000-0000-000000050000}"/>
    <cellStyle name="20% - Accent5 21 4" xfId="1280" xr:uid="{00000000-0005-0000-0000-000001050000}"/>
    <cellStyle name="20% - Accent5 21_RH et QS" xfId="1281" xr:uid="{00000000-0005-0000-0000-000002050000}"/>
    <cellStyle name="20% - Accent5 22" xfId="1282" xr:uid="{00000000-0005-0000-0000-000003050000}"/>
    <cellStyle name="20% - Accent5 22 2" xfId="1283" xr:uid="{00000000-0005-0000-0000-000004050000}"/>
    <cellStyle name="20% - Accent5 22 2 2" xfId="1284" xr:uid="{00000000-0005-0000-0000-000005050000}"/>
    <cellStyle name="20% - Accent5 22 2 2 2" xfId="1285" xr:uid="{00000000-0005-0000-0000-000006050000}"/>
    <cellStyle name="20% - Accent5 22 2 3" xfId="1286" xr:uid="{00000000-0005-0000-0000-000007050000}"/>
    <cellStyle name="20% - Accent5 22 3" xfId="1287" xr:uid="{00000000-0005-0000-0000-000008050000}"/>
    <cellStyle name="20% - Accent5 22 3 2" xfId="1288" xr:uid="{00000000-0005-0000-0000-000009050000}"/>
    <cellStyle name="20% - Accent5 22 4" xfId="1289" xr:uid="{00000000-0005-0000-0000-00000A050000}"/>
    <cellStyle name="20% - Accent5 22_RH et QS" xfId="1290" xr:uid="{00000000-0005-0000-0000-00000B050000}"/>
    <cellStyle name="20% - Accent5 23" xfId="1291" xr:uid="{00000000-0005-0000-0000-00000C050000}"/>
    <cellStyle name="20% - Accent5 23 2" xfId="1292" xr:uid="{00000000-0005-0000-0000-00000D050000}"/>
    <cellStyle name="20% - Accent5 23 2 2" xfId="1293" xr:uid="{00000000-0005-0000-0000-00000E050000}"/>
    <cellStyle name="20% - Accent5 23 2 2 2" xfId="1294" xr:uid="{00000000-0005-0000-0000-00000F050000}"/>
    <cellStyle name="20% - Accent5 23 2 3" xfId="1295" xr:uid="{00000000-0005-0000-0000-000010050000}"/>
    <cellStyle name="20% - Accent5 23 3" xfId="1296" xr:uid="{00000000-0005-0000-0000-000011050000}"/>
    <cellStyle name="20% - Accent5 23 3 2" xfId="1297" xr:uid="{00000000-0005-0000-0000-000012050000}"/>
    <cellStyle name="20% - Accent5 23 4" xfId="1298" xr:uid="{00000000-0005-0000-0000-000013050000}"/>
    <cellStyle name="20% - Accent5 23_RH et QS" xfId="1299" xr:uid="{00000000-0005-0000-0000-000014050000}"/>
    <cellStyle name="20% - Accent5 24" xfId="1300" xr:uid="{00000000-0005-0000-0000-000015050000}"/>
    <cellStyle name="20% - Accent5 24 2" xfId="1301" xr:uid="{00000000-0005-0000-0000-000016050000}"/>
    <cellStyle name="20% - Accent5 24 2 2" xfId="1302" xr:uid="{00000000-0005-0000-0000-000017050000}"/>
    <cellStyle name="20% - Accent5 24 2 2 2" xfId="1303" xr:uid="{00000000-0005-0000-0000-000018050000}"/>
    <cellStyle name="20% - Accent5 24 2 3" xfId="1304" xr:uid="{00000000-0005-0000-0000-000019050000}"/>
    <cellStyle name="20% - Accent5 24 3" xfId="1305" xr:uid="{00000000-0005-0000-0000-00001A050000}"/>
    <cellStyle name="20% - Accent5 24 3 2" xfId="1306" xr:uid="{00000000-0005-0000-0000-00001B050000}"/>
    <cellStyle name="20% - Accent5 24 4" xfId="1307" xr:uid="{00000000-0005-0000-0000-00001C050000}"/>
    <cellStyle name="20% - Accent5 24_RH et QS" xfId="1308" xr:uid="{00000000-0005-0000-0000-00001D050000}"/>
    <cellStyle name="20% - Accent5 25" xfId="1309" xr:uid="{00000000-0005-0000-0000-00001E050000}"/>
    <cellStyle name="20% - Accent5 25 2" xfId="1310" xr:uid="{00000000-0005-0000-0000-00001F050000}"/>
    <cellStyle name="20% - Accent5 25 2 2" xfId="1311" xr:uid="{00000000-0005-0000-0000-000020050000}"/>
    <cellStyle name="20% - Accent5 25 2 2 2" xfId="1312" xr:uid="{00000000-0005-0000-0000-000021050000}"/>
    <cellStyle name="20% - Accent5 25 2 3" xfId="1313" xr:uid="{00000000-0005-0000-0000-000022050000}"/>
    <cellStyle name="20% - Accent5 25 3" xfId="1314" xr:uid="{00000000-0005-0000-0000-000023050000}"/>
    <cellStyle name="20% - Accent5 25 3 2" xfId="1315" xr:uid="{00000000-0005-0000-0000-000024050000}"/>
    <cellStyle name="20% - Accent5 25 4" xfId="1316" xr:uid="{00000000-0005-0000-0000-000025050000}"/>
    <cellStyle name="20% - Accent5 25_RH et QS" xfId="1317" xr:uid="{00000000-0005-0000-0000-000026050000}"/>
    <cellStyle name="20% - Accent5 26" xfId="1318" xr:uid="{00000000-0005-0000-0000-000027050000}"/>
    <cellStyle name="20% - Accent5 26 2" xfId="1319" xr:uid="{00000000-0005-0000-0000-000028050000}"/>
    <cellStyle name="20% - Accent5 26 2 2" xfId="1320" xr:uid="{00000000-0005-0000-0000-000029050000}"/>
    <cellStyle name="20% - Accent5 26 2 2 2" xfId="1321" xr:uid="{00000000-0005-0000-0000-00002A050000}"/>
    <cellStyle name="20% - Accent5 26 2 3" xfId="1322" xr:uid="{00000000-0005-0000-0000-00002B050000}"/>
    <cellStyle name="20% - Accent5 26 3" xfId="1323" xr:uid="{00000000-0005-0000-0000-00002C050000}"/>
    <cellStyle name="20% - Accent5 26 3 2" xfId="1324" xr:uid="{00000000-0005-0000-0000-00002D050000}"/>
    <cellStyle name="20% - Accent5 26 4" xfId="1325" xr:uid="{00000000-0005-0000-0000-00002E050000}"/>
    <cellStyle name="20% - Accent5 26_RH et QS" xfId="1326" xr:uid="{00000000-0005-0000-0000-00002F050000}"/>
    <cellStyle name="20% - Accent5 27" xfId="1327" xr:uid="{00000000-0005-0000-0000-000030050000}"/>
    <cellStyle name="20% - Accent5 27 2" xfId="1328" xr:uid="{00000000-0005-0000-0000-000031050000}"/>
    <cellStyle name="20% - Accent5 27 2 2" xfId="1329" xr:uid="{00000000-0005-0000-0000-000032050000}"/>
    <cellStyle name="20% - Accent5 27 2 2 2" xfId="1330" xr:uid="{00000000-0005-0000-0000-000033050000}"/>
    <cellStyle name="20% - Accent5 27 2 3" xfId="1331" xr:uid="{00000000-0005-0000-0000-000034050000}"/>
    <cellStyle name="20% - Accent5 27 3" xfId="1332" xr:uid="{00000000-0005-0000-0000-000035050000}"/>
    <cellStyle name="20% - Accent5 27 3 2" xfId="1333" xr:uid="{00000000-0005-0000-0000-000036050000}"/>
    <cellStyle name="20% - Accent5 27 4" xfId="1334" xr:uid="{00000000-0005-0000-0000-000037050000}"/>
    <cellStyle name="20% - Accent5 27_RH et QS" xfId="1335" xr:uid="{00000000-0005-0000-0000-000038050000}"/>
    <cellStyle name="20% - Accent5 28" xfId="1336" xr:uid="{00000000-0005-0000-0000-000039050000}"/>
    <cellStyle name="20% - Accent5 28 2" xfId="1337" xr:uid="{00000000-0005-0000-0000-00003A050000}"/>
    <cellStyle name="20% - Accent5 28 2 2" xfId="1338" xr:uid="{00000000-0005-0000-0000-00003B050000}"/>
    <cellStyle name="20% - Accent5 28 2 2 2" xfId="1339" xr:uid="{00000000-0005-0000-0000-00003C050000}"/>
    <cellStyle name="20% - Accent5 28 2 3" xfId="1340" xr:uid="{00000000-0005-0000-0000-00003D050000}"/>
    <cellStyle name="20% - Accent5 28 3" xfId="1341" xr:uid="{00000000-0005-0000-0000-00003E050000}"/>
    <cellStyle name="20% - Accent5 28 3 2" xfId="1342" xr:uid="{00000000-0005-0000-0000-00003F050000}"/>
    <cellStyle name="20% - Accent5 28 4" xfId="1343" xr:uid="{00000000-0005-0000-0000-000040050000}"/>
    <cellStyle name="20% - Accent5 28_RH et QS" xfId="1344" xr:uid="{00000000-0005-0000-0000-000041050000}"/>
    <cellStyle name="20% - Accent5 3" xfId="1346" xr:uid="{00000000-0005-0000-0000-000043050000}"/>
    <cellStyle name="20% - Accent5 3 2" xfId="1347" xr:uid="{00000000-0005-0000-0000-000044050000}"/>
    <cellStyle name="20% - Accent5 3 2 2" xfId="1348" xr:uid="{00000000-0005-0000-0000-000045050000}"/>
    <cellStyle name="20% - Accent5 3 2 2 2" xfId="1349" xr:uid="{00000000-0005-0000-0000-000046050000}"/>
    <cellStyle name="20% - Accent5 3 2 3" xfId="1350" xr:uid="{00000000-0005-0000-0000-000047050000}"/>
    <cellStyle name="20% - Accent5 3 3" xfId="1351" xr:uid="{00000000-0005-0000-0000-000048050000}"/>
    <cellStyle name="20% - Accent5 3 3 2" xfId="1352" xr:uid="{00000000-0005-0000-0000-000049050000}"/>
    <cellStyle name="20% - Accent5 3 4" xfId="1353" xr:uid="{00000000-0005-0000-0000-00004A050000}"/>
    <cellStyle name="20% - Accent5 3_RH et QS" xfId="1354" xr:uid="{00000000-0005-0000-0000-00004B050000}"/>
    <cellStyle name="20% - Accent5 4" xfId="1355" xr:uid="{00000000-0005-0000-0000-00004C050000}"/>
    <cellStyle name="20% - Accent5 4 2" xfId="1356" xr:uid="{00000000-0005-0000-0000-00004D050000}"/>
    <cellStyle name="20% - Accent5 4 2 2" xfId="1357" xr:uid="{00000000-0005-0000-0000-00004E050000}"/>
    <cellStyle name="20% - Accent5 4 2 2 2" xfId="1358" xr:uid="{00000000-0005-0000-0000-00004F050000}"/>
    <cellStyle name="20% - Accent5 4 2 3" xfId="1359" xr:uid="{00000000-0005-0000-0000-000050050000}"/>
    <cellStyle name="20% - Accent5 4 3" xfId="1360" xr:uid="{00000000-0005-0000-0000-000051050000}"/>
    <cellStyle name="20% - Accent5 4 3 2" xfId="1361" xr:uid="{00000000-0005-0000-0000-000052050000}"/>
    <cellStyle name="20% - Accent5 4 4" xfId="1362" xr:uid="{00000000-0005-0000-0000-000053050000}"/>
    <cellStyle name="20% - Accent5 4_RH et QS" xfId="1363" xr:uid="{00000000-0005-0000-0000-000054050000}"/>
    <cellStyle name="20% - Accent5 5" xfId="1364" xr:uid="{00000000-0005-0000-0000-000055050000}"/>
    <cellStyle name="20% - Accent5 5 2" xfId="1365" xr:uid="{00000000-0005-0000-0000-000056050000}"/>
    <cellStyle name="20% - Accent5 5 2 2" xfId="1366" xr:uid="{00000000-0005-0000-0000-000057050000}"/>
    <cellStyle name="20% - Accent5 5 2 2 2" xfId="1367" xr:uid="{00000000-0005-0000-0000-000058050000}"/>
    <cellStyle name="20% - Accent5 5 2 3" xfId="1368" xr:uid="{00000000-0005-0000-0000-000059050000}"/>
    <cellStyle name="20% - Accent5 5 3" xfId="1369" xr:uid="{00000000-0005-0000-0000-00005A050000}"/>
    <cellStyle name="20% - Accent5 5 3 2" xfId="1370" xr:uid="{00000000-0005-0000-0000-00005B050000}"/>
    <cellStyle name="20% - Accent5 5 4" xfId="1371" xr:uid="{00000000-0005-0000-0000-00005C050000}"/>
    <cellStyle name="20% - Accent5 5_RH et QS" xfId="1372" xr:uid="{00000000-0005-0000-0000-00005D050000}"/>
    <cellStyle name="20% - Accent5 6" xfId="1373" xr:uid="{00000000-0005-0000-0000-00005E050000}"/>
    <cellStyle name="20% - Accent5 6 2" xfId="1374" xr:uid="{00000000-0005-0000-0000-00005F050000}"/>
    <cellStyle name="20% - Accent5 6 2 2" xfId="1375" xr:uid="{00000000-0005-0000-0000-000060050000}"/>
    <cellStyle name="20% - Accent5 6 2 2 2" xfId="1376" xr:uid="{00000000-0005-0000-0000-000061050000}"/>
    <cellStyle name="20% - Accent5 6 2 3" xfId="1377" xr:uid="{00000000-0005-0000-0000-000062050000}"/>
    <cellStyle name="20% - Accent5 6 3" xfId="1378" xr:uid="{00000000-0005-0000-0000-000063050000}"/>
    <cellStyle name="20% - Accent5 6 3 2" xfId="1379" xr:uid="{00000000-0005-0000-0000-000064050000}"/>
    <cellStyle name="20% - Accent5 6 4" xfId="1380" xr:uid="{00000000-0005-0000-0000-000065050000}"/>
    <cellStyle name="20% - Accent5 6_RH et QS" xfId="1381" xr:uid="{00000000-0005-0000-0000-000066050000}"/>
    <cellStyle name="20% - Accent5 7" xfId="1382" xr:uid="{00000000-0005-0000-0000-000067050000}"/>
    <cellStyle name="20% - Accent5 7 2" xfId="1383" xr:uid="{00000000-0005-0000-0000-000068050000}"/>
    <cellStyle name="20% - Accent5 7 2 2" xfId="1384" xr:uid="{00000000-0005-0000-0000-000069050000}"/>
    <cellStyle name="20% - Accent5 7 2 2 2" xfId="1385" xr:uid="{00000000-0005-0000-0000-00006A050000}"/>
    <cellStyle name="20% - Accent5 7 2 3" xfId="1386" xr:uid="{00000000-0005-0000-0000-00006B050000}"/>
    <cellStyle name="20% - Accent5 7 3" xfId="1387" xr:uid="{00000000-0005-0000-0000-00006C050000}"/>
    <cellStyle name="20% - Accent5 7 3 2" xfId="1388" xr:uid="{00000000-0005-0000-0000-00006D050000}"/>
    <cellStyle name="20% - Accent5 7 4" xfId="1389" xr:uid="{00000000-0005-0000-0000-00006E050000}"/>
    <cellStyle name="20% - Accent5 7_RH et QS" xfId="1390" xr:uid="{00000000-0005-0000-0000-00006F050000}"/>
    <cellStyle name="20% - Accent5 8" xfId="1391" xr:uid="{00000000-0005-0000-0000-000070050000}"/>
    <cellStyle name="20% - Accent5 8 2" xfId="1392" xr:uid="{00000000-0005-0000-0000-000071050000}"/>
    <cellStyle name="20% - Accent5 8 2 2" xfId="1393" xr:uid="{00000000-0005-0000-0000-000072050000}"/>
    <cellStyle name="20% - Accent5 8 2 2 2" xfId="1394" xr:uid="{00000000-0005-0000-0000-000073050000}"/>
    <cellStyle name="20% - Accent5 8 2 3" xfId="1395" xr:uid="{00000000-0005-0000-0000-000074050000}"/>
    <cellStyle name="20% - Accent5 8 3" xfId="1396" xr:uid="{00000000-0005-0000-0000-000075050000}"/>
    <cellStyle name="20% - Accent5 8 3 2" xfId="1397" xr:uid="{00000000-0005-0000-0000-000076050000}"/>
    <cellStyle name="20% - Accent5 8 4" xfId="1398" xr:uid="{00000000-0005-0000-0000-000077050000}"/>
    <cellStyle name="20% - Accent5 8_RH et QS" xfId="1399" xr:uid="{00000000-0005-0000-0000-000078050000}"/>
    <cellStyle name="20% - Accent5 9" xfId="1400" xr:uid="{00000000-0005-0000-0000-000079050000}"/>
    <cellStyle name="20% - Accent5 9 2" xfId="1401" xr:uid="{00000000-0005-0000-0000-00007A050000}"/>
    <cellStyle name="20% - Accent5 9 2 2" xfId="1402" xr:uid="{00000000-0005-0000-0000-00007B050000}"/>
    <cellStyle name="20% - Accent5 9 2 2 2" xfId="1403" xr:uid="{00000000-0005-0000-0000-00007C050000}"/>
    <cellStyle name="20% - Accent5 9 2 3" xfId="1404" xr:uid="{00000000-0005-0000-0000-00007D050000}"/>
    <cellStyle name="20% - Accent5 9 3" xfId="1405" xr:uid="{00000000-0005-0000-0000-00007E050000}"/>
    <cellStyle name="20% - Accent5 9 3 2" xfId="1406" xr:uid="{00000000-0005-0000-0000-00007F050000}"/>
    <cellStyle name="20% - Accent5 9 4" xfId="1407" xr:uid="{00000000-0005-0000-0000-000080050000}"/>
    <cellStyle name="20% - Accent5 9_RH et QS" xfId="1408" xr:uid="{00000000-0005-0000-0000-000081050000}"/>
    <cellStyle name="20% - Accent6 10" xfId="1409" xr:uid="{00000000-0005-0000-0000-000082050000}"/>
    <cellStyle name="20% - Accent6 10 2" xfId="1410" xr:uid="{00000000-0005-0000-0000-000083050000}"/>
    <cellStyle name="20% - Accent6 10 2 2" xfId="1411" xr:uid="{00000000-0005-0000-0000-000084050000}"/>
    <cellStyle name="20% - Accent6 10 2 2 2" xfId="1412" xr:uid="{00000000-0005-0000-0000-000085050000}"/>
    <cellStyle name="20% - Accent6 10 2 3" xfId="1413" xr:uid="{00000000-0005-0000-0000-000086050000}"/>
    <cellStyle name="20% - Accent6 10 3" xfId="1414" xr:uid="{00000000-0005-0000-0000-000087050000}"/>
    <cellStyle name="20% - Accent6 10 3 2" xfId="1415" xr:uid="{00000000-0005-0000-0000-000088050000}"/>
    <cellStyle name="20% - Accent6 10 4" xfId="1416" xr:uid="{00000000-0005-0000-0000-000089050000}"/>
    <cellStyle name="20% - Accent6 10_RH et QS" xfId="1417" xr:uid="{00000000-0005-0000-0000-00008A050000}"/>
    <cellStyle name="20% - Accent6 11" xfId="1418" xr:uid="{00000000-0005-0000-0000-00008B050000}"/>
    <cellStyle name="20% - Accent6 11 2" xfId="1419" xr:uid="{00000000-0005-0000-0000-00008C050000}"/>
    <cellStyle name="20% - Accent6 11 2 2" xfId="1420" xr:uid="{00000000-0005-0000-0000-00008D050000}"/>
    <cellStyle name="20% - Accent6 11 2 2 2" xfId="1421" xr:uid="{00000000-0005-0000-0000-00008E050000}"/>
    <cellStyle name="20% - Accent6 11 2 3" xfId="1422" xr:uid="{00000000-0005-0000-0000-00008F050000}"/>
    <cellStyle name="20% - Accent6 11 3" xfId="1423" xr:uid="{00000000-0005-0000-0000-000090050000}"/>
    <cellStyle name="20% - Accent6 11 3 2" xfId="1424" xr:uid="{00000000-0005-0000-0000-000091050000}"/>
    <cellStyle name="20% - Accent6 11 4" xfId="1425" xr:uid="{00000000-0005-0000-0000-000092050000}"/>
    <cellStyle name="20% - Accent6 11_RH et QS" xfId="1426" xr:uid="{00000000-0005-0000-0000-000093050000}"/>
    <cellStyle name="20% - Accent6 12" xfId="1427" xr:uid="{00000000-0005-0000-0000-000094050000}"/>
    <cellStyle name="20% - Accent6 12 2" xfId="1428" xr:uid="{00000000-0005-0000-0000-000095050000}"/>
    <cellStyle name="20% - Accent6 12 2 2" xfId="1429" xr:uid="{00000000-0005-0000-0000-000096050000}"/>
    <cellStyle name="20% - Accent6 12 2 2 2" xfId="1430" xr:uid="{00000000-0005-0000-0000-000097050000}"/>
    <cellStyle name="20% - Accent6 12 2 3" xfId="1431" xr:uid="{00000000-0005-0000-0000-000098050000}"/>
    <cellStyle name="20% - Accent6 12 3" xfId="1432" xr:uid="{00000000-0005-0000-0000-000099050000}"/>
    <cellStyle name="20% - Accent6 12 3 2" xfId="1433" xr:uid="{00000000-0005-0000-0000-00009A050000}"/>
    <cellStyle name="20% - Accent6 12 4" xfId="1434" xr:uid="{00000000-0005-0000-0000-00009B050000}"/>
    <cellStyle name="20% - Accent6 12_RH et QS" xfId="1435" xr:uid="{00000000-0005-0000-0000-00009C050000}"/>
    <cellStyle name="20% - Accent6 13" xfId="1436" xr:uid="{00000000-0005-0000-0000-00009D050000}"/>
    <cellStyle name="20% - Accent6 13 2" xfId="1437" xr:uid="{00000000-0005-0000-0000-00009E050000}"/>
    <cellStyle name="20% - Accent6 13 2 2" xfId="1438" xr:uid="{00000000-0005-0000-0000-00009F050000}"/>
    <cellStyle name="20% - Accent6 13 2 2 2" xfId="1439" xr:uid="{00000000-0005-0000-0000-0000A0050000}"/>
    <cellStyle name="20% - Accent6 13 2 3" xfId="1440" xr:uid="{00000000-0005-0000-0000-0000A1050000}"/>
    <cellStyle name="20% - Accent6 13 3" xfId="1441" xr:uid="{00000000-0005-0000-0000-0000A2050000}"/>
    <cellStyle name="20% - Accent6 13 3 2" xfId="1442" xr:uid="{00000000-0005-0000-0000-0000A3050000}"/>
    <cellStyle name="20% - Accent6 13 4" xfId="1443" xr:uid="{00000000-0005-0000-0000-0000A4050000}"/>
    <cellStyle name="20% - Accent6 13_RH et QS" xfId="1444" xr:uid="{00000000-0005-0000-0000-0000A5050000}"/>
    <cellStyle name="20% - Accent6 14" xfId="1445" xr:uid="{00000000-0005-0000-0000-0000A6050000}"/>
    <cellStyle name="20% - Accent6 14 2" xfId="1446" xr:uid="{00000000-0005-0000-0000-0000A7050000}"/>
    <cellStyle name="20% - Accent6 14 2 2" xfId="1447" xr:uid="{00000000-0005-0000-0000-0000A8050000}"/>
    <cellStyle name="20% - Accent6 14 2 2 2" xfId="1448" xr:uid="{00000000-0005-0000-0000-0000A9050000}"/>
    <cellStyle name="20% - Accent6 14 2 3" xfId="1449" xr:uid="{00000000-0005-0000-0000-0000AA050000}"/>
    <cellStyle name="20% - Accent6 14 3" xfId="1450" xr:uid="{00000000-0005-0000-0000-0000AB050000}"/>
    <cellStyle name="20% - Accent6 14 3 2" xfId="1451" xr:uid="{00000000-0005-0000-0000-0000AC050000}"/>
    <cellStyle name="20% - Accent6 14 4" xfId="1452" xr:uid="{00000000-0005-0000-0000-0000AD050000}"/>
    <cellStyle name="20% - Accent6 14_RH et QS" xfId="1453" xr:uid="{00000000-0005-0000-0000-0000AE050000}"/>
    <cellStyle name="20% - Accent6 15" xfId="1454" xr:uid="{00000000-0005-0000-0000-0000AF050000}"/>
    <cellStyle name="20% - Accent6 15 2" xfId="1455" xr:uid="{00000000-0005-0000-0000-0000B0050000}"/>
    <cellStyle name="20% - Accent6 15 2 2" xfId="1456" xr:uid="{00000000-0005-0000-0000-0000B1050000}"/>
    <cellStyle name="20% - Accent6 15 2 2 2" xfId="1457" xr:uid="{00000000-0005-0000-0000-0000B2050000}"/>
    <cellStyle name="20% - Accent6 15 2 3" xfId="1458" xr:uid="{00000000-0005-0000-0000-0000B3050000}"/>
    <cellStyle name="20% - Accent6 15 3" xfId="1459" xr:uid="{00000000-0005-0000-0000-0000B4050000}"/>
    <cellStyle name="20% - Accent6 15 3 2" xfId="1460" xr:uid="{00000000-0005-0000-0000-0000B5050000}"/>
    <cellStyle name="20% - Accent6 15 4" xfId="1461" xr:uid="{00000000-0005-0000-0000-0000B6050000}"/>
    <cellStyle name="20% - Accent6 15_RH et QS" xfId="1462" xr:uid="{00000000-0005-0000-0000-0000B7050000}"/>
    <cellStyle name="20% - Accent6 16" xfId="1463" xr:uid="{00000000-0005-0000-0000-0000B8050000}"/>
    <cellStyle name="20% - Accent6 16 2" xfId="1464" xr:uid="{00000000-0005-0000-0000-0000B9050000}"/>
    <cellStyle name="20% - Accent6 16 2 2" xfId="1465" xr:uid="{00000000-0005-0000-0000-0000BA050000}"/>
    <cellStyle name="20% - Accent6 16 2 2 2" xfId="1466" xr:uid="{00000000-0005-0000-0000-0000BB050000}"/>
    <cellStyle name="20% - Accent6 16 2 3" xfId="1467" xr:uid="{00000000-0005-0000-0000-0000BC050000}"/>
    <cellStyle name="20% - Accent6 16 3" xfId="1468" xr:uid="{00000000-0005-0000-0000-0000BD050000}"/>
    <cellStyle name="20% - Accent6 16 3 2" xfId="1469" xr:uid="{00000000-0005-0000-0000-0000BE050000}"/>
    <cellStyle name="20% - Accent6 16 4" xfId="1470" xr:uid="{00000000-0005-0000-0000-0000BF050000}"/>
    <cellStyle name="20% - Accent6 16_RH et QS" xfId="1471" xr:uid="{00000000-0005-0000-0000-0000C0050000}"/>
    <cellStyle name="20% - Accent6 17" xfId="1472" xr:uid="{00000000-0005-0000-0000-0000C1050000}"/>
    <cellStyle name="20% - Accent6 17 2" xfId="1473" xr:uid="{00000000-0005-0000-0000-0000C2050000}"/>
    <cellStyle name="20% - Accent6 17 2 2" xfId="1474" xr:uid="{00000000-0005-0000-0000-0000C3050000}"/>
    <cellStyle name="20% - Accent6 17 2 2 2" xfId="1475" xr:uid="{00000000-0005-0000-0000-0000C4050000}"/>
    <cellStyle name="20% - Accent6 17 2 3" xfId="1476" xr:uid="{00000000-0005-0000-0000-0000C5050000}"/>
    <cellStyle name="20% - Accent6 17 3" xfId="1477" xr:uid="{00000000-0005-0000-0000-0000C6050000}"/>
    <cellStyle name="20% - Accent6 17 3 2" xfId="1478" xr:uid="{00000000-0005-0000-0000-0000C7050000}"/>
    <cellStyle name="20% - Accent6 17 4" xfId="1479" xr:uid="{00000000-0005-0000-0000-0000C8050000}"/>
    <cellStyle name="20% - Accent6 17_RH et QS" xfId="1480" xr:uid="{00000000-0005-0000-0000-0000C9050000}"/>
    <cellStyle name="20% - Accent6 18" xfId="1481" xr:uid="{00000000-0005-0000-0000-0000CA050000}"/>
    <cellStyle name="20% - Accent6 18 2" xfId="1482" xr:uid="{00000000-0005-0000-0000-0000CB050000}"/>
    <cellStyle name="20% - Accent6 18 2 2" xfId="1483" xr:uid="{00000000-0005-0000-0000-0000CC050000}"/>
    <cellStyle name="20% - Accent6 18 2 2 2" xfId="1484" xr:uid="{00000000-0005-0000-0000-0000CD050000}"/>
    <cellStyle name="20% - Accent6 18 2 3" xfId="1485" xr:uid="{00000000-0005-0000-0000-0000CE050000}"/>
    <cellStyle name="20% - Accent6 18 3" xfId="1486" xr:uid="{00000000-0005-0000-0000-0000CF050000}"/>
    <cellStyle name="20% - Accent6 18 3 2" xfId="1487" xr:uid="{00000000-0005-0000-0000-0000D0050000}"/>
    <cellStyle name="20% - Accent6 18 4" xfId="1488" xr:uid="{00000000-0005-0000-0000-0000D1050000}"/>
    <cellStyle name="20% - Accent6 18_RH et QS" xfId="1489" xr:uid="{00000000-0005-0000-0000-0000D2050000}"/>
    <cellStyle name="20% - Accent6 19" xfId="1490" xr:uid="{00000000-0005-0000-0000-0000D3050000}"/>
    <cellStyle name="20% - Accent6 19 2" xfId="1491" xr:uid="{00000000-0005-0000-0000-0000D4050000}"/>
    <cellStyle name="20% - Accent6 19 2 2" xfId="1492" xr:uid="{00000000-0005-0000-0000-0000D5050000}"/>
    <cellStyle name="20% - Accent6 19 2 2 2" xfId="1493" xr:uid="{00000000-0005-0000-0000-0000D6050000}"/>
    <cellStyle name="20% - Accent6 19 2 3" xfId="1494" xr:uid="{00000000-0005-0000-0000-0000D7050000}"/>
    <cellStyle name="20% - Accent6 19 3" xfId="1495" xr:uid="{00000000-0005-0000-0000-0000D8050000}"/>
    <cellStyle name="20% - Accent6 19 3 2" xfId="1496" xr:uid="{00000000-0005-0000-0000-0000D9050000}"/>
    <cellStyle name="20% - Accent6 19 4" xfId="1497" xr:uid="{00000000-0005-0000-0000-0000DA050000}"/>
    <cellStyle name="20% - Accent6 19_RH et QS" xfId="1498" xr:uid="{00000000-0005-0000-0000-0000DB050000}"/>
    <cellStyle name="20% - Accent6 2" xfId="1499" xr:uid="{00000000-0005-0000-0000-0000DC050000}"/>
    <cellStyle name="20% - Accent6 2 2" xfId="1500" xr:uid="{00000000-0005-0000-0000-0000DD050000}"/>
    <cellStyle name="20% - Accent6 2 2 2" xfId="1501" xr:uid="{00000000-0005-0000-0000-0000DE050000}"/>
    <cellStyle name="20% - Accent6 2 2 2 2" xfId="1502" xr:uid="{00000000-0005-0000-0000-0000DF050000}"/>
    <cellStyle name="20% - Accent6 2 2 3" xfId="1503" xr:uid="{00000000-0005-0000-0000-0000E0050000}"/>
    <cellStyle name="20% - Accent6 2 3" xfId="1504" xr:uid="{00000000-0005-0000-0000-0000E1050000}"/>
    <cellStyle name="20% - Accent6 2 3 2" xfId="1505" xr:uid="{00000000-0005-0000-0000-0000E2050000}"/>
    <cellStyle name="20% - Accent6 2 4" xfId="1506" xr:uid="{00000000-0005-0000-0000-0000E3050000}"/>
    <cellStyle name="20% - Accent6 2_RH et QS" xfId="1588" xr:uid="{00000000-0005-0000-0000-000035060000}"/>
    <cellStyle name="20% - Accent6 20" xfId="1507" xr:uid="{00000000-0005-0000-0000-0000E4050000}"/>
    <cellStyle name="20% - Accent6 20 2" xfId="1508" xr:uid="{00000000-0005-0000-0000-0000E5050000}"/>
    <cellStyle name="20% - Accent6 20 2 2" xfId="1509" xr:uid="{00000000-0005-0000-0000-0000E6050000}"/>
    <cellStyle name="20% - Accent6 20 2 2 2" xfId="1510" xr:uid="{00000000-0005-0000-0000-0000E7050000}"/>
    <cellStyle name="20% - Accent6 20 2 3" xfId="1511" xr:uid="{00000000-0005-0000-0000-0000E8050000}"/>
    <cellStyle name="20% - Accent6 20 3" xfId="1512" xr:uid="{00000000-0005-0000-0000-0000E9050000}"/>
    <cellStyle name="20% - Accent6 20 3 2" xfId="1513" xr:uid="{00000000-0005-0000-0000-0000EA050000}"/>
    <cellStyle name="20% - Accent6 20 4" xfId="1514" xr:uid="{00000000-0005-0000-0000-0000EB050000}"/>
    <cellStyle name="20% - Accent6 20_RH et QS" xfId="1515" xr:uid="{00000000-0005-0000-0000-0000EC050000}"/>
    <cellStyle name="20% - Accent6 21" xfId="1516" xr:uid="{00000000-0005-0000-0000-0000ED050000}"/>
    <cellStyle name="20% - Accent6 21 2" xfId="1517" xr:uid="{00000000-0005-0000-0000-0000EE050000}"/>
    <cellStyle name="20% - Accent6 21 2 2" xfId="1518" xr:uid="{00000000-0005-0000-0000-0000EF050000}"/>
    <cellStyle name="20% - Accent6 21 2 2 2" xfId="1519" xr:uid="{00000000-0005-0000-0000-0000F0050000}"/>
    <cellStyle name="20% - Accent6 21 2 3" xfId="1520" xr:uid="{00000000-0005-0000-0000-0000F1050000}"/>
    <cellStyle name="20% - Accent6 21 3" xfId="1521" xr:uid="{00000000-0005-0000-0000-0000F2050000}"/>
    <cellStyle name="20% - Accent6 21 3 2" xfId="1522" xr:uid="{00000000-0005-0000-0000-0000F3050000}"/>
    <cellStyle name="20% - Accent6 21 4" xfId="1523" xr:uid="{00000000-0005-0000-0000-0000F4050000}"/>
    <cellStyle name="20% - Accent6 21_RH et QS" xfId="1524" xr:uid="{00000000-0005-0000-0000-0000F5050000}"/>
    <cellStyle name="20% - Accent6 22" xfId="1525" xr:uid="{00000000-0005-0000-0000-0000F6050000}"/>
    <cellStyle name="20% - Accent6 22 2" xfId="1526" xr:uid="{00000000-0005-0000-0000-0000F7050000}"/>
    <cellStyle name="20% - Accent6 22 2 2" xfId="1527" xr:uid="{00000000-0005-0000-0000-0000F8050000}"/>
    <cellStyle name="20% - Accent6 22 2 2 2" xfId="1528" xr:uid="{00000000-0005-0000-0000-0000F9050000}"/>
    <cellStyle name="20% - Accent6 22 2 3" xfId="1529" xr:uid="{00000000-0005-0000-0000-0000FA050000}"/>
    <cellStyle name="20% - Accent6 22 3" xfId="1530" xr:uid="{00000000-0005-0000-0000-0000FB050000}"/>
    <cellStyle name="20% - Accent6 22 3 2" xfId="1531" xr:uid="{00000000-0005-0000-0000-0000FC050000}"/>
    <cellStyle name="20% - Accent6 22 4" xfId="1532" xr:uid="{00000000-0005-0000-0000-0000FD050000}"/>
    <cellStyle name="20% - Accent6 22_RH et QS" xfId="1533" xr:uid="{00000000-0005-0000-0000-0000FE050000}"/>
    <cellStyle name="20% - Accent6 23" xfId="1534" xr:uid="{00000000-0005-0000-0000-0000FF050000}"/>
    <cellStyle name="20% - Accent6 23 2" xfId="1535" xr:uid="{00000000-0005-0000-0000-000000060000}"/>
    <cellStyle name="20% - Accent6 23 2 2" xfId="1536" xr:uid="{00000000-0005-0000-0000-000001060000}"/>
    <cellStyle name="20% - Accent6 23 2 2 2" xfId="1537" xr:uid="{00000000-0005-0000-0000-000002060000}"/>
    <cellStyle name="20% - Accent6 23 2 3" xfId="1538" xr:uid="{00000000-0005-0000-0000-000003060000}"/>
    <cellStyle name="20% - Accent6 23 3" xfId="1539" xr:uid="{00000000-0005-0000-0000-000004060000}"/>
    <cellStyle name="20% - Accent6 23 3 2" xfId="1540" xr:uid="{00000000-0005-0000-0000-000005060000}"/>
    <cellStyle name="20% - Accent6 23 4" xfId="1541" xr:uid="{00000000-0005-0000-0000-000006060000}"/>
    <cellStyle name="20% - Accent6 23_RH et QS" xfId="1542" xr:uid="{00000000-0005-0000-0000-000007060000}"/>
    <cellStyle name="20% - Accent6 24" xfId="1543" xr:uid="{00000000-0005-0000-0000-000008060000}"/>
    <cellStyle name="20% - Accent6 24 2" xfId="1544" xr:uid="{00000000-0005-0000-0000-000009060000}"/>
    <cellStyle name="20% - Accent6 24 2 2" xfId="1545" xr:uid="{00000000-0005-0000-0000-00000A060000}"/>
    <cellStyle name="20% - Accent6 24 2 2 2" xfId="1546" xr:uid="{00000000-0005-0000-0000-00000B060000}"/>
    <cellStyle name="20% - Accent6 24 2 3" xfId="1547" xr:uid="{00000000-0005-0000-0000-00000C060000}"/>
    <cellStyle name="20% - Accent6 24 3" xfId="1548" xr:uid="{00000000-0005-0000-0000-00000D060000}"/>
    <cellStyle name="20% - Accent6 24 3 2" xfId="1549" xr:uid="{00000000-0005-0000-0000-00000E060000}"/>
    <cellStyle name="20% - Accent6 24 4" xfId="1550" xr:uid="{00000000-0005-0000-0000-00000F060000}"/>
    <cellStyle name="20% - Accent6 24_RH et QS" xfId="1551" xr:uid="{00000000-0005-0000-0000-000010060000}"/>
    <cellStyle name="20% - Accent6 25" xfId="1552" xr:uid="{00000000-0005-0000-0000-000011060000}"/>
    <cellStyle name="20% - Accent6 25 2" xfId="1553" xr:uid="{00000000-0005-0000-0000-000012060000}"/>
    <cellStyle name="20% - Accent6 25 2 2" xfId="1554" xr:uid="{00000000-0005-0000-0000-000013060000}"/>
    <cellStyle name="20% - Accent6 25 2 2 2" xfId="1555" xr:uid="{00000000-0005-0000-0000-000014060000}"/>
    <cellStyle name="20% - Accent6 25 2 3" xfId="1556" xr:uid="{00000000-0005-0000-0000-000015060000}"/>
    <cellStyle name="20% - Accent6 25 3" xfId="1557" xr:uid="{00000000-0005-0000-0000-000016060000}"/>
    <cellStyle name="20% - Accent6 25 3 2" xfId="1558" xr:uid="{00000000-0005-0000-0000-000017060000}"/>
    <cellStyle name="20% - Accent6 25 4" xfId="1559" xr:uid="{00000000-0005-0000-0000-000018060000}"/>
    <cellStyle name="20% - Accent6 25_RH et QS" xfId="1560" xr:uid="{00000000-0005-0000-0000-000019060000}"/>
    <cellStyle name="20% - Accent6 26" xfId="1561" xr:uid="{00000000-0005-0000-0000-00001A060000}"/>
    <cellStyle name="20% - Accent6 26 2" xfId="1562" xr:uid="{00000000-0005-0000-0000-00001B060000}"/>
    <cellStyle name="20% - Accent6 26 2 2" xfId="1563" xr:uid="{00000000-0005-0000-0000-00001C060000}"/>
    <cellStyle name="20% - Accent6 26 2 2 2" xfId="1564" xr:uid="{00000000-0005-0000-0000-00001D060000}"/>
    <cellStyle name="20% - Accent6 26 2 3" xfId="1565" xr:uid="{00000000-0005-0000-0000-00001E060000}"/>
    <cellStyle name="20% - Accent6 26 3" xfId="1566" xr:uid="{00000000-0005-0000-0000-00001F060000}"/>
    <cellStyle name="20% - Accent6 26 3 2" xfId="1567" xr:uid="{00000000-0005-0000-0000-000020060000}"/>
    <cellStyle name="20% - Accent6 26 4" xfId="1568" xr:uid="{00000000-0005-0000-0000-000021060000}"/>
    <cellStyle name="20% - Accent6 26_RH et QS" xfId="1569" xr:uid="{00000000-0005-0000-0000-000022060000}"/>
    <cellStyle name="20% - Accent6 27" xfId="1570" xr:uid="{00000000-0005-0000-0000-000023060000}"/>
    <cellStyle name="20% - Accent6 27 2" xfId="1571" xr:uid="{00000000-0005-0000-0000-000024060000}"/>
    <cellStyle name="20% - Accent6 27 2 2" xfId="1572" xr:uid="{00000000-0005-0000-0000-000025060000}"/>
    <cellStyle name="20% - Accent6 27 2 2 2" xfId="1573" xr:uid="{00000000-0005-0000-0000-000026060000}"/>
    <cellStyle name="20% - Accent6 27 2 3" xfId="1574" xr:uid="{00000000-0005-0000-0000-000027060000}"/>
    <cellStyle name="20% - Accent6 27 3" xfId="1575" xr:uid="{00000000-0005-0000-0000-000028060000}"/>
    <cellStyle name="20% - Accent6 27 3 2" xfId="1576" xr:uid="{00000000-0005-0000-0000-000029060000}"/>
    <cellStyle name="20% - Accent6 27 4" xfId="1577" xr:uid="{00000000-0005-0000-0000-00002A060000}"/>
    <cellStyle name="20% - Accent6 27_RH et QS" xfId="1578" xr:uid="{00000000-0005-0000-0000-00002B060000}"/>
    <cellStyle name="20% - Accent6 28" xfId="1579" xr:uid="{00000000-0005-0000-0000-00002C060000}"/>
    <cellStyle name="20% - Accent6 28 2" xfId="1580" xr:uid="{00000000-0005-0000-0000-00002D060000}"/>
    <cellStyle name="20% - Accent6 28 2 2" xfId="1581" xr:uid="{00000000-0005-0000-0000-00002E060000}"/>
    <cellStyle name="20% - Accent6 28 2 2 2" xfId="1582" xr:uid="{00000000-0005-0000-0000-00002F060000}"/>
    <cellStyle name="20% - Accent6 28 2 3" xfId="1583" xr:uid="{00000000-0005-0000-0000-000030060000}"/>
    <cellStyle name="20% - Accent6 28 3" xfId="1584" xr:uid="{00000000-0005-0000-0000-000031060000}"/>
    <cellStyle name="20% - Accent6 28 3 2" xfId="1585" xr:uid="{00000000-0005-0000-0000-000032060000}"/>
    <cellStyle name="20% - Accent6 28 4" xfId="1586" xr:uid="{00000000-0005-0000-0000-000033060000}"/>
    <cellStyle name="20% - Accent6 28_RH et QS" xfId="1587" xr:uid="{00000000-0005-0000-0000-000034060000}"/>
    <cellStyle name="20% - Accent6 3" xfId="1589" xr:uid="{00000000-0005-0000-0000-000036060000}"/>
    <cellStyle name="20% - Accent6 3 2" xfId="1590" xr:uid="{00000000-0005-0000-0000-000037060000}"/>
    <cellStyle name="20% - Accent6 3 2 2" xfId="1591" xr:uid="{00000000-0005-0000-0000-000038060000}"/>
    <cellStyle name="20% - Accent6 3 2 2 2" xfId="1592" xr:uid="{00000000-0005-0000-0000-000039060000}"/>
    <cellStyle name="20% - Accent6 3 2 3" xfId="1593" xr:uid="{00000000-0005-0000-0000-00003A060000}"/>
    <cellStyle name="20% - Accent6 3 3" xfId="1594" xr:uid="{00000000-0005-0000-0000-00003B060000}"/>
    <cellStyle name="20% - Accent6 3 3 2" xfId="1595" xr:uid="{00000000-0005-0000-0000-00003C060000}"/>
    <cellStyle name="20% - Accent6 3 4" xfId="1596" xr:uid="{00000000-0005-0000-0000-00003D060000}"/>
    <cellStyle name="20% - Accent6 3_RH et QS" xfId="1597" xr:uid="{00000000-0005-0000-0000-00003E060000}"/>
    <cellStyle name="20% - Accent6 4" xfId="1598" xr:uid="{00000000-0005-0000-0000-00003F060000}"/>
    <cellStyle name="20% - Accent6 4 2" xfId="1599" xr:uid="{00000000-0005-0000-0000-000040060000}"/>
    <cellStyle name="20% - Accent6 4 2 2" xfId="1600" xr:uid="{00000000-0005-0000-0000-000041060000}"/>
    <cellStyle name="20% - Accent6 4 2 2 2" xfId="1601" xr:uid="{00000000-0005-0000-0000-000042060000}"/>
    <cellStyle name="20% - Accent6 4 2 3" xfId="1602" xr:uid="{00000000-0005-0000-0000-000043060000}"/>
    <cellStyle name="20% - Accent6 4 3" xfId="1603" xr:uid="{00000000-0005-0000-0000-000044060000}"/>
    <cellStyle name="20% - Accent6 4 3 2" xfId="1604" xr:uid="{00000000-0005-0000-0000-000045060000}"/>
    <cellStyle name="20% - Accent6 4 4" xfId="1605" xr:uid="{00000000-0005-0000-0000-000046060000}"/>
    <cellStyle name="20% - Accent6 4_RH et QS" xfId="1606" xr:uid="{00000000-0005-0000-0000-000047060000}"/>
    <cellStyle name="20% - Accent6 5" xfId="1607" xr:uid="{00000000-0005-0000-0000-000048060000}"/>
    <cellStyle name="20% - Accent6 5 2" xfId="1608" xr:uid="{00000000-0005-0000-0000-000049060000}"/>
    <cellStyle name="20% - Accent6 5 2 2" xfId="1609" xr:uid="{00000000-0005-0000-0000-00004A060000}"/>
    <cellStyle name="20% - Accent6 5 2 2 2" xfId="1610" xr:uid="{00000000-0005-0000-0000-00004B060000}"/>
    <cellStyle name="20% - Accent6 5 2 3" xfId="1611" xr:uid="{00000000-0005-0000-0000-00004C060000}"/>
    <cellStyle name="20% - Accent6 5 3" xfId="1612" xr:uid="{00000000-0005-0000-0000-00004D060000}"/>
    <cellStyle name="20% - Accent6 5 3 2" xfId="1613" xr:uid="{00000000-0005-0000-0000-00004E060000}"/>
    <cellStyle name="20% - Accent6 5 4" xfId="1614" xr:uid="{00000000-0005-0000-0000-00004F060000}"/>
    <cellStyle name="20% - Accent6 5_RH et QS" xfId="1615" xr:uid="{00000000-0005-0000-0000-000050060000}"/>
    <cellStyle name="20% - Accent6 6" xfId="1616" xr:uid="{00000000-0005-0000-0000-000051060000}"/>
    <cellStyle name="20% - Accent6 6 2" xfId="1617" xr:uid="{00000000-0005-0000-0000-000052060000}"/>
    <cellStyle name="20% - Accent6 6 2 2" xfId="1618" xr:uid="{00000000-0005-0000-0000-000053060000}"/>
    <cellStyle name="20% - Accent6 6 2 2 2" xfId="1619" xr:uid="{00000000-0005-0000-0000-000054060000}"/>
    <cellStyle name="20% - Accent6 6 2 3" xfId="1620" xr:uid="{00000000-0005-0000-0000-000055060000}"/>
    <cellStyle name="20% - Accent6 6 3" xfId="1621" xr:uid="{00000000-0005-0000-0000-000056060000}"/>
    <cellStyle name="20% - Accent6 6 3 2" xfId="1622" xr:uid="{00000000-0005-0000-0000-000057060000}"/>
    <cellStyle name="20% - Accent6 6 4" xfId="1623" xr:uid="{00000000-0005-0000-0000-000058060000}"/>
    <cellStyle name="20% - Accent6 6_RH et QS" xfId="1624" xr:uid="{00000000-0005-0000-0000-000059060000}"/>
    <cellStyle name="20% - Accent6 7" xfId="1625" xr:uid="{00000000-0005-0000-0000-00005A060000}"/>
    <cellStyle name="20% - Accent6 7 2" xfId="1626" xr:uid="{00000000-0005-0000-0000-00005B060000}"/>
    <cellStyle name="20% - Accent6 7 2 2" xfId="1627" xr:uid="{00000000-0005-0000-0000-00005C060000}"/>
    <cellStyle name="20% - Accent6 7 2 2 2" xfId="1628" xr:uid="{00000000-0005-0000-0000-00005D060000}"/>
    <cellStyle name="20% - Accent6 7 2 3" xfId="1629" xr:uid="{00000000-0005-0000-0000-00005E060000}"/>
    <cellStyle name="20% - Accent6 7 3" xfId="1630" xr:uid="{00000000-0005-0000-0000-00005F060000}"/>
    <cellStyle name="20% - Accent6 7 3 2" xfId="1631" xr:uid="{00000000-0005-0000-0000-000060060000}"/>
    <cellStyle name="20% - Accent6 7 4" xfId="1632" xr:uid="{00000000-0005-0000-0000-000061060000}"/>
    <cellStyle name="20% - Accent6 7_RH et QS" xfId="1633" xr:uid="{00000000-0005-0000-0000-000062060000}"/>
    <cellStyle name="20% - Accent6 8" xfId="1634" xr:uid="{00000000-0005-0000-0000-000063060000}"/>
    <cellStyle name="20% - Accent6 8 2" xfId="1635" xr:uid="{00000000-0005-0000-0000-000064060000}"/>
    <cellStyle name="20% - Accent6 8 2 2" xfId="1636" xr:uid="{00000000-0005-0000-0000-000065060000}"/>
    <cellStyle name="20% - Accent6 8 2 2 2" xfId="1637" xr:uid="{00000000-0005-0000-0000-000066060000}"/>
    <cellStyle name="20% - Accent6 8 2 3" xfId="1638" xr:uid="{00000000-0005-0000-0000-000067060000}"/>
    <cellStyle name="20% - Accent6 8 3" xfId="1639" xr:uid="{00000000-0005-0000-0000-000068060000}"/>
    <cellStyle name="20% - Accent6 8 3 2" xfId="1640" xr:uid="{00000000-0005-0000-0000-000069060000}"/>
    <cellStyle name="20% - Accent6 8 4" xfId="1641" xr:uid="{00000000-0005-0000-0000-00006A060000}"/>
    <cellStyle name="20% - Accent6 8_RH et QS" xfId="1642" xr:uid="{00000000-0005-0000-0000-00006B060000}"/>
    <cellStyle name="20% - Accent6 9" xfId="1643" xr:uid="{00000000-0005-0000-0000-00006C060000}"/>
    <cellStyle name="20% - Accent6 9 2" xfId="1644" xr:uid="{00000000-0005-0000-0000-00006D060000}"/>
    <cellStyle name="20% - Accent6 9 2 2" xfId="1645" xr:uid="{00000000-0005-0000-0000-00006E060000}"/>
    <cellStyle name="20% - Accent6 9 2 2 2" xfId="1646" xr:uid="{00000000-0005-0000-0000-00006F060000}"/>
    <cellStyle name="20% - Accent6 9 2 3" xfId="1647" xr:uid="{00000000-0005-0000-0000-000070060000}"/>
    <cellStyle name="20% - Accent6 9 3" xfId="1648" xr:uid="{00000000-0005-0000-0000-000071060000}"/>
    <cellStyle name="20% - Accent6 9 3 2" xfId="1649" xr:uid="{00000000-0005-0000-0000-000072060000}"/>
    <cellStyle name="20% - Accent6 9 4" xfId="1650" xr:uid="{00000000-0005-0000-0000-000073060000}"/>
    <cellStyle name="20% - Accent6 9_RH et QS" xfId="1651" xr:uid="{00000000-0005-0000-0000-000074060000}"/>
    <cellStyle name="40 % - Accent1 10" xfId="4110" xr:uid="{00000000-0005-0000-0000-00000F100000}"/>
    <cellStyle name="40 % - Accent1 10 2" xfId="4111" xr:uid="{00000000-0005-0000-0000-000010100000}"/>
    <cellStyle name="40 % - Accent1 10 2 2" xfId="4112" xr:uid="{00000000-0005-0000-0000-000011100000}"/>
    <cellStyle name="40 % - Accent1 10 2 2 2" xfId="4113" xr:uid="{00000000-0005-0000-0000-000012100000}"/>
    <cellStyle name="40 % - Accent1 10 2 2 2 2" xfId="4114" xr:uid="{00000000-0005-0000-0000-000013100000}"/>
    <cellStyle name="40 % - Accent1 10 2 2 3" xfId="4115" xr:uid="{00000000-0005-0000-0000-000014100000}"/>
    <cellStyle name="40 % - Accent1 10 2 3" xfId="4116" xr:uid="{00000000-0005-0000-0000-000015100000}"/>
    <cellStyle name="40 % - Accent1 10 2 3 2" xfId="4117" xr:uid="{00000000-0005-0000-0000-000016100000}"/>
    <cellStyle name="40 % - Accent1 10 2 4" xfId="4118" xr:uid="{00000000-0005-0000-0000-000017100000}"/>
    <cellStyle name="40 % - Accent1 10 2_RH et QS" xfId="4119" xr:uid="{00000000-0005-0000-0000-000018100000}"/>
    <cellStyle name="40 % - Accent1 10 3" xfId="4120" xr:uid="{00000000-0005-0000-0000-000019100000}"/>
    <cellStyle name="40 % - Accent1 10 3 2" xfId="4121" xr:uid="{00000000-0005-0000-0000-00001A100000}"/>
    <cellStyle name="40 % - Accent1 10 3 2 2" xfId="4122" xr:uid="{00000000-0005-0000-0000-00001B100000}"/>
    <cellStyle name="40 % - Accent1 10 3 2 2 2" xfId="4123" xr:uid="{00000000-0005-0000-0000-00001C100000}"/>
    <cellStyle name="40 % - Accent1 10 3 2 3" xfId="4124" xr:uid="{00000000-0005-0000-0000-00001D100000}"/>
    <cellStyle name="40 % - Accent1 10 3 3" xfId="4125" xr:uid="{00000000-0005-0000-0000-00001E100000}"/>
    <cellStyle name="40 % - Accent1 10 3 3 2" xfId="4126" xr:uid="{00000000-0005-0000-0000-00001F100000}"/>
    <cellStyle name="40 % - Accent1 10 3 4" xfId="4127" xr:uid="{00000000-0005-0000-0000-000020100000}"/>
    <cellStyle name="40 % - Accent1 10 3_RH et QS" xfId="4128" xr:uid="{00000000-0005-0000-0000-000021100000}"/>
    <cellStyle name="40 % - Accent1 10 4" xfId="4129" xr:uid="{00000000-0005-0000-0000-000022100000}"/>
    <cellStyle name="40 % - Accent1 10 4 2" xfId="4130" xr:uid="{00000000-0005-0000-0000-000023100000}"/>
    <cellStyle name="40 % - Accent1 10 4 2 2" xfId="4131" xr:uid="{00000000-0005-0000-0000-000024100000}"/>
    <cellStyle name="40 % - Accent1 10 4 3" xfId="4132" xr:uid="{00000000-0005-0000-0000-000025100000}"/>
    <cellStyle name="40 % - Accent1 10 5" xfId="4133" xr:uid="{00000000-0005-0000-0000-000026100000}"/>
    <cellStyle name="40 % - Accent1 10 5 2" xfId="4134" xr:uid="{00000000-0005-0000-0000-000027100000}"/>
    <cellStyle name="40 % - Accent1 10 6" xfId="4135" xr:uid="{00000000-0005-0000-0000-000028100000}"/>
    <cellStyle name="40 % - Accent1 10_RH et QS" xfId="4136" xr:uid="{00000000-0005-0000-0000-000029100000}"/>
    <cellStyle name="40 % - Accent1 11" xfId="4137" xr:uid="{00000000-0005-0000-0000-00002A100000}"/>
    <cellStyle name="40 % - Accent1 11 2" xfId="4138" xr:uid="{00000000-0005-0000-0000-00002B100000}"/>
    <cellStyle name="40 % - Accent1 11 2 2" xfId="4139" xr:uid="{00000000-0005-0000-0000-00002C100000}"/>
    <cellStyle name="40 % - Accent1 11 2 2 2" xfId="4140" xr:uid="{00000000-0005-0000-0000-00002D100000}"/>
    <cellStyle name="40 % - Accent1 11 2 3" xfId="4141" xr:uid="{00000000-0005-0000-0000-00002E100000}"/>
    <cellStyle name="40 % - Accent1 11 3" xfId="4142" xr:uid="{00000000-0005-0000-0000-00002F100000}"/>
    <cellStyle name="40 % - Accent1 11 3 2" xfId="4143" xr:uid="{00000000-0005-0000-0000-000030100000}"/>
    <cellStyle name="40 % - Accent1 11 4" xfId="4144" xr:uid="{00000000-0005-0000-0000-000031100000}"/>
    <cellStyle name="40 % - Accent1 11_RH et QS" xfId="4145" xr:uid="{00000000-0005-0000-0000-000032100000}"/>
    <cellStyle name="40 % - Accent1 12" xfId="4146" xr:uid="{00000000-0005-0000-0000-000033100000}"/>
    <cellStyle name="40 % - Accent1 12 2" xfId="4147" xr:uid="{00000000-0005-0000-0000-000034100000}"/>
    <cellStyle name="40 % - Accent1 12 2 2" xfId="4148" xr:uid="{00000000-0005-0000-0000-000035100000}"/>
    <cellStyle name="40 % - Accent1 12 2 2 2" xfId="4149" xr:uid="{00000000-0005-0000-0000-000036100000}"/>
    <cellStyle name="40 % - Accent1 12 2 3" xfId="4150" xr:uid="{00000000-0005-0000-0000-000037100000}"/>
    <cellStyle name="40 % - Accent1 12 3" xfId="4151" xr:uid="{00000000-0005-0000-0000-000038100000}"/>
    <cellStyle name="40 % - Accent1 12 3 2" xfId="4152" xr:uid="{00000000-0005-0000-0000-000039100000}"/>
    <cellStyle name="40 % - Accent1 12 4" xfId="4153" xr:uid="{00000000-0005-0000-0000-00003A100000}"/>
    <cellStyle name="40 % - Accent1 12_RH et QS" xfId="4154" xr:uid="{00000000-0005-0000-0000-00003B100000}"/>
    <cellStyle name="40 % - Accent1 13" xfId="4155" xr:uid="{00000000-0005-0000-0000-00003C100000}"/>
    <cellStyle name="40 % - Accent1 13 2" xfId="4156" xr:uid="{00000000-0005-0000-0000-00003D100000}"/>
    <cellStyle name="40 % - Accent1 13 2 2" xfId="4157" xr:uid="{00000000-0005-0000-0000-00003E100000}"/>
    <cellStyle name="40 % - Accent1 13 2 2 2" xfId="4158" xr:uid="{00000000-0005-0000-0000-00003F100000}"/>
    <cellStyle name="40 % - Accent1 13 2 3" xfId="4159" xr:uid="{00000000-0005-0000-0000-000040100000}"/>
    <cellStyle name="40 % - Accent1 13 3" xfId="4160" xr:uid="{00000000-0005-0000-0000-000041100000}"/>
    <cellStyle name="40 % - Accent1 13 3 2" xfId="4161" xr:uid="{00000000-0005-0000-0000-000042100000}"/>
    <cellStyle name="40 % - Accent1 13 4" xfId="4162" xr:uid="{00000000-0005-0000-0000-000043100000}"/>
    <cellStyle name="40 % - Accent1 13_RH et QS" xfId="4163" xr:uid="{00000000-0005-0000-0000-000044100000}"/>
    <cellStyle name="40 % - Accent1 14" xfId="4164" xr:uid="{00000000-0005-0000-0000-000045100000}"/>
    <cellStyle name="40 % - Accent1 14 2" xfId="4165" xr:uid="{00000000-0005-0000-0000-000046100000}"/>
    <cellStyle name="40 % - Accent1 15" xfId="4166" xr:uid="{00000000-0005-0000-0000-000047100000}"/>
    <cellStyle name="40 % - Accent1 2" xfId="4167" xr:uid="{00000000-0005-0000-0000-000048100000}"/>
    <cellStyle name="40 % - Accent1 2 2" xfId="4168" xr:uid="{00000000-0005-0000-0000-000049100000}"/>
    <cellStyle name="40 % - Accent1 2 2 2" xfId="4169" xr:uid="{00000000-0005-0000-0000-00004A100000}"/>
    <cellStyle name="40 % - Accent1 2 2 3" xfId="4170" xr:uid="{00000000-0005-0000-0000-00004B100000}"/>
    <cellStyle name="40 % - Accent1 2 2_Parc Mobile" xfId="4171" xr:uid="{00000000-0005-0000-0000-00004C100000}"/>
    <cellStyle name="40 % - Accent1 2 3" xfId="4172" xr:uid="{00000000-0005-0000-0000-00004D100000}"/>
    <cellStyle name="40 % - Accent1 2 4" xfId="4173" xr:uid="{00000000-0005-0000-0000-00004E100000}"/>
    <cellStyle name="40 % - Accent1 2 5" xfId="4174" xr:uid="{00000000-0005-0000-0000-00004F100000}"/>
    <cellStyle name="40 % - Accent1 2_CA Fixe" xfId="4175" xr:uid="{00000000-0005-0000-0000-000050100000}"/>
    <cellStyle name="40 % - Accent1 3" xfId="4176" xr:uid="{00000000-0005-0000-0000-000051100000}"/>
    <cellStyle name="40 % - Accent1 3 2" xfId="4177" xr:uid="{00000000-0005-0000-0000-000052100000}"/>
    <cellStyle name="40 % - Accent1 3 2 2" xfId="4178" xr:uid="{00000000-0005-0000-0000-000053100000}"/>
    <cellStyle name="40 % - Accent1 3 2_Parc Mobile" xfId="4179" xr:uid="{00000000-0005-0000-0000-000054100000}"/>
    <cellStyle name="40 % - Accent1 3 3" xfId="4180" xr:uid="{00000000-0005-0000-0000-000055100000}"/>
    <cellStyle name="40 % - Accent1 3 4" xfId="4181" xr:uid="{00000000-0005-0000-0000-000056100000}"/>
    <cellStyle name="40 % - Accent1 3 5" xfId="4182" xr:uid="{00000000-0005-0000-0000-000057100000}"/>
    <cellStyle name="40 % - Accent1 3_CA Fixe" xfId="4183" xr:uid="{00000000-0005-0000-0000-000058100000}"/>
    <cellStyle name="40 % - Accent1 4" xfId="4184" xr:uid="{00000000-0005-0000-0000-000059100000}"/>
    <cellStyle name="40 % - Accent1 4 2" xfId="4185" xr:uid="{00000000-0005-0000-0000-00005A100000}"/>
    <cellStyle name="40 % - Accent1 4 2 2" xfId="4186" xr:uid="{00000000-0005-0000-0000-00005B100000}"/>
    <cellStyle name="40 % - Accent1 4 2_Parc Mobile" xfId="4187" xr:uid="{00000000-0005-0000-0000-00005C100000}"/>
    <cellStyle name="40 % - Accent1 4 3" xfId="4188" xr:uid="{00000000-0005-0000-0000-00005D100000}"/>
    <cellStyle name="40 % - Accent1 4 4" xfId="4189" xr:uid="{00000000-0005-0000-0000-00005E100000}"/>
    <cellStyle name="40 % - Accent1 4 5" xfId="4190" xr:uid="{00000000-0005-0000-0000-00005F100000}"/>
    <cellStyle name="40 % - Accent1 4_CA Fixe" xfId="4191" xr:uid="{00000000-0005-0000-0000-000060100000}"/>
    <cellStyle name="40 % - Accent1 5" xfId="4192" xr:uid="{00000000-0005-0000-0000-000061100000}"/>
    <cellStyle name="40 % - Accent1 5 2" xfId="4193" xr:uid="{00000000-0005-0000-0000-000062100000}"/>
    <cellStyle name="40 % - Accent1 6" xfId="4194" xr:uid="{00000000-0005-0000-0000-000063100000}"/>
    <cellStyle name="40 % - Accent1 6 2" xfId="4195" xr:uid="{00000000-0005-0000-0000-000064100000}"/>
    <cellStyle name="40 % - Accent1 7" xfId="4196" xr:uid="{00000000-0005-0000-0000-000065100000}"/>
    <cellStyle name="40 % - Accent1 7 2" xfId="4197" xr:uid="{00000000-0005-0000-0000-000066100000}"/>
    <cellStyle name="40 % - Accent1 7 2 2" xfId="4198" xr:uid="{00000000-0005-0000-0000-000067100000}"/>
    <cellStyle name="40 % - Accent1 7 2 2 2" xfId="4199" xr:uid="{00000000-0005-0000-0000-000068100000}"/>
    <cellStyle name="40 % - Accent1 7 2 2 2 2" xfId="4200" xr:uid="{00000000-0005-0000-0000-000069100000}"/>
    <cellStyle name="40 % - Accent1 7 2 2 3" xfId="4201" xr:uid="{00000000-0005-0000-0000-00006A100000}"/>
    <cellStyle name="40 % - Accent1 7 2 3" xfId="4202" xr:uid="{00000000-0005-0000-0000-00006B100000}"/>
    <cellStyle name="40 % - Accent1 7 2 3 2" xfId="4203" xr:uid="{00000000-0005-0000-0000-00006C100000}"/>
    <cellStyle name="40 % - Accent1 7 2 4" xfId="4204" xr:uid="{00000000-0005-0000-0000-00006D100000}"/>
    <cellStyle name="40 % - Accent1 7 2_RH et QS" xfId="4205" xr:uid="{00000000-0005-0000-0000-00006E100000}"/>
    <cellStyle name="40 % - Accent1 7 3" xfId="4206" xr:uid="{00000000-0005-0000-0000-00006F100000}"/>
    <cellStyle name="40 % - Accent1 7 3 2" xfId="4207" xr:uid="{00000000-0005-0000-0000-000070100000}"/>
    <cellStyle name="40 % - Accent1 7 3 2 2" xfId="4208" xr:uid="{00000000-0005-0000-0000-000071100000}"/>
    <cellStyle name="40 % - Accent1 7 3 2 2 2" xfId="4209" xr:uid="{00000000-0005-0000-0000-000072100000}"/>
    <cellStyle name="40 % - Accent1 7 3 2 3" xfId="4210" xr:uid="{00000000-0005-0000-0000-000073100000}"/>
    <cellStyle name="40 % - Accent1 7 3 3" xfId="4211" xr:uid="{00000000-0005-0000-0000-000074100000}"/>
    <cellStyle name="40 % - Accent1 7 3 3 2" xfId="4212" xr:uid="{00000000-0005-0000-0000-000075100000}"/>
    <cellStyle name="40 % - Accent1 7 3 4" xfId="4213" xr:uid="{00000000-0005-0000-0000-000076100000}"/>
    <cellStyle name="40 % - Accent1 7 3_RH et QS" xfId="4214" xr:uid="{00000000-0005-0000-0000-000077100000}"/>
    <cellStyle name="40 % - Accent1 7 4" xfId="4215" xr:uid="{00000000-0005-0000-0000-000078100000}"/>
    <cellStyle name="40 % - Accent1 7 4 2" xfId="4216" xr:uid="{00000000-0005-0000-0000-000079100000}"/>
    <cellStyle name="40 % - Accent1 7 4 2 2" xfId="4217" xr:uid="{00000000-0005-0000-0000-00007A100000}"/>
    <cellStyle name="40 % - Accent1 7 4 3" xfId="4218" xr:uid="{00000000-0005-0000-0000-00007B100000}"/>
    <cellStyle name="40 % - Accent1 7 5" xfId="4219" xr:uid="{00000000-0005-0000-0000-00007C100000}"/>
    <cellStyle name="40 % - Accent1 7 5 2" xfId="4220" xr:uid="{00000000-0005-0000-0000-00007D100000}"/>
    <cellStyle name="40 % - Accent1 7 6" xfId="4221" xr:uid="{00000000-0005-0000-0000-00007E100000}"/>
    <cellStyle name="40 % - Accent1 7_RH et QS" xfId="4222" xr:uid="{00000000-0005-0000-0000-00007F100000}"/>
    <cellStyle name="40 % - Accent1 8" xfId="4223" xr:uid="{00000000-0005-0000-0000-000080100000}"/>
    <cellStyle name="40 % - Accent1 8 2" xfId="4224" xr:uid="{00000000-0005-0000-0000-000081100000}"/>
    <cellStyle name="40 % - Accent1 8 2 2" xfId="4225" xr:uid="{00000000-0005-0000-0000-000082100000}"/>
    <cellStyle name="40 % - Accent1 8 2 2 2" xfId="4226" xr:uid="{00000000-0005-0000-0000-000083100000}"/>
    <cellStyle name="40 % - Accent1 8 2 2 2 2" xfId="4227" xr:uid="{00000000-0005-0000-0000-000084100000}"/>
    <cellStyle name="40 % - Accent1 8 2 2 3" xfId="4228" xr:uid="{00000000-0005-0000-0000-000085100000}"/>
    <cellStyle name="40 % - Accent1 8 2 3" xfId="4229" xr:uid="{00000000-0005-0000-0000-000086100000}"/>
    <cellStyle name="40 % - Accent1 8 2 3 2" xfId="4230" xr:uid="{00000000-0005-0000-0000-000087100000}"/>
    <cellStyle name="40 % - Accent1 8 2 4" xfId="4231" xr:uid="{00000000-0005-0000-0000-000088100000}"/>
    <cellStyle name="40 % - Accent1 8 2_RH et QS" xfId="4232" xr:uid="{00000000-0005-0000-0000-000089100000}"/>
    <cellStyle name="40 % - Accent1 8 3" xfId="4233" xr:uid="{00000000-0005-0000-0000-00008A100000}"/>
    <cellStyle name="40 % - Accent1 8 3 2" xfId="4234" xr:uid="{00000000-0005-0000-0000-00008B100000}"/>
    <cellStyle name="40 % - Accent1 8 3 2 2" xfId="4235" xr:uid="{00000000-0005-0000-0000-00008C100000}"/>
    <cellStyle name="40 % - Accent1 8 3 2 2 2" xfId="4236" xr:uid="{00000000-0005-0000-0000-00008D100000}"/>
    <cellStyle name="40 % - Accent1 8 3 2 3" xfId="4237" xr:uid="{00000000-0005-0000-0000-00008E100000}"/>
    <cellStyle name="40 % - Accent1 8 3 3" xfId="4238" xr:uid="{00000000-0005-0000-0000-00008F100000}"/>
    <cellStyle name="40 % - Accent1 8 3 3 2" xfId="4239" xr:uid="{00000000-0005-0000-0000-000090100000}"/>
    <cellStyle name="40 % - Accent1 8 3 4" xfId="4240" xr:uid="{00000000-0005-0000-0000-000091100000}"/>
    <cellStyle name="40 % - Accent1 8 3_RH et QS" xfId="4241" xr:uid="{00000000-0005-0000-0000-000092100000}"/>
    <cellStyle name="40 % - Accent1 8 4" xfId="4242" xr:uid="{00000000-0005-0000-0000-000093100000}"/>
    <cellStyle name="40 % - Accent1 8 4 2" xfId="4243" xr:uid="{00000000-0005-0000-0000-000094100000}"/>
    <cellStyle name="40 % - Accent1 8 4 2 2" xfId="4244" xr:uid="{00000000-0005-0000-0000-000095100000}"/>
    <cellStyle name="40 % - Accent1 8 4 3" xfId="4245" xr:uid="{00000000-0005-0000-0000-000096100000}"/>
    <cellStyle name="40 % - Accent1 8 5" xfId="4246" xr:uid="{00000000-0005-0000-0000-000097100000}"/>
    <cellStyle name="40 % - Accent1 8 5 2" xfId="4247" xr:uid="{00000000-0005-0000-0000-000098100000}"/>
    <cellStyle name="40 % - Accent1 8 6" xfId="4248" xr:uid="{00000000-0005-0000-0000-000099100000}"/>
    <cellStyle name="40 % - Accent1 8_RH et QS" xfId="4249" xr:uid="{00000000-0005-0000-0000-00009A100000}"/>
    <cellStyle name="40 % - Accent1 9" xfId="4250" xr:uid="{00000000-0005-0000-0000-00009B100000}"/>
    <cellStyle name="40 % - Accent1 9 2" xfId="4251" xr:uid="{00000000-0005-0000-0000-00009C100000}"/>
    <cellStyle name="40 % - Accent1 9 2 2" xfId="4252" xr:uid="{00000000-0005-0000-0000-00009D100000}"/>
    <cellStyle name="40 % - Accent1 9 2 2 2" xfId="4253" xr:uid="{00000000-0005-0000-0000-00009E100000}"/>
    <cellStyle name="40 % - Accent1 9 2 2 2 2" xfId="4254" xr:uid="{00000000-0005-0000-0000-00009F100000}"/>
    <cellStyle name="40 % - Accent1 9 2 2 3" xfId="4255" xr:uid="{00000000-0005-0000-0000-0000A0100000}"/>
    <cellStyle name="40 % - Accent1 9 2 3" xfId="4256" xr:uid="{00000000-0005-0000-0000-0000A1100000}"/>
    <cellStyle name="40 % - Accent1 9 2 3 2" xfId="4257" xr:uid="{00000000-0005-0000-0000-0000A2100000}"/>
    <cellStyle name="40 % - Accent1 9 2 4" xfId="4258" xr:uid="{00000000-0005-0000-0000-0000A3100000}"/>
    <cellStyle name="40 % - Accent1 9 2_RH et QS" xfId="4259" xr:uid="{00000000-0005-0000-0000-0000A4100000}"/>
    <cellStyle name="40 % - Accent1 9 3" xfId="4260" xr:uid="{00000000-0005-0000-0000-0000A5100000}"/>
    <cellStyle name="40 % - Accent1 9 3 2" xfId="4261" xr:uid="{00000000-0005-0000-0000-0000A6100000}"/>
    <cellStyle name="40 % - Accent1 9 3 2 2" xfId="4262" xr:uid="{00000000-0005-0000-0000-0000A7100000}"/>
    <cellStyle name="40 % - Accent1 9 3 2 2 2" xfId="4263" xr:uid="{00000000-0005-0000-0000-0000A8100000}"/>
    <cellStyle name="40 % - Accent1 9 3 2 3" xfId="4264" xr:uid="{00000000-0005-0000-0000-0000A9100000}"/>
    <cellStyle name="40 % - Accent1 9 3 3" xfId="4265" xr:uid="{00000000-0005-0000-0000-0000AA100000}"/>
    <cellStyle name="40 % - Accent1 9 3 3 2" xfId="4266" xr:uid="{00000000-0005-0000-0000-0000AB100000}"/>
    <cellStyle name="40 % - Accent1 9 3 4" xfId="4267" xr:uid="{00000000-0005-0000-0000-0000AC100000}"/>
    <cellStyle name="40 % - Accent1 9 3_RH et QS" xfId="4268" xr:uid="{00000000-0005-0000-0000-0000AD100000}"/>
    <cellStyle name="40 % - Accent1 9 4" xfId="4269" xr:uid="{00000000-0005-0000-0000-0000AE100000}"/>
    <cellStyle name="40 % - Accent1 9 4 2" xfId="4270" xr:uid="{00000000-0005-0000-0000-0000AF100000}"/>
    <cellStyle name="40 % - Accent1 9 4 2 2" xfId="4271" xr:uid="{00000000-0005-0000-0000-0000B0100000}"/>
    <cellStyle name="40 % - Accent1 9 4 3" xfId="4272" xr:uid="{00000000-0005-0000-0000-0000B1100000}"/>
    <cellStyle name="40 % - Accent1 9 5" xfId="4273" xr:uid="{00000000-0005-0000-0000-0000B2100000}"/>
    <cellStyle name="40 % - Accent1 9 5 2" xfId="4274" xr:uid="{00000000-0005-0000-0000-0000B3100000}"/>
    <cellStyle name="40 % - Accent1 9 6" xfId="4275" xr:uid="{00000000-0005-0000-0000-0000B4100000}"/>
    <cellStyle name="40 % - Accent1 9_RH et QS" xfId="4276" xr:uid="{00000000-0005-0000-0000-0000B5100000}"/>
    <cellStyle name="40 % - Accent2 10" xfId="4277" xr:uid="{00000000-0005-0000-0000-0000B6100000}"/>
    <cellStyle name="40 % - Accent2 10 2" xfId="4278" xr:uid="{00000000-0005-0000-0000-0000B7100000}"/>
    <cellStyle name="40 % - Accent2 10 2 2" xfId="4279" xr:uid="{00000000-0005-0000-0000-0000B8100000}"/>
    <cellStyle name="40 % - Accent2 10 2 2 2" xfId="4280" xr:uid="{00000000-0005-0000-0000-0000B9100000}"/>
    <cellStyle name="40 % - Accent2 10 2 2 2 2" xfId="4281" xr:uid="{00000000-0005-0000-0000-0000BA100000}"/>
    <cellStyle name="40 % - Accent2 10 2 2 3" xfId="4282" xr:uid="{00000000-0005-0000-0000-0000BB100000}"/>
    <cellStyle name="40 % - Accent2 10 2 3" xfId="4283" xr:uid="{00000000-0005-0000-0000-0000BC100000}"/>
    <cellStyle name="40 % - Accent2 10 2 3 2" xfId="4284" xr:uid="{00000000-0005-0000-0000-0000BD100000}"/>
    <cellStyle name="40 % - Accent2 10 2 4" xfId="4285" xr:uid="{00000000-0005-0000-0000-0000BE100000}"/>
    <cellStyle name="40 % - Accent2 10 2_RH et QS" xfId="4286" xr:uid="{00000000-0005-0000-0000-0000BF100000}"/>
    <cellStyle name="40 % - Accent2 10 3" xfId="4287" xr:uid="{00000000-0005-0000-0000-0000C0100000}"/>
    <cellStyle name="40 % - Accent2 10 3 2" xfId="4288" xr:uid="{00000000-0005-0000-0000-0000C1100000}"/>
    <cellStyle name="40 % - Accent2 10 3 2 2" xfId="4289" xr:uid="{00000000-0005-0000-0000-0000C2100000}"/>
    <cellStyle name="40 % - Accent2 10 3 2 2 2" xfId="4290" xr:uid="{00000000-0005-0000-0000-0000C3100000}"/>
    <cellStyle name="40 % - Accent2 10 3 2 3" xfId="4291" xr:uid="{00000000-0005-0000-0000-0000C4100000}"/>
    <cellStyle name="40 % - Accent2 10 3 3" xfId="4292" xr:uid="{00000000-0005-0000-0000-0000C5100000}"/>
    <cellStyle name="40 % - Accent2 10 3 3 2" xfId="4293" xr:uid="{00000000-0005-0000-0000-0000C6100000}"/>
    <cellStyle name="40 % - Accent2 10 3 4" xfId="4294" xr:uid="{00000000-0005-0000-0000-0000C7100000}"/>
    <cellStyle name="40 % - Accent2 10 3_RH et QS" xfId="4295" xr:uid="{00000000-0005-0000-0000-0000C8100000}"/>
    <cellStyle name="40 % - Accent2 10 4" xfId="4296" xr:uid="{00000000-0005-0000-0000-0000C9100000}"/>
    <cellStyle name="40 % - Accent2 10 4 2" xfId="4297" xr:uid="{00000000-0005-0000-0000-0000CA100000}"/>
    <cellStyle name="40 % - Accent2 10 4 2 2" xfId="4298" xr:uid="{00000000-0005-0000-0000-0000CB100000}"/>
    <cellStyle name="40 % - Accent2 10 4 3" xfId="4299" xr:uid="{00000000-0005-0000-0000-0000CC100000}"/>
    <cellStyle name="40 % - Accent2 10 5" xfId="4300" xr:uid="{00000000-0005-0000-0000-0000CD100000}"/>
    <cellStyle name="40 % - Accent2 10 5 2" xfId="4301" xr:uid="{00000000-0005-0000-0000-0000CE100000}"/>
    <cellStyle name="40 % - Accent2 10 6" xfId="4302" xr:uid="{00000000-0005-0000-0000-0000CF100000}"/>
    <cellStyle name="40 % - Accent2 10_RH et QS" xfId="4303" xr:uid="{00000000-0005-0000-0000-0000D0100000}"/>
    <cellStyle name="40 % - Accent2 11" xfId="4304" xr:uid="{00000000-0005-0000-0000-0000D1100000}"/>
    <cellStyle name="40 % - Accent2 11 2" xfId="4305" xr:uid="{00000000-0005-0000-0000-0000D2100000}"/>
    <cellStyle name="40 % - Accent2 11 2 2" xfId="4306" xr:uid="{00000000-0005-0000-0000-0000D3100000}"/>
    <cellStyle name="40 % - Accent2 11 2 2 2" xfId="4307" xr:uid="{00000000-0005-0000-0000-0000D4100000}"/>
    <cellStyle name="40 % - Accent2 11 2 3" xfId="4308" xr:uid="{00000000-0005-0000-0000-0000D5100000}"/>
    <cellStyle name="40 % - Accent2 11 3" xfId="4309" xr:uid="{00000000-0005-0000-0000-0000D6100000}"/>
    <cellStyle name="40 % - Accent2 11 3 2" xfId="4310" xr:uid="{00000000-0005-0000-0000-0000D7100000}"/>
    <cellStyle name="40 % - Accent2 11 4" xfId="4311" xr:uid="{00000000-0005-0000-0000-0000D8100000}"/>
    <cellStyle name="40 % - Accent2 11_RH et QS" xfId="4312" xr:uid="{00000000-0005-0000-0000-0000D9100000}"/>
    <cellStyle name="40 % - Accent2 12" xfId="4313" xr:uid="{00000000-0005-0000-0000-0000DA100000}"/>
    <cellStyle name="40 % - Accent2 12 2" xfId="4314" xr:uid="{00000000-0005-0000-0000-0000DB100000}"/>
    <cellStyle name="40 % - Accent2 12 2 2" xfId="4315" xr:uid="{00000000-0005-0000-0000-0000DC100000}"/>
    <cellStyle name="40 % - Accent2 12 2 2 2" xfId="4316" xr:uid="{00000000-0005-0000-0000-0000DD100000}"/>
    <cellStyle name="40 % - Accent2 12 2 3" xfId="4317" xr:uid="{00000000-0005-0000-0000-0000DE100000}"/>
    <cellStyle name="40 % - Accent2 12 3" xfId="4318" xr:uid="{00000000-0005-0000-0000-0000DF100000}"/>
    <cellStyle name="40 % - Accent2 12 3 2" xfId="4319" xr:uid="{00000000-0005-0000-0000-0000E0100000}"/>
    <cellStyle name="40 % - Accent2 12 4" xfId="4320" xr:uid="{00000000-0005-0000-0000-0000E1100000}"/>
    <cellStyle name="40 % - Accent2 12_RH et QS" xfId="4321" xr:uid="{00000000-0005-0000-0000-0000E2100000}"/>
    <cellStyle name="40 % - Accent2 13" xfId="4322" xr:uid="{00000000-0005-0000-0000-0000E3100000}"/>
    <cellStyle name="40 % - Accent2 13 2" xfId="4323" xr:uid="{00000000-0005-0000-0000-0000E4100000}"/>
    <cellStyle name="40 % - Accent2 13 2 2" xfId="4324" xr:uid="{00000000-0005-0000-0000-0000E5100000}"/>
    <cellStyle name="40 % - Accent2 13 2 2 2" xfId="4325" xr:uid="{00000000-0005-0000-0000-0000E6100000}"/>
    <cellStyle name="40 % - Accent2 13 2 3" xfId="4326" xr:uid="{00000000-0005-0000-0000-0000E7100000}"/>
    <cellStyle name="40 % - Accent2 13 3" xfId="4327" xr:uid="{00000000-0005-0000-0000-0000E8100000}"/>
    <cellStyle name="40 % - Accent2 13 3 2" xfId="4328" xr:uid="{00000000-0005-0000-0000-0000E9100000}"/>
    <cellStyle name="40 % - Accent2 13 4" xfId="4329" xr:uid="{00000000-0005-0000-0000-0000EA100000}"/>
    <cellStyle name="40 % - Accent2 13_RH et QS" xfId="4330" xr:uid="{00000000-0005-0000-0000-0000EB100000}"/>
    <cellStyle name="40 % - Accent2 14" xfId="4331" xr:uid="{00000000-0005-0000-0000-0000EC100000}"/>
    <cellStyle name="40 % - Accent2 14 2" xfId="4332" xr:uid="{00000000-0005-0000-0000-0000ED100000}"/>
    <cellStyle name="40 % - Accent2 15" xfId="4333" xr:uid="{00000000-0005-0000-0000-0000EE100000}"/>
    <cellStyle name="40 % - Accent2 2" xfId="4334" xr:uid="{00000000-0005-0000-0000-0000EF100000}"/>
    <cellStyle name="40 % - Accent2 2 2" xfId="4335" xr:uid="{00000000-0005-0000-0000-0000F0100000}"/>
    <cellStyle name="40 % - Accent2 2 2 2" xfId="4336" xr:uid="{00000000-0005-0000-0000-0000F1100000}"/>
    <cellStyle name="40 % - Accent2 2 2_Parc Mobile" xfId="4337" xr:uid="{00000000-0005-0000-0000-0000F2100000}"/>
    <cellStyle name="40 % - Accent2 2 3" xfId="4338" xr:uid="{00000000-0005-0000-0000-0000F3100000}"/>
    <cellStyle name="40 % - Accent2 2 4" xfId="4339" xr:uid="{00000000-0005-0000-0000-0000F4100000}"/>
    <cellStyle name="40 % - Accent2 2 5" xfId="4340" xr:uid="{00000000-0005-0000-0000-0000F5100000}"/>
    <cellStyle name="40 % - Accent2 2_CA Fixe" xfId="4341" xr:uid="{00000000-0005-0000-0000-0000F6100000}"/>
    <cellStyle name="40 % - Accent2 3" xfId="4342" xr:uid="{00000000-0005-0000-0000-0000F7100000}"/>
    <cellStyle name="40 % - Accent2 3 2" xfId="4343" xr:uid="{00000000-0005-0000-0000-0000F8100000}"/>
    <cellStyle name="40 % - Accent2 3 2 2" xfId="4344" xr:uid="{00000000-0005-0000-0000-0000F9100000}"/>
    <cellStyle name="40 % - Accent2 3 2_Parc Mobile" xfId="4345" xr:uid="{00000000-0005-0000-0000-0000FA100000}"/>
    <cellStyle name="40 % - Accent2 3 3" xfId="4346" xr:uid="{00000000-0005-0000-0000-0000FB100000}"/>
    <cellStyle name="40 % - Accent2 3 4" xfId="4347" xr:uid="{00000000-0005-0000-0000-0000FC100000}"/>
    <cellStyle name="40 % - Accent2 3 5" xfId="4348" xr:uid="{00000000-0005-0000-0000-0000FD100000}"/>
    <cellStyle name="40 % - Accent2 3_CA Fixe" xfId="4349" xr:uid="{00000000-0005-0000-0000-0000FE100000}"/>
    <cellStyle name="40 % - Accent2 4" xfId="4350" xr:uid="{00000000-0005-0000-0000-0000FF100000}"/>
    <cellStyle name="40 % - Accent2 4 2" xfId="4351" xr:uid="{00000000-0005-0000-0000-000000110000}"/>
    <cellStyle name="40 % - Accent2 4 2 2" xfId="4352" xr:uid="{00000000-0005-0000-0000-000001110000}"/>
    <cellStyle name="40 % - Accent2 4 2_Parc Mobile" xfId="4353" xr:uid="{00000000-0005-0000-0000-000002110000}"/>
    <cellStyle name="40 % - Accent2 4 3" xfId="4354" xr:uid="{00000000-0005-0000-0000-000003110000}"/>
    <cellStyle name="40 % - Accent2 4 4" xfId="4355" xr:uid="{00000000-0005-0000-0000-000004110000}"/>
    <cellStyle name="40 % - Accent2 4_CA Fixe" xfId="4356" xr:uid="{00000000-0005-0000-0000-000005110000}"/>
    <cellStyle name="40 % - Accent2 5" xfId="4357" xr:uid="{00000000-0005-0000-0000-000006110000}"/>
    <cellStyle name="40 % - Accent2 5 2" xfId="4358" xr:uid="{00000000-0005-0000-0000-000007110000}"/>
    <cellStyle name="40 % - Accent2 6" xfId="4359" xr:uid="{00000000-0005-0000-0000-000008110000}"/>
    <cellStyle name="40 % - Accent2 6 2" xfId="4360" xr:uid="{00000000-0005-0000-0000-000009110000}"/>
    <cellStyle name="40 % - Accent2 7" xfId="4361" xr:uid="{00000000-0005-0000-0000-00000A110000}"/>
    <cellStyle name="40 % - Accent2 7 2" xfId="4362" xr:uid="{00000000-0005-0000-0000-00000B110000}"/>
    <cellStyle name="40 % - Accent2 7 2 2" xfId="4363" xr:uid="{00000000-0005-0000-0000-00000C110000}"/>
    <cellStyle name="40 % - Accent2 7 2 2 2" xfId="4364" xr:uid="{00000000-0005-0000-0000-00000D110000}"/>
    <cellStyle name="40 % - Accent2 7 2 2 2 2" xfId="4365" xr:uid="{00000000-0005-0000-0000-00000E110000}"/>
    <cellStyle name="40 % - Accent2 7 2 2 3" xfId="4366" xr:uid="{00000000-0005-0000-0000-00000F110000}"/>
    <cellStyle name="40 % - Accent2 7 2 3" xfId="4367" xr:uid="{00000000-0005-0000-0000-000010110000}"/>
    <cellStyle name="40 % - Accent2 7 2 3 2" xfId="4368" xr:uid="{00000000-0005-0000-0000-000011110000}"/>
    <cellStyle name="40 % - Accent2 7 2 4" xfId="4369" xr:uid="{00000000-0005-0000-0000-000012110000}"/>
    <cellStyle name="40 % - Accent2 7 2_RH et QS" xfId="4370" xr:uid="{00000000-0005-0000-0000-000013110000}"/>
    <cellStyle name="40 % - Accent2 7 3" xfId="4371" xr:uid="{00000000-0005-0000-0000-000014110000}"/>
    <cellStyle name="40 % - Accent2 7 3 2" xfId="4372" xr:uid="{00000000-0005-0000-0000-000015110000}"/>
    <cellStyle name="40 % - Accent2 7 3 2 2" xfId="4373" xr:uid="{00000000-0005-0000-0000-000016110000}"/>
    <cellStyle name="40 % - Accent2 7 3 2 2 2" xfId="4374" xr:uid="{00000000-0005-0000-0000-000017110000}"/>
    <cellStyle name="40 % - Accent2 7 3 2 3" xfId="4375" xr:uid="{00000000-0005-0000-0000-000018110000}"/>
    <cellStyle name="40 % - Accent2 7 3 3" xfId="4376" xr:uid="{00000000-0005-0000-0000-000019110000}"/>
    <cellStyle name="40 % - Accent2 7 3 3 2" xfId="4377" xr:uid="{00000000-0005-0000-0000-00001A110000}"/>
    <cellStyle name="40 % - Accent2 7 3 4" xfId="4378" xr:uid="{00000000-0005-0000-0000-00001B110000}"/>
    <cellStyle name="40 % - Accent2 7 3_RH et QS" xfId="4379" xr:uid="{00000000-0005-0000-0000-00001C110000}"/>
    <cellStyle name="40 % - Accent2 7 4" xfId="4380" xr:uid="{00000000-0005-0000-0000-00001D110000}"/>
    <cellStyle name="40 % - Accent2 7 4 2" xfId="4381" xr:uid="{00000000-0005-0000-0000-00001E110000}"/>
    <cellStyle name="40 % - Accent2 7 4 2 2" xfId="4382" xr:uid="{00000000-0005-0000-0000-00001F110000}"/>
    <cellStyle name="40 % - Accent2 7 4 3" xfId="4383" xr:uid="{00000000-0005-0000-0000-000020110000}"/>
    <cellStyle name="40 % - Accent2 7 5" xfId="4384" xr:uid="{00000000-0005-0000-0000-000021110000}"/>
    <cellStyle name="40 % - Accent2 7 5 2" xfId="4385" xr:uid="{00000000-0005-0000-0000-000022110000}"/>
    <cellStyle name="40 % - Accent2 7 6" xfId="4386" xr:uid="{00000000-0005-0000-0000-000023110000}"/>
    <cellStyle name="40 % - Accent2 7_RH et QS" xfId="4387" xr:uid="{00000000-0005-0000-0000-000024110000}"/>
    <cellStyle name="40 % - Accent2 8" xfId="4388" xr:uid="{00000000-0005-0000-0000-000025110000}"/>
    <cellStyle name="40 % - Accent2 8 2" xfId="4389" xr:uid="{00000000-0005-0000-0000-000026110000}"/>
    <cellStyle name="40 % - Accent2 8 2 2" xfId="4390" xr:uid="{00000000-0005-0000-0000-000027110000}"/>
    <cellStyle name="40 % - Accent2 8 2 2 2" xfId="4391" xr:uid="{00000000-0005-0000-0000-000028110000}"/>
    <cellStyle name="40 % - Accent2 8 2 2 2 2" xfId="4392" xr:uid="{00000000-0005-0000-0000-000029110000}"/>
    <cellStyle name="40 % - Accent2 8 2 2 3" xfId="4393" xr:uid="{00000000-0005-0000-0000-00002A110000}"/>
    <cellStyle name="40 % - Accent2 8 2 3" xfId="4394" xr:uid="{00000000-0005-0000-0000-00002B110000}"/>
    <cellStyle name="40 % - Accent2 8 2 3 2" xfId="4395" xr:uid="{00000000-0005-0000-0000-00002C110000}"/>
    <cellStyle name="40 % - Accent2 8 2 4" xfId="4396" xr:uid="{00000000-0005-0000-0000-00002D110000}"/>
    <cellStyle name="40 % - Accent2 8 2_RH et QS" xfId="4397" xr:uid="{00000000-0005-0000-0000-00002E110000}"/>
    <cellStyle name="40 % - Accent2 8 3" xfId="4398" xr:uid="{00000000-0005-0000-0000-00002F110000}"/>
    <cellStyle name="40 % - Accent2 8 3 2" xfId="4399" xr:uid="{00000000-0005-0000-0000-000030110000}"/>
    <cellStyle name="40 % - Accent2 8 3 2 2" xfId="4400" xr:uid="{00000000-0005-0000-0000-000031110000}"/>
    <cellStyle name="40 % - Accent2 8 3 2 2 2" xfId="4401" xr:uid="{00000000-0005-0000-0000-000032110000}"/>
    <cellStyle name="40 % - Accent2 8 3 2 3" xfId="4402" xr:uid="{00000000-0005-0000-0000-000033110000}"/>
    <cellStyle name="40 % - Accent2 8 3 3" xfId="4403" xr:uid="{00000000-0005-0000-0000-000034110000}"/>
    <cellStyle name="40 % - Accent2 8 3 3 2" xfId="4404" xr:uid="{00000000-0005-0000-0000-000035110000}"/>
    <cellStyle name="40 % - Accent2 8 3 4" xfId="4405" xr:uid="{00000000-0005-0000-0000-000036110000}"/>
    <cellStyle name="40 % - Accent2 8 3_RH et QS" xfId="4406" xr:uid="{00000000-0005-0000-0000-000037110000}"/>
    <cellStyle name="40 % - Accent2 8 4" xfId="4407" xr:uid="{00000000-0005-0000-0000-000038110000}"/>
    <cellStyle name="40 % - Accent2 8 4 2" xfId="4408" xr:uid="{00000000-0005-0000-0000-000039110000}"/>
    <cellStyle name="40 % - Accent2 8 4 2 2" xfId="4409" xr:uid="{00000000-0005-0000-0000-00003A110000}"/>
    <cellStyle name="40 % - Accent2 8 4 3" xfId="4410" xr:uid="{00000000-0005-0000-0000-00003B110000}"/>
    <cellStyle name="40 % - Accent2 8 5" xfId="4411" xr:uid="{00000000-0005-0000-0000-00003C110000}"/>
    <cellStyle name="40 % - Accent2 8 5 2" xfId="4412" xr:uid="{00000000-0005-0000-0000-00003D110000}"/>
    <cellStyle name="40 % - Accent2 8 6" xfId="4413" xr:uid="{00000000-0005-0000-0000-00003E110000}"/>
    <cellStyle name="40 % - Accent2 8_RH et QS" xfId="4414" xr:uid="{00000000-0005-0000-0000-00003F110000}"/>
    <cellStyle name="40 % - Accent2 9" xfId="4415" xr:uid="{00000000-0005-0000-0000-000040110000}"/>
    <cellStyle name="40 % - Accent2 9 2" xfId="4416" xr:uid="{00000000-0005-0000-0000-000041110000}"/>
    <cellStyle name="40 % - Accent2 9 2 2" xfId="4417" xr:uid="{00000000-0005-0000-0000-000042110000}"/>
    <cellStyle name="40 % - Accent2 9 2 2 2" xfId="4418" xr:uid="{00000000-0005-0000-0000-000043110000}"/>
    <cellStyle name="40 % - Accent2 9 2 2 2 2" xfId="4419" xr:uid="{00000000-0005-0000-0000-000044110000}"/>
    <cellStyle name="40 % - Accent2 9 2 2 3" xfId="4420" xr:uid="{00000000-0005-0000-0000-000045110000}"/>
    <cellStyle name="40 % - Accent2 9 2 3" xfId="4421" xr:uid="{00000000-0005-0000-0000-000046110000}"/>
    <cellStyle name="40 % - Accent2 9 2 3 2" xfId="4422" xr:uid="{00000000-0005-0000-0000-000047110000}"/>
    <cellStyle name="40 % - Accent2 9 2 4" xfId="4423" xr:uid="{00000000-0005-0000-0000-000048110000}"/>
    <cellStyle name="40 % - Accent2 9 2_RH et QS" xfId="4424" xr:uid="{00000000-0005-0000-0000-000049110000}"/>
    <cellStyle name="40 % - Accent2 9 3" xfId="4425" xr:uid="{00000000-0005-0000-0000-00004A110000}"/>
    <cellStyle name="40 % - Accent2 9 3 2" xfId="4426" xr:uid="{00000000-0005-0000-0000-00004B110000}"/>
    <cellStyle name="40 % - Accent2 9 3 2 2" xfId="4427" xr:uid="{00000000-0005-0000-0000-00004C110000}"/>
    <cellStyle name="40 % - Accent2 9 3 2 2 2" xfId="4428" xr:uid="{00000000-0005-0000-0000-00004D110000}"/>
    <cellStyle name="40 % - Accent2 9 3 2 3" xfId="4429" xr:uid="{00000000-0005-0000-0000-00004E110000}"/>
    <cellStyle name="40 % - Accent2 9 3 3" xfId="4430" xr:uid="{00000000-0005-0000-0000-00004F110000}"/>
    <cellStyle name="40 % - Accent2 9 3 3 2" xfId="4431" xr:uid="{00000000-0005-0000-0000-000050110000}"/>
    <cellStyle name="40 % - Accent2 9 3 4" xfId="4432" xr:uid="{00000000-0005-0000-0000-000051110000}"/>
    <cellStyle name="40 % - Accent2 9 3_RH et QS" xfId="4433" xr:uid="{00000000-0005-0000-0000-000052110000}"/>
    <cellStyle name="40 % - Accent2 9 4" xfId="4434" xr:uid="{00000000-0005-0000-0000-000053110000}"/>
    <cellStyle name="40 % - Accent2 9 4 2" xfId="4435" xr:uid="{00000000-0005-0000-0000-000054110000}"/>
    <cellStyle name="40 % - Accent2 9 4 2 2" xfId="4436" xr:uid="{00000000-0005-0000-0000-000055110000}"/>
    <cellStyle name="40 % - Accent2 9 4 3" xfId="4437" xr:uid="{00000000-0005-0000-0000-000056110000}"/>
    <cellStyle name="40 % - Accent2 9 5" xfId="4438" xr:uid="{00000000-0005-0000-0000-000057110000}"/>
    <cellStyle name="40 % - Accent2 9 5 2" xfId="4439" xr:uid="{00000000-0005-0000-0000-000058110000}"/>
    <cellStyle name="40 % - Accent2 9 6" xfId="4440" xr:uid="{00000000-0005-0000-0000-000059110000}"/>
    <cellStyle name="40 % - Accent2 9_RH et QS" xfId="4441" xr:uid="{00000000-0005-0000-0000-00005A110000}"/>
    <cellStyle name="40 % - Accent3 10" xfId="4442" xr:uid="{00000000-0005-0000-0000-00005B110000}"/>
    <cellStyle name="40 % - Accent3 10 2" xfId="4443" xr:uid="{00000000-0005-0000-0000-00005C110000}"/>
    <cellStyle name="40 % - Accent3 10 2 2" xfId="4444" xr:uid="{00000000-0005-0000-0000-00005D110000}"/>
    <cellStyle name="40 % - Accent3 10 2 2 2" xfId="4445" xr:uid="{00000000-0005-0000-0000-00005E110000}"/>
    <cellStyle name="40 % - Accent3 10 2 2 2 2" xfId="4446" xr:uid="{00000000-0005-0000-0000-00005F110000}"/>
    <cellStyle name="40 % - Accent3 10 2 2 3" xfId="4447" xr:uid="{00000000-0005-0000-0000-000060110000}"/>
    <cellStyle name="40 % - Accent3 10 2 3" xfId="4448" xr:uid="{00000000-0005-0000-0000-000061110000}"/>
    <cellStyle name="40 % - Accent3 10 2 3 2" xfId="4449" xr:uid="{00000000-0005-0000-0000-000062110000}"/>
    <cellStyle name="40 % - Accent3 10 2 4" xfId="4450" xr:uid="{00000000-0005-0000-0000-000063110000}"/>
    <cellStyle name="40 % - Accent3 10 2_RH et QS" xfId="4451" xr:uid="{00000000-0005-0000-0000-000064110000}"/>
    <cellStyle name="40 % - Accent3 10 3" xfId="4452" xr:uid="{00000000-0005-0000-0000-000065110000}"/>
    <cellStyle name="40 % - Accent3 10 3 2" xfId="4453" xr:uid="{00000000-0005-0000-0000-000066110000}"/>
    <cellStyle name="40 % - Accent3 10 3 2 2" xfId="4454" xr:uid="{00000000-0005-0000-0000-000067110000}"/>
    <cellStyle name="40 % - Accent3 10 3 2 2 2" xfId="4455" xr:uid="{00000000-0005-0000-0000-000068110000}"/>
    <cellStyle name="40 % - Accent3 10 3 2 3" xfId="4456" xr:uid="{00000000-0005-0000-0000-000069110000}"/>
    <cellStyle name="40 % - Accent3 10 3 3" xfId="4457" xr:uid="{00000000-0005-0000-0000-00006A110000}"/>
    <cellStyle name="40 % - Accent3 10 3 3 2" xfId="4458" xr:uid="{00000000-0005-0000-0000-00006B110000}"/>
    <cellStyle name="40 % - Accent3 10 3 4" xfId="4459" xr:uid="{00000000-0005-0000-0000-00006C110000}"/>
    <cellStyle name="40 % - Accent3 10 3_RH et QS" xfId="4460" xr:uid="{00000000-0005-0000-0000-00006D110000}"/>
    <cellStyle name="40 % - Accent3 10 4" xfId="4461" xr:uid="{00000000-0005-0000-0000-00006E110000}"/>
    <cellStyle name="40 % - Accent3 10 4 2" xfId="4462" xr:uid="{00000000-0005-0000-0000-00006F110000}"/>
    <cellStyle name="40 % - Accent3 10 4 2 2" xfId="4463" xr:uid="{00000000-0005-0000-0000-000070110000}"/>
    <cellStyle name="40 % - Accent3 10 4 3" xfId="4464" xr:uid="{00000000-0005-0000-0000-000071110000}"/>
    <cellStyle name="40 % - Accent3 10 5" xfId="4465" xr:uid="{00000000-0005-0000-0000-000072110000}"/>
    <cellStyle name="40 % - Accent3 10 5 2" xfId="4466" xr:uid="{00000000-0005-0000-0000-000073110000}"/>
    <cellStyle name="40 % - Accent3 10 6" xfId="4467" xr:uid="{00000000-0005-0000-0000-000074110000}"/>
    <cellStyle name="40 % - Accent3 10_RH et QS" xfId="4468" xr:uid="{00000000-0005-0000-0000-000075110000}"/>
    <cellStyle name="40 % - Accent3 11" xfId="4469" xr:uid="{00000000-0005-0000-0000-000076110000}"/>
    <cellStyle name="40 % - Accent3 11 2" xfId="4470" xr:uid="{00000000-0005-0000-0000-000077110000}"/>
    <cellStyle name="40 % - Accent3 11 2 2" xfId="4471" xr:uid="{00000000-0005-0000-0000-000078110000}"/>
    <cellStyle name="40 % - Accent3 11 2 2 2" xfId="4472" xr:uid="{00000000-0005-0000-0000-000079110000}"/>
    <cellStyle name="40 % - Accent3 11 2 3" xfId="4473" xr:uid="{00000000-0005-0000-0000-00007A110000}"/>
    <cellStyle name="40 % - Accent3 11 3" xfId="4474" xr:uid="{00000000-0005-0000-0000-00007B110000}"/>
    <cellStyle name="40 % - Accent3 11 3 2" xfId="4475" xr:uid="{00000000-0005-0000-0000-00007C110000}"/>
    <cellStyle name="40 % - Accent3 11 4" xfId="4476" xr:uid="{00000000-0005-0000-0000-00007D110000}"/>
    <cellStyle name="40 % - Accent3 11_RH et QS" xfId="4477" xr:uid="{00000000-0005-0000-0000-00007E110000}"/>
    <cellStyle name="40 % - Accent3 12" xfId="4478" xr:uid="{00000000-0005-0000-0000-00007F110000}"/>
    <cellStyle name="40 % - Accent3 12 2" xfId="4479" xr:uid="{00000000-0005-0000-0000-000080110000}"/>
    <cellStyle name="40 % - Accent3 12 2 2" xfId="4480" xr:uid="{00000000-0005-0000-0000-000081110000}"/>
    <cellStyle name="40 % - Accent3 12 2 2 2" xfId="4481" xr:uid="{00000000-0005-0000-0000-000082110000}"/>
    <cellStyle name="40 % - Accent3 12 2 3" xfId="4482" xr:uid="{00000000-0005-0000-0000-000083110000}"/>
    <cellStyle name="40 % - Accent3 12 3" xfId="4483" xr:uid="{00000000-0005-0000-0000-000084110000}"/>
    <cellStyle name="40 % - Accent3 12 3 2" xfId="4484" xr:uid="{00000000-0005-0000-0000-000085110000}"/>
    <cellStyle name="40 % - Accent3 12 4" xfId="4485" xr:uid="{00000000-0005-0000-0000-000086110000}"/>
    <cellStyle name="40 % - Accent3 12_RH et QS" xfId="4486" xr:uid="{00000000-0005-0000-0000-000087110000}"/>
    <cellStyle name="40 % - Accent3 13" xfId="4487" xr:uid="{00000000-0005-0000-0000-000088110000}"/>
    <cellStyle name="40 % - Accent3 13 2" xfId="4488" xr:uid="{00000000-0005-0000-0000-000089110000}"/>
    <cellStyle name="40 % - Accent3 13 2 2" xfId="4489" xr:uid="{00000000-0005-0000-0000-00008A110000}"/>
    <cellStyle name="40 % - Accent3 13 2 2 2" xfId="4490" xr:uid="{00000000-0005-0000-0000-00008B110000}"/>
    <cellStyle name="40 % - Accent3 13 2 3" xfId="4491" xr:uid="{00000000-0005-0000-0000-00008C110000}"/>
    <cellStyle name="40 % - Accent3 13 3" xfId="4492" xr:uid="{00000000-0005-0000-0000-00008D110000}"/>
    <cellStyle name="40 % - Accent3 13 3 2" xfId="4493" xr:uid="{00000000-0005-0000-0000-00008E110000}"/>
    <cellStyle name="40 % - Accent3 13 4" xfId="4494" xr:uid="{00000000-0005-0000-0000-00008F110000}"/>
    <cellStyle name="40 % - Accent3 13_RH et QS" xfId="4495" xr:uid="{00000000-0005-0000-0000-000090110000}"/>
    <cellStyle name="40 % - Accent3 14" xfId="4496" xr:uid="{00000000-0005-0000-0000-000091110000}"/>
    <cellStyle name="40 % - Accent3 14 2" xfId="4497" xr:uid="{00000000-0005-0000-0000-000092110000}"/>
    <cellStyle name="40 % - Accent3 15" xfId="4498" xr:uid="{00000000-0005-0000-0000-000093110000}"/>
    <cellStyle name="40 % - Accent3 2" xfId="4499" xr:uid="{00000000-0005-0000-0000-000094110000}"/>
    <cellStyle name="40 % - Accent3 2 2" xfId="4500" xr:uid="{00000000-0005-0000-0000-000095110000}"/>
    <cellStyle name="40 % - Accent3 2 2 2" xfId="4501" xr:uid="{00000000-0005-0000-0000-000096110000}"/>
    <cellStyle name="40 % - Accent3 2 2 3" xfId="4502" xr:uid="{00000000-0005-0000-0000-000097110000}"/>
    <cellStyle name="40 % - Accent3 2 2_Parc Mobile" xfId="4503" xr:uid="{00000000-0005-0000-0000-000098110000}"/>
    <cellStyle name="40 % - Accent3 2 3" xfId="4504" xr:uid="{00000000-0005-0000-0000-000099110000}"/>
    <cellStyle name="40 % - Accent3 2 4" xfId="4505" xr:uid="{00000000-0005-0000-0000-00009A110000}"/>
    <cellStyle name="40 % - Accent3 2 5" xfId="4506" xr:uid="{00000000-0005-0000-0000-00009B110000}"/>
    <cellStyle name="40 % - Accent3 2_CA Fixe" xfId="4507" xr:uid="{00000000-0005-0000-0000-00009C110000}"/>
    <cellStyle name="40 % - Accent3 3" xfId="4508" xr:uid="{00000000-0005-0000-0000-00009D110000}"/>
    <cellStyle name="40 % - Accent3 3 2" xfId="4509" xr:uid="{00000000-0005-0000-0000-00009E110000}"/>
    <cellStyle name="40 % - Accent3 3 2 2" xfId="4510" xr:uid="{00000000-0005-0000-0000-00009F110000}"/>
    <cellStyle name="40 % - Accent3 3 2_Parc Mobile" xfId="4511" xr:uid="{00000000-0005-0000-0000-0000A0110000}"/>
    <cellStyle name="40 % - Accent3 3 3" xfId="4512" xr:uid="{00000000-0005-0000-0000-0000A1110000}"/>
    <cellStyle name="40 % - Accent3 3 4" xfId="4513" xr:uid="{00000000-0005-0000-0000-0000A2110000}"/>
    <cellStyle name="40 % - Accent3 3 5" xfId="4514" xr:uid="{00000000-0005-0000-0000-0000A3110000}"/>
    <cellStyle name="40 % - Accent3 3_CA Fixe" xfId="4515" xr:uid="{00000000-0005-0000-0000-0000A4110000}"/>
    <cellStyle name="40 % - Accent3 4" xfId="4516" xr:uid="{00000000-0005-0000-0000-0000A5110000}"/>
    <cellStyle name="40 % - Accent3 4 2" xfId="4517" xr:uid="{00000000-0005-0000-0000-0000A6110000}"/>
    <cellStyle name="40 % - Accent3 4 2 2" xfId="4518" xr:uid="{00000000-0005-0000-0000-0000A7110000}"/>
    <cellStyle name="40 % - Accent3 4 2_Parc Mobile" xfId="4519" xr:uid="{00000000-0005-0000-0000-0000A8110000}"/>
    <cellStyle name="40 % - Accent3 4 3" xfId="4520" xr:uid="{00000000-0005-0000-0000-0000A9110000}"/>
    <cellStyle name="40 % - Accent3 4 4" xfId="4521" xr:uid="{00000000-0005-0000-0000-0000AA110000}"/>
    <cellStyle name="40 % - Accent3 4 5" xfId="4522" xr:uid="{00000000-0005-0000-0000-0000AB110000}"/>
    <cellStyle name="40 % - Accent3 4_CA Fixe" xfId="4523" xr:uid="{00000000-0005-0000-0000-0000AC110000}"/>
    <cellStyle name="40 % - Accent3 5" xfId="4524" xr:uid="{00000000-0005-0000-0000-0000AD110000}"/>
    <cellStyle name="40 % - Accent3 5 2" xfId="4525" xr:uid="{00000000-0005-0000-0000-0000AE110000}"/>
    <cellStyle name="40 % - Accent3 6" xfId="4526" xr:uid="{00000000-0005-0000-0000-0000AF110000}"/>
    <cellStyle name="40 % - Accent3 6 2" xfId="4527" xr:uid="{00000000-0005-0000-0000-0000B0110000}"/>
    <cellStyle name="40 % - Accent3 7" xfId="4528" xr:uid="{00000000-0005-0000-0000-0000B1110000}"/>
    <cellStyle name="40 % - Accent3 7 2" xfId="4529" xr:uid="{00000000-0005-0000-0000-0000B2110000}"/>
    <cellStyle name="40 % - Accent3 7 2 2" xfId="4530" xr:uid="{00000000-0005-0000-0000-0000B3110000}"/>
    <cellStyle name="40 % - Accent3 7 2 2 2" xfId="4531" xr:uid="{00000000-0005-0000-0000-0000B4110000}"/>
    <cellStyle name="40 % - Accent3 7 2 2 2 2" xfId="4532" xr:uid="{00000000-0005-0000-0000-0000B5110000}"/>
    <cellStyle name="40 % - Accent3 7 2 2 3" xfId="4533" xr:uid="{00000000-0005-0000-0000-0000B6110000}"/>
    <cellStyle name="40 % - Accent3 7 2 3" xfId="4534" xr:uid="{00000000-0005-0000-0000-0000B7110000}"/>
    <cellStyle name="40 % - Accent3 7 2 3 2" xfId="4535" xr:uid="{00000000-0005-0000-0000-0000B8110000}"/>
    <cellStyle name="40 % - Accent3 7 2 4" xfId="4536" xr:uid="{00000000-0005-0000-0000-0000B9110000}"/>
    <cellStyle name="40 % - Accent3 7 2_RH et QS" xfId="4537" xr:uid="{00000000-0005-0000-0000-0000BA110000}"/>
    <cellStyle name="40 % - Accent3 7 3" xfId="4538" xr:uid="{00000000-0005-0000-0000-0000BB110000}"/>
    <cellStyle name="40 % - Accent3 7 3 2" xfId="4539" xr:uid="{00000000-0005-0000-0000-0000BC110000}"/>
    <cellStyle name="40 % - Accent3 7 3 2 2" xfId="4540" xr:uid="{00000000-0005-0000-0000-0000BD110000}"/>
    <cellStyle name="40 % - Accent3 7 3 2 2 2" xfId="4541" xr:uid="{00000000-0005-0000-0000-0000BE110000}"/>
    <cellStyle name="40 % - Accent3 7 3 2 3" xfId="4542" xr:uid="{00000000-0005-0000-0000-0000BF110000}"/>
    <cellStyle name="40 % - Accent3 7 3 3" xfId="4543" xr:uid="{00000000-0005-0000-0000-0000C0110000}"/>
    <cellStyle name="40 % - Accent3 7 3 3 2" xfId="4544" xr:uid="{00000000-0005-0000-0000-0000C1110000}"/>
    <cellStyle name="40 % - Accent3 7 3 4" xfId="4545" xr:uid="{00000000-0005-0000-0000-0000C2110000}"/>
    <cellStyle name="40 % - Accent3 7 3_RH et QS" xfId="4546" xr:uid="{00000000-0005-0000-0000-0000C3110000}"/>
    <cellStyle name="40 % - Accent3 7 4" xfId="4547" xr:uid="{00000000-0005-0000-0000-0000C4110000}"/>
    <cellStyle name="40 % - Accent3 7 4 2" xfId="4548" xr:uid="{00000000-0005-0000-0000-0000C5110000}"/>
    <cellStyle name="40 % - Accent3 7 4 2 2" xfId="4549" xr:uid="{00000000-0005-0000-0000-0000C6110000}"/>
    <cellStyle name="40 % - Accent3 7 4 3" xfId="4550" xr:uid="{00000000-0005-0000-0000-0000C7110000}"/>
    <cellStyle name="40 % - Accent3 7 5" xfId="4551" xr:uid="{00000000-0005-0000-0000-0000C8110000}"/>
    <cellStyle name="40 % - Accent3 7 5 2" xfId="4552" xr:uid="{00000000-0005-0000-0000-0000C9110000}"/>
    <cellStyle name="40 % - Accent3 7 6" xfId="4553" xr:uid="{00000000-0005-0000-0000-0000CA110000}"/>
    <cellStyle name="40 % - Accent3 7_RH et QS" xfId="4554" xr:uid="{00000000-0005-0000-0000-0000CB110000}"/>
    <cellStyle name="40 % - Accent3 8" xfId="4555" xr:uid="{00000000-0005-0000-0000-0000CC110000}"/>
    <cellStyle name="40 % - Accent3 8 2" xfId="4556" xr:uid="{00000000-0005-0000-0000-0000CD110000}"/>
    <cellStyle name="40 % - Accent3 8 2 2" xfId="4557" xr:uid="{00000000-0005-0000-0000-0000CE110000}"/>
    <cellStyle name="40 % - Accent3 8 2 2 2" xfId="4558" xr:uid="{00000000-0005-0000-0000-0000CF110000}"/>
    <cellStyle name="40 % - Accent3 8 2 2 2 2" xfId="4559" xr:uid="{00000000-0005-0000-0000-0000D0110000}"/>
    <cellStyle name="40 % - Accent3 8 2 2 3" xfId="4560" xr:uid="{00000000-0005-0000-0000-0000D1110000}"/>
    <cellStyle name="40 % - Accent3 8 2 3" xfId="4561" xr:uid="{00000000-0005-0000-0000-0000D2110000}"/>
    <cellStyle name="40 % - Accent3 8 2 3 2" xfId="4562" xr:uid="{00000000-0005-0000-0000-0000D3110000}"/>
    <cellStyle name="40 % - Accent3 8 2 4" xfId="4563" xr:uid="{00000000-0005-0000-0000-0000D4110000}"/>
    <cellStyle name="40 % - Accent3 8 2_RH et QS" xfId="4564" xr:uid="{00000000-0005-0000-0000-0000D5110000}"/>
    <cellStyle name="40 % - Accent3 8 3" xfId="4565" xr:uid="{00000000-0005-0000-0000-0000D6110000}"/>
    <cellStyle name="40 % - Accent3 8 3 2" xfId="4566" xr:uid="{00000000-0005-0000-0000-0000D7110000}"/>
    <cellStyle name="40 % - Accent3 8 3 2 2" xfId="4567" xr:uid="{00000000-0005-0000-0000-0000D8110000}"/>
    <cellStyle name="40 % - Accent3 8 3 2 2 2" xfId="4568" xr:uid="{00000000-0005-0000-0000-0000D9110000}"/>
    <cellStyle name="40 % - Accent3 8 3 2 3" xfId="4569" xr:uid="{00000000-0005-0000-0000-0000DA110000}"/>
    <cellStyle name="40 % - Accent3 8 3 3" xfId="4570" xr:uid="{00000000-0005-0000-0000-0000DB110000}"/>
    <cellStyle name="40 % - Accent3 8 3 3 2" xfId="4571" xr:uid="{00000000-0005-0000-0000-0000DC110000}"/>
    <cellStyle name="40 % - Accent3 8 3 4" xfId="4572" xr:uid="{00000000-0005-0000-0000-0000DD110000}"/>
    <cellStyle name="40 % - Accent3 8 3_RH et QS" xfId="4573" xr:uid="{00000000-0005-0000-0000-0000DE110000}"/>
    <cellStyle name="40 % - Accent3 8 4" xfId="4574" xr:uid="{00000000-0005-0000-0000-0000DF110000}"/>
    <cellStyle name="40 % - Accent3 8 4 2" xfId="4575" xr:uid="{00000000-0005-0000-0000-0000E0110000}"/>
    <cellStyle name="40 % - Accent3 8 4 2 2" xfId="4576" xr:uid="{00000000-0005-0000-0000-0000E1110000}"/>
    <cellStyle name="40 % - Accent3 8 4 3" xfId="4577" xr:uid="{00000000-0005-0000-0000-0000E2110000}"/>
    <cellStyle name="40 % - Accent3 8 5" xfId="4578" xr:uid="{00000000-0005-0000-0000-0000E3110000}"/>
    <cellStyle name="40 % - Accent3 8 5 2" xfId="4579" xr:uid="{00000000-0005-0000-0000-0000E4110000}"/>
    <cellStyle name="40 % - Accent3 8 6" xfId="4580" xr:uid="{00000000-0005-0000-0000-0000E5110000}"/>
    <cellStyle name="40 % - Accent3 8_RH et QS" xfId="4581" xr:uid="{00000000-0005-0000-0000-0000E6110000}"/>
    <cellStyle name="40 % - Accent3 9" xfId="4582" xr:uid="{00000000-0005-0000-0000-0000E7110000}"/>
    <cellStyle name="40 % - Accent3 9 2" xfId="4583" xr:uid="{00000000-0005-0000-0000-0000E8110000}"/>
    <cellStyle name="40 % - Accent3 9 2 2" xfId="4584" xr:uid="{00000000-0005-0000-0000-0000E9110000}"/>
    <cellStyle name="40 % - Accent3 9 2 2 2" xfId="4585" xr:uid="{00000000-0005-0000-0000-0000EA110000}"/>
    <cellStyle name="40 % - Accent3 9 2 2 2 2" xfId="4586" xr:uid="{00000000-0005-0000-0000-0000EB110000}"/>
    <cellStyle name="40 % - Accent3 9 2 2 3" xfId="4587" xr:uid="{00000000-0005-0000-0000-0000EC110000}"/>
    <cellStyle name="40 % - Accent3 9 2 3" xfId="4588" xr:uid="{00000000-0005-0000-0000-0000ED110000}"/>
    <cellStyle name="40 % - Accent3 9 2 3 2" xfId="4589" xr:uid="{00000000-0005-0000-0000-0000EE110000}"/>
    <cellStyle name="40 % - Accent3 9 2 4" xfId="4590" xr:uid="{00000000-0005-0000-0000-0000EF110000}"/>
    <cellStyle name="40 % - Accent3 9 2_RH et QS" xfId="4591" xr:uid="{00000000-0005-0000-0000-0000F0110000}"/>
    <cellStyle name="40 % - Accent3 9 3" xfId="4592" xr:uid="{00000000-0005-0000-0000-0000F1110000}"/>
    <cellStyle name="40 % - Accent3 9 3 2" xfId="4593" xr:uid="{00000000-0005-0000-0000-0000F2110000}"/>
    <cellStyle name="40 % - Accent3 9 3 2 2" xfId="4594" xr:uid="{00000000-0005-0000-0000-0000F3110000}"/>
    <cellStyle name="40 % - Accent3 9 3 2 2 2" xfId="4595" xr:uid="{00000000-0005-0000-0000-0000F4110000}"/>
    <cellStyle name="40 % - Accent3 9 3 2 3" xfId="4596" xr:uid="{00000000-0005-0000-0000-0000F5110000}"/>
    <cellStyle name="40 % - Accent3 9 3 3" xfId="4597" xr:uid="{00000000-0005-0000-0000-0000F6110000}"/>
    <cellStyle name="40 % - Accent3 9 3 3 2" xfId="4598" xr:uid="{00000000-0005-0000-0000-0000F7110000}"/>
    <cellStyle name="40 % - Accent3 9 3 4" xfId="4599" xr:uid="{00000000-0005-0000-0000-0000F8110000}"/>
    <cellStyle name="40 % - Accent3 9 3_RH et QS" xfId="4600" xr:uid="{00000000-0005-0000-0000-0000F9110000}"/>
    <cellStyle name="40 % - Accent3 9 4" xfId="4601" xr:uid="{00000000-0005-0000-0000-0000FA110000}"/>
    <cellStyle name="40 % - Accent3 9 4 2" xfId="4602" xr:uid="{00000000-0005-0000-0000-0000FB110000}"/>
    <cellStyle name="40 % - Accent3 9 4 2 2" xfId="4603" xr:uid="{00000000-0005-0000-0000-0000FC110000}"/>
    <cellStyle name="40 % - Accent3 9 4 3" xfId="4604" xr:uid="{00000000-0005-0000-0000-0000FD110000}"/>
    <cellStyle name="40 % - Accent3 9 5" xfId="4605" xr:uid="{00000000-0005-0000-0000-0000FE110000}"/>
    <cellStyle name="40 % - Accent3 9 5 2" xfId="4606" xr:uid="{00000000-0005-0000-0000-0000FF110000}"/>
    <cellStyle name="40 % - Accent3 9 6" xfId="4607" xr:uid="{00000000-0005-0000-0000-000000120000}"/>
    <cellStyle name="40 % - Accent3 9_RH et QS" xfId="4608" xr:uid="{00000000-0005-0000-0000-000001120000}"/>
    <cellStyle name="40 % - Accent4 10" xfId="4609" xr:uid="{00000000-0005-0000-0000-000002120000}"/>
    <cellStyle name="40 % - Accent4 10 2" xfId="4610" xr:uid="{00000000-0005-0000-0000-000003120000}"/>
    <cellStyle name="40 % - Accent4 10 2 2" xfId="4611" xr:uid="{00000000-0005-0000-0000-000004120000}"/>
    <cellStyle name="40 % - Accent4 10 2 2 2" xfId="4612" xr:uid="{00000000-0005-0000-0000-000005120000}"/>
    <cellStyle name="40 % - Accent4 10 2 2 2 2" xfId="4613" xr:uid="{00000000-0005-0000-0000-000006120000}"/>
    <cellStyle name="40 % - Accent4 10 2 2 3" xfId="4614" xr:uid="{00000000-0005-0000-0000-000007120000}"/>
    <cellStyle name="40 % - Accent4 10 2 3" xfId="4615" xr:uid="{00000000-0005-0000-0000-000008120000}"/>
    <cellStyle name="40 % - Accent4 10 2 3 2" xfId="4616" xr:uid="{00000000-0005-0000-0000-000009120000}"/>
    <cellStyle name="40 % - Accent4 10 2 4" xfId="4617" xr:uid="{00000000-0005-0000-0000-00000A120000}"/>
    <cellStyle name="40 % - Accent4 10 2_RH et QS" xfId="4618" xr:uid="{00000000-0005-0000-0000-00000B120000}"/>
    <cellStyle name="40 % - Accent4 10 3" xfId="4619" xr:uid="{00000000-0005-0000-0000-00000C120000}"/>
    <cellStyle name="40 % - Accent4 10 3 2" xfId="4620" xr:uid="{00000000-0005-0000-0000-00000D120000}"/>
    <cellStyle name="40 % - Accent4 10 3 2 2" xfId="4621" xr:uid="{00000000-0005-0000-0000-00000E120000}"/>
    <cellStyle name="40 % - Accent4 10 3 2 2 2" xfId="4622" xr:uid="{00000000-0005-0000-0000-00000F120000}"/>
    <cellStyle name="40 % - Accent4 10 3 2 3" xfId="4623" xr:uid="{00000000-0005-0000-0000-000010120000}"/>
    <cellStyle name="40 % - Accent4 10 3 3" xfId="4624" xr:uid="{00000000-0005-0000-0000-000011120000}"/>
    <cellStyle name="40 % - Accent4 10 3 3 2" xfId="4625" xr:uid="{00000000-0005-0000-0000-000012120000}"/>
    <cellStyle name="40 % - Accent4 10 3 4" xfId="4626" xr:uid="{00000000-0005-0000-0000-000013120000}"/>
    <cellStyle name="40 % - Accent4 10 3_RH et QS" xfId="4627" xr:uid="{00000000-0005-0000-0000-000014120000}"/>
    <cellStyle name="40 % - Accent4 10 4" xfId="4628" xr:uid="{00000000-0005-0000-0000-000015120000}"/>
    <cellStyle name="40 % - Accent4 10 4 2" xfId="4629" xr:uid="{00000000-0005-0000-0000-000016120000}"/>
    <cellStyle name="40 % - Accent4 10 4 2 2" xfId="4630" xr:uid="{00000000-0005-0000-0000-000017120000}"/>
    <cellStyle name="40 % - Accent4 10 4 3" xfId="4631" xr:uid="{00000000-0005-0000-0000-000018120000}"/>
    <cellStyle name="40 % - Accent4 10 5" xfId="4632" xr:uid="{00000000-0005-0000-0000-000019120000}"/>
    <cellStyle name="40 % - Accent4 10 5 2" xfId="4633" xr:uid="{00000000-0005-0000-0000-00001A120000}"/>
    <cellStyle name="40 % - Accent4 10 6" xfId="4634" xr:uid="{00000000-0005-0000-0000-00001B120000}"/>
    <cellStyle name="40 % - Accent4 10_RH et QS" xfId="4635" xr:uid="{00000000-0005-0000-0000-00001C120000}"/>
    <cellStyle name="40 % - Accent4 11" xfId="4636" xr:uid="{00000000-0005-0000-0000-00001D120000}"/>
    <cellStyle name="40 % - Accent4 11 2" xfId="4637" xr:uid="{00000000-0005-0000-0000-00001E120000}"/>
    <cellStyle name="40 % - Accent4 11 2 2" xfId="4638" xr:uid="{00000000-0005-0000-0000-00001F120000}"/>
    <cellStyle name="40 % - Accent4 11 2 2 2" xfId="4639" xr:uid="{00000000-0005-0000-0000-000020120000}"/>
    <cellStyle name="40 % - Accent4 11 2 3" xfId="4640" xr:uid="{00000000-0005-0000-0000-000021120000}"/>
    <cellStyle name="40 % - Accent4 11 3" xfId="4641" xr:uid="{00000000-0005-0000-0000-000022120000}"/>
    <cellStyle name="40 % - Accent4 11 3 2" xfId="4642" xr:uid="{00000000-0005-0000-0000-000023120000}"/>
    <cellStyle name="40 % - Accent4 11 4" xfId="4643" xr:uid="{00000000-0005-0000-0000-000024120000}"/>
    <cellStyle name="40 % - Accent4 11_RH et QS" xfId="4644" xr:uid="{00000000-0005-0000-0000-000025120000}"/>
    <cellStyle name="40 % - Accent4 12" xfId="4645" xr:uid="{00000000-0005-0000-0000-000026120000}"/>
    <cellStyle name="40 % - Accent4 12 2" xfId="4646" xr:uid="{00000000-0005-0000-0000-000027120000}"/>
    <cellStyle name="40 % - Accent4 12 2 2" xfId="4647" xr:uid="{00000000-0005-0000-0000-000028120000}"/>
    <cellStyle name="40 % - Accent4 12 2 2 2" xfId="4648" xr:uid="{00000000-0005-0000-0000-000029120000}"/>
    <cellStyle name="40 % - Accent4 12 2 3" xfId="4649" xr:uid="{00000000-0005-0000-0000-00002A120000}"/>
    <cellStyle name="40 % - Accent4 12 3" xfId="4650" xr:uid="{00000000-0005-0000-0000-00002B120000}"/>
    <cellStyle name="40 % - Accent4 12 3 2" xfId="4651" xr:uid="{00000000-0005-0000-0000-00002C120000}"/>
    <cellStyle name="40 % - Accent4 12 4" xfId="4652" xr:uid="{00000000-0005-0000-0000-00002D120000}"/>
    <cellStyle name="40 % - Accent4 12_RH et QS" xfId="4653" xr:uid="{00000000-0005-0000-0000-00002E120000}"/>
    <cellStyle name="40 % - Accent4 13" xfId="4654" xr:uid="{00000000-0005-0000-0000-00002F120000}"/>
    <cellStyle name="40 % - Accent4 13 2" xfId="4655" xr:uid="{00000000-0005-0000-0000-000030120000}"/>
    <cellStyle name="40 % - Accent4 13 2 2" xfId="4656" xr:uid="{00000000-0005-0000-0000-000031120000}"/>
    <cellStyle name="40 % - Accent4 13 2 2 2" xfId="4657" xr:uid="{00000000-0005-0000-0000-000032120000}"/>
    <cellStyle name="40 % - Accent4 13 2 3" xfId="4658" xr:uid="{00000000-0005-0000-0000-000033120000}"/>
    <cellStyle name="40 % - Accent4 13 3" xfId="4659" xr:uid="{00000000-0005-0000-0000-000034120000}"/>
    <cellStyle name="40 % - Accent4 13 3 2" xfId="4660" xr:uid="{00000000-0005-0000-0000-000035120000}"/>
    <cellStyle name="40 % - Accent4 13 4" xfId="4661" xr:uid="{00000000-0005-0000-0000-000036120000}"/>
    <cellStyle name="40 % - Accent4 13_RH et QS" xfId="4662" xr:uid="{00000000-0005-0000-0000-000037120000}"/>
    <cellStyle name="40 % - Accent4 14" xfId="4663" xr:uid="{00000000-0005-0000-0000-000038120000}"/>
    <cellStyle name="40 % - Accent4 14 2" xfId="4664" xr:uid="{00000000-0005-0000-0000-000039120000}"/>
    <cellStyle name="40 % - Accent4 15" xfId="4665" xr:uid="{00000000-0005-0000-0000-00003A120000}"/>
    <cellStyle name="40 % - Accent4 2" xfId="4666" xr:uid="{00000000-0005-0000-0000-00003B120000}"/>
    <cellStyle name="40 % - Accent4 2 2" xfId="4667" xr:uid="{00000000-0005-0000-0000-00003C120000}"/>
    <cellStyle name="40 % - Accent4 2 2 2" xfId="4668" xr:uid="{00000000-0005-0000-0000-00003D120000}"/>
    <cellStyle name="40 % - Accent4 2 2 3" xfId="4669" xr:uid="{00000000-0005-0000-0000-00003E120000}"/>
    <cellStyle name="40 % - Accent4 2 2_Parc Mobile" xfId="4670" xr:uid="{00000000-0005-0000-0000-00003F120000}"/>
    <cellStyle name="40 % - Accent4 2 3" xfId="4671" xr:uid="{00000000-0005-0000-0000-000040120000}"/>
    <cellStyle name="40 % - Accent4 2 4" xfId="4672" xr:uid="{00000000-0005-0000-0000-000041120000}"/>
    <cellStyle name="40 % - Accent4 2 5" xfId="4673" xr:uid="{00000000-0005-0000-0000-000042120000}"/>
    <cellStyle name="40 % - Accent4 2_CA Fixe" xfId="4674" xr:uid="{00000000-0005-0000-0000-000043120000}"/>
    <cellStyle name="40 % - Accent4 3" xfId="4675" xr:uid="{00000000-0005-0000-0000-000044120000}"/>
    <cellStyle name="40 % - Accent4 3 2" xfId="4676" xr:uid="{00000000-0005-0000-0000-000045120000}"/>
    <cellStyle name="40 % - Accent4 3 2 2" xfId="4677" xr:uid="{00000000-0005-0000-0000-000046120000}"/>
    <cellStyle name="40 % - Accent4 3 2_Parc Mobile" xfId="4678" xr:uid="{00000000-0005-0000-0000-000047120000}"/>
    <cellStyle name="40 % - Accent4 3 3" xfId="4679" xr:uid="{00000000-0005-0000-0000-000048120000}"/>
    <cellStyle name="40 % - Accent4 3 4" xfId="4680" xr:uid="{00000000-0005-0000-0000-000049120000}"/>
    <cellStyle name="40 % - Accent4 3 5" xfId="4681" xr:uid="{00000000-0005-0000-0000-00004A120000}"/>
    <cellStyle name="40 % - Accent4 3_CA Fixe" xfId="4682" xr:uid="{00000000-0005-0000-0000-00004B120000}"/>
    <cellStyle name="40 % - Accent4 4" xfId="4683" xr:uid="{00000000-0005-0000-0000-00004C120000}"/>
    <cellStyle name="40 % - Accent4 4 2" xfId="4684" xr:uid="{00000000-0005-0000-0000-00004D120000}"/>
    <cellStyle name="40 % - Accent4 4 2 2" xfId="4685" xr:uid="{00000000-0005-0000-0000-00004E120000}"/>
    <cellStyle name="40 % - Accent4 4 2_Parc Mobile" xfId="4686" xr:uid="{00000000-0005-0000-0000-00004F120000}"/>
    <cellStyle name="40 % - Accent4 4 3" xfId="4687" xr:uid="{00000000-0005-0000-0000-000050120000}"/>
    <cellStyle name="40 % - Accent4 4 4" xfId="4688" xr:uid="{00000000-0005-0000-0000-000051120000}"/>
    <cellStyle name="40 % - Accent4 4 5" xfId="4689" xr:uid="{00000000-0005-0000-0000-000052120000}"/>
    <cellStyle name="40 % - Accent4 4_CA Fixe" xfId="4690" xr:uid="{00000000-0005-0000-0000-000053120000}"/>
    <cellStyle name="40 % - Accent4 5" xfId="4691" xr:uid="{00000000-0005-0000-0000-000054120000}"/>
    <cellStyle name="40 % - Accent4 5 2" xfId="4692" xr:uid="{00000000-0005-0000-0000-000055120000}"/>
    <cellStyle name="40 % - Accent4 6" xfId="4693" xr:uid="{00000000-0005-0000-0000-000056120000}"/>
    <cellStyle name="40 % - Accent4 6 2" xfId="4694" xr:uid="{00000000-0005-0000-0000-000057120000}"/>
    <cellStyle name="40 % - Accent4 7" xfId="4695" xr:uid="{00000000-0005-0000-0000-000058120000}"/>
    <cellStyle name="40 % - Accent4 7 2" xfId="4696" xr:uid="{00000000-0005-0000-0000-000059120000}"/>
    <cellStyle name="40 % - Accent4 7 2 2" xfId="4697" xr:uid="{00000000-0005-0000-0000-00005A120000}"/>
    <cellStyle name="40 % - Accent4 7 2 2 2" xfId="4698" xr:uid="{00000000-0005-0000-0000-00005B120000}"/>
    <cellStyle name="40 % - Accent4 7 2 2 2 2" xfId="4699" xr:uid="{00000000-0005-0000-0000-00005C120000}"/>
    <cellStyle name="40 % - Accent4 7 2 2 3" xfId="4700" xr:uid="{00000000-0005-0000-0000-00005D120000}"/>
    <cellStyle name="40 % - Accent4 7 2 3" xfId="4701" xr:uid="{00000000-0005-0000-0000-00005E120000}"/>
    <cellStyle name="40 % - Accent4 7 2 3 2" xfId="4702" xr:uid="{00000000-0005-0000-0000-00005F120000}"/>
    <cellStyle name="40 % - Accent4 7 2 4" xfId="4703" xr:uid="{00000000-0005-0000-0000-000060120000}"/>
    <cellStyle name="40 % - Accent4 7 2_RH et QS" xfId="4704" xr:uid="{00000000-0005-0000-0000-000061120000}"/>
    <cellStyle name="40 % - Accent4 7 3" xfId="4705" xr:uid="{00000000-0005-0000-0000-000062120000}"/>
    <cellStyle name="40 % - Accent4 7 3 2" xfId="4706" xr:uid="{00000000-0005-0000-0000-000063120000}"/>
    <cellStyle name="40 % - Accent4 7 3 2 2" xfId="4707" xr:uid="{00000000-0005-0000-0000-000064120000}"/>
    <cellStyle name="40 % - Accent4 7 3 2 2 2" xfId="4708" xr:uid="{00000000-0005-0000-0000-000065120000}"/>
    <cellStyle name="40 % - Accent4 7 3 2 3" xfId="4709" xr:uid="{00000000-0005-0000-0000-000066120000}"/>
    <cellStyle name="40 % - Accent4 7 3 3" xfId="4710" xr:uid="{00000000-0005-0000-0000-000067120000}"/>
    <cellStyle name="40 % - Accent4 7 3 3 2" xfId="4711" xr:uid="{00000000-0005-0000-0000-000068120000}"/>
    <cellStyle name="40 % - Accent4 7 3 4" xfId="4712" xr:uid="{00000000-0005-0000-0000-000069120000}"/>
    <cellStyle name="40 % - Accent4 7 3_RH et QS" xfId="4713" xr:uid="{00000000-0005-0000-0000-00006A120000}"/>
    <cellStyle name="40 % - Accent4 7 4" xfId="4714" xr:uid="{00000000-0005-0000-0000-00006B120000}"/>
    <cellStyle name="40 % - Accent4 7 4 2" xfId="4715" xr:uid="{00000000-0005-0000-0000-00006C120000}"/>
    <cellStyle name="40 % - Accent4 7 4 2 2" xfId="4716" xr:uid="{00000000-0005-0000-0000-00006D120000}"/>
    <cellStyle name="40 % - Accent4 7 4 3" xfId="4717" xr:uid="{00000000-0005-0000-0000-00006E120000}"/>
    <cellStyle name="40 % - Accent4 7 5" xfId="4718" xr:uid="{00000000-0005-0000-0000-00006F120000}"/>
    <cellStyle name="40 % - Accent4 7 5 2" xfId="4719" xr:uid="{00000000-0005-0000-0000-000070120000}"/>
    <cellStyle name="40 % - Accent4 7 6" xfId="4720" xr:uid="{00000000-0005-0000-0000-000071120000}"/>
    <cellStyle name="40 % - Accent4 7_RH et QS" xfId="4721" xr:uid="{00000000-0005-0000-0000-000072120000}"/>
    <cellStyle name="40 % - Accent4 8" xfId="4722" xr:uid="{00000000-0005-0000-0000-000073120000}"/>
    <cellStyle name="40 % - Accent4 8 2" xfId="4723" xr:uid="{00000000-0005-0000-0000-000074120000}"/>
    <cellStyle name="40 % - Accent4 8 2 2" xfId="4724" xr:uid="{00000000-0005-0000-0000-000075120000}"/>
    <cellStyle name="40 % - Accent4 8 2 2 2" xfId="4725" xr:uid="{00000000-0005-0000-0000-000076120000}"/>
    <cellStyle name="40 % - Accent4 8 2 2 2 2" xfId="4726" xr:uid="{00000000-0005-0000-0000-000077120000}"/>
    <cellStyle name="40 % - Accent4 8 2 2 3" xfId="4727" xr:uid="{00000000-0005-0000-0000-000078120000}"/>
    <cellStyle name="40 % - Accent4 8 2 3" xfId="4728" xr:uid="{00000000-0005-0000-0000-000079120000}"/>
    <cellStyle name="40 % - Accent4 8 2 3 2" xfId="4729" xr:uid="{00000000-0005-0000-0000-00007A120000}"/>
    <cellStyle name="40 % - Accent4 8 2 4" xfId="4730" xr:uid="{00000000-0005-0000-0000-00007B120000}"/>
    <cellStyle name="40 % - Accent4 8 2_RH et QS" xfId="4731" xr:uid="{00000000-0005-0000-0000-00007C120000}"/>
    <cellStyle name="40 % - Accent4 8 3" xfId="4732" xr:uid="{00000000-0005-0000-0000-00007D120000}"/>
    <cellStyle name="40 % - Accent4 8 3 2" xfId="4733" xr:uid="{00000000-0005-0000-0000-00007E120000}"/>
    <cellStyle name="40 % - Accent4 8 3 2 2" xfId="4734" xr:uid="{00000000-0005-0000-0000-00007F120000}"/>
    <cellStyle name="40 % - Accent4 8 3 2 2 2" xfId="4735" xr:uid="{00000000-0005-0000-0000-000080120000}"/>
    <cellStyle name="40 % - Accent4 8 3 2 3" xfId="4736" xr:uid="{00000000-0005-0000-0000-000081120000}"/>
    <cellStyle name="40 % - Accent4 8 3 3" xfId="4737" xr:uid="{00000000-0005-0000-0000-000082120000}"/>
    <cellStyle name="40 % - Accent4 8 3 3 2" xfId="4738" xr:uid="{00000000-0005-0000-0000-000083120000}"/>
    <cellStyle name="40 % - Accent4 8 3 4" xfId="4739" xr:uid="{00000000-0005-0000-0000-000084120000}"/>
    <cellStyle name="40 % - Accent4 8 3_RH et QS" xfId="4740" xr:uid="{00000000-0005-0000-0000-000085120000}"/>
    <cellStyle name="40 % - Accent4 8 4" xfId="4741" xr:uid="{00000000-0005-0000-0000-000086120000}"/>
    <cellStyle name="40 % - Accent4 8 4 2" xfId="4742" xr:uid="{00000000-0005-0000-0000-000087120000}"/>
    <cellStyle name="40 % - Accent4 8 4 2 2" xfId="4743" xr:uid="{00000000-0005-0000-0000-000088120000}"/>
    <cellStyle name="40 % - Accent4 8 4 3" xfId="4744" xr:uid="{00000000-0005-0000-0000-000089120000}"/>
    <cellStyle name="40 % - Accent4 8 5" xfId="4745" xr:uid="{00000000-0005-0000-0000-00008A120000}"/>
    <cellStyle name="40 % - Accent4 8 5 2" xfId="4746" xr:uid="{00000000-0005-0000-0000-00008B120000}"/>
    <cellStyle name="40 % - Accent4 8 6" xfId="4747" xr:uid="{00000000-0005-0000-0000-00008C120000}"/>
    <cellStyle name="40 % - Accent4 8_RH et QS" xfId="4748" xr:uid="{00000000-0005-0000-0000-00008D120000}"/>
    <cellStyle name="40 % - Accent4 9" xfId="4749" xr:uid="{00000000-0005-0000-0000-00008E120000}"/>
    <cellStyle name="40 % - Accent4 9 2" xfId="4750" xr:uid="{00000000-0005-0000-0000-00008F120000}"/>
    <cellStyle name="40 % - Accent4 9 2 2" xfId="4751" xr:uid="{00000000-0005-0000-0000-000090120000}"/>
    <cellStyle name="40 % - Accent4 9 2 2 2" xfId="4752" xr:uid="{00000000-0005-0000-0000-000091120000}"/>
    <cellStyle name="40 % - Accent4 9 2 2 2 2" xfId="4753" xr:uid="{00000000-0005-0000-0000-000092120000}"/>
    <cellStyle name="40 % - Accent4 9 2 2 3" xfId="4754" xr:uid="{00000000-0005-0000-0000-000093120000}"/>
    <cellStyle name="40 % - Accent4 9 2 3" xfId="4755" xr:uid="{00000000-0005-0000-0000-000094120000}"/>
    <cellStyle name="40 % - Accent4 9 2 3 2" xfId="4756" xr:uid="{00000000-0005-0000-0000-000095120000}"/>
    <cellStyle name="40 % - Accent4 9 2 4" xfId="4757" xr:uid="{00000000-0005-0000-0000-000096120000}"/>
    <cellStyle name="40 % - Accent4 9 2_RH et QS" xfId="4758" xr:uid="{00000000-0005-0000-0000-000097120000}"/>
    <cellStyle name="40 % - Accent4 9 3" xfId="4759" xr:uid="{00000000-0005-0000-0000-000098120000}"/>
    <cellStyle name="40 % - Accent4 9 3 2" xfId="4760" xr:uid="{00000000-0005-0000-0000-000099120000}"/>
    <cellStyle name="40 % - Accent4 9 3 2 2" xfId="4761" xr:uid="{00000000-0005-0000-0000-00009A120000}"/>
    <cellStyle name="40 % - Accent4 9 3 2 2 2" xfId="4762" xr:uid="{00000000-0005-0000-0000-00009B120000}"/>
    <cellStyle name="40 % - Accent4 9 3 2 3" xfId="4763" xr:uid="{00000000-0005-0000-0000-00009C120000}"/>
    <cellStyle name="40 % - Accent4 9 3 3" xfId="4764" xr:uid="{00000000-0005-0000-0000-00009D120000}"/>
    <cellStyle name="40 % - Accent4 9 3 3 2" xfId="4765" xr:uid="{00000000-0005-0000-0000-00009E120000}"/>
    <cellStyle name="40 % - Accent4 9 3 4" xfId="4766" xr:uid="{00000000-0005-0000-0000-00009F120000}"/>
    <cellStyle name="40 % - Accent4 9 3_RH et QS" xfId="4767" xr:uid="{00000000-0005-0000-0000-0000A0120000}"/>
    <cellStyle name="40 % - Accent4 9 4" xfId="4768" xr:uid="{00000000-0005-0000-0000-0000A1120000}"/>
    <cellStyle name="40 % - Accent4 9 4 2" xfId="4769" xr:uid="{00000000-0005-0000-0000-0000A2120000}"/>
    <cellStyle name="40 % - Accent4 9 4 2 2" xfId="4770" xr:uid="{00000000-0005-0000-0000-0000A3120000}"/>
    <cellStyle name="40 % - Accent4 9 4 3" xfId="4771" xr:uid="{00000000-0005-0000-0000-0000A4120000}"/>
    <cellStyle name="40 % - Accent4 9 5" xfId="4772" xr:uid="{00000000-0005-0000-0000-0000A5120000}"/>
    <cellStyle name="40 % - Accent4 9 5 2" xfId="4773" xr:uid="{00000000-0005-0000-0000-0000A6120000}"/>
    <cellStyle name="40 % - Accent4 9 6" xfId="4774" xr:uid="{00000000-0005-0000-0000-0000A7120000}"/>
    <cellStyle name="40 % - Accent4 9_RH et QS" xfId="4775" xr:uid="{00000000-0005-0000-0000-0000A8120000}"/>
    <cellStyle name="40 % - Accent5 10" xfId="4776" xr:uid="{00000000-0005-0000-0000-0000A9120000}"/>
    <cellStyle name="40 % - Accent5 10 2" xfId="4777" xr:uid="{00000000-0005-0000-0000-0000AA120000}"/>
    <cellStyle name="40 % - Accent5 10 2 2" xfId="4778" xr:uid="{00000000-0005-0000-0000-0000AB120000}"/>
    <cellStyle name="40 % - Accent5 10 2 2 2" xfId="4779" xr:uid="{00000000-0005-0000-0000-0000AC120000}"/>
    <cellStyle name="40 % - Accent5 10 2 2 2 2" xfId="4780" xr:uid="{00000000-0005-0000-0000-0000AD120000}"/>
    <cellStyle name="40 % - Accent5 10 2 2 3" xfId="4781" xr:uid="{00000000-0005-0000-0000-0000AE120000}"/>
    <cellStyle name="40 % - Accent5 10 2 3" xfId="4782" xr:uid="{00000000-0005-0000-0000-0000AF120000}"/>
    <cellStyle name="40 % - Accent5 10 2 3 2" xfId="4783" xr:uid="{00000000-0005-0000-0000-0000B0120000}"/>
    <cellStyle name="40 % - Accent5 10 2 4" xfId="4784" xr:uid="{00000000-0005-0000-0000-0000B1120000}"/>
    <cellStyle name="40 % - Accent5 10 2_RH et QS" xfId="4785" xr:uid="{00000000-0005-0000-0000-0000B2120000}"/>
    <cellStyle name="40 % - Accent5 10 3" xfId="4786" xr:uid="{00000000-0005-0000-0000-0000B3120000}"/>
    <cellStyle name="40 % - Accent5 10 3 2" xfId="4787" xr:uid="{00000000-0005-0000-0000-0000B4120000}"/>
    <cellStyle name="40 % - Accent5 10 3 2 2" xfId="4788" xr:uid="{00000000-0005-0000-0000-0000B5120000}"/>
    <cellStyle name="40 % - Accent5 10 3 2 2 2" xfId="4789" xr:uid="{00000000-0005-0000-0000-0000B6120000}"/>
    <cellStyle name="40 % - Accent5 10 3 2 3" xfId="4790" xr:uid="{00000000-0005-0000-0000-0000B7120000}"/>
    <cellStyle name="40 % - Accent5 10 3 3" xfId="4791" xr:uid="{00000000-0005-0000-0000-0000B8120000}"/>
    <cellStyle name="40 % - Accent5 10 3 3 2" xfId="4792" xr:uid="{00000000-0005-0000-0000-0000B9120000}"/>
    <cellStyle name="40 % - Accent5 10 3 4" xfId="4793" xr:uid="{00000000-0005-0000-0000-0000BA120000}"/>
    <cellStyle name="40 % - Accent5 10 3_RH et QS" xfId="4794" xr:uid="{00000000-0005-0000-0000-0000BB120000}"/>
    <cellStyle name="40 % - Accent5 10 4" xfId="4795" xr:uid="{00000000-0005-0000-0000-0000BC120000}"/>
    <cellStyle name="40 % - Accent5 10 4 2" xfId="4796" xr:uid="{00000000-0005-0000-0000-0000BD120000}"/>
    <cellStyle name="40 % - Accent5 10 4 2 2" xfId="4797" xr:uid="{00000000-0005-0000-0000-0000BE120000}"/>
    <cellStyle name="40 % - Accent5 10 4 3" xfId="4798" xr:uid="{00000000-0005-0000-0000-0000BF120000}"/>
    <cellStyle name="40 % - Accent5 10 5" xfId="4799" xr:uid="{00000000-0005-0000-0000-0000C0120000}"/>
    <cellStyle name="40 % - Accent5 10 5 2" xfId="4800" xr:uid="{00000000-0005-0000-0000-0000C1120000}"/>
    <cellStyle name="40 % - Accent5 10 6" xfId="4801" xr:uid="{00000000-0005-0000-0000-0000C2120000}"/>
    <cellStyle name="40 % - Accent5 10_RH et QS" xfId="4802" xr:uid="{00000000-0005-0000-0000-0000C3120000}"/>
    <cellStyle name="40 % - Accent5 11" xfId="4803" xr:uid="{00000000-0005-0000-0000-0000C4120000}"/>
    <cellStyle name="40 % - Accent5 11 2" xfId="4804" xr:uid="{00000000-0005-0000-0000-0000C5120000}"/>
    <cellStyle name="40 % - Accent5 11 2 2" xfId="4805" xr:uid="{00000000-0005-0000-0000-0000C6120000}"/>
    <cellStyle name="40 % - Accent5 11 2 2 2" xfId="4806" xr:uid="{00000000-0005-0000-0000-0000C7120000}"/>
    <cellStyle name="40 % - Accent5 11 2 3" xfId="4807" xr:uid="{00000000-0005-0000-0000-0000C8120000}"/>
    <cellStyle name="40 % - Accent5 11 3" xfId="4808" xr:uid="{00000000-0005-0000-0000-0000C9120000}"/>
    <cellStyle name="40 % - Accent5 11 3 2" xfId="4809" xr:uid="{00000000-0005-0000-0000-0000CA120000}"/>
    <cellStyle name="40 % - Accent5 11 4" xfId="4810" xr:uid="{00000000-0005-0000-0000-0000CB120000}"/>
    <cellStyle name="40 % - Accent5 11_RH et QS" xfId="4811" xr:uid="{00000000-0005-0000-0000-0000CC120000}"/>
    <cellStyle name="40 % - Accent5 12" xfId="4812" xr:uid="{00000000-0005-0000-0000-0000CD120000}"/>
    <cellStyle name="40 % - Accent5 12 2" xfId="4813" xr:uid="{00000000-0005-0000-0000-0000CE120000}"/>
    <cellStyle name="40 % - Accent5 12 2 2" xfId="4814" xr:uid="{00000000-0005-0000-0000-0000CF120000}"/>
    <cellStyle name="40 % - Accent5 12 2 2 2" xfId="4815" xr:uid="{00000000-0005-0000-0000-0000D0120000}"/>
    <cellStyle name="40 % - Accent5 12 2 3" xfId="4816" xr:uid="{00000000-0005-0000-0000-0000D1120000}"/>
    <cellStyle name="40 % - Accent5 12 3" xfId="4817" xr:uid="{00000000-0005-0000-0000-0000D2120000}"/>
    <cellStyle name="40 % - Accent5 12 3 2" xfId="4818" xr:uid="{00000000-0005-0000-0000-0000D3120000}"/>
    <cellStyle name="40 % - Accent5 12 4" xfId="4819" xr:uid="{00000000-0005-0000-0000-0000D4120000}"/>
    <cellStyle name="40 % - Accent5 12_RH et QS" xfId="4820" xr:uid="{00000000-0005-0000-0000-0000D5120000}"/>
    <cellStyle name="40 % - Accent5 13" xfId="4821" xr:uid="{00000000-0005-0000-0000-0000D6120000}"/>
    <cellStyle name="40 % - Accent5 13 2" xfId="4822" xr:uid="{00000000-0005-0000-0000-0000D7120000}"/>
    <cellStyle name="40 % - Accent5 13 2 2" xfId="4823" xr:uid="{00000000-0005-0000-0000-0000D8120000}"/>
    <cellStyle name="40 % - Accent5 13 2 2 2" xfId="4824" xr:uid="{00000000-0005-0000-0000-0000D9120000}"/>
    <cellStyle name="40 % - Accent5 13 2 3" xfId="4825" xr:uid="{00000000-0005-0000-0000-0000DA120000}"/>
    <cellStyle name="40 % - Accent5 13 3" xfId="4826" xr:uid="{00000000-0005-0000-0000-0000DB120000}"/>
    <cellStyle name="40 % - Accent5 13 3 2" xfId="4827" xr:uid="{00000000-0005-0000-0000-0000DC120000}"/>
    <cellStyle name="40 % - Accent5 13 4" xfId="4828" xr:uid="{00000000-0005-0000-0000-0000DD120000}"/>
    <cellStyle name="40 % - Accent5 13_RH et QS" xfId="4829" xr:uid="{00000000-0005-0000-0000-0000DE120000}"/>
    <cellStyle name="40 % - Accent5 14" xfId="4830" xr:uid="{00000000-0005-0000-0000-0000DF120000}"/>
    <cellStyle name="40 % - Accent5 14 2" xfId="4831" xr:uid="{00000000-0005-0000-0000-0000E0120000}"/>
    <cellStyle name="40 % - Accent5 15" xfId="4832" xr:uid="{00000000-0005-0000-0000-0000E1120000}"/>
    <cellStyle name="40 % - Accent5 2" xfId="4833" xr:uid="{00000000-0005-0000-0000-0000E2120000}"/>
    <cellStyle name="40 % - Accent5 2 2" xfId="4834" xr:uid="{00000000-0005-0000-0000-0000E3120000}"/>
    <cellStyle name="40 % - Accent5 2 2 2" xfId="4835" xr:uid="{00000000-0005-0000-0000-0000E4120000}"/>
    <cellStyle name="40 % - Accent5 2 2 3" xfId="4836" xr:uid="{00000000-0005-0000-0000-0000E5120000}"/>
    <cellStyle name="40 % - Accent5 2 2_Parc Mobile" xfId="4837" xr:uid="{00000000-0005-0000-0000-0000E6120000}"/>
    <cellStyle name="40 % - Accent5 2 3" xfId="4838" xr:uid="{00000000-0005-0000-0000-0000E7120000}"/>
    <cellStyle name="40 % - Accent5 2 4" xfId="4839" xr:uid="{00000000-0005-0000-0000-0000E8120000}"/>
    <cellStyle name="40 % - Accent5 2 5" xfId="4840" xr:uid="{00000000-0005-0000-0000-0000E9120000}"/>
    <cellStyle name="40 % - Accent5 2_CA Fixe" xfId="4841" xr:uid="{00000000-0005-0000-0000-0000EA120000}"/>
    <cellStyle name="40 % - Accent5 3" xfId="4842" xr:uid="{00000000-0005-0000-0000-0000EB120000}"/>
    <cellStyle name="40 % - Accent5 3 2" xfId="4843" xr:uid="{00000000-0005-0000-0000-0000EC120000}"/>
    <cellStyle name="40 % - Accent5 3 2 2" xfId="4844" xr:uid="{00000000-0005-0000-0000-0000ED120000}"/>
    <cellStyle name="40 % - Accent5 3 2_Parc Mobile" xfId="4845" xr:uid="{00000000-0005-0000-0000-0000EE120000}"/>
    <cellStyle name="40 % - Accent5 3 3" xfId="4846" xr:uid="{00000000-0005-0000-0000-0000EF120000}"/>
    <cellStyle name="40 % - Accent5 3 4" xfId="4847" xr:uid="{00000000-0005-0000-0000-0000F0120000}"/>
    <cellStyle name="40 % - Accent5 3 5" xfId="4848" xr:uid="{00000000-0005-0000-0000-0000F1120000}"/>
    <cellStyle name="40 % - Accent5 3_CA Fixe" xfId="4849" xr:uid="{00000000-0005-0000-0000-0000F2120000}"/>
    <cellStyle name="40 % - Accent5 4" xfId="4850" xr:uid="{00000000-0005-0000-0000-0000F3120000}"/>
    <cellStyle name="40 % - Accent5 4 2" xfId="4851" xr:uid="{00000000-0005-0000-0000-0000F4120000}"/>
    <cellStyle name="40 % - Accent5 4 2 2" xfId="4852" xr:uid="{00000000-0005-0000-0000-0000F5120000}"/>
    <cellStyle name="40 % - Accent5 4 2_Parc Mobile" xfId="4853" xr:uid="{00000000-0005-0000-0000-0000F6120000}"/>
    <cellStyle name="40 % - Accent5 4 3" xfId="4854" xr:uid="{00000000-0005-0000-0000-0000F7120000}"/>
    <cellStyle name="40 % - Accent5 4 4" xfId="4855" xr:uid="{00000000-0005-0000-0000-0000F8120000}"/>
    <cellStyle name="40 % - Accent5 4 5" xfId="4856" xr:uid="{00000000-0005-0000-0000-0000F9120000}"/>
    <cellStyle name="40 % - Accent5 4_CA Fixe" xfId="4857" xr:uid="{00000000-0005-0000-0000-0000FA120000}"/>
    <cellStyle name="40 % - Accent5 5" xfId="4858" xr:uid="{00000000-0005-0000-0000-0000FB120000}"/>
    <cellStyle name="40 % - Accent5 5 2" xfId="4859" xr:uid="{00000000-0005-0000-0000-0000FC120000}"/>
    <cellStyle name="40 % - Accent5 6" xfId="4860" xr:uid="{00000000-0005-0000-0000-0000FD120000}"/>
    <cellStyle name="40 % - Accent5 6 2" xfId="4861" xr:uid="{00000000-0005-0000-0000-0000FE120000}"/>
    <cellStyle name="40 % - Accent5 7" xfId="4862" xr:uid="{00000000-0005-0000-0000-0000FF120000}"/>
    <cellStyle name="40 % - Accent5 7 2" xfId="4863" xr:uid="{00000000-0005-0000-0000-000000130000}"/>
    <cellStyle name="40 % - Accent5 7 2 2" xfId="4864" xr:uid="{00000000-0005-0000-0000-000001130000}"/>
    <cellStyle name="40 % - Accent5 7 2 2 2" xfId="4865" xr:uid="{00000000-0005-0000-0000-000002130000}"/>
    <cellStyle name="40 % - Accent5 7 2 2 2 2" xfId="4866" xr:uid="{00000000-0005-0000-0000-000003130000}"/>
    <cellStyle name="40 % - Accent5 7 2 2 3" xfId="4867" xr:uid="{00000000-0005-0000-0000-000004130000}"/>
    <cellStyle name="40 % - Accent5 7 2 3" xfId="4868" xr:uid="{00000000-0005-0000-0000-000005130000}"/>
    <cellStyle name="40 % - Accent5 7 2 3 2" xfId="4869" xr:uid="{00000000-0005-0000-0000-000006130000}"/>
    <cellStyle name="40 % - Accent5 7 2 4" xfId="4870" xr:uid="{00000000-0005-0000-0000-000007130000}"/>
    <cellStyle name="40 % - Accent5 7 2_RH et QS" xfId="4871" xr:uid="{00000000-0005-0000-0000-000008130000}"/>
    <cellStyle name="40 % - Accent5 7 3" xfId="4872" xr:uid="{00000000-0005-0000-0000-000009130000}"/>
    <cellStyle name="40 % - Accent5 7 3 2" xfId="4873" xr:uid="{00000000-0005-0000-0000-00000A130000}"/>
    <cellStyle name="40 % - Accent5 7 3 2 2" xfId="4874" xr:uid="{00000000-0005-0000-0000-00000B130000}"/>
    <cellStyle name="40 % - Accent5 7 3 2 2 2" xfId="4875" xr:uid="{00000000-0005-0000-0000-00000C130000}"/>
    <cellStyle name="40 % - Accent5 7 3 2 3" xfId="4876" xr:uid="{00000000-0005-0000-0000-00000D130000}"/>
    <cellStyle name="40 % - Accent5 7 3 3" xfId="4877" xr:uid="{00000000-0005-0000-0000-00000E130000}"/>
    <cellStyle name="40 % - Accent5 7 3 3 2" xfId="4878" xr:uid="{00000000-0005-0000-0000-00000F130000}"/>
    <cellStyle name="40 % - Accent5 7 3 4" xfId="4879" xr:uid="{00000000-0005-0000-0000-000010130000}"/>
    <cellStyle name="40 % - Accent5 7 3_RH et QS" xfId="4880" xr:uid="{00000000-0005-0000-0000-000011130000}"/>
    <cellStyle name="40 % - Accent5 7 4" xfId="4881" xr:uid="{00000000-0005-0000-0000-000012130000}"/>
    <cellStyle name="40 % - Accent5 7 4 2" xfId="4882" xr:uid="{00000000-0005-0000-0000-000013130000}"/>
    <cellStyle name="40 % - Accent5 7 4 2 2" xfId="4883" xr:uid="{00000000-0005-0000-0000-000014130000}"/>
    <cellStyle name="40 % - Accent5 7 4 3" xfId="4884" xr:uid="{00000000-0005-0000-0000-000015130000}"/>
    <cellStyle name="40 % - Accent5 7 5" xfId="4885" xr:uid="{00000000-0005-0000-0000-000016130000}"/>
    <cellStyle name="40 % - Accent5 7 5 2" xfId="4886" xr:uid="{00000000-0005-0000-0000-000017130000}"/>
    <cellStyle name="40 % - Accent5 7 6" xfId="4887" xr:uid="{00000000-0005-0000-0000-000018130000}"/>
    <cellStyle name="40 % - Accent5 7_RH et QS" xfId="4888" xr:uid="{00000000-0005-0000-0000-000019130000}"/>
    <cellStyle name="40 % - Accent5 8" xfId="4889" xr:uid="{00000000-0005-0000-0000-00001A130000}"/>
    <cellStyle name="40 % - Accent5 8 2" xfId="4890" xr:uid="{00000000-0005-0000-0000-00001B130000}"/>
    <cellStyle name="40 % - Accent5 8 2 2" xfId="4891" xr:uid="{00000000-0005-0000-0000-00001C130000}"/>
    <cellStyle name="40 % - Accent5 8 2 2 2" xfId="4892" xr:uid="{00000000-0005-0000-0000-00001D130000}"/>
    <cellStyle name="40 % - Accent5 8 2 2 2 2" xfId="4893" xr:uid="{00000000-0005-0000-0000-00001E130000}"/>
    <cellStyle name="40 % - Accent5 8 2 2 3" xfId="4894" xr:uid="{00000000-0005-0000-0000-00001F130000}"/>
    <cellStyle name="40 % - Accent5 8 2 3" xfId="4895" xr:uid="{00000000-0005-0000-0000-000020130000}"/>
    <cellStyle name="40 % - Accent5 8 2 3 2" xfId="4896" xr:uid="{00000000-0005-0000-0000-000021130000}"/>
    <cellStyle name="40 % - Accent5 8 2 4" xfId="4897" xr:uid="{00000000-0005-0000-0000-000022130000}"/>
    <cellStyle name="40 % - Accent5 8 2_RH et QS" xfId="4898" xr:uid="{00000000-0005-0000-0000-000023130000}"/>
    <cellStyle name="40 % - Accent5 8 3" xfId="4899" xr:uid="{00000000-0005-0000-0000-000024130000}"/>
    <cellStyle name="40 % - Accent5 8 3 2" xfId="4900" xr:uid="{00000000-0005-0000-0000-000025130000}"/>
    <cellStyle name="40 % - Accent5 8 3 2 2" xfId="4901" xr:uid="{00000000-0005-0000-0000-000026130000}"/>
    <cellStyle name="40 % - Accent5 8 3 2 2 2" xfId="4902" xr:uid="{00000000-0005-0000-0000-000027130000}"/>
    <cellStyle name="40 % - Accent5 8 3 2 3" xfId="4903" xr:uid="{00000000-0005-0000-0000-000028130000}"/>
    <cellStyle name="40 % - Accent5 8 3 3" xfId="4904" xr:uid="{00000000-0005-0000-0000-000029130000}"/>
    <cellStyle name="40 % - Accent5 8 3 3 2" xfId="4905" xr:uid="{00000000-0005-0000-0000-00002A130000}"/>
    <cellStyle name="40 % - Accent5 8 3 4" xfId="4906" xr:uid="{00000000-0005-0000-0000-00002B130000}"/>
    <cellStyle name="40 % - Accent5 8 3_RH et QS" xfId="4907" xr:uid="{00000000-0005-0000-0000-00002C130000}"/>
    <cellStyle name="40 % - Accent5 8 4" xfId="4908" xr:uid="{00000000-0005-0000-0000-00002D130000}"/>
    <cellStyle name="40 % - Accent5 8 4 2" xfId="4909" xr:uid="{00000000-0005-0000-0000-00002E130000}"/>
    <cellStyle name="40 % - Accent5 8 4 2 2" xfId="4910" xr:uid="{00000000-0005-0000-0000-00002F130000}"/>
    <cellStyle name="40 % - Accent5 8 4 3" xfId="4911" xr:uid="{00000000-0005-0000-0000-000030130000}"/>
    <cellStyle name="40 % - Accent5 8 5" xfId="4912" xr:uid="{00000000-0005-0000-0000-000031130000}"/>
    <cellStyle name="40 % - Accent5 8 5 2" xfId="4913" xr:uid="{00000000-0005-0000-0000-000032130000}"/>
    <cellStyle name="40 % - Accent5 8 6" xfId="4914" xr:uid="{00000000-0005-0000-0000-000033130000}"/>
    <cellStyle name="40 % - Accent5 8_RH et QS" xfId="4915" xr:uid="{00000000-0005-0000-0000-000034130000}"/>
    <cellStyle name="40 % - Accent5 9" xfId="4916" xr:uid="{00000000-0005-0000-0000-000035130000}"/>
    <cellStyle name="40 % - Accent5 9 2" xfId="4917" xr:uid="{00000000-0005-0000-0000-000036130000}"/>
    <cellStyle name="40 % - Accent5 9 2 2" xfId="4918" xr:uid="{00000000-0005-0000-0000-000037130000}"/>
    <cellStyle name="40 % - Accent5 9 2 2 2" xfId="4919" xr:uid="{00000000-0005-0000-0000-000038130000}"/>
    <cellStyle name="40 % - Accent5 9 2 2 2 2" xfId="4920" xr:uid="{00000000-0005-0000-0000-000039130000}"/>
    <cellStyle name="40 % - Accent5 9 2 2 3" xfId="4921" xr:uid="{00000000-0005-0000-0000-00003A130000}"/>
    <cellStyle name="40 % - Accent5 9 2 3" xfId="4922" xr:uid="{00000000-0005-0000-0000-00003B130000}"/>
    <cellStyle name="40 % - Accent5 9 2 3 2" xfId="4923" xr:uid="{00000000-0005-0000-0000-00003C130000}"/>
    <cellStyle name="40 % - Accent5 9 2 4" xfId="4924" xr:uid="{00000000-0005-0000-0000-00003D130000}"/>
    <cellStyle name="40 % - Accent5 9 2_RH et QS" xfId="4925" xr:uid="{00000000-0005-0000-0000-00003E130000}"/>
    <cellStyle name="40 % - Accent5 9 3" xfId="4926" xr:uid="{00000000-0005-0000-0000-00003F130000}"/>
    <cellStyle name="40 % - Accent5 9 3 2" xfId="4927" xr:uid="{00000000-0005-0000-0000-000040130000}"/>
    <cellStyle name="40 % - Accent5 9 3 2 2" xfId="4928" xr:uid="{00000000-0005-0000-0000-000041130000}"/>
    <cellStyle name="40 % - Accent5 9 3 2 2 2" xfId="4929" xr:uid="{00000000-0005-0000-0000-000042130000}"/>
    <cellStyle name="40 % - Accent5 9 3 2 3" xfId="4930" xr:uid="{00000000-0005-0000-0000-000043130000}"/>
    <cellStyle name="40 % - Accent5 9 3 3" xfId="4931" xr:uid="{00000000-0005-0000-0000-000044130000}"/>
    <cellStyle name="40 % - Accent5 9 3 3 2" xfId="4932" xr:uid="{00000000-0005-0000-0000-000045130000}"/>
    <cellStyle name="40 % - Accent5 9 3 4" xfId="4933" xr:uid="{00000000-0005-0000-0000-000046130000}"/>
    <cellStyle name="40 % - Accent5 9 3_RH et QS" xfId="4934" xr:uid="{00000000-0005-0000-0000-000047130000}"/>
    <cellStyle name="40 % - Accent5 9 4" xfId="4935" xr:uid="{00000000-0005-0000-0000-000048130000}"/>
    <cellStyle name="40 % - Accent5 9 4 2" xfId="4936" xr:uid="{00000000-0005-0000-0000-000049130000}"/>
    <cellStyle name="40 % - Accent5 9 4 2 2" xfId="4937" xr:uid="{00000000-0005-0000-0000-00004A130000}"/>
    <cellStyle name="40 % - Accent5 9 4 3" xfId="4938" xr:uid="{00000000-0005-0000-0000-00004B130000}"/>
    <cellStyle name="40 % - Accent5 9 5" xfId="4939" xr:uid="{00000000-0005-0000-0000-00004C130000}"/>
    <cellStyle name="40 % - Accent5 9 5 2" xfId="4940" xr:uid="{00000000-0005-0000-0000-00004D130000}"/>
    <cellStyle name="40 % - Accent5 9 6" xfId="4941" xr:uid="{00000000-0005-0000-0000-00004E130000}"/>
    <cellStyle name="40 % - Accent5 9_RH et QS" xfId="4942" xr:uid="{00000000-0005-0000-0000-00004F130000}"/>
    <cellStyle name="40 % - Accent6 10" xfId="4943" xr:uid="{00000000-0005-0000-0000-000050130000}"/>
    <cellStyle name="40 % - Accent6 10 2" xfId="4944" xr:uid="{00000000-0005-0000-0000-000051130000}"/>
    <cellStyle name="40 % - Accent6 10 2 2" xfId="4945" xr:uid="{00000000-0005-0000-0000-000052130000}"/>
    <cellStyle name="40 % - Accent6 10 2 2 2" xfId="4946" xr:uid="{00000000-0005-0000-0000-000053130000}"/>
    <cellStyle name="40 % - Accent6 10 2 2 2 2" xfId="4947" xr:uid="{00000000-0005-0000-0000-000054130000}"/>
    <cellStyle name="40 % - Accent6 10 2 2 3" xfId="4948" xr:uid="{00000000-0005-0000-0000-000055130000}"/>
    <cellStyle name="40 % - Accent6 10 2 3" xfId="4949" xr:uid="{00000000-0005-0000-0000-000056130000}"/>
    <cellStyle name="40 % - Accent6 10 2 3 2" xfId="4950" xr:uid="{00000000-0005-0000-0000-000057130000}"/>
    <cellStyle name="40 % - Accent6 10 2 4" xfId="4951" xr:uid="{00000000-0005-0000-0000-000058130000}"/>
    <cellStyle name="40 % - Accent6 10 2_RH et QS" xfId="4952" xr:uid="{00000000-0005-0000-0000-000059130000}"/>
    <cellStyle name="40 % - Accent6 10 3" xfId="4953" xr:uid="{00000000-0005-0000-0000-00005A130000}"/>
    <cellStyle name="40 % - Accent6 10 3 2" xfId="4954" xr:uid="{00000000-0005-0000-0000-00005B130000}"/>
    <cellStyle name="40 % - Accent6 10 3 2 2" xfId="4955" xr:uid="{00000000-0005-0000-0000-00005C130000}"/>
    <cellStyle name="40 % - Accent6 10 3 2 2 2" xfId="4956" xr:uid="{00000000-0005-0000-0000-00005D130000}"/>
    <cellStyle name="40 % - Accent6 10 3 2 3" xfId="4957" xr:uid="{00000000-0005-0000-0000-00005E130000}"/>
    <cellStyle name="40 % - Accent6 10 3 3" xfId="4958" xr:uid="{00000000-0005-0000-0000-00005F130000}"/>
    <cellStyle name="40 % - Accent6 10 3 3 2" xfId="4959" xr:uid="{00000000-0005-0000-0000-000060130000}"/>
    <cellStyle name="40 % - Accent6 10 3 4" xfId="4960" xr:uid="{00000000-0005-0000-0000-000061130000}"/>
    <cellStyle name="40 % - Accent6 10 3_RH et QS" xfId="4961" xr:uid="{00000000-0005-0000-0000-000062130000}"/>
    <cellStyle name="40 % - Accent6 10 4" xfId="4962" xr:uid="{00000000-0005-0000-0000-000063130000}"/>
    <cellStyle name="40 % - Accent6 10 4 2" xfId="4963" xr:uid="{00000000-0005-0000-0000-000064130000}"/>
    <cellStyle name="40 % - Accent6 10 4 2 2" xfId="4964" xr:uid="{00000000-0005-0000-0000-000065130000}"/>
    <cellStyle name="40 % - Accent6 10 4 3" xfId="4965" xr:uid="{00000000-0005-0000-0000-000066130000}"/>
    <cellStyle name="40 % - Accent6 10 5" xfId="4966" xr:uid="{00000000-0005-0000-0000-000067130000}"/>
    <cellStyle name="40 % - Accent6 10 5 2" xfId="4967" xr:uid="{00000000-0005-0000-0000-000068130000}"/>
    <cellStyle name="40 % - Accent6 10 6" xfId="4968" xr:uid="{00000000-0005-0000-0000-000069130000}"/>
    <cellStyle name="40 % - Accent6 10_RH et QS" xfId="4969" xr:uid="{00000000-0005-0000-0000-00006A130000}"/>
    <cellStyle name="40 % - Accent6 11" xfId="4970" xr:uid="{00000000-0005-0000-0000-00006B130000}"/>
    <cellStyle name="40 % - Accent6 11 2" xfId="4971" xr:uid="{00000000-0005-0000-0000-00006C130000}"/>
    <cellStyle name="40 % - Accent6 11 2 2" xfId="4972" xr:uid="{00000000-0005-0000-0000-00006D130000}"/>
    <cellStyle name="40 % - Accent6 11 2 2 2" xfId="4973" xr:uid="{00000000-0005-0000-0000-00006E130000}"/>
    <cellStyle name="40 % - Accent6 11 2 3" xfId="4974" xr:uid="{00000000-0005-0000-0000-00006F130000}"/>
    <cellStyle name="40 % - Accent6 11 3" xfId="4975" xr:uid="{00000000-0005-0000-0000-000070130000}"/>
    <cellStyle name="40 % - Accent6 11 3 2" xfId="4976" xr:uid="{00000000-0005-0000-0000-000071130000}"/>
    <cellStyle name="40 % - Accent6 11 4" xfId="4977" xr:uid="{00000000-0005-0000-0000-000072130000}"/>
    <cellStyle name="40 % - Accent6 11_RH et QS" xfId="4978" xr:uid="{00000000-0005-0000-0000-000073130000}"/>
    <cellStyle name="40 % - Accent6 12" xfId="4979" xr:uid="{00000000-0005-0000-0000-000074130000}"/>
    <cellStyle name="40 % - Accent6 12 2" xfId="4980" xr:uid="{00000000-0005-0000-0000-000075130000}"/>
    <cellStyle name="40 % - Accent6 12 2 2" xfId="4981" xr:uid="{00000000-0005-0000-0000-000076130000}"/>
    <cellStyle name="40 % - Accent6 12 2 2 2" xfId="4982" xr:uid="{00000000-0005-0000-0000-000077130000}"/>
    <cellStyle name="40 % - Accent6 12 2 3" xfId="4983" xr:uid="{00000000-0005-0000-0000-000078130000}"/>
    <cellStyle name="40 % - Accent6 12 3" xfId="4984" xr:uid="{00000000-0005-0000-0000-000079130000}"/>
    <cellStyle name="40 % - Accent6 12 3 2" xfId="4985" xr:uid="{00000000-0005-0000-0000-00007A130000}"/>
    <cellStyle name="40 % - Accent6 12 4" xfId="4986" xr:uid="{00000000-0005-0000-0000-00007B130000}"/>
    <cellStyle name="40 % - Accent6 12_RH et QS" xfId="4987" xr:uid="{00000000-0005-0000-0000-00007C130000}"/>
    <cellStyle name="40 % - Accent6 13" xfId="4988" xr:uid="{00000000-0005-0000-0000-00007D130000}"/>
    <cellStyle name="40 % - Accent6 13 2" xfId="4989" xr:uid="{00000000-0005-0000-0000-00007E130000}"/>
    <cellStyle name="40 % - Accent6 13 2 2" xfId="4990" xr:uid="{00000000-0005-0000-0000-00007F130000}"/>
    <cellStyle name="40 % - Accent6 13 2 2 2" xfId="4991" xr:uid="{00000000-0005-0000-0000-000080130000}"/>
    <cellStyle name="40 % - Accent6 13 2 3" xfId="4992" xr:uid="{00000000-0005-0000-0000-000081130000}"/>
    <cellStyle name="40 % - Accent6 13 3" xfId="4993" xr:uid="{00000000-0005-0000-0000-000082130000}"/>
    <cellStyle name="40 % - Accent6 13 3 2" xfId="4994" xr:uid="{00000000-0005-0000-0000-000083130000}"/>
    <cellStyle name="40 % - Accent6 13 4" xfId="4995" xr:uid="{00000000-0005-0000-0000-000084130000}"/>
    <cellStyle name="40 % - Accent6 13_RH et QS" xfId="4996" xr:uid="{00000000-0005-0000-0000-000085130000}"/>
    <cellStyle name="40 % - Accent6 14" xfId="4997" xr:uid="{00000000-0005-0000-0000-000086130000}"/>
    <cellStyle name="40 % - Accent6 14 2" xfId="4998" xr:uid="{00000000-0005-0000-0000-000087130000}"/>
    <cellStyle name="40 % - Accent6 15" xfId="4999" xr:uid="{00000000-0005-0000-0000-000088130000}"/>
    <cellStyle name="40 % - Accent6 2" xfId="5000" xr:uid="{00000000-0005-0000-0000-000089130000}"/>
    <cellStyle name="40 % - Accent6 2 2" xfId="5001" xr:uid="{00000000-0005-0000-0000-00008A130000}"/>
    <cellStyle name="40 % - Accent6 2 2 2" xfId="5002" xr:uid="{00000000-0005-0000-0000-00008B130000}"/>
    <cellStyle name="40 % - Accent6 2 2 3" xfId="5003" xr:uid="{00000000-0005-0000-0000-00008C130000}"/>
    <cellStyle name="40 % - Accent6 2 2_Parc Mobile" xfId="5004" xr:uid="{00000000-0005-0000-0000-00008D130000}"/>
    <cellStyle name="40 % - Accent6 2 3" xfId="5005" xr:uid="{00000000-0005-0000-0000-00008E130000}"/>
    <cellStyle name="40 % - Accent6 2 4" xfId="5006" xr:uid="{00000000-0005-0000-0000-00008F130000}"/>
    <cellStyle name="40 % - Accent6 2 5" xfId="5007" xr:uid="{00000000-0005-0000-0000-000090130000}"/>
    <cellStyle name="40 % - Accent6 2_CA Fixe" xfId="5008" xr:uid="{00000000-0005-0000-0000-000091130000}"/>
    <cellStyle name="40 % - Accent6 3" xfId="5009" xr:uid="{00000000-0005-0000-0000-000092130000}"/>
    <cellStyle name="40 % - Accent6 3 2" xfId="5010" xr:uid="{00000000-0005-0000-0000-000093130000}"/>
    <cellStyle name="40 % - Accent6 3 2 2" xfId="5011" xr:uid="{00000000-0005-0000-0000-000094130000}"/>
    <cellStyle name="40 % - Accent6 3 2_Parc Mobile" xfId="5012" xr:uid="{00000000-0005-0000-0000-000095130000}"/>
    <cellStyle name="40 % - Accent6 3 3" xfId="5013" xr:uid="{00000000-0005-0000-0000-000096130000}"/>
    <cellStyle name="40 % - Accent6 3 4" xfId="5014" xr:uid="{00000000-0005-0000-0000-000097130000}"/>
    <cellStyle name="40 % - Accent6 3 5" xfId="5015" xr:uid="{00000000-0005-0000-0000-000098130000}"/>
    <cellStyle name="40 % - Accent6 3_CA Fixe" xfId="5016" xr:uid="{00000000-0005-0000-0000-000099130000}"/>
    <cellStyle name="40 % - Accent6 4" xfId="5017" xr:uid="{00000000-0005-0000-0000-00009A130000}"/>
    <cellStyle name="40 % - Accent6 4 2" xfId="5018" xr:uid="{00000000-0005-0000-0000-00009B130000}"/>
    <cellStyle name="40 % - Accent6 4 2 2" xfId="5019" xr:uid="{00000000-0005-0000-0000-00009C130000}"/>
    <cellStyle name="40 % - Accent6 4 2_Parc Mobile" xfId="5020" xr:uid="{00000000-0005-0000-0000-00009D130000}"/>
    <cellStyle name="40 % - Accent6 4 3" xfId="5021" xr:uid="{00000000-0005-0000-0000-00009E130000}"/>
    <cellStyle name="40 % - Accent6 4 4" xfId="5022" xr:uid="{00000000-0005-0000-0000-00009F130000}"/>
    <cellStyle name="40 % - Accent6 4 5" xfId="5023" xr:uid="{00000000-0005-0000-0000-0000A0130000}"/>
    <cellStyle name="40 % - Accent6 4_CA Fixe" xfId="5024" xr:uid="{00000000-0005-0000-0000-0000A1130000}"/>
    <cellStyle name="40 % - Accent6 5" xfId="5025" xr:uid="{00000000-0005-0000-0000-0000A2130000}"/>
    <cellStyle name="40 % - Accent6 5 2" xfId="5026" xr:uid="{00000000-0005-0000-0000-0000A3130000}"/>
    <cellStyle name="40 % - Accent6 6" xfId="5027" xr:uid="{00000000-0005-0000-0000-0000A4130000}"/>
    <cellStyle name="40 % - Accent6 6 2" xfId="5028" xr:uid="{00000000-0005-0000-0000-0000A5130000}"/>
    <cellStyle name="40 % - Accent6 7" xfId="5029" xr:uid="{00000000-0005-0000-0000-0000A6130000}"/>
    <cellStyle name="40 % - Accent6 7 2" xfId="5030" xr:uid="{00000000-0005-0000-0000-0000A7130000}"/>
    <cellStyle name="40 % - Accent6 7 2 2" xfId="5031" xr:uid="{00000000-0005-0000-0000-0000A8130000}"/>
    <cellStyle name="40 % - Accent6 7 2 2 2" xfId="5032" xr:uid="{00000000-0005-0000-0000-0000A9130000}"/>
    <cellStyle name="40 % - Accent6 7 2 2 2 2" xfId="5033" xr:uid="{00000000-0005-0000-0000-0000AA130000}"/>
    <cellStyle name="40 % - Accent6 7 2 2 3" xfId="5034" xr:uid="{00000000-0005-0000-0000-0000AB130000}"/>
    <cellStyle name="40 % - Accent6 7 2 3" xfId="5035" xr:uid="{00000000-0005-0000-0000-0000AC130000}"/>
    <cellStyle name="40 % - Accent6 7 2 3 2" xfId="5036" xr:uid="{00000000-0005-0000-0000-0000AD130000}"/>
    <cellStyle name="40 % - Accent6 7 2 4" xfId="5037" xr:uid="{00000000-0005-0000-0000-0000AE130000}"/>
    <cellStyle name="40 % - Accent6 7 2_RH et QS" xfId="5038" xr:uid="{00000000-0005-0000-0000-0000AF130000}"/>
    <cellStyle name="40 % - Accent6 7 3" xfId="5039" xr:uid="{00000000-0005-0000-0000-0000B0130000}"/>
    <cellStyle name="40 % - Accent6 7 3 2" xfId="5040" xr:uid="{00000000-0005-0000-0000-0000B1130000}"/>
    <cellStyle name="40 % - Accent6 7 3 2 2" xfId="5041" xr:uid="{00000000-0005-0000-0000-0000B2130000}"/>
    <cellStyle name="40 % - Accent6 7 3 2 2 2" xfId="5042" xr:uid="{00000000-0005-0000-0000-0000B3130000}"/>
    <cellStyle name="40 % - Accent6 7 3 2 3" xfId="5043" xr:uid="{00000000-0005-0000-0000-0000B4130000}"/>
    <cellStyle name="40 % - Accent6 7 3 3" xfId="5044" xr:uid="{00000000-0005-0000-0000-0000B5130000}"/>
    <cellStyle name="40 % - Accent6 7 3 3 2" xfId="5045" xr:uid="{00000000-0005-0000-0000-0000B6130000}"/>
    <cellStyle name="40 % - Accent6 7 3 4" xfId="5046" xr:uid="{00000000-0005-0000-0000-0000B7130000}"/>
    <cellStyle name="40 % - Accent6 7 3_RH et QS" xfId="5047" xr:uid="{00000000-0005-0000-0000-0000B8130000}"/>
    <cellStyle name="40 % - Accent6 7 4" xfId="5048" xr:uid="{00000000-0005-0000-0000-0000B9130000}"/>
    <cellStyle name="40 % - Accent6 7 4 2" xfId="5049" xr:uid="{00000000-0005-0000-0000-0000BA130000}"/>
    <cellStyle name="40 % - Accent6 7 4 2 2" xfId="5050" xr:uid="{00000000-0005-0000-0000-0000BB130000}"/>
    <cellStyle name="40 % - Accent6 7 4 3" xfId="5051" xr:uid="{00000000-0005-0000-0000-0000BC130000}"/>
    <cellStyle name="40 % - Accent6 7 5" xfId="5052" xr:uid="{00000000-0005-0000-0000-0000BD130000}"/>
    <cellStyle name="40 % - Accent6 7 5 2" xfId="5053" xr:uid="{00000000-0005-0000-0000-0000BE130000}"/>
    <cellStyle name="40 % - Accent6 7 6" xfId="5054" xr:uid="{00000000-0005-0000-0000-0000BF130000}"/>
    <cellStyle name="40 % - Accent6 7_RH et QS" xfId="5055" xr:uid="{00000000-0005-0000-0000-0000C0130000}"/>
    <cellStyle name="40 % - Accent6 8" xfId="5056" xr:uid="{00000000-0005-0000-0000-0000C1130000}"/>
    <cellStyle name="40 % - Accent6 8 2" xfId="5057" xr:uid="{00000000-0005-0000-0000-0000C2130000}"/>
    <cellStyle name="40 % - Accent6 8 2 2" xfId="5058" xr:uid="{00000000-0005-0000-0000-0000C3130000}"/>
    <cellStyle name="40 % - Accent6 8 2 2 2" xfId="5059" xr:uid="{00000000-0005-0000-0000-0000C4130000}"/>
    <cellStyle name="40 % - Accent6 8 2 2 2 2" xfId="5060" xr:uid="{00000000-0005-0000-0000-0000C5130000}"/>
    <cellStyle name="40 % - Accent6 8 2 2 3" xfId="5061" xr:uid="{00000000-0005-0000-0000-0000C6130000}"/>
    <cellStyle name="40 % - Accent6 8 2 3" xfId="5062" xr:uid="{00000000-0005-0000-0000-0000C7130000}"/>
    <cellStyle name="40 % - Accent6 8 2 3 2" xfId="5063" xr:uid="{00000000-0005-0000-0000-0000C8130000}"/>
    <cellStyle name="40 % - Accent6 8 2 4" xfId="5064" xr:uid="{00000000-0005-0000-0000-0000C9130000}"/>
    <cellStyle name="40 % - Accent6 8 2_RH et QS" xfId="5065" xr:uid="{00000000-0005-0000-0000-0000CA130000}"/>
    <cellStyle name="40 % - Accent6 8 3" xfId="5066" xr:uid="{00000000-0005-0000-0000-0000CB130000}"/>
    <cellStyle name="40 % - Accent6 8 3 2" xfId="5067" xr:uid="{00000000-0005-0000-0000-0000CC130000}"/>
    <cellStyle name="40 % - Accent6 8 3 2 2" xfId="5068" xr:uid="{00000000-0005-0000-0000-0000CD130000}"/>
    <cellStyle name="40 % - Accent6 8 3 2 2 2" xfId="5069" xr:uid="{00000000-0005-0000-0000-0000CE130000}"/>
    <cellStyle name="40 % - Accent6 8 3 2 3" xfId="5070" xr:uid="{00000000-0005-0000-0000-0000CF130000}"/>
    <cellStyle name="40 % - Accent6 8 3 3" xfId="5071" xr:uid="{00000000-0005-0000-0000-0000D0130000}"/>
    <cellStyle name="40 % - Accent6 8 3 3 2" xfId="5072" xr:uid="{00000000-0005-0000-0000-0000D1130000}"/>
    <cellStyle name="40 % - Accent6 8 3 4" xfId="5073" xr:uid="{00000000-0005-0000-0000-0000D2130000}"/>
    <cellStyle name="40 % - Accent6 8 3_RH et QS" xfId="5074" xr:uid="{00000000-0005-0000-0000-0000D3130000}"/>
    <cellStyle name="40 % - Accent6 8 4" xfId="5075" xr:uid="{00000000-0005-0000-0000-0000D4130000}"/>
    <cellStyle name="40 % - Accent6 8 4 2" xfId="5076" xr:uid="{00000000-0005-0000-0000-0000D5130000}"/>
    <cellStyle name="40 % - Accent6 8 4 2 2" xfId="5077" xr:uid="{00000000-0005-0000-0000-0000D6130000}"/>
    <cellStyle name="40 % - Accent6 8 4 3" xfId="5078" xr:uid="{00000000-0005-0000-0000-0000D7130000}"/>
    <cellStyle name="40 % - Accent6 8 5" xfId="5079" xr:uid="{00000000-0005-0000-0000-0000D8130000}"/>
    <cellStyle name="40 % - Accent6 8 5 2" xfId="5080" xr:uid="{00000000-0005-0000-0000-0000D9130000}"/>
    <cellStyle name="40 % - Accent6 8 6" xfId="5081" xr:uid="{00000000-0005-0000-0000-0000DA130000}"/>
    <cellStyle name="40 % - Accent6 8_RH et QS" xfId="5082" xr:uid="{00000000-0005-0000-0000-0000DB130000}"/>
    <cellStyle name="40 % - Accent6 9" xfId="5083" xr:uid="{00000000-0005-0000-0000-0000DC130000}"/>
    <cellStyle name="40 % - Accent6 9 2" xfId="5084" xr:uid="{00000000-0005-0000-0000-0000DD130000}"/>
    <cellStyle name="40 % - Accent6 9 2 2" xfId="5085" xr:uid="{00000000-0005-0000-0000-0000DE130000}"/>
    <cellStyle name="40 % - Accent6 9 2 2 2" xfId="5086" xr:uid="{00000000-0005-0000-0000-0000DF130000}"/>
    <cellStyle name="40 % - Accent6 9 2 2 2 2" xfId="5087" xr:uid="{00000000-0005-0000-0000-0000E0130000}"/>
    <cellStyle name="40 % - Accent6 9 2 2 3" xfId="5088" xr:uid="{00000000-0005-0000-0000-0000E1130000}"/>
    <cellStyle name="40 % - Accent6 9 2 3" xfId="5089" xr:uid="{00000000-0005-0000-0000-0000E2130000}"/>
    <cellStyle name="40 % - Accent6 9 2 3 2" xfId="5090" xr:uid="{00000000-0005-0000-0000-0000E3130000}"/>
    <cellStyle name="40 % - Accent6 9 2 4" xfId="5091" xr:uid="{00000000-0005-0000-0000-0000E4130000}"/>
    <cellStyle name="40 % - Accent6 9 2_RH et QS" xfId="5092" xr:uid="{00000000-0005-0000-0000-0000E5130000}"/>
    <cellStyle name="40 % - Accent6 9 3" xfId="5093" xr:uid="{00000000-0005-0000-0000-0000E6130000}"/>
    <cellStyle name="40 % - Accent6 9 3 2" xfId="5094" xr:uid="{00000000-0005-0000-0000-0000E7130000}"/>
    <cellStyle name="40 % - Accent6 9 3 2 2" xfId="5095" xr:uid="{00000000-0005-0000-0000-0000E8130000}"/>
    <cellStyle name="40 % - Accent6 9 3 2 2 2" xfId="5096" xr:uid="{00000000-0005-0000-0000-0000E9130000}"/>
    <cellStyle name="40 % - Accent6 9 3 2 3" xfId="5097" xr:uid="{00000000-0005-0000-0000-0000EA130000}"/>
    <cellStyle name="40 % - Accent6 9 3 3" xfId="5098" xr:uid="{00000000-0005-0000-0000-0000EB130000}"/>
    <cellStyle name="40 % - Accent6 9 3 3 2" xfId="5099" xr:uid="{00000000-0005-0000-0000-0000EC130000}"/>
    <cellStyle name="40 % - Accent6 9 3 4" xfId="5100" xr:uid="{00000000-0005-0000-0000-0000ED130000}"/>
    <cellStyle name="40 % - Accent6 9 3_RH et QS" xfId="5101" xr:uid="{00000000-0005-0000-0000-0000EE130000}"/>
    <cellStyle name="40 % - Accent6 9 4" xfId="5102" xr:uid="{00000000-0005-0000-0000-0000EF130000}"/>
    <cellStyle name="40 % - Accent6 9 4 2" xfId="5103" xr:uid="{00000000-0005-0000-0000-0000F0130000}"/>
    <cellStyle name="40 % - Accent6 9 4 2 2" xfId="5104" xr:uid="{00000000-0005-0000-0000-0000F1130000}"/>
    <cellStyle name="40 % - Accent6 9 4 3" xfId="5105" xr:uid="{00000000-0005-0000-0000-0000F2130000}"/>
    <cellStyle name="40 % - Accent6 9 5" xfId="5106" xr:uid="{00000000-0005-0000-0000-0000F3130000}"/>
    <cellStyle name="40 % - Accent6 9 5 2" xfId="5107" xr:uid="{00000000-0005-0000-0000-0000F4130000}"/>
    <cellStyle name="40 % - Accent6 9 6" xfId="5108" xr:uid="{00000000-0005-0000-0000-0000F5130000}"/>
    <cellStyle name="40 % - Accent6 9_RH et QS" xfId="5109" xr:uid="{00000000-0005-0000-0000-0000F6130000}"/>
    <cellStyle name="40% - Accent1 10" xfId="2652" xr:uid="{00000000-0005-0000-0000-00005D0A0000}"/>
    <cellStyle name="40% - Accent1 10 2" xfId="2653" xr:uid="{00000000-0005-0000-0000-00005E0A0000}"/>
    <cellStyle name="40% - Accent1 10 2 2" xfId="2654" xr:uid="{00000000-0005-0000-0000-00005F0A0000}"/>
    <cellStyle name="40% - Accent1 10 2 2 2" xfId="2655" xr:uid="{00000000-0005-0000-0000-0000600A0000}"/>
    <cellStyle name="40% - Accent1 10 2 3" xfId="2656" xr:uid="{00000000-0005-0000-0000-0000610A0000}"/>
    <cellStyle name="40% - Accent1 10 3" xfId="2657" xr:uid="{00000000-0005-0000-0000-0000620A0000}"/>
    <cellStyle name="40% - Accent1 10 3 2" xfId="2658" xr:uid="{00000000-0005-0000-0000-0000630A0000}"/>
    <cellStyle name="40% - Accent1 10 4" xfId="2659" xr:uid="{00000000-0005-0000-0000-0000640A0000}"/>
    <cellStyle name="40% - Accent1 10_RH et QS" xfId="2660" xr:uid="{00000000-0005-0000-0000-0000650A0000}"/>
    <cellStyle name="40% - Accent1 11" xfId="2661" xr:uid="{00000000-0005-0000-0000-0000660A0000}"/>
    <cellStyle name="40% - Accent1 11 2" xfId="2662" xr:uid="{00000000-0005-0000-0000-0000670A0000}"/>
    <cellStyle name="40% - Accent1 11 2 2" xfId="2663" xr:uid="{00000000-0005-0000-0000-0000680A0000}"/>
    <cellStyle name="40% - Accent1 11 2 2 2" xfId="2664" xr:uid="{00000000-0005-0000-0000-0000690A0000}"/>
    <cellStyle name="40% - Accent1 11 2 3" xfId="2665" xr:uid="{00000000-0005-0000-0000-00006A0A0000}"/>
    <cellStyle name="40% - Accent1 11 3" xfId="2666" xr:uid="{00000000-0005-0000-0000-00006B0A0000}"/>
    <cellStyle name="40% - Accent1 11 3 2" xfId="2667" xr:uid="{00000000-0005-0000-0000-00006C0A0000}"/>
    <cellStyle name="40% - Accent1 11 4" xfId="2668" xr:uid="{00000000-0005-0000-0000-00006D0A0000}"/>
    <cellStyle name="40% - Accent1 11_RH et QS" xfId="2669" xr:uid="{00000000-0005-0000-0000-00006E0A0000}"/>
    <cellStyle name="40% - Accent1 12" xfId="2670" xr:uid="{00000000-0005-0000-0000-00006F0A0000}"/>
    <cellStyle name="40% - Accent1 12 2" xfId="2671" xr:uid="{00000000-0005-0000-0000-0000700A0000}"/>
    <cellStyle name="40% - Accent1 12 2 2" xfId="2672" xr:uid="{00000000-0005-0000-0000-0000710A0000}"/>
    <cellStyle name="40% - Accent1 12 2 2 2" xfId="2673" xr:uid="{00000000-0005-0000-0000-0000720A0000}"/>
    <cellStyle name="40% - Accent1 12 2 3" xfId="2674" xr:uid="{00000000-0005-0000-0000-0000730A0000}"/>
    <cellStyle name="40% - Accent1 12 3" xfId="2675" xr:uid="{00000000-0005-0000-0000-0000740A0000}"/>
    <cellStyle name="40% - Accent1 12 3 2" xfId="2676" xr:uid="{00000000-0005-0000-0000-0000750A0000}"/>
    <cellStyle name="40% - Accent1 12 4" xfId="2677" xr:uid="{00000000-0005-0000-0000-0000760A0000}"/>
    <cellStyle name="40% - Accent1 12_RH et QS" xfId="2678" xr:uid="{00000000-0005-0000-0000-0000770A0000}"/>
    <cellStyle name="40% - Accent1 13" xfId="2679" xr:uid="{00000000-0005-0000-0000-0000780A0000}"/>
    <cellStyle name="40% - Accent1 13 2" xfId="2680" xr:uid="{00000000-0005-0000-0000-0000790A0000}"/>
    <cellStyle name="40% - Accent1 13 2 2" xfId="2681" xr:uid="{00000000-0005-0000-0000-00007A0A0000}"/>
    <cellStyle name="40% - Accent1 13 2 2 2" xfId="2682" xr:uid="{00000000-0005-0000-0000-00007B0A0000}"/>
    <cellStyle name="40% - Accent1 13 2 3" xfId="2683" xr:uid="{00000000-0005-0000-0000-00007C0A0000}"/>
    <cellStyle name="40% - Accent1 13 3" xfId="2684" xr:uid="{00000000-0005-0000-0000-00007D0A0000}"/>
    <cellStyle name="40% - Accent1 13 3 2" xfId="2685" xr:uid="{00000000-0005-0000-0000-00007E0A0000}"/>
    <cellStyle name="40% - Accent1 13 4" xfId="2686" xr:uid="{00000000-0005-0000-0000-00007F0A0000}"/>
    <cellStyle name="40% - Accent1 13_RH et QS" xfId="2687" xr:uid="{00000000-0005-0000-0000-0000800A0000}"/>
    <cellStyle name="40% - Accent1 14" xfId="2688" xr:uid="{00000000-0005-0000-0000-0000810A0000}"/>
    <cellStyle name="40% - Accent1 14 2" xfId="2689" xr:uid="{00000000-0005-0000-0000-0000820A0000}"/>
    <cellStyle name="40% - Accent1 14 2 2" xfId="2690" xr:uid="{00000000-0005-0000-0000-0000830A0000}"/>
    <cellStyle name="40% - Accent1 14 2 2 2" xfId="2691" xr:uid="{00000000-0005-0000-0000-0000840A0000}"/>
    <cellStyle name="40% - Accent1 14 2 3" xfId="2692" xr:uid="{00000000-0005-0000-0000-0000850A0000}"/>
    <cellStyle name="40% - Accent1 14 3" xfId="2693" xr:uid="{00000000-0005-0000-0000-0000860A0000}"/>
    <cellStyle name="40% - Accent1 14 3 2" xfId="2694" xr:uid="{00000000-0005-0000-0000-0000870A0000}"/>
    <cellStyle name="40% - Accent1 14 4" xfId="2695" xr:uid="{00000000-0005-0000-0000-0000880A0000}"/>
    <cellStyle name="40% - Accent1 14_RH et QS" xfId="2696" xr:uid="{00000000-0005-0000-0000-0000890A0000}"/>
    <cellStyle name="40% - Accent1 15" xfId="2697" xr:uid="{00000000-0005-0000-0000-00008A0A0000}"/>
    <cellStyle name="40% - Accent1 15 2" xfId="2698" xr:uid="{00000000-0005-0000-0000-00008B0A0000}"/>
    <cellStyle name="40% - Accent1 15 2 2" xfId="2699" xr:uid="{00000000-0005-0000-0000-00008C0A0000}"/>
    <cellStyle name="40% - Accent1 15 2 2 2" xfId="2700" xr:uid="{00000000-0005-0000-0000-00008D0A0000}"/>
    <cellStyle name="40% - Accent1 15 2 3" xfId="2701" xr:uid="{00000000-0005-0000-0000-00008E0A0000}"/>
    <cellStyle name="40% - Accent1 15 3" xfId="2702" xr:uid="{00000000-0005-0000-0000-00008F0A0000}"/>
    <cellStyle name="40% - Accent1 15 3 2" xfId="2703" xr:uid="{00000000-0005-0000-0000-0000900A0000}"/>
    <cellStyle name="40% - Accent1 15 4" xfId="2704" xr:uid="{00000000-0005-0000-0000-0000910A0000}"/>
    <cellStyle name="40% - Accent1 15_RH et QS" xfId="2705" xr:uid="{00000000-0005-0000-0000-0000920A0000}"/>
    <cellStyle name="40% - Accent1 16" xfId="2706" xr:uid="{00000000-0005-0000-0000-0000930A0000}"/>
    <cellStyle name="40% - Accent1 16 2" xfId="2707" xr:uid="{00000000-0005-0000-0000-0000940A0000}"/>
    <cellStyle name="40% - Accent1 16 2 2" xfId="2708" xr:uid="{00000000-0005-0000-0000-0000950A0000}"/>
    <cellStyle name="40% - Accent1 16 2 2 2" xfId="2709" xr:uid="{00000000-0005-0000-0000-0000960A0000}"/>
    <cellStyle name="40% - Accent1 16 2 3" xfId="2710" xr:uid="{00000000-0005-0000-0000-0000970A0000}"/>
    <cellStyle name="40% - Accent1 16 3" xfId="2711" xr:uid="{00000000-0005-0000-0000-0000980A0000}"/>
    <cellStyle name="40% - Accent1 16 3 2" xfId="2712" xr:uid="{00000000-0005-0000-0000-0000990A0000}"/>
    <cellStyle name="40% - Accent1 16 4" xfId="2713" xr:uid="{00000000-0005-0000-0000-00009A0A0000}"/>
    <cellStyle name="40% - Accent1 16_RH et QS" xfId="2714" xr:uid="{00000000-0005-0000-0000-00009B0A0000}"/>
    <cellStyle name="40% - Accent1 17" xfId="2715" xr:uid="{00000000-0005-0000-0000-00009C0A0000}"/>
    <cellStyle name="40% - Accent1 17 2" xfId="2716" xr:uid="{00000000-0005-0000-0000-00009D0A0000}"/>
    <cellStyle name="40% - Accent1 17 2 2" xfId="2717" xr:uid="{00000000-0005-0000-0000-00009E0A0000}"/>
    <cellStyle name="40% - Accent1 17 2 2 2" xfId="2718" xr:uid="{00000000-0005-0000-0000-00009F0A0000}"/>
    <cellStyle name="40% - Accent1 17 2 3" xfId="2719" xr:uid="{00000000-0005-0000-0000-0000A00A0000}"/>
    <cellStyle name="40% - Accent1 17 3" xfId="2720" xr:uid="{00000000-0005-0000-0000-0000A10A0000}"/>
    <cellStyle name="40% - Accent1 17 3 2" xfId="2721" xr:uid="{00000000-0005-0000-0000-0000A20A0000}"/>
    <cellStyle name="40% - Accent1 17 4" xfId="2722" xr:uid="{00000000-0005-0000-0000-0000A30A0000}"/>
    <cellStyle name="40% - Accent1 17_RH et QS" xfId="2723" xr:uid="{00000000-0005-0000-0000-0000A40A0000}"/>
    <cellStyle name="40% - Accent1 18" xfId="2724" xr:uid="{00000000-0005-0000-0000-0000A50A0000}"/>
    <cellStyle name="40% - Accent1 18 2" xfId="2725" xr:uid="{00000000-0005-0000-0000-0000A60A0000}"/>
    <cellStyle name="40% - Accent1 18 2 2" xfId="2726" xr:uid="{00000000-0005-0000-0000-0000A70A0000}"/>
    <cellStyle name="40% - Accent1 18 2 2 2" xfId="2727" xr:uid="{00000000-0005-0000-0000-0000A80A0000}"/>
    <cellStyle name="40% - Accent1 18 2 3" xfId="2728" xr:uid="{00000000-0005-0000-0000-0000A90A0000}"/>
    <cellStyle name="40% - Accent1 18 3" xfId="2729" xr:uid="{00000000-0005-0000-0000-0000AA0A0000}"/>
    <cellStyle name="40% - Accent1 18 3 2" xfId="2730" xr:uid="{00000000-0005-0000-0000-0000AB0A0000}"/>
    <cellStyle name="40% - Accent1 18 4" xfId="2731" xr:uid="{00000000-0005-0000-0000-0000AC0A0000}"/>
    <cellStyle name="40% - Accent1 18_RH et QS" xfId="2732" xr:uid="{00000000-0005-0000-0000-0000AD0A0000}"/>
    <cellStyle name="40% - Accent1 19" xfId="2733" xr:uid="{00000000-0005-0000-0000-0000AE0A0000}"/>
    <cellStyle name="40% - Accent1 19 2" xfId="2734" xr:uid="{00000000-0005-0000-0000-0000AF0A0000}"/>
    <cellStyle name="40% - Accent1 19 2 2" xfId="2735" xr:uid="{00000000-0005-0000-0000-0000B00A0000}"/>
    <cellStyle name="40% - Accent1 19 2 2 2" xfId="2736" xr:uid="{00000000-0005-0000-0000-0000B10A0000}"/>
    <cellStyle name="40% - Accent1 19 2 3" xfId="2737" xr:uid="{00000000-0005-0000-0000-0000B20A0000}"/>
    <cellStyle name="40% - Accent1 19 3" xfId="2738" xr:uid="{00000000-0005-0000-0000-0000B30A0000}"/>
    <cellStyle name="40% - Accent1 19 3 2" xfId="2739" xr:uid="{00000000-0005-0000-0000-0000B40A0000}"/>
    <cellStyle name="40% - Accent1 19 4" xfId="2740" xr:uid="{00000000-0005-0000-0000-0000B50A0000}"/>
    <cellStyle name="40% - Accent1 19_RH et QS" xfId="2741" xr:uid="{00000000-0005-0000-0000-0000B60A0000}"/>
    <cellStyle name="40% - Accent1 2" xfId="2742" xr:uid="{00000000-0005-0000-0000-0000B70A0000}"/>
    <cellStyle name="40% - Accent1 2 2" xfId="2743" xr:uid="{00000000-0005-0000-0000-0000B80A0000}"/>
    <cellStyle name="40% - Accent1 2 2 2" xfId="2744" xr:uid="{00000000-0005-0000-0000-0000B90A0000}"/>
    <cellStyle name="40% - Accent1 2 2 2 2" xfId="2745" xr:uid="{00000000-0005-0000-0000-0000BA0A0000}"/>
    <cellStyle name="40% - Accent1 2 2 3" xfId="2746" xr:uid="{00000000-0005-0000-0000-0000BB0A0000}"/>
    <cellStyle name="40% - Accent1 2 3" xfId="2747" xr:uid="{00000000-0005-0000-0000-0000BC0A0000}"/>
    <cellStyle name="40% - Accent1 2 3 2" xfId="2748" xr:uid="{00000000-0005-0000-0000-0000BD0A0000}"/>
    <cellStyle name="40% - Accent1 2 4" xfId="2749" xr:uid="{00000000-0005-0000-0000-0000BE0A0000}"/>
    <cellStyle name="40% - Accent1 2_RH et QS" xfId="2831" xr:uid="{00000000-0005-0000-0000-0000100B0000}"/>
    <cellStyle name="40% - Accent1 20" xfId="2750" xr:uid="{00000000-0005-0000-0000-0000BF0A0000}"/>
    <cellStyle name="40% - Accent1 20 2" xfId="2751" xr:uid="{00000000-0005-0000-0000-0000C00A0000}"/>
    <cellStyle name="40% - Accent1 20 2 2" xfId="2752" xr:uid="{00000000-0005-0000-0000-0000C10A0000}"/>
    <cellStyle name="40% - Accent1 20 2 2 2" xfId="2753" xr:uid="{00000000-0005-0000-0000-0000C20A0000}"/>
    <cellStyle name="40% - Accent1 20 2 3" xfId="2754" xr:uid="{00000000-0005-0000-0000-0000C30A0000}"/>
    <cellStyle name="40% - Accent1 20 3" xfId="2755" xr:uid="{00000000-0005-0000-0000-0000C40A0000}"/>
    <cellStyle name="40% - Accent1 20 3 2" xfId="2756" xr:uid="{00000000-0005-0000-0000-0000C50A0000}"/>
    <cellStyle name="40% - Accent1 20 4" xfId="2757" xr:uid="{00000000-0005-0000-0000-0000C60A0000}"/>
    <cellStyle name="40% - Accent1 20_RH et QS" xfId="2758" xr:uid="{00000000-0005-0000-0000-0000C70A0000}"/>
    <cellStyle name="40% - Accent1 21" xfId="2759" xr:uid="{00000000-0005-0000-0000-0000C80A0000}"/>
    <cellStyle name="40% - Accent1 21 2" xfId="2760" xr:uid="{00000000-0005-0000-0000-0000C90A0000}"/>
    <cellStyle name="40% - Accent1 21 2 2" xfId="2761" xr:uid="{00000000-0005-0000-0000-0000CA0A0000}"/>
    <cellStyle name="40% - Accent1 21 2 2 2" xfId="2762" xr:uid="{00000000-0005-0000-0000-0000CB0A0000}"/>
    <cellStyle name="40% - Accent1 21 2 3" xfId="2763" xr:uid="{00000000-0005-0000-0000-0000CC0A0000}"/>
    <cellStyle name="40% - Accent1 21 3" xfId="2764" xr:uid="{00000000-0005-0000-0000-0000CD0A0000}"/>
    <cellStyle name="40% - Accent1 21 3 2" xfId="2765" xr:uid="{00000000-0005-0000-0000-0000CE0A0000}"/>
    <cellStyle name="40% - Accent1 21 4" xfId="2766" xr:uid="{00000000-0005-0000-0000-0000CF0A0000}"/>
    <cellStyle name="40% - Accent1 21_RH et QS" xfId="2767" xr:uid="{00000000-0005-0000-0000-0000D00A0000}"/>
    <cellStyle name="40% - Accent1 22" xfId="2768" xr:uid="{00000000-0005-0000-0000-0000D10A0000}"/>
    <cellStyle name="40% - Accent1 22 2" xfId="2769" xr:uid="{00000000-0005-0000-0000-0000D20A0000}"/>
    <cellStyle name="40% - Accent1 22 2 2" xfId="2770" xr:uid="{00000000-0005-0000-0000-0000D30A0000}"/>
    <cellStyle name="40% - Accent1 22 2 2 2" xfId="2771" xr:uid="{00000000-0005-0000-0000-0000D40A0000}"/>
    <cellStyle name="40% - Accent1 22 2 3" xfId="2772" xr:uid="{00000000-0005-0000-0000-0000D50A0000}"/>
    <cellStyle name="40% - Accent1 22 3" xfId="2773" xr:uid="{00000000-0005-0000-0000-0000D60A0000}"/>
    <cellStyle name="40% - Accent1 22 3 2" xfId="2774" xr:uid="{00000000-0005-0000-0000-0000D70A0000}"/>
    <cellStyle name="40% - Accent1 22 4" xfId="2775" xr:uid="{00000000-0005-0000-0000-0000D80A0000}"/>
    <cellStyle name="40% - Accent1 22_RH et QS" xfId="2776" xr:uid="{00000000-0005-0000-0000-0000D90A0000}"/>
    <cellStyle name="40% - Accent1 23" xfId="2777" xr:uid="{00000000-0005-0000-0000-0000DA0A0000}"/>
    <cellStyle name="40% - Accent1 23 2" xfId="2778" xr:uid="{00000000-0005-0000-0000-0000DB0A0000}"/>
    <cellStyle name="40% - Accent1 23 2 2" xfId="2779" xr:uid="{00000000-0005-0000-0000-0000DC0A0000}"/>
    <cellStyle name="40% - Accent1 23 2 2 2" xfId="2780" xr:uid="{00000000-0005-0000-0000-0000DD0A0000}"/>
    <cellStyle name="40% - Accent1 23 2 3" xfId="2781" xr:uid="{00000000-0005-0000-0000-0000DE0A0000}"/>
    <cellStyle name="40% - Accent1 23 3" xfId="2782" xr:uid="{00000000-0005-0000-0000-0000DF0A0000}"/>
    <cellStyle name="40% - Accent1 23 3 2" xfId="2783" xr:uid="{00000000-0005-0000-0000-0000E00A0000}"/>
    <cellStyle name="40% - Accent1 23 4" xfId="2784" xr:uid="{00000000-0005-0000-0000-0000E10A0000}"/>
    <cellStyle name="40% - Accent1 23_RH et QS" xfId="2785" xr:uid="{00000000-0005-0000-0000-0000E20A0000}"/>
    <cellStyle name="40% - Accent1 24" xfId="2786" xr:uid="{00000000-0005-0000-0000-0000E30A0000}"/>
    <cellStyle name="40% - Accent1 24 2" xfId="2787" xr:uid="{00000000-0005-0000-0000-0000E40A0000}"/>
    <cellStyle name="40% - Accent1 24 2 2" xfId="2788" xr:uid="{00000000-0005-0000-0000-0000E50A0000}"/>
    <cellStyle name="40% - Accent1 24 2 2 2" xfId="2789" xr:uid="{00000000-0005-0000-0000-0000E60A0000}"/>
    <cellStyle name="40% - Accent1 24 2 3" xfId="2790" xr:uid="{00000000-0005-0000-0000-0000E70A0000}"/>
    <cellStyle name="40% - Accent1 24 3" xfId="2791" xr:uid="{00000000-0005-0000-0000-0000E80A0000}"/>
    <cellStyle name="40% - Accent1 24 3 2" xfId="2792" xr:uid="{00000000-0005-0000-0000-0000E90A0000}"/>
    <cellStyle name="40% - Accent1 24 4" xfId="2793" xr:uid="{00000000-0005-0000-0000-0000EA0A0000}"/>
    <cellStyle name="40% - Accent1 24_RH et QS" xfId="2794" xr:uid="{00000000-0005-0000-0000-0000EB0A0000}"/>
    <cellStyle name="40% - Accent1 25" xfId="2795" xr:uid="{00000000-0005-0000-0000-0000EC0A0000}"/>
    <cellStyle name="40% - Accent1 25 2" xfId="2796" xr:uid="{00000000-0005-0000-0000-0000ED0A0000}"/>
    <cellStyle name="40% - Accent1 25 2 2" xfId="2797" xr:uid="{00000000-0005-0000-0000-0000EE0A0000}"/>
    <cellStyle name="40% - Accent1 25 2 2 2" xfId="2798" xr:uid="{00000000-0005-0000-0000-0000EF0A0000}"/>
    <cellStyle name="40% - Accent1 25 2 3" xfId="2799" xr:uid="{00000000-0005-0000-0000-0000F00A0000}"/>
    <cellStyle name="40% - Accent1 25 3" xfId="2800" xr:uid="{00000000-0005-0000-0000-0000F10A0000}"/>
    <cellStyle name="40% - Accent1 25 3 2" xfId="2801" xr:uid="{00000000-0005-0000-0000-0000F20A0000}"/>
    <cellStyle name="40% - Accent1 25 4" xfId="2802" xr:uid="{00000000-0005-0000-0000-0000F30A0000}"/>
    <cellStyle name="40% - Accent1 25_RH et QS" xfId="2803" xr:uid="{00000000-0005-0000-0000-0000F40A0000}"/>
    <cellStyle name="40% - Accent1 26" xfId="2804" xr:uid="{00000000-0005-0000-0000-0000F50A0000}"/>
    <cellStyle name="40% - Accent1 26 2" xfId="2805" xr:uid="{00000000-0005-0000-0000-0000F60A0000}"/>
    <cellStyle name="40% - Accent1 26 2 2" xfId="2806" xr:uid="{00000000-0005-0000-0000-0000F70A0000}"/>
    <cellStyle name="40% - Accent1 26 2 2 2" xfId="2807" xr:uid="{00000000-0005-0000-0000-0000F80A0000}"/>
    <cellStyle name="40% - Accent1 26 2 3" xfId="2808" xr:uid="{00000000-0005-0000-0000-0000F90A0000}"/>
    <cellStyle name="40% - Accent1 26 3" xfId="2809" xr:uid="{00000000-0005-0000-0000-0000FA0A0000}"/>
    <cellStyle name="40% - Accent1 26 3 2" xfId="2810" xr:uid="{00000000-0005-0000-0000-0000FB0A0000}"/>
    <cellStyle name="40% - Accent1 26 4" xfId="2811" xr:uid="{00000000-0005-0000-0000-0000FC0A0000}"/>
    <cellStyle name="40% - Accent1 26_RH et QS" xfId="2812" xr:uid="{00000000-0005-0000-0000-0000FD0A0000}"/>
    <cellStyle name="40% - Accent1 27" xfId="2813" xr:uid="{00000000-0005-0000-0000-0000FE0A0000}"/>
    <cellStyle name="40% - Accent1 27 2" xfId="2814" xr:uid="{00000000-0005-0000-0000-0000FF0A0000}"/>
    <cellStyle name="40% - Accent1 27 2 2" xfId="2815" xr:uid="{00000000-0005-0000-0000-0000000B0000}"/>
    <cellStyle name="40% - Accent1 27 2 2 2" xfId="2816" xr:uid="{00000000-0005-0000-0000-0000010B0000}"/>
    <cellStyle name="40% - Accent1 27 2 3" xfId="2817" xr:uid="{00000000-0005-0000-0000-0000020B0000}"/>
    <cellStyle name="40% - Accent1 27 3" xfId="2818" xr:uid="{00000000-0005-0000-0000-0000030B0000}"/>
    <cellStyle name="40% - Accent1 27 3 2" xfId="2819" xr:uid="{00000000-0005-0000-0000-0000040B0000}"/>
    <cellStyle name="40% - Accent1 27 4" xfId="2820" xr:uid="{00000000-0005-0000-0000-0000050B0000}"/>
    <cellStyle name="40% - Accent1 27_RH et QS" xfId="2821" xr:uid="{00000000-0005-0000-0000-0000060B0000}"/>
    <cellStyle name="40% - Accent1 28" xfId="2822" xr:uid="{00000000-0005-0000-0000-0000070B0000}"/>
    <cellStyle name="40% - Accent1 28 2" xfId="2823" xr:uid="{00000000-0005-0000-0000-0000080B0000}"/>
    <cellStyle name="40% - Accent1 28 2 2" xfId="2824" xr:uid="{00000000-0005-0000-0000-0000090B0000}"/>
    <cellStyle name="40% - Accent1 28 2 2 2" xfId="2825" xr:uid="{00000000-0005-0000-0000-00000A0B0000}"/>
    <cellStyle name="40% - Accent1 28 2 3" xfId="2826" xr:uid="{00000000-0005-0000-0000-00000B0B0000}"/>
    <cellStyle name="40% - Accent1 28 3" xfId="2827" xr:uid="{00000000-0005-0000-0000-00000C0B0000}"/>
    <cellStyle name="40% - Accent1 28 3 2" xfId="2828" xr:uid="{00000000-0005-0000-0000-00000D0B0000}"/>
    <cellStyle name="40% - Accent1 28 4" xfId="2829" xr:uid="{00000000-0005-0000-0000-00000E0B0000}"/>
    <cellStyle name="40% - Accent1 28_RH et QS" xfId="2830" xr:uid="{00000000-0005-0000-0000-00000F0B0000}"/>
    <cellStyle name="40% - Accent1 3" xfId="2832" xr:uid="{00000000-0005-0000-0000-0000110B0000}"/>
    <cellStyle name="40% - Accent1 3 2" xfId="2833" xr:uid="{00000000-0005-0000-0000-0000120B0000}"/>
    <cellStyle name="40% - Accent1 3 2 2" xfId="2834" xr:uid="{00000000-0005-0000-0000-0000130B0000}"/>
    <cellStyle name="40% - Accent1 3 2 2 2" xfId="2835" xr:uid="{00000000-0005-0000-0000-0000140B0000}"/>
    <cellStyle name="40% - Accent1 3 2 3" xfId="2836" xr:uid="{00000000-0005-0000-0000-0000150B0000}"/>
    <cellStyle name="40% - Accent1 3 3" xfId="2837" xr:uid="{00000000-0005-0000-0000-0000160B0000}"/>
    <cellStyle name="40% - Accent1 3 3 2" xfId="2838" xr:uid="{00000000-0005-0000-0000-0000170B0000}"/>
    <cellStyle name="40% - Accent1 3 4" xfId="2839" xr:uid="{00000000-0005-0000-0000-0000180B0000}"/>
    <cellStyle name="40% - Accent1 3_RH et QS" xfId="2840" xr:uid="{00000000-0005-0000-0000-0000190B0000}"/>
    <cellStyle name="40% - Accent1 4" xfId="2841" xr:uid="{00000000-0005-0000-0000-00001A0B0000}"/>
    <cellStyle name="40% - Accent1 4 2" xfId="2842" xr:uid="{00000000-0005-0000-0000-00001B0B0000}"/>
    <cellStyle name="40% - Accent1 4 2 2" xfId="2843" xr:uid="{00000000-0005-0000-0000-00001C0B0000}"/>
    <cellStyle name="40% - Accent1 4 2 2 2" xfId="2844" xr:uid="{00000000-0005-0000-0000-00001D0B0000}"/>
    <cellStyle name="40% - Accent1 4 2 3" xfId="2845" xr:uid="{00000000-0005-0000-0000-00001E0B0000}"/>
    <cellStyle name="40% - Accent1 4 3" xfId="2846" xr:uid="{00000000-0005-0000-0000-00001F0B0000}"/>
    <cellStyle name="40% - Accent1 4 3 2" xfId="2847" xr:uid="{00000000-0005-0000-0000-0000200B0000}"/>
    <cellStyle name="40% - Accent1 4 4" xfId="2848" xr:uid="{00000000-0005-0000-0000-0000210B0000}"/>
    <cellStyle name="40% - Accent1 4_RH et QS" xfId="2849" xr:uid="{00000000-0005-0000-0000-0000220B0000}"/>
    <cellStyle name="40% - Accent1 5" xfId="2850" xr:uid="{00000000-0005-0000-0000-0000230B0000}"/>
    <cellStyle name="40% - Accent1 5 2" xfId="2851" xr:uid="{00000000-0005-0000-0000-0000240B0000}"/>
    <cellStyle name="40% - Accent1 5 2 2" xfId="2852" xr:uid="{00000000-0005-0000-0000-0000250B0000}"/>
    <cellStyle name="40% - Accent1 5 2 2 2" xfId="2853" xr:uid="{00000000-0005-0000-0000-0000260B0000}"/>
    <cellStyle name="40% - Accent1 5 2 3" xfId="2854" xr:uid="{00000000-0005-0000-0000-0000270B0000}"/>
    <cellStyle name="40% - Accent1 5 3" xfId="2855" xr:uid="{00000000-0005-0000-0000-0000280B0000}"/>
    <cellStyle name="40% - Accent1 5 3 2" xfId="2856" xr:uid="{00000000-0005-0000-0000-0000290B0000}"/>
    <cellStyle name="40% - Accent1 5 4" xfId="2857" xr:uid="{00000000-0005-0000-0000-00002A0B0000}"/>
    <cellStyle name="40% - Accent1 5_RH et QS" xfId="2858" xr:uid="{00000000-0005-0000-0000-00002B0B0000}"/>
    <cellStyle name="40% - Accent1 6" xfId="2859" xr:uid="{00000000-0005-0000-0000-00002C0B0000}"/>
    <cellStyle name="40% - Accent1 6 2" xfId="2860" xr:uid="{00000000-0005-0000-0000-00002D0B0000}"/>
    <cellStyle name="40% - Accent1 6 2 2" xfId="2861" xr:uid="{00000000-0005-0000-0000-00002E0B0000}"/>
    <cellStyle name="40% - Accent1 6 2 2 2" xfId="2862" xr:uid="{00000000-0005-0000-0000-00002F0B0000}"/>
    <cellStyle name="40% - Accent1 6 2 3" xfId="2863" xr:uid="{00000000-0005-0000-0000-0000300B0000}"/>
    <cellStyle name="40% - Accent1 6 3" xfId="2864" xr:uid="{00000000-0005-0000-0000-0000310B0000}"/>
    <cellStyle name="40% - Accent1 6 3 2" xfId="2865" xr:uid="{00000000-0005-0000-0000-0000320B0000}"/>
    <cellStyle name="40% - Accent1 6 4" xfId="2866" xr:uid="{00000000-0005-0000-0000-0000330B0000}"/>
    <cellStyle name="40% - Accent1 6_RH et QS" xfId="2867" xr:uid="{00000000-0005-0000-0000-0000340B0000}"/>
    <cellStyle name="40% - Accent1 7" xfId="2868" xr:uid="{00000000-0005-0000-0000-0000350B0000}"/>
    <cellStyle name="40% - Accent1 7 2" xfId="2869" xr:uid="{00000000-0005-0000-0000-0000360B0000}"/>
    <cellStyle name="40% - Accent1 7 2 2" xfId="2870" xr:uid="{00000000-0005-0000-0000-0000370B0000}"/>
    <cellStyle name="40% - Accent1 7 2 2 2" xfId="2871" xr:uid="{00000000-0005-0000-0000-0000380B0000}"/>
    <cellStyle name="40% - Accent1 7 2 3" xfId="2872" xr:uid="{00000000-0005-0000-0000-0000390B0000}"/>
    <cellStyle name="40% - Accent1 7 3" xfId="2873" xr:uid="{00000000-0005-0000-0000-00003A0B0000}"/>
    <cellStyle name="40% - Accent1 7 3 2" xfId="2874" xr:uid="{00000000-0005-0000-0000-00003B0B0000}"/>
    <cellStyle name="40% - Accent1 7 4" xfId="2875" xr:uid="{00000000-0005-0000-0000-00003C0B0000}"/>
    <cellStyle name="40% - Accent1 7_RH et QS" xfId="2876" xr:uid="{00000000-0005-0000-0000-00003D0B0000}"/>
    <cellStyle name="40% - Accent1 8" xfId="2877" xr:uid="{00000000-0005-0000-0000-00003E0B0000}"/>
    <cellStyle name="40% - Accent1 8 2" xfId="2878" xr:uid="{00000000-0005-0000-0000-00003F0B0000}"/>
    <cellStyle name="40% - Accent1 8 2 2" xfId="2879" xr:uid="{00000000-0005-0000-0000-0000400B0000}"/>
    <cellStyle name="40% - Accent1 8 2 2 2" xfId="2880" xr:uid="{00000000-0005-0000-0000-0000410B0000}"/>
    <cellStyle name="40% - Accent1 8 2 3" xfId="2881" xr:uid="{00000000-0005-0000-0000-0000420B0000}"/>
    <cellStyle name="40% - Accent1 8 3" xfId="2882" xr:uid="{00000000-0005-0000-0000-0000430B0000}"/>
    <cellStyle name="40% - Accent1 8 3 2" xfId="2883" xr:uid="{00000000-0005-0000-0000-0000440B0000}"/>
    <cellStyle name="40% - Accent1 8 4" xfId="2884" xr:uid="{00000000-0005-0000-0000-0000450B0000}"/>
    <cellStyle name="40% - Accent1 8_RH et QS" xfId="2885" xr:uid="{00000000-0005-0000-0000-0000460B0000}"/>
    <cellStyle name="40% - Accent1 9" xfId="2886" xr:uid="{00000000-0005-0000-0000-0000470B0000}"/>
    <cellStyle name="40% - Accent1 9 2" xfId="2887" xr:uid="{00000000-0005-0000-0000-0000480B0000}"/>
    <cellStyle name="40% - Accent1 9 2 2" xfId="2888" xr:uid="{00000000-0005-0000-0000-0000490B0000}"/>
    <cellStyle name="40% - Accent1 9 2 2 2" xfId="2889" xr:uid="{00000000-0005-0000-0000-00004A0B0000}"/>
    <cellStyle name="40% - Accent1 9 2 3" xfId="2890" xr:uid="{00000000-0005-0000-0000-00004B0B0000}"/>
    <cellStyle name="40% - Accent1 9 3" xfId="2891" xr:uid="{00000000-0005-0000-0000-00004C0B0000}"/>
    <cellStyle name="40% - Accent1 9 3 2" xfId="2892" xr:uid="{00000000-0005-0000-0000-00004D0B0000}"/>
    <cellStyle name="40% - Accent1 9 4" xfId="2893" xr:uid="{00000000-0005-0000-0000-00004E0B0000}"/>
    <cellStyle name="40% - Accent1 9_RH et QS" xfId="2894" xr:uid="{00000000-0005-0000-0000-00004F0B0000}"/>
    <cellStyle name="40% - Accent2 10" xfId="2895" xr:uid="{00000000-0005-0000-0000-0000500B0000}"/>
    <cellStyle name="40% - Accent2 10 2" xfId="2896" xr:uid="{00000000-0005-0000-0000-0000510B0000}"/>
    <cellStyle name="40% - Accent2 10 2 2" xfId="2897" xr:uid="{00000000-0005-0000-0000-0000520B0000}"/>
    <cellStyle name="40% - Accent2 10 2 2 2" xfId="2898" xr:uid="{00000000-0005-0000-0000-0000530B0000}"/>
    <cellStyle name="40% - Accent2 10 2 3" xfId="2899" xr:uid="{00000000-0005-0000-0000-0000540B0000}"/>
    <cellStyle name="40% - Accent2 10 3" xfId="2900" xr:uid="{00000000-0005-0000-0000-0000550B0000}"/>
    <cellStyle name="40% - Accent2 10 3 2" xfId="2901" xr:uid="{00000000-0005-0000-0000-0000560B0000}"/>
    <cellStyle name="40% - Accent2 10 4" xfId="2902" xr:uid="{00000000-0005-0000-0000-0000570B0000}"/>
    <cellStyle name="40% - Accent2 10_RH et QS" xfId="2903" xr:uid="{00000000-0005-0000-0000-0000580B0000}"/>
    <cellStyle name="40% - Accent2 11" xfId="2904" xr:uid="{00000000-0005-0000-0000-0000590B0000}"/>
    <cellStyle name="40% - Accent2 11 2" xfId="2905" xr:uid="{00000000-0005-0000-0000-00005A0B0000}"/>
    <cellStyle name="40% - Accent2 11 2 2" xfId="2906" xr:uid="{00000000-0005-0000-0000-00005B0B0000}"/>
    <cellStyle name="40% - Accent2 11 2 2 2" xfId="2907" xr:uid="{00000000-0005-0000-0000-00005C0B0000}"/>
    <cellStyle name="40% - Accent2 11 2 3" xfId="2908" xr:uid="{00000000-0005-0000-0000-00005D0B0000}"/>
    <cellStyle name="40% - Accent2 11 3" xfId="2909" xr:uid="{00000000-0005-0000-0000-00005E0B0000}"/>
    <cellStyle name="40% - Accent2 11 3 2" xfId="2910" xr:uid="{00000000-0005-0000-0000-00005F0B0000}"/>
    <cellStyle name="40% - Accent2 11 4" xfId="2911" xr:uid="{00000000-0005-0000-0000-0000600B0000}"/>
    <cellStyle name="40% - Accent2 11_RH et QS" xfId="2912" xr:uid="{00000000-0005-0000-0000-0000610B0000}"/>
    <cellStyle name="40% - Accent2 12" xfId="2913" xr:uid="{00000000-0005-0000-0000-0000620B0000}"/>
    <cellStyle name="40% - Accent2 12 2" xfId="2914" xr:uid="{00000000-0005-0000-0000-0000630B0000}"/>
    <cellStyle name="40% - Accent2 12 2 2" xfId="2915" xr:uid="{00000000-0005-0000-0000-0000640B0000}"/>
    <cellStyle name="40% - Accent2 12 2 2 2" xfId="2916" xr:uid="{00000000-0005-0000-0000-0000650B0000}"/>
    <cellStyle name="40% - Accent2 12 2 3" xfId="2917" xr:uid="{00000000-0005-0000-0000-0000660B0000}"/>
    <cellStyle name="40% - Accent2 12 3" xfId="2918" xr:uid="{00000000-0005-0000-0000-0000670B0000}"/>
    <cellStyle name="40% - Accent2 12 3 2" xfId="2919" xr:uid="{00000000-0005-0000-0000-0000680B0000}"/>
    <cellStyle name="40% - Accent2 12 4" xfId="2920" xr:uid="{00000000-0005-0000-0000-0000690B0000}"/>
    <cellStyle name="40% - Accent2 12_RH et QS" xfId="2921" xr:uid="{00000000-0005-0000-0000-00006A0B0000}"/>
    <cellStyle name="40% - Accent2 13" xfId="2922" xr:uid="{00000000-0005-0000-0000-00006B0B0000}"/>
    <cellStyle name="40% - Accent2 13 2" xfId="2923" xr:uid="{00000000-0005-0000-0000-00006C0B0000}"/>
    <cellStyle name="40% - Accent2 13 2 2" xfId="2924" xr:uid="{00000000-0005-0000-0000-00006D0B0000}"/>
    <cellStyle name="40% - Accent2 13 2 2 2" xfId="2925" xr:uid="{00000000-0005-0000-0000-00006E0B0000}"/>
    <cellStyle name="40% - Accent2 13 2 3" xfId="2926" xr:uid="{00000000-0005-0000-0000-00006F0B0000}"/>
    <cellStyle name="40% - Accent2 13 3" xfId="2927" xr:uid="{00000000-0005-0000-0000-0000700B0000}"/>
    <cellStyle name="40% - Accent2 13 3 2" xfId="2928" xr:uid="{00000000-0005-0000-0000-0000710B0000}"/>
    <cellStyle name="40% - Accent2 13 4" xfId="2929" xr:uid="{00000000-0005-0000-0000-0000720B0000}"/>
    <cellStyle name="40% - Accent2 13_RH et QS" xfId="2930" xr:uid="{00000000-0005-0000-0000-0000730B0000}"/>
    <cellStyle name="40% - Accent2 14" xfId="2931" xr:uid="{00000000-0005-0000-0000-0000740B0000}"/>
    <cellStyle name="40% - Accent2 14 2" xfId="2932" xr:uid="{00000000-0005-0000-0000-0000750B0000}"/>
    <cellStyle name="40% - Accent2 14 2 2" xfId="2933" xr:uid="{00000000-0005-0000-0000-0000760B0000}"/>
    <cellStyle name="40% - Accent2 14 2 2 2" xfId="2934" xr:uid="{00000000-0005-0000-0000-0000770B0000}"/>
    <cellStyle name="40% - Accent2 14 2 3" xfId="2935" xr:uid="{00000000-0005-0000-0000-0000780B0000}"/>
    <cellStyle name="40% - Accent2 14 3" xfId="2936" xr:uid="{00000000-0005-0000-0000-0000790B0000}"/>
    <cellStyle name="40% - Accent2 14 3 2" xfId="2937" xr:uid="{00000000-0005-0000-0000-00007A0B0000}"/>
    <cellStyle name="40% - Accent2 14 4" xfId="2938" xr:uid="{00000000-0005-0000-0000-00007B0B0000}"/>
    <cellStyle name="40% - Accent2 14_RH et QS" xfId="2939" xr:uid="{00000000-0005-0000-0000-00007C0B0000}"/>
    <cellStyle name="40% - Accent2 15" xfId="2940" xr:uid="{00000000-0005-0000-0000-00007D0B0000}"/>
    <cellStyle name="40% - Accent2 15 2" xfId="2941" xr:uid="{00000000-0005-0000-0000-00007E0B0000}"/>
    <cellStyle name="40% - Accent2 15 2 2" xfId="2942" xr:uid="{00000000-0005-0000-0000-00007F0B0000}"/>
    <cellStyle name="40% - Accent2 15 2 2 2" xfId="2943" xr:uid="{00000000-0005-0000-0000-0000800B0000}"/>
    <cellStyle name="40% - Accent2 15 2 3" xfId="2944" xr:uid="{00000000-0005-0000-0000-0000810B0000}"/>
    <cellStyle name="40% - Accent2 15 3" xfId="2945" xr:uid="{00000000-0005-0000-0000-0000820B0000}"/>
    <cellStyle name="40% - Accent2 15 3 2" xfId="2946" xr:uid="{00000000-0005-0000-0000-0000830B0000}"/>
    <cellStyle name="40% - Accent2 15 4" xfId="2947" xr:uid="{00000000-0005-0000-0000-0000840B0000}"/>
    <cellStyle name="40% - Accent2 15_RH et QS" xfId="2948" xr:uid="{00000000-0005-0000-0000-0000850B0000}"/>
    <cellStyle name="40% - Accent2 16" xfId="2949" xr:uid="{00000000-0005-0000-0000-0000860B0000}"/>
    <cellStyle name="40% - Accent2 16 2" xfId="2950" xr:uid="{00000000-0005-0000-0000-0000870B0000}"/>
    <cellStyle name="40% - Accent2 16 2 2" xfId="2951" xr:uid="{00000000-0005-0000-0000-0000880B0000}"/>
    <cellStyle name="40% - Accent2 16 2 2 2" xfId="2952" xr:uid="{00000000-0005-0000-0000-0000890B0000}"/>
    <cellStyle name="40% - Accent2 16 2 3" xfId="2953" xr:uid="{00000000-0005-0000-0000-00008A0B0000}"/>
    <cellStyle name="40% - Accent2 16 3" xfId="2954" xr:uid="{00000000-0005-0000-0000-00008B0B0000}"/>
    <cellStyle name="40% - Accent2 16 3 2" xfId="2955" xr:uid="{00000000-0005-0000-0000-00008C0B0000}"/>
    <cellStyle name="40% - Accent2 16 4" xfId="2956" xr:uid="{00000000-0005-0000-0000-00008D0B0000}"/>
    <cellStyle name="40% - Accent2 16_RH et QS" xfId="2957" xr:uid="{00000000-0005-0000-0000-00008E0B0000}"/>
    <cellStyle name="40% - Accent2 17" xfId="2958" xr:uid="{00000000-0005-0000-0000-00008F0B0000}"/>
    <cellStyle name="40% - Accent2 17 2" xfId="2959" xr:uid="{00000000-0005-0000-0000-0000900B0000}"/>
    <cellStyle name="40% - Accent2 17 2 2" xfId="2960" xr:uid="{00000000-0005-0000-0000-0000910B0000}"/>
    <cellStyle name="40% - Accent2 17 2 2 2" xfId="2961" xr:uid="{00000000-0005-0000-0000-0000920B0000}"/>
    <cellStyle name="40% - Accent2 17 2 3" xfId="2962" xr:uid="{00000000-0005-0000-0000-0000930B0000}"/>
    <cellStyle name="40% - Accent2 17 3" xfId="2963" xr:uid="{00000000-0005-0000-0000-0000940B0000}"/>
    <cellStyle name="40% - Accent2 17 3 2" xfId="2964" xr:uid="{00000000-0005-0000-0000-0000950B0000}"/>
    <cellStyle name="40% - Accent2 17 4" xfId="2965" xr:uid="{00000000-0005-0000-0000-0000960B0000}"/>
    <cellStyle name="40% - Accent2 17_RH et QS" xfId="2966" xr:uid="{00000000-0005-0000-0000-0000970B0000}"/>
    <cellStyle name="40% - Accent2 18" xfId="2967" xr:uid="{00000000-0005-0000-0000-0000980B0000}"/>
    <cellStyle name="40% - Accent2 18 2" xfId="2968" xr:uid="{00000000-0005-0000-0000-0000990B0000}"/>
    <cellStyle name="40% - Accent2 18 2 2" xfId="2969" xr:uid="{00000000-0005-0000-0000-00009A0B0000}"/>
    <cellStyle name="40% - Accent2 18 2 2 2" xfId="2970" xr:uid="{00000000-0005-0000-0000-00009B0B0000}"/>
    <cellStyle name="40% - Accent2 18 2 3" xfId="2971" xr:uid="{00000000-0005-0000-0000-00009C0B0000}"/>
    <cellStyle name="40% - Accent2 18 3" xfId="2972" xr:uid="{00000000-0005-0000-0000-00009D0B0000}"/>
    <cellStyle name="40% - Accent2 18 3 2" xfId="2973" xr:uid="{00000000-0005-0000-0000-00009E0B0000}"/>
    <cellStyle name="40% - Accent2 18 4" xfId="2974" xr:uid="{00000000-0005-0000-0000-00009F0B0000}"/>
    <cellStyle name="40% - Accent2 18_RH et QS" xfId="2975" xr:uid="{00000000-0005-0000-0000-0000A00B0000}"/>
    <cellStyle name="40% - Accent2 19" xfId="2976" xr:uid="{00000000-0005-0000-0000-0000A10B0000}"/>
    <cellStyle name="40% - Accent2 19 2" xfId="2977" xr:uid="{00000000-0005-0000-0000-0000A20B0000}"/>
    <cellStyle name="40% - Accent2 19 2 2" xfId="2978" xr:uid="{00000000-0005-0000-0000-0000A30B0000}"/>
    <cellStyle name="40% - Accent2 19 2 2 2" xfId="2979" xr:uid="{00000000-0005-0000-0000-0000A40B0000}"/>
    <cellStyle name="40% - Accent2 19 2 3" xfId="2980" xr:uid="{00000000-0005-0000-0000-0000A50B0000}"/>
    <cellStyle name="40% - Accent2 19 3" xfId="2981" xr:uid="{00000000-0005-0000-0000-0000A60B0000}"/>
    <cellStyle name="40% - Accent2 19 3 2" xfId="2982" xr:uid="{00000000-0005-0000-0000-0000A70B0000}"/>
    <cellStyle name="40% - Accent2 19 4" xfId="2983" xr:uid="{00000000-0005-0000-0000-0000A80B0000}"/>
    <cellStyle name="40% - Accent2 19_RH et QS" xfId="2984" xr:uid="{00000000-0005-0000-0000-0000A90B0000}"/>
    <cellStyle name="40% - Accent2 2" xfId="2985" xr:uid="{00000000-0005-0000-0000-0000AA0B0000}"/>
    <cellStyle name="40% - Accent2 2 2" xfId="2986" xr:uid="{00000000-0005-0000-0000-0000AB0B0000}"/>
    <cellStyle name="40% - Accent2 2 2 2" xfId="2987" xr:uid="{00000000-0005-0000-0000-0000AC0B0000}"/>
    <cellStyle name="40% - Accent2 2 2 2 2" xfId="2988" xr:uid="{00000000-0005-0000-0000-0000AD0B0000}"/>
    <cellStyle name="40% - Accent2 2 2 3" xfId="2989" xr:uid="{00000000-0005-0000-0000-0000AE0B0000}"/>
    <cellStyle name="40% - Accent2 2 3" xfId="2990" xr:uid="{00000000-0005-0000-0000-0000AF0B0000}"/>
    <cellStyle name="40% - Accent2 2 3 2" xfId="2991" xr:uid="{00000000-0005-0000-0000-0000B00B0000}"/>
    <cellStyle name="40% - Accent2 2 4" xfId="2992" xr:uid="{00000000-0005-0000-0000-0000B10B0000}"/>
    <cellStyle name="40% - Accent2 2_RH et QS" xfId="3074" xr:uid="{00000000-0005-0000-0000-0000030C0000}"/>
    <cellStyle name="40% - Accent2 20" xfId="2993" xr:uid="{00000000-0005-0000-0000-0000B20B0000}"/>
    <cellStyle name="40% - Accent2 20 2" xfId="2994" xr:uid="{00000000-0005-0000-0000-0000B30B0000}"/>
    <cellStyle name="40% - Accent2 20 2 2" xfId="2995" xr:uid="{00000000-0005-0000-0000-0000B40B0000}"/>
    <cellStyle name="40% - Accent2 20 2 2 2" xfId="2996" xr:uid="{00000000-0005-0000-0000-0000B50B0000}"/>
    <cellStyle name="40% - Accent2 20 2 3" xfId="2997" xr:uid="{00000000-0005-0000-0000-0000B60B0000}"/>
    <cellStyle name="40% - Accent2 20 3" xfId="2998" xr:uid="{00000000-0005-0000-0000-0000B70B0000}"/>
    <cellStyle name="40% - Accent2 20 3 2" xfId="2999" xr:uid="{00000000-0005-0000-0000-0000B80B0000}"/>
    <cellStyle name="40% - Accent2 20 4" xfId="3000" xr:uid="{00000000-0005-0000-0000-0000B90B0000}"/>
    <cellStyle name="40% - Accent2 20_RH et QS" xfId="3001" xr:uid="{00000000-0005-0000-0000-0000BA0B0000}"/>
    <cellStyle name="40% - Accent2 21" xfId="3002" xr:uid="{00000000-0005-0000-0000-0000BB0B0000}"/>
    <cellStyle name="40% - Accent2 21 2" xfId="3003" xr:uid="{00000000-0005-0000-0000-0000BC0B0000}"/>
    <cellStyle name="40% - Accent2 21 2 2" xfId="3004" xr:uid="{00000000-0005-0000-0000-0000BD0B0000}"/>
    <cellStyle name="40% - Accent2 21 2 2 2" xfId="3005" xr:uid="{00000000-0005-0000-0000-0000BE0B0000}"/>
    <cellStyle name="40% - Accent2 21 2 3" xfId="3006" xr:uid="{00000000-0005-0000-0000-0000BF0B0000}"/>
    <cellStyle name="40% - Accent2 21 3" xfId="3007" xr:uid="{00000000-0005-0000-0000-0000C00B0000}"/>
    <cellStyle name="40% - Accent2 21 3 2" xfId="3008" xr:uid="{00000000-0005-0000-0000-0000C10B0000}"/>
    <cellStyle name="40% - Accent2 21 4" xfId="3009" xr:uid="{00000000-0005-0000-0000-0000C20B0000}"/>
    <cellStyle name="40% - Accent2 21_RH et QS" xfId="3010" xr:uid="{00000000-0005-0000-0000-0000C30B0000}"/>
    <cellStyle name="40% - Accent2 22" xfId="3011" xr:uid="{00000000-0005-0000-0000-0000C40B0000}"/>
    <cellStyle name="40% - Accent2 22 2" xfId="3012" xr:uid="{00000000-0005-0000-0000-0000C50B0000}"/>
    <cellStyle name="40% - Accent2 22 2 2" xfId="3013" xr:uid="{00000000-0005-0000-0000-0000C60B0000}"/>
    <cellStyle name="40% - Accent2 22 2 2 2" xfId="3014" xr:uid="{00000000-0005-0000-0000-0000C70B0000}"/>
    <cellStyle name="40% - Accent2 22 2 3" xfId="3015" xr:uid="{00000000-0005-0000-0000-0000C80B0000}"/>
    <cellStyle name="40% - Accent2 22 3" xfId="3016" xr:uid="{00000000-0005-0000-0000-0000C90B0000}"/>
    <cellStyle name="40% - Accent2 22 3 2" xfId="3017" xr:uid="{00000000-0005-0000-0000-0000CA0B0000}"/>
    <cellStyle name="40% - Accent2 22 4" xfId="3018" xr:uid="{00000000-0005-0000-0000-0000CB0B0000}"/>
    <cellStyle name="40% - Accent2 22_RH et QS" xfId="3019" xr:uid="{00000000-0005-0000-0000-0000CC0B0000}"/>
    <cellStyle name="40% - Accent2 23" xfId="3020" xr:uid="{00000000-0005-0000-0000-0000CD0B0000}"/>
    <cellStyle name="40% - Accent2 23 2" xfId="3021" xr:uid="{00000000-0005-0000-0000-0000CE0B0000}"/>
    <cellStyle name="40% - Accent2 23 2 2" xfId="3022" xr:uid="{00000000-0005-0000-0000-0000CF0B0000}"/>
    <cellStyle name="40% - Accent2 23 2 2 2" xfId="3023" xr:uid="{00000000-0005-0000-0000-0000D00B0000}"/>
    <cellStyle name="40% - Accent2 23 2 3" xfId="3024" xr:uid="{00000000-0005-0000-0000-0000D10B0000}"/>
    <cellStyle name="40% - Accent2 23 3" xfId="3025" xr:uid="{00000000-0005-0000-0000-0000D20B0000}"/>
    <cellStyle name="40% - Accent2 23 3 2" xfId="3026" xr:uid="{00000000-0005-0000-0000-0000D30B0000}"/>
    <cellStyle name="40% - Accent2 23 4" xfId="3027" xr:uid="{00000000-0005-0000-0000-0000D40B0000}"/>
    <cellStyle name="40% - Accent2 23_RH et QS" xfId="3028" xr:uid="{00000000-0005-0000-0000-0000D50B0000}"/>
    <cellStyle name="40% - Accent2 24" xfId="3029" xr:uid="{00000000-0005-0000-0000-0000D60B0000}"/>
    <cellStyle name="40% - Accent2 24 2" xfId="3030" xr:uid="{00000000-0005-0000-0000-0000D70B0000}"/>
    <cellStyle name="40% - Accent2 24 2 2" xfId="3031" xr:uid="{00000000-0005-0000-0000-0000D80B0000}"/>
    <cellStyle name="40% - Accent2 24 2 2 2" xfId="3032" xr:uid="{00000000-0005-0000-0000-0000D90B0000}"/>
    <cellStyle name="40% - Accent2 24 2 3" xfId="3033" xr:uid="{00000000-0005-0000-0000-0000DA0B0000}"/>
    <cellStyle name="40% - Accent2 24 3" xfId="3034" xr:uid="{00000000-0005-0000-0000-0000DB0B0000}"/>
    <cellStyle name="40% - Accent2 24 3 2" xfId="3035" xr:uid="{00000000-0005-0000-0000-0000DC0B0000}"/>
    <cellStyle name="40% - Accent2 24 4" xfId="3036" xr:uid="{00000000-0005-0000-0000-0000DD0B0000}"/>
    <cellStyle name="40% - Accent2 24_RH et QS" xfId="3037" xr:uid="{00000000-0005-0000-0000-0000DE0B0000}"/>
    <cellStyle name="40% - Accent2 25" xfId="3038" xr:uid="{00000000-0005-0000-0000-0000DF0B0000}"/>
    <cellStyle name="40% - Accent2 25 2" xfId="3039" xr:uid="{00000000-0005-0000-0000-0000E00B0000}"/>
    <cellStyle name="40% - Accent2 25 2 2" xfId="3040" xr:uid="{00000000-0005-0000-0000-0000E10B0000}"/>
    <cellStyle name="40% - Accent2 25 2 2 2" xfId="3041" xr:uid="{00000000-0005-0000-0000-0000E20B0000}"/>
    <cellStyle name="40% - Accent2 25 2 3" xfId="3042" xr:uid="{00000000-0005-0000-0000-0000E30B0000}"/>
    <cellStyle name="40% - Accent2 25 3" xfId="3043" xr:uid="{00000000-0005-0000-0000-0000E40B0000}"/>
    <cellStyle name="40% - Accent2 25 3 2" xfId="3044" xr:uid="{00000000-0005-0000-0000-0000E50B0000}"/>
    <cellStyle name="40% - Accent2 25 4" xfId="3045" xr:uid="{00000000-0005-0000-0000-0000E60B0000}"/>
    <cellStyle name="40% - Accent2 25_RH et QS" xfId="3046" xr:uid="{00000000-0005-0000-0000-0000E70B0000}"/>
    <cellStyle name="40% - Accent2 26" xfId="3047" xr:uid="{00000000-0005-0000-0000-0000E80B0000}"/>
    <cellStyle name="40% - Accent2 26 2" xfId="3048" xr:uid="{00000000-0005-0000-0000-0000E90B0000}"/>
    <cellStyle name="40% - Accent2 26 2 2" xfId="3049" xr:uid="{00000000-0005-0000-0000-0000EA0B0000}"/>
    <cellStyle name="40% - Accent2 26 2 2 2" xfId="3050" xr:uid="{00000000-0005-0000-0000-0000EB0B0000}"/>
    <cellStyle name="40% - Accent2 26 2 3" xfId="3051" xr:uid="{00000000-0005-0000-0000-0000EC0B0000}"/>
    <cellStyle name="40% - Accent2 26 3" xfId="3052" xr:uid="{00000000-0005-0000-0000-0000ED0B0000}"/>
    <cellStyle name="40% - Accent2 26 3 2" xfId="3053" xr:uid="{00000000-0005-0000-0000-0000EE0B0000}"/>
    <cellStyle name="40% - Accent2 26 4" xfId="3054" xr:uid="{00000000-0005-0000-0000-0000EF0B0000}"/>
    <cellStyle name="40% - Accent2 26_RH et QS" xfId="3055" xr:uid="{00000000-0005-0000-0000-0000F00B0000}"/>
    <cellStyle name="40% - Accent2 27" xfId="3056" xr:uid="{00000000-0005-0000-0000-0000F10B0000}"/>
    <cellStyle name="40% - Accent2 27 2" xfId="3057" xr:uid="{00000000-0005-0000-0000-0000F20B0000}"/>
    <cellStyle name="40% - Accent2 27 2 2" xfId="3058" xr:uid="{00000000-0005-0000-0000-0000F30B0000}"/>
    <cellStyle name="40% - Accent2 27 2 2 2" xfId="3059" xr:uid="{00000000-0005-0000-0000-0000F40B0000}"/>
    <cellStyle name="40% - Accent2 27 2 3" xfId="3060" xr:uid="{00000000-0005-0000-0000-0000F50B0000}"/>
    <cellStyle name="40% - Accent2 27 3" xfId="3061" xr:uid="{00000000-0005-0000-0000-0000F60B0000}"/>
    <cellStyle name="40% - Accent2 27 3 2" xfId="3062" xr:uid="{00000000-0005-0000-0000-0000F70B0000}"/>
    <cellStyle name="40% - Accent2 27 4" xfId="3063" xr:uid="{00000000-0005-0000-0000-0000F80B0000}"/>
    <cellStyle name="40% - Accent2 27_RH et QS" xfId="3064" xr:uid="{00000000-0005-0000-0000-0000F90B0000}"/>
    <cellStyle name="40% - Accent2 28" xfId="3065" xr:uid="{00000000-0005-0000-0000-0000FA0B0000}"/>
    <cellStyle name="40% - Accent2 28 2" xfId="3066" xr:uid="{00000000-0005-0000-0000-0000FB0B0000}"/>
    <cellStyle name="40% - Accent2 28 2 2" xfId="3067" xr:uid="{00000000-0005-0000-0000-0000FC0B0000}"/>
    <cellStyle name="40% - Accent2 28 2 2 2" xfId="3068" xr:uid="{00000000-0005-0000-0000-0000FD0B0000}"/>
    <cellStyle name="40% - Accent2 28 2 3" xfId="3069" xr:uid="{00000000-0005-0000-0000-0000FE0B0000}"/>
    <cellStyle name="40% - Accent2 28 3" xfId="3070" xr:uid="{00000000-0005-0000-0000-0000FF0B0000}"/>
    <cellStyle name="40% - Accent2 28 3 2" xfId="3071" xr:uid="{00000000-0005-0000-0000-0000000C0000}"/>
    <cellStyle name="40% - Accent2 28 4" xfId="3072" xr:uid="{00000000-0005-0000-0000-0000010C0000}"/>
    <cellStyle name="40% - Accent2 28_RH et QS" xfId="3073" xr:uid="{00000000-0005-0000-0000-0000020C0000}"/>
    <cellStyle name="40% - Accent2 3" xfId="3075" xr:uid="{00000000-0005-0000-0000-0000040C0000}"/>
    <cellStyle name="40% - Accent2 3 2" xfId="3076" xr:uid="{00000000-0005-0000-0000-0000050C0000}"/>
    <cellStyle name="40% - Accent2 3 2 2" xfId="3077" xr:uid="{00000000-0005-0000-0000-0000060C0000}"/>
    <cellStyle name="40% - Accent2 3 2 2 2" xfId="3078" xr:uid="{00000000-0005-0000-0000-0000070C0000}"/>
    <cellStyle name="40% - Accent2 3 2 3" xfId="3079" xr:uid="{00000000-0005-0000-0000-0000080C0000}"/>
    <cellStyle name="40% - Accent2 3 3" xfId="3080" xr:uid="{00000000-0005-0000-0000-0000090C0000}"/>
    <cellStyle name="40% - Accent2 3 3 2" xfId="3081" xr:uid="{00000000-0005-0000-0000-00000A0C0000}"/>
    <cellStyle name="40% - Accent2 3 4" xfId="3082" xr:uid="{00000000-0005-0000-0000-00000B0C0000}"/>
    <cellStyle name="40% - Accent2 3_RH et QS" xfId="3083" xr:uid="{00000000-0005-0000-0000-00000C0C0000}"/>
    <cellStyle name="40% - Accent2 4" xfId="3084" xr:uid="{00000000-0005-0000-0000-00000D0C0000}"/>
    <cellStyle name="40% - Accent2 4 2" xfId="3085" xr:uid="{00000000-0005-0000-0000-00000E0C0000}"/>
    <cellStyle name="40% - Accent2 4 2 2" xfId="3086" xr:uid="{00000000-0005-0000-0000-00000F0C0000}"/>
    <cellStyle name="40% - Accent2 4 2 2 2" xfId="3087" xr:uid="{00000000-0005-0000-0000-0000100C0000}"/>
    <cellStyle name="40% - Accent2 4 2 3" xfId="3088" xr:uid="{00000000-0005-0000-0000-0000110C0000}"/>
    <cellStyle name="40% - Accent2 4 3" xfId="3089" xr:uid="{00000000-0005-0000-0000-0000120C0000}"/>
    <cellStyle name="40% - Accent2 4 3 2" xfId="3090" xr:uid="{00000000-0005-0000-0000-0000130C0000}"/>
    <cellStyle name="40% - Accent2 4 4" xfId="3091" xr:uid="{00000000-0005-0000-0000-0000140C0000}"/>
    <cellStyle name="40% - Accent2 4_RH et QS" xfId="3092" xr:uid="{00000000-0005-0000-0000-0000150C0000}"/>
    <cellStyle name="40% - Accent2 5" xfId="3093" xr:uid="{00000000-0005-0000-0000-0000160C0000}"/>
    <cellStyle name="40% - Accent2 5 2" xfId="3094" xr:uid="{00000000-0005-0000-0000-0000170C0000}"/>
    <cellStyle name="40% - Accent2 5 2 2" xfId="3095" xr:uid="{00000000-0005-0000-0000-0000180C0000}"/>
    <cellStyle name="40% - Accent2 5 2 2 2" xfId="3096" xr:uid="{00000000-0005-0000-0000-0000190C0000}"/>
    <cellStyle name="40% - Accent2 5 2 3" xfId="3097" xr:uid="{00000000-0005-0000-0000-00001A0C0000}"/>
    <cellStyle name="40% - Accent2 5 3" xfId="3098" xr:uid="{00000000-0005-0000-0000-00001B0C0000}"/>
    <cellStyle name="40% - Accent2 5 3 2" xfId="3099" xr:uid="{00000000-0005-0000-0000-00001C0C0000}"/>
    <cellStyle name="40% - Accent2 5 4" xfId="3100" xr:uid="{00000000-0005-0000-0000-00001D0C0000}"/>
    <cellStyle name="40% - Accent2 5_RH et QS" xfId="3101" xr:uid="{00000000-0005-0000-0000-00001E0C0000}"/>
    <cellStyle name="40% - Accent2 6" xfId="3102" xr:uid="{00000000-0005-0000-0000-00001F0C0000}"/>
    <cellStyle name="40% - Accent2 6 2" xfId="3103" xr:uid="{00000000-0005-0000-0000-0000200C0000}"/>
    <cellStyle name="40% - Accent2 6 2 2" xfId="3104" xr:uid="{00000000-0005-0000-0000-0000210C0000}"/>
    <cellStyle name="40% - Accent2 6 2 2 2" xfId="3105" xr:uid="{00000000-0005-0000-0000-0000220C0000}"/>
    <cellStyle name="40% - Accent2 6 2 3" xfId="3106" xr:uid="{00000000-0005-0000-0000-0000230C0000}"/>
    <cellStyle name="40% - Accent2 6 3" xfId="3107" xr:uid="{00000000-0005-0000-0000-0000240C0000}"/>
    <cellStyle name="40% - Accent2 6 3 2" xfId="3108" xr:uid="{00000000-0005-0000-0000-0000250C0000}"/>
    <cellStyle name="40% - Accent2 6 4" xfId="3109" xr:uid="{00000000-0005-0000-0000-0000260C0000}"/>
    <cellStyle name="40% - Accent2 6_RH et QS" xfId="3110" xr:uid="{00000000-0005-0000-0000-0000270C0000}"/>
    <cellStyle name="40% - Accent2 7" xfId="3111" xr:uid="{00000000-0005-0000-0000-0000280C0000}"/>
    <cellStyle name="40% - Accent2 7 2" xfId="3112" xr:uid="{00000000-0005-0000-0000-0000290C0000}"/>
    <cellStyle name="40% - Accent2 7 2 2" xfId="3113" xr:uid="{00000000-0005-0000-0000-00002A0C0000}"/>
    <cellStyle name="40% - Accent2 7 2 2 2" xfId="3114" xr:uid="{00000000-0005-0000-0000-00002B0C0000}"/>
    <cellStyle name="40% - Accent2 7 2 3" xfId="3115" xr:uid="{00000000-0005-0000-0000-00002C0C0000}"/>
    <cellStyle name="40% - Accent2 7 3" xfId="3116" xr:uid="{00000000-0005-0000-0000-00002D0C0000}"/>
    <cellStyle name="40% - Accent2 7 3 2" xfId="3117" xr:uid="{00000000-0005-0000-0000-00002E0C0000}"/>
    <cellStyle name="40% - Accent2 7 4" xfId="3118" xr:uid="{00000000-0005-0000-0000-00002F0C0000}"/>
    <cellStyle name="40% - Accent2 7_RH et QS" xfId="3119" xr:uid="{00000000-0005-0000-0000-0000300C0000}"/>
    <cellStyle name="40% - Accent2 8" xfId="3120" xr:uid="{00000000-0005-0000-0000-0000310C0000}"/>
    <cellStyle name="40% - Accent2 8 2" xfId="3121" xr:uid="{00000000-0005-0000-0000-0000320C0000}"/>
    <cellStyle name="40% - Accent2 8 2 2" xfId="3122" xr:uid="{00000000-0005-0000-0000-0000330C0000}"/>
    <cellStyle name="40% - Accent2 8 2 2 2" xfId="3123" xr:uid="{00000000-0005-0000-0000-0000340C0000}"/>
    <cellStyle name="40% - Accent2 8 2 3" xfId="3124" xr:uid="{00000000-0005-0000-0000-0000350C0000}"/>
    <cellStyle name="40% - Accent2 8 3" xfId="3125" xr:uid="{00000000-0005-0000-0000-0000360C0000}"/>
    <cellStyle name="40% - Accent2 8 3 2" xfId="3126" xr:uid="{00000000-0005-0000-0000-0000370C0000}"/>
    <cellStyle name="40% - Accent2 8 4" xfId="3127" xr:uid="{00000000-0005-0000-0000-0000380C0000}"/>
    <cellStyle name="40% - Accent2 8_RH et QS" xfId="3128" xr:uid="{00000000-0005-0000-0000-0000390C0000}"/>
    <cellStyle name="40% - Accent2 9" xfId="3129" xr:uid="{00000000-0005-0000-0000-00003A0C0000}"/>
    <cellStyle name="40% - Accent2 9 2" xfId="3130" xr:uid="{00000000-0005-0000-0000-00003B0C0000}"/>
    <cellStyle name="40% - Accent2 9 2 2" xfId="3131" xr:uid="{00000000-0005-0000-0000-00003C0C0000}"/>
    <cellStyle name="40% - Accent2 9 2 2 2" xfId="3132" xr:uid="{00000000-0005-0000-0000-00003D0C0000}"/>
    <cellStyle name="40% - Accent2 9 2 3" xfId="3133" xr:uid="{00000000-0005-0000-0000-00003E0C0000}"/>
    <cellStyle name="40% - Accent2 9 3" xfId="3134" xr:uid="{00000000-0005-0000-0000-00003F0C0000}"/>
    <cellStyle name="40% - Accent2 9 3 2" xfId="3135" xr:uid="{00000000-0005-0000-0000-0000400C0000}"/>
    <cellStyle name="40% - Accent2 9 4" xfId="3136" xr:uid="{00000000-0005-0000-0000-0000410C0000}"/>
    <cellStyle name="40% - Accent2 9_RH et QS" xfId="3137" xr:uid="{00000000-0005-0000-0000-0000420C0000}"/>
    <cellStyle name="40% - Accent3 10" xfId="3138" xr:uid="{00000000-0005-0000-0000-0000430C0000}"/>
    <cellStyle name="40% - Accent3 10 2" xfId="3139" xr:uid="{00000000-0005-0000-0000-0000440C0000}"/>
    <cellStyle name="40% - Accent3 10 2 2" xfId="3140" xr:uid="{00000000-0005-0000-0000-0000450C0000}"/>
    <cellStyle name="40% - Accent3 10 2 2 2" xfId="3141" xr:uid="{00000000-0005-0000-0000-0000460C0000}"/>
    <cellStyle name="40% - Accent3 10 2 3" xfId="3142" xr:uid="{00000000-0005-0000-0000-0000470C0000}"/>
    <cellStyle name="40% - Accent3 10 3" xfId="3143" xr:uid="{00000000-0005-0000-0000-0000480C0000}"/>
    <cellStyle name="40% - Accent3 10 3 2" xfId="3144" xr:uid="{00000000-0005-0000-0000-0000490C0000}"/>
    <cellStyle name="40% - Accent3 10 4" xfId="3145" xr:uid="{00000000-0005-0000-0000-00004A0C0000}"/>
    <cellStyle name="40% - Accent3 10_RH et QS" xfId="3146" xr:uid="{00000000-0005-0000-0000-00004B0C0000}"/>
    <cellStyle name="40% - Accent3 11" xfId="3147" xr:uid="{00000000-0005-0000-0000-00004C0C0000}"/>
    <cellStyle name="40% - Accent3 11 2" xfId="3148" xr:uid="{00000000-0005-0000-0000-00004D0C0000}"/>
    <cellStyle name="40% - Accent3 11 2 2" xfId="3149" xr:uid="{00000000-0005-0000-0000-00004E0C0000}"/>
    <cellStyle name="40% - Accent3 11 2 2 2" xfId="3150" xr:uid="{00000000-0005-0000-0000-00004F0C0000}"/>
    <cellStyle name="40% - Accent3 11 2 3" xfId="3151" xr:uid="{00000000-0005-0000-0000-0000500C0000}"/>
    <cellStyle name="40% - Accent3 11 3" xfId="3152" xr:uid="{00000000-0005-0000-0000-0000510C0000}"/>
    <cellStyle name="40% - Accent3 11 3 2" xfId="3153" xr:uid="{00000000-0005-0000-0000-0000520C0000}"/>
    <cellStyle name="40% - Accent3 11 4" xfId="3154" xr:uid="{00000000-0005-0000-0000-0000530C0000}"/>
    <cellStyle name="40% - Accent3 11_RH et QS" xfId="3155" xr:uid="{00000000-0005-0000-0000-0000540C0000}"/>
    <cellStyle name="40% - Accent3 12" xfId="3156" xr:uid="{00000000-0005-0000-0000-0000550C0000}"/>
    <cellStyle name="40% - Accent3 12 2" xfId="3157" xr:uid="{00000000-0005-0000-0000-0000560C0000}"/>
    <cellStyle name="40% - Accent3 12 2 2" xfId="3158" xr:uid="{00000000-0005-0000-0000-0000570C0000}"/>
    <cellStyle name="40% - Accent3 12 2 2 2" xfId="3159" xr:uid="{00000000-0005-0000-0000-0000580C0000}"/>
    <cellStyle name="40% - Accent3 12 2 3" xfId="3160" xr:uid="{00000000-0005-0000-0000-0000590C0000}"/>
    <cellStyle name="40% - Accent3 12 3" xfId="3161" xr:uid="{00000000-0005-0000-0000-00005A0C0000}"/>
    <cellStyle name="40% - Accent3 12 3 2" xfId="3162" xr:uid="{00000000-0005-0000-0000-00005B0C0000}"/>
    <cellStyle name="40% - Accent3 12 4" xfId="3163" xr:uid="{00000000-0005-0000-0000-00005C0C0000}"/>
    <cellStyle name="40% - Accent3 12_RH et QS" xfId="3164" xr:uid="{00000000-0005-0000-0000-00005D0C0000}"/>
    <cellStyle name="40% - Accent3 13" xfId="3165" xr:uid="{00000000-0005-0000-0000-00005E0C0000}"/>
    <cellStyle name="40% - Accent3 13 2" xfId="3166" xr:uid="{00000000-0005-0000-0000-00005F0C0000}"/>
    <cellStyle name="40% - Accent3 13 2 2" xfId="3167" xr:uid="{00000000-0005-0000-0000-0000600C0000}"/>
    <cellStyle name="40% - Accent3 13 2 2 2" xfId="3168" xr:uid="{00000000-0005-0000-0000-0000610C0000}"/>
    <cellStyle name="40% - Accent3 13 2 3" xfId="3169" xr:uid="{00000000-0005-0000-0000-0000620C0000}"/>
    <cellStyle name="40% - Accent3 13 3" xfId="3170" xr:uid="{00000000-0005-0000-0000-0000630C0000}"/>
    <cellStyle name="40% - Accent3 13 3 2" xfId="3171" xr:uid="{00000000-0005-0000-0000-0000640C0000}"/>
    <cellStyle name="40% - Accent3 13 4" xfId="3172" xr:uid="{00000000-0005-0000-0000-0000650C0000}"/>
    <cellStyle name="40% - Accent3 13_RH et QS" xfId="3173" xr:uid="{00000000-0005-0000-0000-0000660C0000}"/>
    <cellStyle name="40% - Accent3 14" xfId="3174" xr:uid="{00000000-0005-0000-0000-0000670C0000}"/>
    <cellStyle name="40% - Accent3 14 2" xfId="3175" xr:uid="{00000000-0005-0000-0000-0000680C0000}"/>
    <cellStyle name="40% - Accent3 14 2 2" xfId="3176" xr:uid="{00000000-0005-0000-0000-0000690C0000}"/>
    <cellStyle name="40% - Accent3 14 2 2 2" xfId="3177" xr:uid="{00000000-0005-0000-0000-00006A0C0000}"/>
    <cellStyle name="40% - Accent3 14 2 3" xfId="3178" xr:uid="{00000000-0005-0000-0000-00006B0C0000}"/>
    <cellStyle name="40% - Accent3 14 3" xfId="3179" xr:uid="{00000000-0005-0000-0000-00006C0C0000}"/>
    <cellStyle name="40% - Accent3 14 3 2" xfId="3180" xr:uid="{00000000-0005-0000-0000-00006D0C0000}"/>
    <cellStyle name="40% - Accent3 14 4" xfId="3181" xr:uid="{00000000-0005-0000-0000-00006E0C0000}"/>
    <cellStyle name="40% - Accent3 14_RH et QS" xfId="3182" xr:uid="{00000000-0005-0000-0000-00006F0C0000}"/>
    <cellStyle name="40% - Accent3 15" xfId="3183" xr:uid="{00000000-0005-0000-0000-0000700C0000}"/>
    <cellStyle name="40% - Accent3 15 2" xfId="3184" xr:uid="{00000000-0005-0000-0000-0000710C0000}"/>
    <cellStyle name="40% - Accent3 15 2 2" xfId="3185" xr:uid="{00000000-0005-0000-0000-0000720C0000}"/>
    <cellStyle name="40% - Accent3 15 2 2 2" xfId="3186" xr:uid="{00000000-0005-0000-0000-0000730C0000}"/>
    <cellStyle name="40% - Accent3 15 2 3" xfId="3187" xr:uid="{00000000-0005-0000-0000-0000740C0000}"/>
    <cellStyle name="40% - Accent3 15 3" xfId="3188" xr:uid="{00000000-0005-0000-0000-0000750C0000}"/>
    <cellStyle name="40% - Accent3 15 3 2" xfId="3189" xr:uid="{00000000-0005-0000-0000-0000760C0000}"/>
    <cellStyle name="40% - Accent3 15 4" xfId="3190" xr:uid="{00000000-0005-0000-0000-0000770C0000}"/>
    <cellStyle name="40% - Accent3 15_RH et QS" xfId="3191" xr:uid="{00000000-0005-0000-0000-0000780C0000}"/>
    <cellStyle name="40% - Accent3 16" xfId="3192" xr:uid="{00000000-0005-0000-0000-0000790C0000}"/>
    <cellStyle name="40% - Accent3 16 2" xfId="3193" xr:uid="{00000000-0005-0000-0000-00007A0C0000}"/>
    <cellStyle name="40% - Accent3 16 2 2" xfId="3194" xr:uid="{00000000-0005-0000-0000-00007B0C0000}"/>
    <cellStyle name="40% - Accent3 16 2 2 2" xfId="3195" xr:uid="{00000000-0005-0000-0000-00007C0C0000}"/>
    <cellStyle name="40% - Accent3 16 2 3" xfId="3196" xr:uid="{00000000-0005-0000-0000-00007D0C0000}"/>
    <cellStyle name="40% - Accent3 16 3" xfId="3197" xr:uid="{00000000-0005-0000-0000-00007E0C0000}"/>
    <cellStyle name="40% - Accent3 16 3 2" xfId="3198" xr:uid="{00000000-0005-0000-0000-00007F0C0000}"/>
    <cellStyle name="40% - Accent3 16 4" xfId="3199" xr:uid="{00000000-0005-0000-0000-0000800C0000}"/>
    <cellStyle name="40% - Accent3 16_RH et QS" xfId="3200" xr:uid="{00000000-0005-0000-0000-0000810C0000}"/>
    <cellStyle name="40% - Accent3 17" xfId="3201" xr:uid="{00000000-0005-0000-0000-0000820C0000}"/>
    <cellStyle name="40% - Accent3 17 2" xfId="3202" xr:uid="{00000000-0005-0000-0000-0000830C0000}"/>
    <cellStyle name="40% - Accent3 17 2 2" xfId="3203" xr:uid="{00000000-0005-0000-0000-0000840C0000}"/>
    <cellStyle name="40% - Accent3 17 2 2 2" xfId="3204" xr:uid="{00000000-0005-0000-0000-0000850C0000}"/>
    <cellStyle name="40% - Accent3 17 2 3" xfId="3205" xr:uid="{00000000-0005-0000-0000-0000860C0000}"/>
    <cellStyle name="40% - Accent3 17 3" xfId="3206" xr:uid="{00000000-0005-0000-0000-0000870C0000}"/>
    <cellStyle name="40% - Accent3 17 3 2" xfId="3207" xr:uid="{00000000-0005-0000-0000-0000880C0000}"/>
    <cellStyle name="40% - Accent3 17 4" xfId="3208" xr:uid="{00000000-0005-0000-0000-0000890C0000}"/>
    <cellStyle name="40% - Accent3 17_RH et QS" xfId="3209" xr:uid="{00000000-0005-0000-0000-00008A0C0000}"/>
    <cellStyle name="40% - Accent3 18" xfId="3210" xr:uid="{00000000-0005-0000-0000-00008B0C0000}"/>
    <cellStyle name="40% - Accent3 18 2" xfId="3211" xr:uid="{00000000-0005-0000-0000-00008C0C0000}"/>
    <cellStyle name="40% - Accent3 18 2 2" xfId="3212" xr:uid="{00000000-0005-0000-0000-00008D0C0000}"/>
    <cellStyle name="40% - Accent3 18 2 2 2" xfId="3213" xr:uid="{00000000-0005-0000-0000-00008E0C0000}"/>
    <cellStyle name="40% - Accent3 18 2 3" xfId="3214" xr:uid="{00000000-0005-0000-0000-00008F0C0000}"/>
    <cellStyle name="40% - Accent3 18 3" xfId="3215" xr:uid="{00000000-0005-0000-0000-0000900C0000}"/>
    <cellStyle name="40% - Accent3 18 3 2" xfId="3216" xr:uid="{00000000-0005-0000-0000-0000910C0000}"/>
    <cellStyle name="40% - Accent3 18 4" xfId="3217" xr:uid="{00000000-0005-0000-0000-0000920C0000}"/>
    <cellStyle name="40% - Accent3 18_RH et QS" xfId="3218" xr:uid="{00000000-0005-0000-0000-0000930C0000}"/>
    <cellStyle name="40% - Accent3 19" xfId="3219" xr:uid="{00000000-0005-0000-0000-0000940C0000}"/>
    <cellStyle name="40% - Accent3 19 2" xfId="3220" xr:uid="{00000000-0005-0000-0000-0000950C0000}"/>
    <cellStyle name="40% - Accent3 19 2 2" xfId="3221" xr:uid="{00000000-0005-0000-0000-0000960C0000}"/>
    <cellStyle name="40% - Accent3 19 2 2 2" xfId="3222" xr:uid="{00000000-0005-0000-0000-0000970C0000}"/>
    <cellStyle name="40% - Accent3 19 2 3" xfId="3223" xr:uid="{00000000-0005-0000-0000-0000980C0000}"/>
    <cellStyle name="40% - Accent3 19 3" xfId="3224" xr:uid="{00000000-0005-0000-0000-0000990C0000}"/>
    <cellStyle name="40% - Accent3 19 3 2" xfId="3225" xr:uid="{00000000-0005-0000-0000-00009A0C0000}"/>
    <cellStyle name="40% - Accent3 19 4" xfId="3226" xr:uid="{00000000-0005-0000-0000-00009B0C0000}"/>
    <cellStyle name="40% - Accent3 19_RH et QS" xfId="3227" xr:uid="{00000000-0005-0000-0000-00009C0C0000}"/>
    <cellStyle name="40% - Accent3 2" xfId="3228" xr:uid="{00000000-0005-0000-0000-00009D0C0000}"/>
    <cellStyle name="40% - Accent3 2 2" xfId="3229" xr:uid="{00000000-0005-0000-0000-00009E0C0000}"/>
    <cellStyle name="40% - Accent3 2 2 2" xfId="3230" xr:uid="{00000000-0005-0000-0000-00009F0C0000}"/>
    <cellStyle name="40% - Accent3 2 2 2 2" xfId="3231" xr:uid="{00000000-0005-0000-0000-0000A00C0000}"/>
    <cellStyle name="40% - Accent3 2 2 3" xfId="3232" xr:uid="{00000000-0005-0000-0000-0000A10C0000}"/>
    <cellStyle name="40% - Accent3 2 3" xfId="3233" xr:uid="{00000000-0005-0000-0000-0000A20C0000}"/>
    <cellStyle name="40% - Accent3 2 3 2" xfId="3234" xr:uid="{00000000-0005-0000-0000-0000A30C0000}"/>
    <cellStyle name="40% - Accent3 2 4" xfId="3235" xr:uid="{00000000-0005-0000-0000-0000A40C0000}"/>
    <cellStyle name="40% - Accent3 2_RH et QS" xfId="3317" xr:uid="{00000000-0005-0000-0000-0000F60C0000}"/>
    <cellStyle name="40% - Accent3 20" xfId="3236" xr:uid="{00000000-0005-0000-0000-0000A50C0000}"/>
    <cellStyle name="40% - Accent3 20 2" xfId="3237" xr:uid="{00000000-0005-0000-0000-0000A60C0000}"/>
    <cellStyle name="40% - Accent3 20 2 2" xfId="3238" xr:uid="{00000000-0005-0000-0000-0000A70C0000}"/>
    <cellStyle name="40% - Accent3 20 2 2 2" xfId="3239" xr:uid="{00000000-0005-0000-0000-0000A80C0000}"/>
    <cellStyle name="40% - Accent3 20 2 3" xfId="3240" xr:uid="{00000000-0005-0000-0000-0000A90C0000}"/>
    <cellStyle name="40% - Accent3 20 3" xfId="3241" xr:uid="{00000000-0005-0000-0000-0000AA0C0000}"/>
    <cellStyle name="40% - Accent3 20 3 2" xfId="3242" xr:uid="{00000000-0005-0000-0000-0000AB0C0000}"/>
    <cellStyle name="40% - Accent3 20 4" xfId="3243" xr:uid="{00000000-0005-0000-0000-0000AC0C0000}"/>
    <cellStyle name="40% - Accent3 20_RH et QS" xfId="3244" xr:uid="{00000000-0005-0000-0000-0000AD0C0000}"/>
    <cellStyle name="40% - Accent3 21" xfId="3245" xr:uid="{00000000-0005-0000-0000-0000AE0C0000}"/>
    <cellStyle name="40% - Accent3 21 2" xfId="3246" xr:uid="{00000000-0005-0000-0000-0000AF0C0000}"/>
    <cellStyle name="40% - Accent3 21 2 2" xfId="3247" xr:uid="{00000000-0005-0000-0000-0000B00C0000}"/>
    <cellStyle name="40% - Accent3 21 2 2 2" xfId="3248" xr:uid="{00000000-0005-0000-0000-0000B10C0000}"/>
    <cellStyle name="40% - Accent3 21 2 3" xfId="3249" xr:uid="{00000000-0005-0000-0000-0000B20C0000}"/>
    <cellStyle name="40% - Accent3 21 3" xfId="3250" xr:uid="{00000000-0005-0000-0000-0000B30C0000}"/>
    <cellStyle name="40% - Accent3 21 3 2" xfId="3251" xr:uid="{00000000-0005-0000-0000-0000B40C0000}"/>
    <cellStyle name="40% - Accent3 21 4" xfId="3252" xr:uid="{00000000-0005-0000-0000-0000B50C0000}"/>
    <cellStyle name="40% - Accent3 21_RH et QS" xfId="3253" xr:uid="{00000000-0005-0000-0000-0000B60C0000}"/>
    <cellStyle name="40% - Accent3 22" xfId="3254" xr:uid="{00000000-0005-0000-0000-0000B70C0000}"/>
    <cellStyle name="40% - Accent3 22 2" xfId="3255" xr:uid="{00000000-0005-0000-0000-0000B80C0000}"/>
    <cellStyle name="40% - Accent3 22 2 2" xfId="3256" xr:uid="{00000000-0005-0000-0000-0000B90C0000}"/>
    <cellStyle name="40% - Accent3 22 2 2 2" xfId="3257" xr:uid="{00000000-0005-0000-0000-0000BA0C0000}"/>
    <cellStyle name="40% - Accent3 22 2 3" xfId="3258" xr:uid="{00000000-0005-0000-0000-0000BB0C0000}"/>
    <cellStyle name="40% - Accent3 22 3" xfId="3259" xr:uid="{00000000-0005-0000-0000-0000BC0C0000}"/>
    <cellStyle name="40% - Accent3 22 3 2" xfId="3260" xr:uid="{00000000-0005-0000-0000-0000BD0C0000}"/>
    <cellStyle name="40% - Accent3 22 4" xfId="3261" xr:uid="{00000000-0005-0000-0000-0000BE0C0000}"/>
    <cellStyle name="40% - Accent3 22_RH et QS" xfId="3262" xr:uid="{00000000-0005-0000-0000-0000BF0C0000}"/>
    <cellStyle name="40% - Accent3 23" xfId="3263" xr:uid="{00000000-0005-0000-0000-0000C00C0000}"/>
    <cellStyle name="40% - Accent3 23 2" xfId="3264" xr:uid="{00000000-0005-0000-0000-0000C10C0000}"/>
    <cellStyle name="40% - Accent3 23 2 2" xfId="3265" xr:uid="{00000000-0005-0000-0000-0000C20C0000}"/>
    <cellStyle name="40% - Accent3 23 2 2 2" xfId="3266" xr:uid="{00000000-0005-0000-0000-0000C30C0000}"/>
    <cellStyle name="40% - Accent3 23 2 3" xfId="3267" xr:uid="{00000000-0005-0000-0000-0000C40C0000}"/>
    <cellStyle name="40% - Accent3 23 3" xfId="3268" xr:uid="{00000000-0005-0000-0000-0000C50C0000}"/>
    <cellStyle name="40% - Accent3 23 3 2" xfId="3269" xr:uid="{00000000-0005-0000-0000-0000C60C0000}"/>
    <cellStyle name="40% - Accent3 23 4" xfId="3270" xr:uid="{00000000-0005-0000-0000-0000C70C0000}"/>
    <cellStyle name="40% - Accent3 23_RH et QS" xfId="3271" xr:uid="{00000000-0005-0000-0000-0000C80C0000}"/>
    <cellStyle name="40% - Accent3 24" xfId="3272" xr:uid="{00000000-0005-0000-0000-0000C90C0000}"/>
    <cellStyle name="40% - Accent3 24 2" xfId="3273" xr:uid="{00000000-0005-0000-0000-0000CA0C0000}"/>
    <cellStyle name="40% - Accent3 24 2 2" xfId="3274" xr:uid="{00000000-0005-0000-0000-0000CB0C0000}"/>
    <cellStyle name="40% - Accent3 24 2 2 2" xfId="3275" xr:uid="{00000000-0005-0000-0000-0000CC0C0000}"/>
    <cellStyle name="40% - Accent3 24 2 3" xfId="3276" xr:uid="{00000000-0005-0000-0000-0000CD0C0000}"/>
    <cellStyle name="40% - Accent3 24 3" xfId="3277" xr:uid="{00000000-0005-0000-0000-0000CE0C0000}"/>
    <cellStyle name="40% - Accent3 24 3 2" xfId="3278" xr:uid="{00000000-0005-0000-0000-0000CF0C0000}"/>
    <cellStyle name="40% - Accent3 24 4" xfId="3279" xr:uid="{00000000-0005-0000-0000-0000D00C0000}"/>
    <cellStyle name="40% - Accent3 24_RH et QS" xfId="3280" xr:uid="{00000000-0005-0000-0000-0000D10C0000}"/>
    <cellStyle name="40% - Accent3 25" xfId="3281" xr:uid="{00000000-0005-0000-0000-0000D20C0000}"/>
    <cellStyle name="40% - Accent3 25 2" xfId="3282" xr:uid="{00000000-0005-0000-0000-0000D30C0000}"/>
    <cellStyle name="40% - Accent3 25 2 2" xfId="3283" xr:uid="{00000000-0005-0000-0000-0000D40C0000}"/>
    <cellStyle name="40% - Accent3 25 2 2 2" xfId="3284" xr:uid="{00000000-0005-0000-0000-0000D50C0000}"/>
    <cellStyle name="40% - Accent3 25 2 3" xfId="3285" xr:uid="{00000000-0005-0000-0000-0000D60C0000}"/>
    <cellStyle name="40% - Accent3 25 3" xfId="3286" xr:uid="{00000000-0005-0000-0000-0000D70C0000}"/>
    <cellStyle name="40% - Accent3 25 3 2" xfId="3287" xr:uid="{00000000-0005-0000-0000-0000D80C0000}"/>
    <cellStyle name="40% - Accent3 25 4" xfId="3288" xr:uid="{00000000-0005-0000-0000-0000D90C0000}"/>
    <cellStyle name="40% - Accent3 25_RH et QS" xfId="3289" xr:uid="{00000000-0005-0000-0000-0000DA0C0000}"/>
    <cellStyle name="40% - Accent3 26" xfId="3290" xr:uid="{00000000-0005-0000-0000-0000DB0C0000}"/>
    <cellStyle name="40% - Accent3 26 2" xfId="3291" xr:uid="{00000000-0005-0000-0000-0000DC0C0000}"/>
    <cellStyle name="40% - Accent3 26 2 2" xfId="3292" xr:uid="{00000000-0005-0000-0000-0000DD0C0000}"/>
    <cellStyle name="40% - Accent3 26 2 2 2" xfId="3293" xr:uid="{00000000-0005-0000-0000-0000DE0C0000}"/>
    <cellStyle name="40% - Accent3 26 2 3" xfId="3294" xr:uid="{00000000-0005-0000-0000-0000DF0C0000}"/>
    <cellStyle name="40% - Accent3 26 3" xfId="3295" xr:uid="{00000000-0005-0000-0000-0000E00C0000}"/>
    <cellStyle name="40% - Accent3 26 3 2" xfId="3296" xr:uid="{00000000-0005-0000-0000-0000E10C0000}"/>
    <cellStyle name="40% - Accent3 26 4" xfId="3297" xr:uid="{00000000-0005-0000-0000-0000E20C0000}"/>
    <cellStyle name="40% - Accent3 26_RH et QS" xfId="3298" xr:uid="{00000000-0005-0000-0000-0000E30C0000}"/>
    <cellStyle name="40% - Accent3 27" xfId="3299" xr:uid="{00000000-0005-0000-0000-0000E40C0000}"/>
    <cellStyle name="40% - Accent3 27 2" xfId="3300" xr:uid="{00000000-0005-0000-0000-0000E50C0000}"/>
    <cellStyle name="40% - Accent3 27 2 2" xfId="3301" xr:uid="{00000000-0005-0000-0000-0000E60C0000}"/>
    <cellStyle name="40% - Accent3 27 2 2 2" xfId="3302" xr:uid="{00000000-0005-0000-0000-0000E70C0000}"/>
    <cellStyle name="40% - Accent3 27 2 3" xfId="3303" xr:uid="{00000000-0005-0000-0000-0000E80C0000}"/>
    <cellStyle name="40% - Accent3 27 3" xfId="3304" xr:uid="{00000000-0005-0000-0000-0000E90C0000}"/>
    <cellStyle name="40% - Accent3 27 3 2" xfId="3305" xr:uid="{00000000-0005-0000-0000-0000EA0C0000}"/>
    <cellStyle name="40% - Accent3 27 4" xfId="3306" xr:uid="{00000000-0005-0000-0000-0000EB0C0000}"/>
    <cellStyle name="40% - Accent3 27_RH et QS" xfId="3307" xr:uid="{00000000-0005-0000-0000-0000EC0C0000}"/>
    <cellStyle name="40% - Accent3 28" xfId="3308" xr:uid="{00000000-0005-0000-0000-0000ED0C0000}"/>
    <cellStyle name="40% - Accent3 28 2" xfId="3309" xr:uid="{00000000-0005-0000-0000-0000EE0C0000}"/>
    <cellStyle name="40% - Accent3 28 2 2" xfId="3310" xr:uid="{00000000-0005-0000-0000-0000EF0C0000}"/>
    <cellStyle name="40% - Accent3 28 2 2 2" xfId="3311" xr:uid="{00000000-0005-0000-0000-0000F00C0000}"/>
    <cellStyle name="40% - Accent3 28 2 3" xfId="3312" xr:uid="{00000000-0005-0000-0000-0000F10C0000}"/>
    <cellStyle name="40% - Accent3 28 3" xfId="3313" xr:uid="{00000000-0005-0000-0000-0000F20C0000}"/>
    <cellStyle name="40% - Accent3 28 3 2" xfId="3314" xr:uid="{00000000-0005-0000-0000-0000F30C0000}"/>
    <cellStyle name="40% - Accent3 28 4" xfId="3315" xr:uid="{00000000-0005-0000-0000-0000F40C0000}"/>
    <cellStyle name="40% - Accent3 28_RH et QS" xfId="3316" xr:uid="{00000000-0005-0000-0000-0000F50C0000}"/>
    <cellStyle name="40% - Accent3 3" xfId="3318" xr:uid="{00000000-0005-0000-0000-0000F70C0000}"/>
    <cellStyle name="40% - Accent3 3 2" xfId="3319" xr:uid="{00000000-0005-0000-0000-0000F80C0000}"/>
    <cellStyle name="40% - Accent3 3 2 2" xfId="3320" xr:uid="{00000000-0005-0000-0000-0000F90C0000}"/>
    <cellStyle name="40% - Accent3 3 2 2 2" xfId="3321" xr:uid="{00000000-0005-0000-0000-0000FA0C0000}"/>
    <cellStyle name="40% - Accent3 3 2 3" xfId="3322" xr:uid="{00000000-0005-0000-0000-0000FB0C0000}"/>
    <cellStyle name="40% - Accent3 3 3" xfId="3323" xr:uid="{00000000-0005-0000-0000-0000FC0C0000}"/>
    <cellStyle name="40% - Accent3 3 3 2" xfId="3324" xr:uid="{00000000-0005-0000-0000-0000FD0C0000}"/>
    <cellStyle name="40% - Accent3 3 4" xfId="3325" xr:uid="{00000000-0005-0000-0000-0000FE0C0000}"/>
    <cellStyle name="40% - Accent3 3_RH et QS" xfId="3326" xr:uid="{00000000-0005-0000-0000-0000FF0C0000}"/>
    <cellStyle name="40% - Accent3 4" xfId="3327" xr:uid="{00000000-0005-0000-0000-0000000D0000}"/>
    <cellStyle name="40% - Accent3 4 2" xfId="3328" xr:uid="{00000000-0005-0000-0000-0000010D0000}"/>
    <cellStyle name="40% - Accent3 4 2 2" xfId="3329" xr:uid="{00000000-0005-0000-0000-0000020D0000}"/>
    <cellStyle name="40% - Accent3 4 2 2 2" xfId="3330" xr:uid="{00000000-0005-0000-0000-0000030D0000}"/>
    <cellStyle name="40% - Accent3 4 2 3" xfId="3331" xr:uid="{00000000-0005-0000-0000-0000040D0000}"/>
    <cellStyle name="40% - Accent3 4 3" xfId="3332" xr:uid="{00000000-0005-0000-0000-0000050D0000}"/>
    <cellStyle name="40% - Accent3 4 3 2" xfId="3333" xr:uid="{00000000-0005-0000-0000-0000060D0000}"/>
    <cellStyle name="40% - Accent3 4 4" xfId="3334" xr:uid="{00000000-0005-0000-0000-0000070D0000}"/>
    <cellStyle name="40% - Accent3 4_RH et QS" xfId="3335" xr:uid="{00000000-0005-0000-0000-0000080D0000}"/>
    <cellStyle name="40% - Accent3 5" xfId="3336" xr:uid="{00000000-0005-0000-0000-0000090D0000}"/>
    <cellStyle name="40% - Accent3 5 2" xfId="3337" xr:uid="{00000000-0005-0000-0000-00000A0D0000}"/>
    <cellStyle name="40% - Accent3 5 2 2" xfId="3338" xr:uid="{00000000-0005-0000-0000-00000B0D0000}"/>
    <cellStyle name="40% - Accent3 5 2 2 2" xfId="3339" xr:uid="{00000000-0005-0000-0000-00000C0D0000}"/>
    <cellStyle name="40% - Accent3 5 2 3" xfId="3340" xr:uid="{00000000-0005-0000-0000-00000D0D0000}"/>
    <cellStyle name="40% - Accent3 5 3" xfId="3341" xr:uid="{00000000-0005-0000-0000-00000E0D0000}"/>
    <cellStyle name="40% - Accent3 5 3 2" xfId="3342" xr:uid="{00000000-0005-0000-0000-00000F0D0000}"/>
    <cellStyle name="40% - Accent3 5 4" xfId="3343" xr:uid="{00000000-0005-0000-0000-0000100D0000}"/>
    <cellStyle name="40% - Accent3 5_RH et QS" xfId="3344" xr:uid="{00000000-0005-0000-0000-0000110D0000}"/>
    <cellStyle name="40% - Accent3 6" xfId="3345" xr:uid="{00000000-0005-0000-0000-0000120D0000}"/>
    <cellStyle name="40% - Accent3 6 2" xfId="3346" xr:uid="{00000000-0005-0000-0000-0000130D0000}"/>
    <cellStyle name="40% - Accent3 6 2 2" xfId="3347" xr:uid="{00000000-0005-0000-0000-0000140D0000}"/>
    <cellStyle name="40% - Accent3 6 2 2 2" xfId="3348" xr:uid="{00000000-0005-0000-0000-0000150D0000}"/>
    <cellStyle name="40% - Accent3 6 2 3" xfId="3349" xr:uid="{00000000-0005-0000-0000-0000160D0000}"/>
    <cellStyle name="40% - Accent3 6 3" xfId="3350" xr:uid="{00000000-0005-0000-0000-0000170D0000}"/>
    <cellStyle name="40% - Accent3 6 3 2" xfId="3351" xr:uid="{00000000-0005-0000-0000-0000180D0000}"/>
    <cellStyle name="40% - Accent3 6 4" xfId="3352" xr:uid="{00000000-0005-0000-0000-0000190D0000}"/>
    <cellStyle name="40% - Accent3 6_RH et QS" xfId="3353" xr:uid="{00000000-0005-0000-0000-00001A0D0000}"/>
    <cellStyle name="40% - Accent3 7" xfId="3354" xr:uid="{00000000-0005-0000-0000-00001B0D0000}"/>
    <cellStyle name="40% - Accent3 7 2" xfId="3355" xr:uid="{00000000-0005-0000-0000-00001C0D0000}"/>
    <cellStyle name="40% - Accent3 7 2 2" xfId="3356" xr:uid="{00000000-0005-0000-0000-00001D0D0000}"/>
    <cellStyle name="40% - Accent3 7 2 2 2" xfId="3357" xr:uid="{00000000-0005-0000-0000-00001E0D0000}"/>
    <cellStyle name="40% - Accent3 7 2 3" xfId="3358" xr:uid="{00000000-0005-0000-0000-00001F0D0000}"/>
    <cellStyle name="40% - Accent3 7 3" xfId="3359" xr:uid="{00000000-0005-0000-0000-0000200D0000}"/>
    <cellStyle name="40% - Accent3 7 3 2" xfId="3360" xr:uid="{00000000-0005-0000-0000-0000210D0000}"/>
    <cellStyle name="40% - Accent3 7 4" xfId="3361" xr:uid="{00000000-0005-0000-0000-0000220D0000}"/>
    <cellStyle name="40% - Accent3 7_RH et QS" xfId="3362" xr:uid="{00000000-0005-0000-0000-0000230D0000}"/>
    <cellStyle name="40% - Accent3 8" xfId="3363" xr:uid="{00000000-0005-0000-0000-0000240D0000}"/>
    <cellStyle name="40% - Accent3 8 2" xfId="3364" xr:uid="{00000000-0005-0000-0000-0000250D0000}"/>
    <cellStyle name="40% - Accent3 8 2 2" xfId="3365" xr:uid="{00000000-0005-0000-0000-0000260D0000}"/>
    <cellStyle name="40% - Accent3 8 2 2 2" xfId="3366" xr:uid="{00000000-0005-0000-0000-0000270D0000}"/>
    <cellStyle name="40% - Accent3 8 2 3" xfId="3367" xr:uid="{00000000-0005-0000-0000-0000280D0000}"/>
    <cellStyle name="40% - Accent3 8 3" xfId="3368" xr:uid="{00000000-0005-0000-0000-0000290D0000}"/>
    <cellStyle name="40% - Accent3 8 3 2" xfId="3369" xr:uid="{00000000-0005-0000-0000-00002A0D0000}"/>
    <cellStyle name="40% - Accent3 8 4" xfId="3370" xr:uid="{00000000-0005-0000-0000-00002B0D0000}"/>
    <cellStyle name="40% - Accent3 8_RH et QS" xfId="3371" xr:uid="{00000000-0005-0000-0000-00002C0D0000}"/>
    <cellStyle name="40% - Accent3 9" xfId="3372" xr:uid="{00000000-0005-0000-0000-00002D0D0000}"/>
    <cellStyle name="40% - Accent3 9 2" xfId="3373" xr:uid="{00000000-0005-0000-0000-00002E0D0000}"/>
    <cellStyle name="40% - Accent3 9 2 2" xfId="3374" xr:uid="{00000000-0005-0000-0000-00002F0D0000}"/>
    <cellStyle name="40% - Accent3 9 2 2 2" xfId="3375" xr:uid="{00000000-0005-0000-0000-0000300D0000}"/>
    <cellStyle name="40% - Accent3 9 2 3" xfId="3376" xr:uid="{00000000-0005-0000-0000-0000310D0000}"/>
    <cellStyle name="40% - Accent3 9 3" xfId="3377" xr:uid="{00000000-0005-0000-0000-0000320D0000}"/>
    <cellStyle name="40% - Accent3 9 3 2" xfId="3378" xr:uid="{00000000-0005-0000-0000-0000330D0000}"/>
    <cellStyle name="40% - Accent3 9 4" xfId="3379" xr:uid="{00000000-0005-0000-0000-0000340D0000}"/>
    <cellStyle name="40% - Accent3 9_RH et QS" xfId="3380" xr:uid="{00000000-0005-0000-0000-0000350D0000}"/>
    <cellStyle name="40% - Accent4 10" xfId="3381" xr:uid="{00000000-0005-0000-0000-0000360D0000}"/>
    <cellStyle name="40% - Accent4 10 2" xfId="3382" xr:uid="{00000000-0005-0000-0000-0000370D0000}"/>
    <cellStyle name="40% - Accent4 10 2 2" xfId="3383" xr:uid="{00000000-0005-0000-0000-0000380D0000}"/>
    <cellStyle name="40% - Accent4 10 2 2 2" xfId="3384" xr:uid="{00000000-0005-0000-0000-0000390D0000}"/>
    <cellStyle name="40% - Accent4 10 2 3" xfId="3385" xr:uid="{00000000-0005-0000-0000-00003A0D0000}"/>
    <cellStyle name="40% - Accent4 10 3" xfId="3386" xr:uid="{00000000-0005-0000-0000-00003B0D0000}"/>
    <cellStyle name="40% - Accent4 10 3 2" xfId="3387" xr:uid="{00000000-0005-0000-0000-00003C0D0000}"/>
    <cellStyle name="40% - Accent4 10 4" xfId="3388" xr:uid="{00000000-0005-0000-0000-00003D0D0000}"/>
    <cellStyle name="40% - Accent4 10_RH et QS" xfId="3389" xr:uid="{00000000-0005-0000-0000-00003E0D0000}"/>
    <cellStyle name="40% - Accent4 11" xfId="3390" xr:uid="{00000000-0005-0000-0000-00003F0D0000}"/>
    <cellStyle name="40% - Accent4 11 2" xfId="3391" xr:uid="{00000000-0005-0000-0000-0000400D0000}"/>
    <cellStyle name="40% - Accent4 11 2 2" xfId="3392" xr:uid="{00000000-0005-0000-0000-0000410D0000}"/>
    <cellStyle name="40% - Accent4 11 2 2 2" xfId="3393" xr:uid="{00000000-0005-0000-0000-0000420D0000}"/>
    <cellStyle name="40% - Accent4 11 2 3" xfId="3394" xr:uid="{00000000-0005-0000-0000-0000430D0000}"/>
    <cellStyle name="40% - Accent4 11 3" xfId="3395" xr:uid="{00000000-0005-0000-0000-0000440D0000}"/>
    <cellStyle name="40% - Accent4 11 3 2" xfId="3396" xr:uid="{00000000-0005-0000-0000-0000450D0000}"/>
    <cellStyle name="40% - Accent4 11 4" xfId="3397" xr:uid="{00000000-0005-0000-0000-0000460D0000}"/>
    <cellStyle name="40% - Accent4 11_RH et QS" xfId="3398" xr:uid="{00000000-0005-0000-0000-0000470D0000}"/>
    <cellStyle name="40% - Accent4 12" xfId="3399" xr:uid="{00000000-0005-0000-0000-0000480D0000}"/>
    <cellStyle name="40% - Accent4 12 2" xfId="3400" xr:uid="{00000000-0005-0000-0000-0000490D0000}"/>
    <cellStyle name="40% - Accent4 12 2 2" xfId="3401" xr:uid="{00000000-0005-0000-0000-00004A0D0000}"/>
    <cellStyle name="40% - Accent4 12 2 2 2" xfId="3402" xr:uid="{00000000-0005-0000-0000-00004B0D0000}"/>
    <cellStyle name="40% - Accent4 12 2 3" xfId="3403" xr:uid="{00000000-0005-0000-0000-00004C0D0000}"/>
    <cellStyle name="40% - Accent4 12 3" xfId="3404" xr:uid="{00000000-0005-0000-0000-00004D0D0000}"/>
    <cellStyle name="40% - Accent4 12 3 2" xfId="3405" xr:uid="{00000000-0005-0000-0000-00004E0D0000}"/>
    <cellStyle name="40% - Accent4 12 4" xfId="3406" xr:uid="{00000000-0005-0000-0000-00004F0D0000}"/>
    <cellStyle name="40% - Accent4 12_RH et QS" xfId="3407" xr:uid="{00000000-0005-0000-0000-0000500D0000}"/>
    <cellStyle name="40% - Accent4 13" xfId="3408" xr:uid="{00000000-0005-0000-0000-0000510D0000}"/>
    <cellStyle name="40% - Accent4 13 2" xfId="3409" xr:uid="{00000000-0005-0000-0000-0000520D0000}"/>
    <cellStyle name="40% - Accent4 13 2 2" xfId="3410" xr:uid="{00000000-0005-0000-0000-0000530D0000}"/>
    <cellStyle name="40% - Accent4 13 2 2 2" xfId="3411" xr:uid="{00000000-0005-0000-0000-0000540D0000}"/>
    <cellStyle name="40% - Accent4 13 2 3" xfId="3412" xr:uid="{00000000-0005-0000-0000-0000550D0000}"/>
    <cellStyle name="40% - Accent4 13 3" xfId="3413" xr:uid="{00000000-0005-0000-0000-0000560D0000}"/>
    <cellStyle name="40% - Accent4 13 3 2" xfId="3414" xr:uid="{00000000-0005-0000-0000-0000570D0000}"/>
    <cellStyle name="40% - Accent4 13 4" xfId="3415" xr:uid="{00000000-0005-0000-0000-0000580D0000}"/>
    <cellStyle name="40% - Accent4 13_RH et QS" xfId="3416" xr:uid="{00000000-0005-0000-0000-0000590D0000}"/>
    <cellStyle name="40% - Accent4 14" xfId="3417" xr:uid="{00000000-0005-0000-0000-00005A0D0000}"/>
    <cellStyle name="40% - Accent4 14 2" xfId="3418" xr:uid="{00000000-0005-0000-0000-00005B0D0000}"/>
    <cellStyle name="40% - Accent4 14 2 2" xfId="3419" xr:uid="{00000000-0005-0000-0000-00005C0D0000}"/>
    <cellStyle name="40% - Accent4 14 2 2 2" xfId="3420" xr:uid="{00000000-0005-0000-0000-00005D0D0000}"/>
    <cellStyle name="40% - Accent4 14 2 3" xfId="3421" xr:uid="{00000000-0005-0000-0000-00005E0D0000}"/>
    <cellStyle name="40% - Accent4 14 3" xfId="3422" xr:uid="{00000000-0005-0000-0000-00005F0D0000}"/>
    <cellStyle name="40% - Accent4 14 3 2" xfId="3423" xr:uid="{00000000-0005-0000-0000-0000600D0000}"/>
    <cellStyle name="40% - Accent4 14 4" xfId="3424" xr:uid="{00000000-0005-0000-0000-0000610D0000}"/>
    <cellStyle name="40% - Accent4 14_RH et QS" xfId="3425" xr:uid="{00000000-0005-0000-0000-0000620D0000}"/>
    <cellStyle name="40% - Accent4 15" xfId="3426" xr:uid="{00000000-0005-0000-0000-0000630D0000}"/>
    <cellStyle name="40% - Accent4 15 2" xfId="3427" xr:uid="{00000000-0005-0000-0000-0000640D0000}"/>
    <cellStyle name="40% - Accent4 15 2 2" xfId="3428" xr:uid="{00000000-0005-0000-0000-0000650D0000}"/>
    <cellStyle name="40% - Accent4 15 2 2 2" xfId="3429" xr:uid="{00000000-0005-0000-0000-0000660D0000}"/>
    <cellStyle name="40% - Accent4 15 2 3" xfId="3430" xr:uid="{00000000-0005-0000-0000-0000670D0000}"/>
    <cellStyle name="40% - Accent4 15 3" xfId="3431" xr:uid="{00000000-0005-0000-0000-0000680D0000}"/>
    <cellStyle name="40% - Accent4 15 3 2" xfId="3432" xr:uid="{00000000-0005-0000-0000-0000690D0000}"/>
    <cellStyle name="40% - Accent4 15 4" xfId="3433" xr:uid="{00000000-0005-0000-0000-00006A0D0000}"/>
    <cellStyle name="40% - Accent4 15_RH et QS" xfId="3434" xr:uid="{00000000-0005-0000-0000-00006B0D0000}"/>
    <cellStyle name="40% - Accent4 16" xfId="3435" xr:uid="{00000000-0005-0000-0000-00006C0D0000}"/>
    <cellStyle name="40% - Accent4 16 2" xfId="3436" xr:uid="{00000000-0005-0000-0000-00006D0D0000}"/>
    <cellStyle name="40% - Accent4 16 2 2" xfId="3437" xr:uid="{00000000-0005-0000-0000-00006E0D0000}"/>
    <cellStyle name="40% - Accent4 16 2 2 2" xfId="3438" xr:uid="{00000000-0005-0000-0000-00006F0D0000}"/>
    <cellStyle name="40% - Accent4 16 2 3" xfId="3439" xr:uid="{00000000-0005-0000-0000-0000700D0000}"/>
    <cellStyle name="40% - Accent4 16 3" xfId="3440" xr:uid="{00000000-0005-0000-0000-0000710D0000}"/>
    <cellStyle name="40% - Accent4 16 3 2" xfId="3441" xr:uid="{00000000-0005-0000-0000-0000720D0000}"/>
    <cellStyle name="40% - Accent4 16 4" xfId="3442" xr:uid="{00000000-0005-0000-0000-0000730D0000}"/>
    <cellStyle name="40% - Accent4 16_RH et QS" xfId="3443" xr:uid="{00000000-0005-0000-0000-0000740D0000}"/>
    <cellStyle name="40% - Accent4 17" xfId="3444" xr:uid="{00000000-0005-0000-0000-0000750D0000}"/>
    <cellStyle name="40% - Accent4 17 2" xfId="3445" xr:uid="{00000000-0005-0000-0000-0000760D0000}"/>
    <cellStyle name="40% - Accent4 17 2 2" xfId="3446" xr:uid="{00000000-0005-0000-0000-0000770D0000}"/>
    <cellStyle name="40% - Accent4 17 2 2 2" xfId="3447" xr:uid="{00000000-0005-0000-0000-0000780D0000}"/>
    <cellStyle name="40% - Accent4 17 2 3" xfId="3448" xr:uid="{00000000-0005-0000-0000-0000790D0000}"/>
    <cellStyle name="40% - Accent4 17 3" xfId="3449" xr:uid="{00000000-0005-0000-0000-00007A0D0000}"/>
    <cellStyle name="40% - Accent4 17 3 2" xfId="3450" xr:uid="{00000000-0005-0000-0000-00007B0D0000}"/>
    <cellStyle name="40% - Accent4 17 4" xfId="3451" xr:uid="{00000000-0005-0000-0000-00007C0D0000}"/>
    <cellStyle name="40% - Accent4 17_RH et QS" xfId="3452" xr:uid="{00000000-0005-0000-0000-00007D0D0000}"/>
    <cellStyle name="40% - Accent4 18" xfId="3453" xr:uid="{00000000-0005-0000-0000-00007E0D0000}"/>
    <cellStyle name="40% - Accent4 18 2" xfId="3454" xr:uid="{00000000-0005-0000-0000-00007F0D0000}"/>
    <cellStyle name="40% - Accent4 18 2 2" xfId="3455" xr:uid="{00000000-0005-0000-0000-0000800D0000}"/>
    <cellStyle name="40% - Accent4 18 2 2 2" xfId="3456" xr:uid="{00000000-0005-0000-0000-0000810D0000}"/>
    <cellStyle name="40% - Accent4 18 2 3" xfId="3457" xr:uid="{00000000-0005-0000-0000-0000820D0000}"/>
    <cellStyle name="40% - Accent4 18 3" xfId="3458" xr:uid="{00000000-0005-0000-0000-0000830D0000}"/>
    <cellStyle name="40% - Accent4 18 3 2" xfId="3459" xr:uid="{00000000-0005-0000-0000-0000840D0000}"/>
    <cellStyle name="40% - Accent4 18 4" xfId="3460" xr:uid="{00000000-0005-0000-0000-0000850D0000}"/>
    <cellStyle name="40% - Accent4 18_RH et QS" xfId="3461" xr:uid="{00000000-0005-0000-0000-0000860D0000}"/>
    <cellStyle name="40% - Accent4 19" xfId="3462" xr:uid="{00000000-0005-0000-0000-0000870D0000}"/>
    <cellStyle name="40% - Accent4 19 2" xfId="3463" xr:uid="{00000000-0005-0000-0000-0000880D0000}"/>
    <cellStyle name="40% - Accent4 19 2 2" xfId="3464" xr:uid="{00000000-0005-0000-0000-0000890D0000}"/>
    <cellStyle name="40% - Accent4 19 2 2 2" xfId="3465" xr:uid="{00000000-0005-0000-0000-00008A0D0000}"/>
    <cellStyle name="40% - Accent4 19 2 3" xfId="3466" xr:uid="{00000000-0005-0000-0000-00008B0D0000}"/>
    <cellStyle name="40% - Accent4 19 3" xfId="3467" xr:uid="{00000000-0005-0000-0000-00008C0D0000}"/>
    <cellStyle name="40% - Accent4 19 3 2" xfId="3468" xr:uid="{00000000-0005-0000-0000-00008D0D0000}"/>
    <cellStyle name="40% - Accent4 19 4" xfId="3469" xr:uid="{00000000-0005-0000-0000-00008E0D0000}"/>
    <cellStyle name="40% - Accent4 19_RH et QS" xfId="3470" xr:uid="{00000000-0005-0000-0000-00008F0D0000}"/>
    <cellStyle name="40% - Accent4 2" xfId="3471" xr:uid="{00000000-0005-0000-0000-0000900D0000}"/>
    <cellStyle name="40% - Accent4 2 2" xfId="3472" xr:uid="{00000000-0005-0000-0000-0000910D0000}"/>
    <cellStyle name="40% - Accent4 2 2 2" xfId="3473" xr:uid="{00000000-0005-0000-0000-0000920D0000}"/>
    <cellStyle name="40% - Accent4 2 2 2 2" xfId="3474" xr:uid="{00000000-0005-0000-0000-0000930D0000}"/>
    <cellStyle name="40% - Accent4 2 2 3" xfId="3475" xr:uid="{00000000-0005-0000-0000-0000940D0000}"/>
    <cellStyle name="40% - Accent4 2 3" xfId="3476" xr:uid="{00000000-0005-0000-0000-0000950D0000}"/>
    <cellStyle name="40% - Accent4 2 3 2" xfId="3477" xr:uid="{00000000-0005-0000-0000-0000960D0000}"/>
    <cellStyle name="40% - Accent4 2 4" xfId="3478" xr:uid="{00000000-0005-0000-0000-0000970D0000}"/>
    <cellStyle name="40% - Accent4 2_RH et QS" xfId="3560" xr:uid="{00000000-0005-0000-0000-0000E90D0000}"/>
    <cellStyle name="40% - Accent4 20" xfId="3479" xr:uid="{00000000-0005-0000-0000-0000980D0000}"/>
    <cellStyle name="40% - Accent4 20 2" xfId="3480" xr:uid="{00000000-0005-0000-0000-0000990D0000}"/>
    <cellStyle name="40% - Accent4 20 2 2" xfId="3481" xr:uid="{00000000-0005-0000-0000-00009A0D0000}"/>
    <cellStyle name="40% - Accent4 20 2 2 2" xfId="3482" xr:uid="{00000000-0005-0000-0000-00009B0D0000}"/>
    <cellStyle name="40% - Accent4 20 2 3" xfId="3483" xr:uid="{00000000-0005-0000-0000-00009C0D0000}"/>
    <cellStyle name="40% - Accent4 20 3" xfId="3484" xr:uid="{00000000-0005-0000-0000-00009D0D0000}"/>
    <cellStyle name="40% - Accent4 20 3 2" xfId="3485" xr:uid="{00000000-0005-0000-0000-00009E0D0000}"/>
    <cellStyle name="40% - Accent4 20 4" xfId="3486" xr:uid="{00000000-0005-0000-0000-00009F0D0000}"/>
    <cellStyle name="40% - Accent4 20_RH et QS" xfId="3487" xr:uid="{00000000-0005-0000-0000-0000A00D0000}"/>
    <cellStyle name="40% - Accent4 21" xfId="3488" xr:uid="{00000000-0005-0000-0000-0000A10D0000}"/>
    <cellStyle name="40% - Accent4 21 2" xfId="3489" xr:uid="{00000000-0005-0000-0000-0000A20D0000}"/>
    <cellStyle name="40% - Accent4 21 2 2" xfId="3490" xr:uid="{00000000-0005-0000-0000-0000A30D0000}"/>
    <cellStyle name="40% - Accent4 21 2 2 2" xfId="3491" xr:uid="{00000000-0005-0000-0000-0000A40D0000}"/>
    <cellStyle name="40% - Accent4 21 2 3" xfId="3492" xr:uid="{00000000-0005-0000-0000-0000A50D0000}"/>
    <cellStyle name="40% - Accent4 21 3" xfId="3493" xr:uid="{00000000-0005-0000-0000-0000A60D0000}"/>
    <cellStyle name="40% - Accent4 21 3 2" xfId="3494" xr:uid="{00000000-0005-0000-0000-0000A70D0000}"/>
    <cellStyle name="40% - Accent4 21 4" xfId="3495" xr:uid="{00000000-0005-0000-0000-0000A80D0000}"/>
    <cellStyle name="40% - Accent4 21_RH et QS" xfId="3496" xr:uid="{00000000-0005-0000-0000-0000A90D0000}"/>
    <cellStyle name="40% - Accent4 22" xfId="3497" xr:uid="{00000000-0005-0000-0000-0000AA0D0000}"/>
    <cellStyle name="40% - Accent4 22 2" xfId="3498" xr:uid="{00000000-0005-0000-0000-0000AB0D0000}"/>
    <cellStyle name="40% - Accent4 22 2 2" xfId="3499" xr:uid="{00000000-0005-0000-0000-0000AC0D0000}"/>
    <cellStyle name="40% - Accent4 22 2 2 2" xfId="3500" xr:uid="{00000000-0005-0000-0000-0000AD0D0000}"/>
    <cellStyle name="40% - Accent4 22 2 3" xfId="3501" xr:uid="{00000000-0005-0000-0000-0000AE0D0000}"/>
    <cellStyle name="40% - Accent4 22 3" xfId="3502" xr:uid="{00000000-0005-0000-0000-0000AF0D0000}"/>
    <cellStyle name="40% - Accent4 22 3 2" xfId="3503" xr:uid="{00000000-0005-0000-0000-0000B00D0000}"/>
    <cellStyle name="40% - Accent4 22 4" xfId="3504" xr:uid="{00000000-0005-0000-0000-0000B10D0000}"/>
    <cellStyle name="40% - Accent4 22_RH et QS" xfId="3505" xr:uid="{00000000-0005-0000-0000-0000B20D0000}"/>
    <cellStyle name="40% - Accent4 23" xfId="3506" xr:uid="{00000000-0005-0000-0000-0000B30D0000}"/>
    <cellStyle name="40% - Accent4 23 2" xfId="3507" xr:uid="{00000000-0005-0000-0000-0000B40D0000}"/>
    <cellStyle name="40% - Accent4 23 2 2" xfId="3508" xr:uid="{00000000-0005-0000-0000-0000B50D0000}"/>
    <cellStyle name="40% - Accent4 23 2 2 2" xfId="3509" xr:uid="{00000000-0005-0000-0000-0000B60D0000}"/>
    <cellStyle name="40% - Accent4 23 2 3" xfId="3510" xr:uid="{00000000-0005-0000-0000-0000B70D0000}"/>
    <cellStyle name="40% - Accent4 23 3" xfId="3511" xr:uid="{00000000-0005-0000-0000-0000B80D0000}"/>
    <cellStyle name="40% - Accent4 23 3 2" xfId="3512" xr:uid="{00000000-0005-0000-0000-0000B90D0000}"/>
    <cellStyle name="40% - Accent4 23 4" xfId="3513" xr:uid="{00000000-0005-0000-0000-0000BA0D0000}"/>
    <cellStyle name="40% - Accent4 23_RH et QS" xfId="3514" xr:uid="{00000000-0005-0000-0000-0000BB0D0000}"/>
    <cellStyle name="40% - Accent4 24" xfId="3515" xr:uid="{00000000-0005-0000-0000-0000BC0D0000}"/>
    <cellStyle name="40% - Accent4 24 2" xfId="3516" xr:uid="{00000000-0005-0000-0000-0000BD0D0000}"/>
    <cellStyle name="40% - Accent4 24 2 2" xfId="3517" xr:uid="{00000000-0005-0000-0000-0000BE0D0000}"/>
    <cellStyle name="40% - Accent4 24 2 2 2" xfId="3518" xr:uid="{00000000-0005-0000-0000-0000BF0D0000}"/>
    <cellStyle name="40% - Accent4 24 2 3" xfId="3519" xr:uid="{00000000-0005-0000-0000-0000C00D0000}"/>
    <cellStyle name="40% - Accent4 24 3" xfId="3520" xr:uid="{00000000-0005-0000-0000-0000C10D0000}"/>
    <cellStyle name="40% - Accent4 24 3 2" xfId="3521" xr:uid="{00000000-0005-0000-0000-0000C20D0000}"/>
    <cellStyle name="40% - Accent4 24 4" xfId="3522" xr:uid="{00000000-0005-0000-0000-0000C30D0000}"/>
    <cellStyle name="40% - Accent4 24_RH et QS" xfId="3523" xr:uid="{00000000-0005-0000-0000-0000C40D0000}"/>
    <cellStyle name="40% - Accent4 25" xfId="3524" xr:uid="{00000000-0005-0000-0000-0000C50D0000}"/>
    <cellStyle name="40% - Accent4 25 2" xfId="3525" xr:uid="{00000000-0005-0000-0000-0000C60D0000}"/>
    <cellStyle name="40% - Accent4 25 2 2" xfId="3526" xr:uid="{00000000-0005-0000-0000-0000C70D0000}"/>
    <cellStyle name="40% - Accent4 25 2 2 2" xfId="3527" xr:uid="{00000000-0005-0000-0000-0000C80D0000}"/>
    <cellStyle name="40% - Accent4 25 2 3" xfId="3528" xr:uid="{00000000-0005-0000-0000-0000C90D0000}"/>
    <cellStyle name="40% - Accent4 25 3" xfId="3529" xr:uid="{00000000-0005-0000-0000-0000CA0D0000}"/>
    <cellStyle name="40% - Accent4 25 3 2" xfId="3530" xr:uid="{00000000-0005-0000-0000-0000CB0D0000}"/>
    <cellStyle name="40% - Accent4 25 4" xfId="3531" xr:uid="{00000000-0005-0000-0000-0000CC0D0000}"/>
    <cellStyle name="40% - Accent4 25_RH et QS" xfId="3532" xr:uid="{00000000-0005-0000-0000-0000CD0D0000}"/>
    <cellStyle name="40% - Accent4 26" xfId="3533" xr:uid="{00000000-0005-0000-0000-0000CE0D0000}"/>
    <cellStyle name="40% - Accent4 26 2" xfId="3534" xr:uid="{00000000-0005-0000-0000-0000CF0D0000}"/>
    <cellStyle name="40% - Accent4 26 2 2" xfId="3535" xr:uid="{00000000-0005-0000-0000-0000D00D0000}"/>
    <cellStyle name="40% - Accent4 26 2 2 2" xfId="3536" xr:uid="{00000000-0005-0000-0000-0000D10D0000}"/>
    <cellStyle name="40% - Accent4 26 2 3" xfId="3537" xr:uid="{00000000-0005-0000-0000-0000D20D0000}"/>
    <cellStyle name="40% - Accent4 26 3" xfId="3538" xr:uid="{00000000-0005-0000-0000-0000D30D0000}"/>
    <cellStyle name="40% - Accent4 26 3 2" xfId="3539" xr:uid="{00000000-0005-0000-0000-0000D40D0000}"/>
    <cellStyle name="40% - Accent4 26 4" xfId="3540" xr:uid="{00000000-0005-0000-0000-0000D50D0000}"/>
    <cellStyle name="40% - Accent4 26_RH et QS" xfId="3541" xr:uid="{00000000-0005-0000-0000-0000D60D0000}"/>
    <cellStyle name="40% - Accent4 27" xfId="3542" xr:uid="{00000000-0005-0000-0000-0000D70D0000}"/>
    <cellStyle name="40% - Accent4 27 2" xfId="3543" xr:uid="{00000000-0005-0000-0000-0000D80D0000}"/>
    <cellStyle name="40% - Accent4 27 2 2" xfId="3544" xr:uid="{00000000-0005-0000-0000-0000D90D0000}"/>
    <cellStyle name="40% - Accent4 27 2 2 2" xfId="3545" xr:uid="{00000000-0005-0000-0000-0000DA0D0000}"/>
    <cellStyle name="40% - Accent4 27 2 3" xfId="3546" xr:uid="{00000000-0005-0000-0000-0000DB0D0000}"/>
    <cellStyle name="40% - Accent4 27 3" xfId="3547" xr:uid="{00000000-0005-0000-0000-0000DC0D0000}"/>
    <cellStyle name="40% - Accent4 27 3 2" xfId="3548" xr:uid="{00000000-0005-0000-0000-0000DD0D0000}"/>
    <cellStyle name="40% - Accent4 27 4" xfId="3549" xr:uid="{00000000-0005-0000-0000-0000DE0D0000}"/>
    <cellStyle name="40% - Accent4 27_RH et QS" xfId="3550" xr:uid="{00000000-0005-0000-0000-0000DF0D0000}"/>
    <cellStyle name="40% - Accent4 28" xfId="3551" xr:uid="{00000000-0005-0000-0000-0000E00D0000}"/>
    <cellStyle name="40% - Accent4 28 2" xfId="3552" xr:uid="{00000000-0005-0000-0000-0000E10D0000}"/>
    <cellStyle name="40% - Accent4 28 2 2" xfId="3553" xr:uid="{00000000-0005-0000-0000-0000E20D0000}"/>
    <cellStyle name="40% - Accent4 28 2 2 2" xfId="3554" xr:uid="{00000000-0005-0000-0000-0000E30D0000}"/>
    <cellStyle name="40% - Accent4 28 2 3" xfId="3555" xr:uid="{00000000-0005-0000-0000-0000E40D0000}"/>
    <cellStyle name="40% - Accent4 28 3" xfId="3556" xr:uid="{00000000-0005-0000-0000-0000E50D0000}"/>
    <cellStyle name="40% - Accent4 28 3 2" xfId="3557" xr:uid="{00000000-0005-0000-0000-0000E60D0000}"/>
    <cellStyle name="40% - Accent4 28 4" xfId="3558" xr:uid="{00000000-0005-0000-0000-0000E70D0000}"/>
    <cellStyle name="40% - Accent4 28_RH et QS" xfId="3559" xr:uid="{00000000-0005-0000-0000-0000E80D0000}"/>
    <cellStyle name="40% - Accent4 3" xfId="3561" xr:uid="{00000000-0005-0000-0000-0000EA0D0000}"/>
    <cellStyle name="40% - Accent4 3 2" xfId="3562" xr:uid="{00000000-0005-0000-0000-0000EB0D0000}"/>
    <cellStyle name="40% - Accent4 3 2 2" xfId="3563" xr:uid="{00000000-0005-0000-0000-0000EC0D0000}"/>
    <cellStyle name="40% - Accent4 3 2 2 2" xfId="3564" xr:uid="{00000000-0005-0000-0000-0000ED0D0000}"/>
    <cellStyle name="40% - Accent4 3 2 3" xfId="3565" xr:uid="{00000000-0005-0000-0000-0000EE0D0000}"/>
    <cellStyle name="40% - Accent4 3 3" xfId="3566" xr:uid="{00000000-0005-0000-0000-0000EF0D0000}"/>
    <cellStyle name="40% - Accent4 3 3 2" xfId="3567" xr:uid="{00000000-0005-0000-0000-0000F00D0000}"/>
    <cellStyle name="40% - Accent4 3 4" xfId="3568" xr:uid="{00000000-0005-0000-0000-0000F10D0000}"/>
    <cellStyle name="40% - Accent4 3_RH et QS" xfId="3569" xr:uid="{00000000-0005-0000-0000-0000F20D0000}"/>
    <cellStyle name="40% - Accent4 4" xfId="3570" xr:uid="{00000000-0005-0000-0000-0000F30D0000}"/>
    <cellStyle name="40% - Accent4 4 2" xfId="3571" xr:uid="{00000000-0005-0000-0000-0000F40D0000}"/>
    <cellStyle name="40% - Accent4 4 2 2" xfId="3572" xr:uid="{00000000-0005-0000-0000-0000F50D0000}"/>
    <cellStyle name="40% - Accent4 4 2 2 2" xfId="3573" xr:uid="{00000000-0005-0000-0000-0000F60D0000}"/>
    <cellStyle name="40% - Accent4 4 2 3" xfId="3574" xr:uid="{00000000-0005-0000-0000-0000F70D0000}"/>
    <cellStyle name="40% - Accent4 4 3" xfId="3575" xr:uid="{00000000-0005-0000-0000-0000F80D0000}"/>
    <cellStyle name="40% - Accent4 4 3 2" xfId="3576" xr:uid="{00000000-0005-0000-0000-0000F90D0000}"/>
    <cellStyle name="40% - Accent4 4 4" xfId="3577" xr:uid="{00000000-0005-0000-0000-0000FA0D0000}"/>
    <cellStyle name="40% - Accent4 4_RH et QS" xfId="3578" xr:uid="{00000000-0005-0000-0000-0000FB0D0000}"/>
    <cellStyle name="40% - Accent4 5" xfId="3579" xr:uid="{00000000-0005-0000-0000-0000FC0D0000}"/>
    <cellStyle name="40% - Accent4 5 2" xfId="3580" xr:uid="{00000000-0005-0000-0000-0000FD0D0000}"/>
    <cellStyle name="40% - Accent4 5 2 2" xfId="3581" xr:uid="{00000000-0005-0000-0000-0000FE0D0000}"/>
    <cellStyle name="40% - Accent4 5 2 2 2" xfId="3582" xr:uid="{00000000-0005-0000-0000-0000FF0D0000}"/>
    <cellStyle name="40% - Accent4 5 2 3" xfId="3583" xr:uid="{00000000-0005-0000-0000-0000000E0000}"/>
    <cellStyle name="40% - Accent4 5 3" xfId="3584" xr:uid="{00000000-0005-0000-0000-0000010E0000}"/>
    <cellStyle name="40% - Accent4 5 3 2" xfId="3585" xr:uid="{00000000-0005-0000-0000-0000020E0000}"/>
    <cellStyle name="40% - Accent4 5 4" xfId="3586" xr:uid="{00000000-0005-0000-0000-0000030E0000}"/>
    <cellStyle name="40% - Accent4 5_RH et QS" xfId="3587" xr:uid="{00000000-0005-0000-0000-0000040E0000}"/>
    <cellStyle name="40% - Accent4 6" xfId="3588" xr:uid="{00000000-0005-0000-0000-0000050E0000}"/>
    <cellStyle name="40% - Accent4 6 2" xfId="3589" xr:uid="{00000000-0005-0000-0000-0000060E0000}"/>
    <cellStyle name="40% - Accent4 6 2 2" xfId="3590" xr:uid="{00000000-0005-0000-0000-0000070E0000}"/>
    <cellStyle name="40% - Accent4 6 2 2 2" xfId="3591" xr:uid="{00000000-0005-0000-0000-0000080E0000}"/>
    <cellStyle name="40% - Accent4 6 2 3" xfId="3592" xr:uid="{00000000-0005-0000-0000-0000090E0000}"/>
    <cellStyle name="40% - Accent4 6 3" xfId="3593" xr:uid="{00000000-0005-0000-0000-00000A0E0000}"/>
    <cellStyle name="40% - Accent4 6 3 2" xfId="3594" xr:uid="{00000000-0005-0000-0000-00000B0E0000}"/>
    <cellStyle name="40% - Accent4 6 4" xfId="3595" xr:uid="{00000000-0005-0000-0000-00000C0E0000}"/>
    <cellStyle name="40% - Accent4 6_RH et QS" xfId="3596" xr:uid="{00000000-0005-0000-0000-00000D0E0000}"/>
    <cellStyle name="40% - Accent4 7" xfId="3597" xr:uid="{00000000-0005-0000-0000-00000E0E0000}"/>
    <cellStyle name="40% - Accent4 7 2" xfId="3598" xr:uid="{00000000-0005-0000-0000-00000F0E0000}"/>
    <cellStyle name="40% - Accent4 7 2 2" xfId="3599" xr:uid="{00000000-0005-0000-0000-0000100E0000}"/>
    <cellStyle name="40% - Accent4 7 2 2 2" xfId="3600" xr:uid="{00000000-0005-0000-0000-0000110E0000}"/>
    <cellStyle name="40% - Accent4 7 2 3" xfId="3601" xr:uid="{00000000-0005-0000-0000-0000120E0000}"/>
    <cellStyle name="40% - Accent4 7 3" xfId="3602" xr:uid="{00000000-0005-0000-0000-0000130E0000}"/>
    <cellStyle name="40% - Accent4 7 3 2" xfId="3603" xr:uid="{00000000-0005-0000-0000-0000140E0000}"/>
    <cellStyle name="40% - Accent4 7 4" xfId="3604" xr:uid="{00000000-0005-0000-0000-0000150E0000}"/>
    <cellStyle name="40% - Accent4 7_RH et QS" xfId="3605" xr:uid="{00000000-0005-0000-0000-0000160E0000}"/>
    <cellStyle name="40% - Accent4 8" xfId="3606" xr:uid="{00000000-0005-0000-0000-0000170E0000}"/>
    <cellStyle name="40% - Accent4 8 2" xfId="3607" xr:uid="{00000000-0005-0000-0000-0000180E0000}"/>
    <cellStyle name="40% - Accent4 8 2 2" xfId="3608" xr:uid="{00000000-0005-0000-0000-0000190E0000}"/>
    <cellStyle name="40% - Accent4 8 2 2 2" xfId="3609" xr:uid="{00000000-0005-0000-0000-00001A0E0000}"/>
    <cellStyle name="40% - Accent4 8 2 3" xfId="3610" xr:uid="{00000000-0005-0000-0000-00001B0E0000}"/>
    <cellStyle name="40% - Accent4 8 3" xfId="3611" xr:uid="{00000000-0005-0000-0000-00001C0E0000}"/>
    <cellStyle name="40% - Accent4 8 3 2" xfId="3612" xr:uid="{00000000-0005-0000-0000-00001D0E0000}"/>
    <cellStyle name="40% - Accent4 8 4" xfId="3613" xr:uid="{00000000-0005-0000-0000-00001E0E0000}"/>
    <cellStyle name="40% - Accent4 8_RH et QS" xfId="3614" xr:uid="{00000000-0005-0000-0000-00001F0E0000}"/>
    <cellStyle name="40% - Accent4 9" xfId="3615" xr:uid="{00000000-0005-0000-0000-0000200E0000}"/>
    <cellStyle name="40% - Accent4 9 2" xfId="3616" xr:uid="{00000000-0005-0000-0000-0000210E0000}"/>
    <cellStyle name="40% - Accent4 9 2 2" xfId="3617" xr:uid="{00000000-0005-0000-0000-0000220E0000}"/>
    <cellStyle name="40% - Accent4 9 2 2 2" xfId="3618" xr:uid="{00000000-0005-0000-0000-0000230E0000}"/>
    <cellStyle name="40% - Accent4 9 2 3" xfId="3619" xr:uid="{00000000-0005-0000-0000-0000240E0000}"/>
    <cellStyle name="40% - Accent4 9 3" xfId="3620" xr:uid="{00000000-0005-0000-0000-0000250E0000}"/>
    <cellStyle name="40% - Accent4 9 3 2" xfId="3621" xr:uid="{00000000-0005-0000-0000-0000260E0000}"/>
    <cellStyle name="40% - Accent4 9 4" xfId="3622" xr:uid="{00000000-0005-0000-0000-0000270E0000}"/>
    <cellStyle name="40% - Accent4 9_RH et QS" xfId="3623" xr:uid="{00000000-0005-0000-0000-0000280E0000}"/>
    <cellStyle name="40% - Accent5 10" xfId="3624" xr:uid="{00000000-0005-0000-0000-0000290E0000}"/>
    <cellStyle name="40% - Accent5 10 2" xfId="3625" xr:uid="{00000000-0005-0000-0000-00002A0E0000}"/>
    <cellStyle name="40% - Accent5 10 2 2" xfId="3626" xr:uid="{00000000-0005-0000-0000-00002B0E0000}"/>
    <cellStyle name="40% - Accent5 10 2 2 2" xfId="3627" xr:uid="{00000000-0005-0000-0000-00002C0E0000}"/>
    <cellStyle name="40% - Accent5 10 2 3" xfId="3628" xr:uid="{00000000-0005-0000-0000-00002D0E0000}"/>
    <cellStyle name="40% - Accent5 10 3" xfId="3629" xr:uid="{00000000-0005-0000-0000-00002E0E0000}"/>
    <cellStyle name="40% - Accent5 10 3 2" xfId="3630" xr:uid="{00000000-0005-0000-0000-00002F0E0000}"/>
    <cellStyle name="40% - Accent5 10 4" xfId="3631" xr:uid="{00000000-0005-0000-0000-0000300E0000}"/>
    <cellStyle name="40% - Accent5 10_RH et QS" xfId="3632" xr:uid="{00000000-0005-0000-0000-0000310E0000}"/>
    <cellStyle name="40% - Accent5 11" xfId="3633" xr:uid="{00000000-0005-0000-0000-0000320E0000}"/>
    <cellStyle name="40% - Accent5 11 2" xfId="3634" xr:uid="{00000000-0005-0000-0000-0000330E0000}"/>
    <cellStyle name="40% - Accent5 11 2 2" xfId="3635" xr:uid="{00000000-0005-0000-0000-0000340E0000}"/>
    <cellStyle name="40% - Accent5 11 2 2 2" xfId="3636" xr:uid="{00000000-0005-0000-0000-0000350E0000}"/>
    <cellStyle name="40% - Accent5 11 2 3" xfId="3637" xr:uid="{00000000-0005-0000-0000-0000360E0000}"/>
    <cellStyle name="40% - Accent5 11 3" xfId="3638" xr:uid="{00000000-0005-0000-0000-0000370E0000}"/>
    <cellStyle name="40% - Accent5 11 3 2" xfId="3639" xr:uid="{00000000-0005-0000-0000-0000380E0000}"/>
    <cellStyle name="40% - Accent5 11 4" xfId="3640" xr:uid="{00000000-0005-0000-0000-0000390E0000}"/>
    <cellStyle name="40% - Accent5 11_RH et QS" xfId="3641" xr:uid="{00000000-0005-0000-0000-00003A0E0000}"/>
    <cellStyle name="40% - Accent5 12" xfId="3642" xr:uid="{00000000-0005-0000-0000-00003B0E0000}"/>
    <cellStyle name="40% - Accent5 12 2" xfId="3643" xr:uid="{00000000-0005-0000-0000-00003C0E0000}"/>
    <cellStyle name="40% - Accent5 12 2 2" xfId="3644" xr:uid="{00000000-0005-0000-0000-00003D0E0000}"/>
    <cellStyle name="40% - Accent5 12 2 2 2" xfId="3645" xr:uid="{00000000-0005-0000-0000-00003E0E0000}"/>
    <cellStyle name="40% - Accent5 12 2 3" xfId="3646" xr:uid="{00000000-0005-0000-0000-00003F0E0000}"/>
    <cellStyle name="40% - Accent5 12 3" xfId="3647" xr:uid="{00000000-0005-0000-0000-0000400E0000}"/>
    <cellStyle name="40% - Accent5 12 3 2" xfId="3648" xr:uid="{00000000-0005-0000-0000-0000410E0000}"/>
    <cellStyle name="40% - Accent5 12 4" xfId="3649" xr:uid="{00000000-0005-0000-0000-0000420E0000}"/>
    <cellStyle name="40% - Accent5 12_RH et QS" xfId="3650" xr:uid="{00000000-0005-0000-0000-0000430E0000}"/>
    <cellStyle name="40% - Accent5 13" xfId="3651" xr:uid="{00000000-0005-0000-0000-0000440E0000}"/>
    <cellStyle name="40% - Accent5 13 2" xfId="3652" xr:uid="{00000000-0005-0000-0000-0000450E0000}"/>
    <cellStyle name="40% - Accent5 13 2 2" xfId="3653" xr:uid="{00000000-0005-0000-0000-0000460E0000}"/>
    <cellStyle name="40% - Accent5 13 2 2 2" xfId="3654" xr:uid="{00000000-0005-0000-0000-0000470E0000}"/>
    <cellStyle name="40% - Accent5 13 2 3" xfId="3655" xr:uid="{00000000-0005-0000-0000-0000480E0000}"/>
    <cellStyle name="40% - Accent5 13 3" xfId="3656" xr:uid="{00000000-0005-0000-0000-0000490E0000}"/>
    <cellStyle name="40% - Accent5 13 3 2" xfId="3657" xr:uid="{00000000-0005-0000-0000-00004A0E0000}"/>
    <cellStyle name="40% - Accent5 13 4" xfId="3658" xr:uid="{00000000-0005-0000-0000-00004B0E0000}"/>
    <cellStyle name="40% - Accent5 13_RH et QS" xfId="3659" xr:uid="{00000000-0005-0000-0000-00004C0E0000}"/>
    <cellStyle name="40% - Accent5 14" xfId="3660" xr:uid="{00000000-0005-0000-0000-00004D0E0000}"/>
    <cellStyle name="40% - Accent5 14 2" xfId="3661" xr:uid="{00000000-0005-0000-0000-00004E0E0000}"/>
    <cellStyle name="40% - Accent5 14 2 2" xfId="3662" xr:uid="{00000000-0005-0000-0000-00004F0E0000}"/>
    <cellStyle name="40% - Accent5 14 2 2 2" xfId="3663" xr:uid="{00000000-0005-0000-0000-0000500E0000}"/>
    <cellStyle name="40% - Accent5 14 2 3" xfId="3664" xr:uid="{00000000-0005-0000-0000-0000510E0000}"/>
    <cellStyle name="40% - Accent5 14 3" xfId="3665" xr:uid="{00000000-0005-0000-0000-0000520E0000}"/>
    <cellStyle name="40% - Accent5 14 3 2" xfId="3666" xr:uid="{00000000-0005-0000-0000-0000530E0000}"/>
    <cellStyle name="40% - Accent5 14 4" xfId="3667" xr:uid="{00000000-0005-0000-0000-0000540E0000}"/>
    <cellStyle name="40% - Accent5 14_RH et QS" xfId="3668" xr:uid="{00000000-0005-0000-0000-0000550E0000}"/>
    <cellStyle name="40% - Accent5 15" xfId="3669" xr:uid="{00000000-0005-0000-0000-0000560E0000}"/>
    <cellStyle name="40% - Accent5 15 2" xfId="3670" xr:uid="{00000000-0005-0000-0000-0000570E0000}"/>
    <cellStyle name="40% - Accent5 15 2 2" xfId="3671" xr:uid="{00000000-0005-0000-0000-0000580E0000}"/>
    <cellStyle name="40% - Accent5 15 2 2 2" xfId="3672" xr:uid="{00000000-0005-0000-0000-0000590E0000}"/>
    <cellStyle name="40% - Accent5 15 2 3" xfId="3673" xr:uid="{00000000-0005-0000-0000-00005A0E0000}"/>
    <cellStyle name="40% - Accent5 15 3" xfId="3674" xr:uid="{00000000-0005-0000-0000-00005B0E0000}"/>
    <cellStyle name="40% - Accent5 15 3 2" xfId="3675" xr:uid="{00000000-0005-0000-0000-00005C0E0000}"/>
    <cellStyle name="40% - Accent5 15 4" xfId="3676" xr:uid="{00000000-0005-0000-0000-00005D0E0000}"/>
    <cellStyle name="40% - Accent5 15_RH et QS" xfId="3677" xr:uid="{00000000-0005-0000-0000-00005E0E0000}"/>
    <cellStyle name="40% - Accent5 16" xfId="3678" xr:uid="{00000000-0005-0000-0000-00005F0E0000}"/>
    <cellStyle name="40% - Accent5 16 2" xfId="3679" xr:uid="{00000000-0005-0000-0000-0000600E0000}"/>
    <cellStyle name="40% - Accent5 16 2 2" xfId="3680" xr:uid="{00000000-0005-0000-0000-0000610E0000}"/>
    <cellStyle name="40% - Accent5 16 2 2 2" xfId="3681" xr:uid="{00000000-0005-0000-0000-0000620E0000}"/>
    <cellStyle name="40% - Accent5 16 2 3" xfId="3682" xr:uid="{00000000-0005-0000-0000-0000630E0000}"/>
    <cellStyle name="40% - Accent5 16 3" xfId="3683" xr:uid="{00000000-0005-0000-0000-0000640E0000}"/>
    <cellStyle name="40% - Accent5 16 3 2" xfId="3684" xr:uid="{00000000-0005-0000-0000-0000650E0000}"/>
    <cellStyle name="40% - Accent5 16 4" xfId="3685" xr:uid="{00000000-0005-0000-0000-0000660E0000}"/>
    <cellStyle name="40% - Accent5 16_RH et QS" xfId="3686" xr:uid="{00000000-0005-0000-0000-0000670E0000}"/>
    <cellStyle name="40% - Accent5 17" xfId="3687" xr:uid="{00000000-0005-0000-0000-0000680E0000}"/>
    <cellStyle name="40% - Accent5 17 2" xfId="3688" xr:uid="{00000000-0005-0000-0000-0000690E0000}"/>
    <cellStyle name="40% - Accent5 17 2 2" xfId="3689" xr:uid="{00000000-0005-0000-0000-00006A0E0000}"/>
    <cellStyle name="40% - Accent5 17 2 2 2" xfId="3690" xr:uid="{00000000-0005-0000-0000-00006B0E0000}"/>
    <cellStyle name="40% - Accent5 17 2 3" xfId="3691" xr:uid="{00000000-0005-0000-0000-00006C0E0000}"/>
    <cellStyle name="40% - Accent5 17 3" xfId="3692" xr:uid="{00000000-0005-0000-0000-00006D0E0000}"/>
    <cellStyle name="40% - Accent5 17 3 2" xfId="3693" xr:uid="{00000000-0005-0000-0000-00006E0E0000}"/>
    <cellStyle name="40% - Accent5 17 4" xfId="3694" xr:uid="{00000000-0005-0000-0000-00006F0E0000}"/>
    <cellStyle name="40% - Accent5 17_RH et QS" xfId="3695" xr:uid="{00000000-0005-0000-0000-0000700E0000}"/>
    <cellStyle name="40% - Accent5 18" xfId="3696" xr:uid="{00000000-0005-0000-0000-0000710E0000}"/>
    <cellStyle name="40% - Accent5 18 2" xfId="3697" xr:uid="{00000000-0005-0000-0000-0000720E0000}"/>
    <cellStyle name="40% - Accent5 18 2 2" xfId="3698" xr:uid="{00000000-0005-0000-0000-0000730E0000}"/>
    <cellStyle name="40% - Accent5 18 2 2 2" xfId="3699" xr:uid="{00000000-0005-0000-0000-0000740E0000}"/>
    <cellStyle name="40% - Accent5 18 2 3" xfId="3700" xr:uid="{00000000-0005-0000-0000-0000750E0000}"/>
    <cellStyle name="40% - Accent5 18 3" xfId="3701" xr:uid="{00000000-0005-0000-0000-0000760E0000}"/>
    <cellStyle name="40% - Accent5 18 3 2" xfId="3702" xr:uid="{00000000-0005-0000-0000-0000770E0000}"/>
    <cellStyle name="40% - Accent5 18 4" xfId="3703" xr:uid="{00000000-0005-0000-0000-0000780E0000}"/>
    <cellStyle name="40% - Accent5 18_RH et QS" xfId="3704" xr:uid="{00000000-0005-0000-0000-0000790E0000}"/>
    <cellStyle name="40% - Accent5 19" xfId="3705" xr:uid="{00000000-0005-0000-0000-00007A0E0000}"/>
    <cellStyle name="40% - Accent5 19 2" xfId="3706" xr:uid="{00000000-0005-0000-0000-00007B0E0000}"/>
    <cellStyle name="40% - Accent5 19 2 2" xfId="3707" xr:uid="{00000000-0005-0000-0000-00007C0E0000}"/>
    <cellStyle name="40% - Accent5 19 2 2 2" xfId="3708" xr:uid="{00000000-0005-0000-0000-00007D0E0000}"/>
    <cellStyle name="40% - Accent5 19 2 3" xfId="3709" xr:uid="{00000000-0005-0000-0000-00007E0E0000}"/>
    <cellStyle name="40% - Accent5 19 3" xfId="3710" xr:uid="{00000000-0005-0000-0000-00007F0E0000}"/>
    <cellStyle name="40% - Accent5 19 3 2" xfId="3711" xr:uid="{00000000-0005-0000-0000-0000800E0000}"/>
    <cellStyle name="40% - Accent5 19 4" xfId="3712" xr:uid="{00000000-0005-0000-0000-0000810E0000}"/>
    <cellStyle name="40% - Accent5 19_RH et QS" xfId="3713" xr:uid="{00000000-0005-0000-0000-0000820E0000}"/>
    <cellStyle name="40% - Accent5 2" xfId="3714" xr:uid="{00000000-0005-0000-0000-0000830E0000}"/>
    <cellStyle name="40% - Accent5 2 2" xfId="3715" xr:uid="{00000000-0005-0000-0000-0000840E0000}"/>
    <cellStyle name="40% - Accent5 2 2 2" xfId="3716" xr:uid="{00000000-0005-0000-0000-0000850E0000}"/>
    <cellStyle name="40% - Accent5 2 2 2 2" xfId="3717" xr:uid="{00000000-0005-0000-0000-0000860E0000}"/>
    <cellStyle name="40% - Accent5 2 2 3" xfId="3718" xr:uid="{00000000-0005-0000-0000-0000870E0000}"/>
    <cellStyle name="40% - Accent5 2 3" xfId="3719" xr:uid="{00000000-0005-0000-0000-0000880E0000}"/>
    <cellStyle name="40% - Accent5 2 3 2" xfId="3720" xr:uid="{00000000-0005-0000-0000-0000890E0000}"/>
    <cellStyle name="40% - Accent5 2 4" xfId="3721" xr:uid="{00000000-0005-0000-0000-00008A0E0000}"/>
    <cellStyle name="40% - Accent5 2_RH et QS" xfId="3803" xr:uid="{00000000-0005-0000-0000-0000DC0E0000}"/>
    <cellStyle name="40% - Accent5 20" xfId="3722" xr:uid="{00000000-0005-0000-0000-00008B0E0000}"/>
    <cellStyle name="40% - Accent5 20 2" xfId="3723" xr:uid="{00000000-0005-0000-0000-00008C0E0000}"/>
    <cellStyle name="40% - Accent5 20 2 2" xfId="3724" xr:uid="{00000000-0005-0000-0000-00008D0E0000}"/>
    <cellStyle name="40% - Accent5 20 2 2 2" xfId="3725" xr:uid="{00000000-0005-0000-0000-00008E0E0000}"/>
    <cellStyle name="40% - Accent5 20 2 3" xfId="3726" xr:uid="{00000000-0005-0000-0000-00008F0E0000}"/>
    <cellStyle name="40% - Accent5 20 3" xfId="3727" xr:uid="{00000000-0005-0000-0000-0000900E0000}"/>
    <cellStyle name="40% - Accent5 20 3 2" xfId="3728" xr:uid="{00000000-0005-0000-0000-0000910E0000}"/>
    <cellStyle name="40% - Accent5 20 4" xfId="3729" xr:uid="{00000000-0005-0000-0000-0000920E0000}"/>
    <cellStyle name="40% - Accent5 20_RH et QS" xfId="3730" xr:uid="{00000000-0005-0000-0000-0000930E0000}"/>
    <cellStyle name="40% - Accent5 21" xfId="3731" xr:uid="{00000000-0005-0000-0000-0000940E0000}"/>
    <cellStyle name="40% - Accent5 21 2" xfId="3732" xr:uid="{00000000-0005-0000-0000-0000950E0000}"/>
    <cellStyle name="40% - Accent5 21 2 2" xfId="3733" xr:uid="{00000000-0005-0000-0000-0000960E0000}"/>
    <cellStyle name="40% - Accent5 21 2 2 2" xfId="3734" xr:uid="{00000000-0005-0000-0000-0000970E0000}"/>
    <cellStyle name="40% - Accent5 21 2 3" xfId="3735" xr:uid="{00000000-0005-0000-0000-0000980E0000}"/>
    <cellStyle name="40% - Accent5 21 3" xfId="3736" xr:uid="{00000000-0005-0000-0000-0000990E0000}"/>
    <cellStyle name="40% - Accent5 21 3 2" xfId="3737" xr:uid="{00000000-0005-0000-0000-00009A0E0000}"/>
    <cellStyle name="40% - Accent5 21 4" xfId="3738" xr:uid="{00000000-0005-0000-0000-00009B0E0000}"/>
    <cellStyle name="40% - Accent5 21_RH et QS" xfId="3739" xr:uid="{00000000-0005-0000-0000-00009C0E0000}"/>
    <cellStyle name="40% - Accent5 22" xfId="3740" xr:uid="{00000000-0005-0000-0000-00009D0E0000}"/>
    <cellStyle name="40% - Accent5 22 2" xfId="3741" xr:uid="{00000000-0005-0000-0000-00009E0E0000}"/>
    <cellStyle name="40% - Accent5 22 2 2" xfId="3742" xr:uid="{00000000-0005-0000-0000-00009F0E0000}"/>
    <cellStyle name="40% - Accent5 22 2 2 2" xfId="3743" xr:uid="{00000000-0005-0000-0000-0000A00E0000}"/>
    <cellStyle name="40% - Accent5 22 2 3" xfId="3744" xr:uid="{00000000-0005-0000-0000-0000A10E0000}"/>
    <cellStyle name="40% - Accent5 22 3" xfId="3745" xr:uid="{00000000-0005-0000-0000-0000A20E0000}"/>
    <cellStyle name="40% - Accent5 22 3 2" xfId="3746" xr:uid="{00000000-0005-0000-0000-0000A30E0000}"/>
    <cellStyle name="40% - Accent5 22 4" xfId="3747" xr:uid="{00000000-0005-0000-0000-0000A40E0000}"/>
    <cellStyle name="40% - Accent5 22_RH et QS" xfId="3748" xr:uid="{00000000-0005-0000-0000-0000A50E0000}"/>
    <cellStyle name="40% - Accent5 23" xfId="3749" xr:uid="{00000000-0005-0000-0000-0000A60E0000}"/>
    <cellStyle name="40% - Accent5 23 2" xfId="3750" xr:uid="{00000000-0005-0000-0000-0000A70E0000}"/>
    <cellStyle name="40% - Accent5 23 2 2" xfId="3751" xr:uid="{00000000-0005-0000-0000-0000A80E0000}"/>
    <cellStyle name="40% - Accent5 23 2 2 2" xfId="3752" xr:uid="{00000000-0005-0000-0000-0000A90E0000}"/>
    <cellStyle name="40% - Accent5 23 2 3" xfId="3753" xr:uid="{00000000-0005-0000-0000-0000AA0E0000}"/>
    <cellStyle name="40% - Accent5 23 3" xfId="3754" xr:uid="{00000000-0005-0000-0000-0000AB0E0000}"/>
    <cellStyle name="40% - Accent5 23 3 2" xfId="3755" xr:uid="{00000000-0005-0000-0000-0000AC0E0000}"/>
    <cellStyle name="40% - Accent5 23 4" xfId="3756" xr:uid="{00000000-0005-0000-0000-0000AD0E0000}"/>
    <cellStyle name="40% - Accent5 23_RH et QS" xfId="3757" xr:uid="{00000000-0005-0000-0000-0000AE0E0000}"/>
    <cellStyle name="40% - Accent5 24" xfId="3758" xr:uid="{00000000-0005-0000-0000-0000AF0E0000}"/>
    <cellStyle name="40% - Accent5 24 2" xfId="3759" xr:uid="{00000000-0005-0000-0000-0000B00E0000}"/>
    <cellStyle name="40% - Accent5 24 2 2" xfId="3760" xr:uid="{00000000-0005-0000-0000-0000B10E0000}"/>
    <cellStyle name="40% - Accent5 24 2 2 2" xfId="3761" xr:uid="{00000000-0005-0000-0000-0000B20E0000}"/>
    <cellStyle name="40% - Accent5 24 2 3" xfId="3762" xr:uid="{00000000-0005-0000-0000-0000B30E0000}"/>
    <cellStyle name="40% - Accent5 24 3" xfId="3763" xr:uid="{00000000-0005-0000-0000-0000B40E0000}"/>
    <cellStyle name="40% - Accent5 24 3 2" xfId="3764" xr:uid="{00000000-0005-0000-0000-0000B50E0000}"/>
    <cellStyle name="40% - Accent5 24 4" xfId="3765" xr:uid="{00000000-0005-0000-0000-0000B60E0000}"/>
    <cellStyle name="40% - Accent5 24_RH et QS" xfId="3766" xr:uid="{00000000-0005-0000-0000-0000B70E0000}"/>
    <cellStyle name="40% - Accent5 25" xfId="3767" xr:uid="{00000000-0005-0000-0000-0000B80E0000}"/>
    <cellStyle name="40% - Accent5 25 2" xfId="3768" xr:uid="{00000000-0005-0000-0000-0000B90E0000}"/>
    <cellStyle name="40% - Accent5 25 2 2" xfId="3769" xr:uid="{00000000-0005-0000-0000-0000BA0E0000}"/>
    <cellStyle name="40% - Accent5 25 2 2 2" xfId="3770" xr:uid="{00000000-0005-0000-0000-0000BB0E0000}"/>
    <cellStyle name="40% - Accent5 25 2 3" xfId="3771" xr:uid="{00000000-0005-0000-0000-0000BC0E0000}"/>
    <cellStyle name="40% - Accent5 25 3" xfId="3772" xr:uid="{00000000-0005-0000-0000-0000BD0E0000}"/>
    <cellStyle name="40% - Accent5 25 3 2" xfId="3773" xr:uid="{00000000-0005-0000-0000-0000BE0E0000}"/>
    <cellStyle name="40% - Accent5 25 4" xfId="3774" xr:uid="{00000000-0005-0000-0000-0000BF0E0000}"/>
    <cellStyle name="40% - Accent5 25_RH et QS" xfId="3775" xr:uid="{00000000-0005-0000-0000-0000C00E0000}"/>
    <cellStyle name="40% - Accent5 26" xfId="3776" xr:uid="{00000000-0005-0000-0000-0000C10E0000}"/>
    <cellStyle name="40% - Accent5 26 2" xfId="3777" xr:uid="{00000000-0005-0000-0000-0000C20E0000}"/>
    <cellStyle name="40% - Accent5 26 2 2" xfId="3778" xr:uid="{00000000-0005-0000-0000-0000C30E0000}"/>
    <cellStyle name="40% - Accent5 26 2 2 2" xfId="3779" xr:uid="{00000000-0005-0000-0000-0000C40E0000}"/>
    <cellStyle name="40% - Accent5 26 2 3" xfId="3780" xr:uid="{00000000-0005-0000-0000-0000C50E0000}"/>
    <cellStyle name="40% - Accent5 26 3" xfId="3781" xr:uid="{00000000-0005-0000-0000-0000C60E0000}"/>
    <cellStyle name="40% - Accent5 26 3 2" xfId="3782" xr:uid="{00000000-0005-0000-0000-0000C70E0000}"/>
    <cellStyle name="40% - Accent5 26 4" xfId="3783" xr:uid="{00000000-0005-0000-0000-0000C80E0000}"/>
    <cellStyle name="40% - Accent5 26_RH et QS" xfId="3784" xr:uid="{00000000-0005-0000-0000-0000C90E0000}"/>
    <cellStyle name="40% - Accent5 27" xfId="3785" xr:uid="{00000000-0005-0000-0000-0000CA0E0000}"/>
    <cellStyle name="40% - Accent5 27 2" xfId="3786" xr:uid="{00000000-0005-0000-0000-0000CB0E0000}"/>
    <cellStyle name="40% - Accent5 27 2 2" xfId="3787" xr:uid="{00000000-0005-0000-0000-0000CC0E0000}"/>
    <cellStyle name="40% - Accent5 27 2 2 2" xfId="3788" xr:uid="{00000000-0005-0000-0000-0000CD0E0000}"/>
    <cellStyle name="40% - Accent5 27 2 3" xfId="3789" xr:uid="{00000000-0005-0000-0000-0000CE0E0000}"/>
    <cellStyle name="40% - Accent5 27 3" xfId="3790" xr:uid="{00000000-0005-0000-0000-0000CF0E0000}"/>
    <cellStyle name="40% - Accent5 27 3 2" xfId="3791" xr:uid="{00000000-0005-0000-0000-0000D00E0000}"/>
    <cellStyle name="40% - Accent5 27 4" xfId="3792" xr:uid="{00000000-0005-0000-0000-0000D10E0000}"/>
    <cellStyle name="40% - Accent5 27_RH et QS" xfId="3793" xr:uid="{00000000-0005-0000-0000-0000D20E0000}"/>
    <cellStyle name="40% - Accent5 28" xfId="3794" xr:uid="{00000000-0005-0000-0000-0000D30E0000}"/>
    <cellStyle name="40% - Accent5 28 2" xfId="3795" xr:uid="{00000000-0005-0000-0000-0000D40E0000}"/>
    <cellStyle name="40% - Accent5 28 2 2" xfId="3796" xr:uid="{00000000-0005-0000-0000-0000D50E0000}"/>
    <cellStyle name="40% - Accent5 28 2 2 2" xfId="3797" xr:uid="{00000000-0005-0000-0000-0000D60E0000}"/>
    <cellStyle name="40% - Accent5 28 2 3" xfId="3798" xr:uid="{00000000-0005-0000-0000-0000D70E0000}"/>
    <cellStyle name="40% - Accent5 28 3" xfId="3799" xr:uid="{00000000-0005-0000-0000-0000D80E0000}"/>
    <cellStyle name="40% - Accent5 28 3 2" xfId="3800" xr:uid="{00000000-0005-0000-0000-0000D90E0000}"/>
    <cellStyle name="40% - Accent5 28 4" xfId="3801" xr:uid="{00000000-0005-0000-0000-0000DA0E0000}"/>
    <cellStyle name="40% - Accent5 28_RH et QS" xfId="3802" xr:uid="{00000000-0005-0000-0000-0000DB0E0000}"/>
    <cellStyle name="40% - Accent5 3" xfId="3804" xr:uid="{00000000-0005-0000-0000-0000DD0E0000}"/>
    <cellStyle name="40% - Accent5 3 2" xfId="3805" xr:uid="{00000000-0005-0000-0000-0000DE0E0000}"/>
    <cellStyle name="40% - Accent5 3 2 2" xfId="3806" xr:uid="{00000000-0005-0000-0000-0000DF0E0000}"/>
    <cellStyle name="40% - Accent5 3 2 2 2" xfId="3807" xr:uid="{00000000-0005-0000-0000-0000E00E0000}"/>
    <cellStyle name="40% - Accent5 3 2 3" xfId="3808" xr:uid="{00000000-0005-0000-0000-0000E10E0000}"/>
    <cellStyle name="40% - Accent5 3 3" xfId="3809" xr:uid="{00000000-0005-0000-0000-0000E20E0000}"/>
    <cellStyle name="40% - Accent5 3 3 2" xfId="3810" xr:uid="{00000000-0005-0000-0000-0000E30E0000}"/>
    <cellStyle name="40% - Accent5 3 4" xfId="3811" xr:uid="{00000000-0005-0000-0000-0000E40E0000}"/>
    <cellStyle name="40% - Accent5 3_RH et QS" xfId="3812" xr:uid="{00000000-0005-0000-0000-0000E50E0000}"/>
    <cellStyle name="40% - Accent5 4" xfId="3813" xr:uid="{00000000-0005-0000-0000-0000E60E0000}"/>
    <cellStyle name="40% - Accent5 4 2" xfId="3814" xr:uid="{00000000-0005-0000-0000-0000E70E0000}"/>
    <cellStyle name="40% - Accent5 4 2 2" xfId="3815" xr:uid="{00000000-0005-0000-0000-0000E80E0000}"/>
    <cellStyle name="40% - Accent5 4 2 2 2" xfId="3816" xr:uid="{00000000-0005-0000-0000-0000E90E0000}"/>
    <cellStyle name="40% - Accent5 4 2 3" xfId="3817" xr:uid="{00000000-0005-0000-0000-0000EA0E0000}"/>
    <cellStyle name="40% - Accent5 4 3" xfId="3818" xr:uid="{00000000-0005-0000-0000-0000EB0E0000}"/>
    <cellStyle name="40% - Accent5 4 3 2" xfId="3819" xr:uid="{00000000-0005-0000-0000-0000EC0E0000}"/>
    <cellStyle name="40% - Accent5 4 4" xfId="3820" xr:uid="{00000000-0005-0000-0000-0000ED0E0000}"/>
    <cellStyle name="40% - Accent5 4_RH et QS" xfId="3821" xr:uid="{00000000-0005-0000-0000-0000EE0E0000}"/>
    <cellStyle name="40% - Accent5 5" xfId="3822" xr:uid="{00000000-0005-0000-0000-0000EF0E0000}"/>
    <cellStyle name="40% - Accent5 5 2" xfId="3823" xr:uid="{00000000-0005-0000-0000-0000F00E0000}"/>
    <cellStyle name="40% - Accent5 5 2 2" xfId="3824" xr:uid="{00000000-0005-0000-0000-0000F10E0000}"/>
    <cellStyle name="40% - Accent5 5 2 2 2" xfId="3825" xr:uid="{00000000-0005-0000-0000-0000F20E0000}"/>
    <cellStyle name="40% - Accent5 5 2 3" xfId="3826" xr:uid="{00000000-0005-0000-0000-0000F30E0000}"/>
    <cellStyle name="40% - Accent5 5 3" xfId="3827" xr:uid="{00000000-0005-0000-0000-0000F40E0000}"/>
    <cellStyle name="40% - Accent5 5 3 2" xfId="3828" xr:uid="{00000000-0005-0000-0000-0000F50E0000}"/>
    <cellStyle name="40% - Accent5 5 4" xfId="3829" xr:uid="{00000000-0005-0000-0000-0000F60E0000}"/>
    <cellStyle name="40% - Accent5 5_RH et QS" xfId="3830" xr:uid="{00000000-0005-0000-0000-0000F70E0000}"/>
    <cellStyle name="40% - Accent5 6" xfId="3831" xr:uid="{00000000-0005-0000-0000-0000F80E0000}"/>
    <cellStyle name="40% - Accent5 6 2" xfId="3832" xr:uid="{00000000-0005-0000-0000-0000F90E0000}"/>
    <cellStyle name="40% - Accent5 6 2 2" xfId="3833" xr:uid="{00000000-0005-0000-0000-0000FA0E0000}"/>
    <cellStyle name="40% - Accent5 6 2 2 2" xfId="3834" xr:uid="{00000000-0005-0000-0000-0000FB0E0000}"/>
    <cellStyle name="40% - Accent5 6 2 3" xfId="3835" xr:uid="{00000000-0005-0000-0000-0000FC0E0000}"/>
    <cellStyle name="40% - Accent5 6 3" xfId="3836" xr:uid="{00000000-0005-0000-0000-0000FD0E0000}"/>
    <cellStyle name="40% - Accent5 6 3 2" xfId="3837" xr:uid="{00000000-0005-0000-0000-0000FE0E0000}"/>
    <cellStyle name="40% - Accent5 6 4" xfId="3838" xr:uid="{00000000-0005-0000-0000-0000FF0E0000}"/>
    <cellStyle name="40% - Accent5 6_RH et QS" xfId="3839" xr:uid="{00000000-0005-0000-0000-0000000F0000}"/>
    <cellStyle name="40% - Accent5 7" xfId="3840" xr:uid="{00000000-0005-0000-0000-0000010F0000}"/>
    <cellStyle name="40% - Accent5 7 2" xfId="3841" xr:uid="{00000000-0005-0000-0000-0000020F0000}"/>
    <cellStyle name="40% - Accent5 7 2 2" xfId="3842" xr:uid="{00000000-0005-0000-0000-0000030F0000}"/>
    <cellStyle name="40% - Accent5 7 2 2 2" xfId="3843" xr:uid="{00000000-0005-0000-0000-0000040F0000}"/>
    <cellStyle name="40% - Accent5 7 2 3" xfId="3844" xr:uid="{00000000-0005-0000-0000-0000050F0000}"/>
    <cellStyle name="40% - Accent5 7 3" xfId="3845" xr:uid="{00000000-0005-0000-0000-0000060F0000}"/>
    <cellStyle name="40% - Accent5 7 3 2" xfId="3846" xr:uid="{00000000-0005-0000-0000-0000070F0000}"/>
    <cellStyle name="40% - Accent5 7 4" xfId="3847" xr:uid="{00000000-0005-0000-0000-0000080F0000}"/>
    <cellStyle name="40% - Accent5 7_RH et QS" xfId="3848" xr:uid="{00000000-0005-0000-0000-0000090F0000}"/>
    <cellStyle name="40% - Accent5 8" xfId="3849" xr:uid="{00000000-0005-0000-0000-00000A0F0000}"/>
    <cellStyle name="40% - Accent5 8 2" xfId="3850" xr:uid="{00000000-0005-0000-0000-00000B0F0000}"/>
    <cellStyle name="40% - Accent5 8 2 2" xfId="3851" xr:uid="{00000000-0005-0000-0000-00000C0F0000}"/>
    <cellStyle name="40% - Accent5 8 2 2 2" xfId="3852" xr:uid="{00000000-0005-0000-0000-00000D0F0000}"/>
    <cellStyle name="40% - Accent5 8 2 3" xfId="3853" xr:uid="{00000000-0005-0000-0000-00000E0F0000}"/>
    <cellStyle name="40% - Accent5 8 3" xfId="3854" xr:uid="{00000000-0005-0000-0000-00000F0F0000}"/>
    <cellStyle name="40% - Accent5 8 3 2" xfId="3855" xr:uid="{00000000-0005-0000-0000-0000100F0000}"/>
    <cellStyle name="40% - Accent5 8 4" xfId="3856" xr:uid="{00000000-0005-0000-0000-0000110F0000}"/>
    <cellStyle name="40% - Accent5 8_RH et QS" xfId="3857" xr:uid="{00000000-0005-0000-0000-0000120F0000}"/>
    <cellStyle name="40% - Accent5 9" xfId="3858" xr:uid="{00000000-0005-0000-0000-0000130F0000}"/>
    <cellStyle name="40% - Accent5 9 2" xfId="3859" xr:uid="{00000000-0005-0000-0000-0000140F0000}"/>
    <cellStyle name="40% - Accent5 9 2 2" xfId="3860" xr:uid="{00000000-0005-0000-0000-0000150F0000}"/>
    <cellStyle name="40% - Accent5 9 2 2 2" xfId="3861" xr:uid="{00000000-0005-0000-0000-0000160F0000}"/>
    <cellStyle name="40% - Accent5 9 2 3" xfId="3862" xr:uid="{00000000-0005-0000-0000-0000170F0000}"/>
    <cellStyle name="40% - Accent5 9 3" xfId="3863" xr:uid="{00000000-0005-0000-0000-0000180F0000}"/>
    <cellStyle name="40% - Accent5 9 3 2" xfId="3864" xr:uid="{00000000-0005-0000-0000-0000190F0000}"/>
    <cellStyle name="40% - Accent5 9 4" xfId="3865" xr:uid="{00000000-0005-0000-0000-00001A0F0000}"/>
    <cellStyle name="40% - Accent5 9_RH et QS" xfId="3866" xr:uid="{00000000-0005-0000-0000-00001B0F0000}"/>
    <cellStyle name="40% - Accent6 10" xfId="3867" xr:uid="{00000000-0005-0000-0000-00001C0F0000}"/>
    <cellStyle name="40% - Accent6 10 2" xfId="3868" xr:uid="{00000000-0005-0000-0000-00001D0F0000}"/>
    <cellStyle name="40% - Accent6 10 2 2" xfId="3869" xr:uid="{00000000-0005-0000-0000-00001E0F0000}"/>
    <cellStyle name="40% - Accent6 10 2 2 2" xfId="3870" xr:uid="{00000000-0005-0000-0000-00001F0F0000}"/>
    <cellStyle name="40% - Accent6 10 2 3" xfId="3871" xr:uid="{00000000-0005-0000-0000-0000200F0000}"/>
    <cellStyle name="40% - Accent6 10 3" xfId="3872" xr:uid="{00000000-0005-0000-0000-0000210F0000}"/>
    <cellStyle name="40% - Accent6 10 3 2" xfId="3873" xr:uid="{00000000-0005-0000-0000-0000220F0000}"/>
    <cellStyle name="40% - Accent6 10 4" xfId="3874" xr:uid="{00000000-0005-0000-0000-0000230F0000}"/>
    <cellStyle name="40% - Accent6 10_RH et QS" xfId="3875" xr:uid="{00000000-0005-0000-0000-0000240F0000}"/>
    <cellStyle name="40% - Accent6 11" xfId="3876" xr:uid="{00000000-0005-0000-0000-0000250F0000}"/>
    <cellStyle name="40% - Accent6 11 2" xfId="3877" xr:uid="{00000000-0005-0000-0000-0000260F0000}"/>
    <cellStyle name="40% - Accent6 11 2 2" xfId="3878" xr:uid="{00000000-0005-0000-0000-0000270F0000}"/>
    <cellStyle name="40% - Accent6 11 2 2 2" xfId="3879" xr:uid="{00000000-0005-0000-0000-0000280F0000}"/>
    <cellStyle name="40% - Accent6 11 2 3" xfId="3880" xr:uid="{00000000-0005-0000-0000-0000290F0000}"/>
    <cellStyle name="40% - Accent6 11 3" xfId="3881" xr:uid="{00000000-0005-0000-0000-00002A0F0000}"/>
    <cellStyle name="40% - Accent6 11 3 2" xfId="3882" xr:uid="{00000000-0005-0000-0000-00002B0F0000}"/>
    <cellStyle name="40% - Accent6 11 4" xfId="3883" xr:uid="{00000000-0005-0000-0000-00002C0F0000}"/>
    <cellStyle name="40% - Accent6 11_RH et QS" xfId="3884" xr:uid="{00000000-0005-0000-0000-00002D0F0000}"/>
    <cellStyle name="40% - Accent6 12" xfId="3885" xr:uid="{00000000-0005-0000-0000-00002E0F0000}"/>
    <cellStyle name="40% - Accent6 12 2" xfId="3886" xr:uid="{00000000-0005-0000-0000-00002F0F0000}"/>
    <cellStyle name="40% - Accent6 12 2 2" xfId="3887" xr:uid="{00000000-0005-0000-0000-0000300F0000}"/>
    <cellStyle name="40% - Accent6 12 2 2 2" xfId="3888" xr:uid="{00000000-0005-0000-0000-0000310F0000}"/>
    <cellStyle name="40% - Accent6 12 2 3" xfId="3889" xr:uid="{00000000-0005-0000-0000-0000320F0000}"/>
    <cellStyle name="40% - Accent6 12 3" xfId="3890" xr:uid="{00000000-0005-0000-0000-0000330F0000}"/>
    <cellStyle name="40% - Accent6 12 3 2" xfId="3891" xr:uid="{00000000-0005-0000-0000-0000340F0000}"/>
    <cellStyle name="40% - Accent6 12 4" xfId="3892" xr:uid="{00000000-0005-0000-0000-0000350F0000}"/>
    <cellStyle name="40% - Accent6 12_RH et QS" xfId="3893" xr:uid="{00000000-0005-0000-0000-0000360F0000}"/>
    <cellStyle name="40% - Accent6 13" xfId="3894" xr:uid="{00000000-0005-0000-0000-0000370F0000}"/>
    <cellStyle name="40% - Accent6 13 2" xfId="3895" xr:uid="{00000000-0005-0000-0000-0000380F0000}"/>
    <cellStyle name="40% - Accent6 13 2 2" xfId="3896" xr:uid="{00000000-0005-0000-0000-0000390F0000}"/>
    <cellStyle name="40% - Accent6 13 2 2 2" xfId="3897" xr:uid="{00000000-0005-0000-0000-00003A0F0000}"/>
    <cellStyle name="40% - Accent6 13 2 3" xfId="3898" xr:uid="{00000000-0005-0000-0000-00003B0F0000}"/>
    <cellStyle name="40% - Accent6 13 3" xfId="3899" xr:uid="{00000000-0005-0000-0000-00003C0F0000}"/>
    <cellStyle name="40% - Accent6 13 3 2" xfId="3900" xr:uid="{00000000-0005-0000-0000-00003D0F0000}"/>
    <cellStyle name="40% - Accent6 13 4" xfId="3901" xr:uid="{00000000-0005-0000-0000-00003E0F0000}"/>
    <cellStyle name="40% - Accent6 13_RH et QS" xfId="3902" xr:uid="{00000000-0005-0000-0000-00003F0F0000}"/>
    <cellStyle name="40% - Accent6 14" xfId="3903" xr:uid="{00000000-0005-0000-0000-0000400F0000}"/>
    <cellStyle name="40% - Accent6 14 2" xfId="3904" xr:uid="{00000000-0005-0000-0000-0000410F0000}"/>
    <cellStyle name="40% - Accent6 14 2 2" xfId="3905" xr:uid="{00000000-0005-0000-0000-0000420F0000}"/>
    <cellStyle name="40% - Accent6 14 2 2 2" xfId="3906" xr:uid="{00000000-0005-0000-0000-0000430F0000}"/>
    <cellStyle name="40% - Accent6 14 2 3" xfId="3907" xr:uid="{00000000-0005-0000-0000-0000440F0000}"/>
    <cellStyle name="40% - Accent6 14 3" xfId="3908" xr:uid="{00000000-0005-0000-0000-0000450F0000}"/>
    <cellStyle name="40% - Accent6 14 3 2" xfId="3909" xr:uid="{00000000-0005-0000-0000-0000460F0000}"/>
    <cellStyle name="40% - Accent6 14 4" xfId="3910" xr:uid="{00000000-0005-0000-0000-0000470F0000}"/>
    <cellStyle name="40% - Accent6 14_RH et QS" xfId="3911" xr:uid="{00000000-0005-0000-0000-0000480F0000}"/>
    <cellStyle name="40% - Accent6 15" xfId="3912" xr:uid="{00000000-0005-0000-0000-0000490F0000}"/>
    <cellStyle name="40% - Accent6 15 2" xfId="3913" xr:uid="{00000000-0005-0000-0000-00004A0F0000}"/>
    <cellStyle name="40% - Accent6 15 2 2" xfId="3914" xr:uid="{00000000-0005-0000-0000-00004B0F0000}"/>
    <cellStyle name="40% - Accent6 15 2 2 2" xfId="3915" xr:uid="{00000000-0005-0000-0000-00004C0F0000}"/>
    <cellStyle name="40% - Accent6 15 2 3" xfId="3916" xr:uid="{00000000-0005-0000-0000-00004D0F0000}"/>
    <cellStyle name="40% - Accent6 15 3" xfId="3917" xr:uid="{00000000-0005-0000-0000-00004E0F0000}"/>
    <cellStyle name="40% - Accent6 15 3 2" xfId="3918" xr:uid="{00000000-0005-0000-0000-00004F0F0000}"/>
    <cellStyle name="40% - Accent6 15 4" xfId="3919" xr:uid="{00000000-0005-0000-0000-0000500F0000}"/>
    <cellStyle name="40% - Accent6 15_RH et QS" xfId="3920" xr:uid="{00000000-0005-0000-0000-0000510F0000}"/>
    <cellStyle name="40% - Accent6 16" xfId="3921" xr:uid="{00000000-0005-0000-0000-0000520F0000}"/>
    <cellStyle name="40% - Accent6 16 2" xfId="3922" xr:uid="{00000000-0005-0000-0000-0000530F0000}"/>
    <cellStyle name="40% - Accent6 16 2 2" xfId="3923" xr:uid="{00000000-0005-0000-0000-0000540F0000}"/>
    <cellStyle name="40% - Accent6 16 2 2 2" xfId="3924" xr:uid="{00000000-0005-0000-0000-0000550F0000}"/>
    <cellStyle name="40% - Accent6 16 2 3" xfId="3925" xr:uid="{00000000-0005-0000-0000-0000560F0000}"/>
    <cellStyle name="40% - Accent6 16 3" xfId="3926" xr:uid="{00000000-0005-0000-0000-0000570F0000}"/>
    <cellStyle name="40% - Accent6 16 3 2" xfId="3927" xr:uid="{00000000-0005-0000-0000-0000580F0000}"/>
    <cellStyle name="40% - Accent6 16 4" xfId="3928" xr:uid="{00000000-0005-0000-0000-0000590F0000}"/>
    <cellStyle name="40% - Accent6 16_RH et QS" xfId="3929" xr:uid="{00000000-0005-0000-0000-00005A0F0000}"/>
    <cellStyle name="40% - Accent6 17" xfId="3930" xr:uid="{00000000-0005-0000-0000-00005B0F0000}"/>
    <cellStyle name="40% - Accent6 17 2" xfId="3931" xr:uid="{00000000-0005-0000-0000-00005C0F0000}"/>
    <cellStyle name="40% - Accent6 17 2 2" xfId="3932" xr:uid="{00000000-0005-0000-0000-00005D0F0000}"/>
    <cellStyle name="40% - Accent6 17 2 2 2" xfId="3933" xr:uid="{00000000-0005-0000-0000-00005E0F0000}"/>
    <cellStyle name="40% - Accent6 17 2 3" xfId="3934" xr:uid="{00000000-0005-0000-0000-00005F0F0000}"/>
    <cellStyle name="40% - Accent6 17 3" xfId="3935" xr:uid="{00000000-0005-0000-0000-0000600F0000}"/>
    <cellStyle name="40% - Accent6 17 3 2" xfId="3936" xr:uid="{00000000-0005-0000-0000-0000610F0000}"/>
    <cellStyle name="40% - Accent6 17 4" xfId="3937" xr:uid="{00000000-0005-0000-0000-0000620F0000}"/>
    <cellStyle name="40% - Accent6 17_RH et QS" xfId="3938" xr:uid="{00000000-0005-0000-0000-0000630F0000}"/>
    <cellStyle name="40% - Accent6 18" xfId="3939" xr:uid="{00000000-0005-0000-0000-0000640F0000}"/>
    <cellStyle name="40% - Accent6 18 2" xfId="3940" xr:uid="{00000000-0005-0000-0000-0000650F0000}"/>
    <cellStyle name="40% - Accent6 18 2 2" xfId="3941" xr:uid="{00000000-0005-0000-0000-0000660F0000}"/>
    <cellStyle name="40% - Accent6 18 2 2 2" xfId="3942" xr:uid="{00000000-0005-0000-0000-0000670F0000}"/>
    <cellStyle name="40% - Accent6 18 2 3" xfId="3943" xr:uid="{00000000-0005-0000-0000-0000680F0000}"/>
    <cellStyle name="40% - Accent6 18 3" xfId="3944" xr:uid="{00000000-0005-0000-0000-0000690F0000}"/>
    <cellStyle name="40% - Accent6 18 3 2" xfId="3945" xr:uid="{00000000-0005-0000-0000-00006A0F0000}"/>
    <cellStyle name="40% - Accent6 18 4" xfId="3946" xr:uid="{00000000-0005-0000-0000-00006B0F0000}"/>
    <cellStyle name="40% - Accent6 18_RH et QS" xfId="3947" xr:uid="{00000000-0005-0000-0000-00006C0F0000}"/>
    <cellStyle name="40% - Accent6 19" xfId="3948" xr:uid="{00000000-0005-0000-0000-00006D0F0000}"/>
    <cellStyle name="40% - Accent6 19 2" xfId="3949" xr:uid="{00000000-0005-0000-0000-00006E0F0000}"/>
    <cellStyle name="40% - Accent6 19 2 2" xfId="3950" xr:uid="{00000000-0005-0000-0000-00006F0F0000}"/>
    <cellStyle name="40% - Accent6 19 2 2 2" xfId="3951" xr:uid="{00000000-0005-0000-0000-0000700F0000}"/>
    <cellStyle name="40% - Accent6 19 2 3" xfId="3952" xr:uid="{00000000-0005-0000-0000-0000710F0000}"/>
    <cellStyle name="40% - Accent6 19 3" xfId="3953" xr:uid="{00000000-0005-0000-0000-0000720F0000}"/>
    <cellStyle name="40% - Accent6 19 3 2" xfId="3954" xr:uid="{00000000-0005-0000-0000-0000730F0000}"/>
    <cellStyle name="40% - Accent6 19 4" xfId="3955" xr:uid="{00000000-0005-0000-0000-0000740F0000}"/>
    <cellStyle name="40% - Accent6 19_RH et QS" xfId="3956" xr:uid="{00000000-0005-0000-0000-0000750F0000}"/>
    <cellStyle name="40% - Accent6 2" xfId="3957" xr:uid="{00000000-0005-0000-0000-0000760F0000}"/>
    <cellStyle name="40% - Accent6 2 2" xfId="3958" xr:uid="{00000000-0005-0000-0000-0000770F0000}"/>
    <cellStyle name="40% - Accent6 2 2 2" xfId="3959" xr:uid="{00000000-0005-0000-0000-0000780F0000}"/>
    <cellStyle name="40% - Accent6 2 2 2 2" xfId="3960" xr:uid="{00000000-0005-0000-0000-0000790F0000}"/>
    <cellStyle name="40% - Accent6 2 2 3" xfId="3961" xr:uid="{00000000-0005-0000-0000-00007A0F0000}"/>
    <cellStyle name="40% - Accent6 2 3" xfId="3962" xr:uid="{00000000-0005-0000-0000-00007B0F0000}"/>
    <cellStyle name="40% - Accent6 2 3 2" xfId="3963" xr:uid="{00000000-0005-0000-0000-00007C0F0000}"/>
    <cellStyle name="40% - Accent6 2 4" xfId="3964" xr:uid="{00000000-0005-0000-0000-00007D0F0000}"/>
    <cellStyle name="40% - Accent6 2_RH et QS" xfId="4046" xr:uid="{00000000-0005-0000-0000-0000CF0F0000}"/>
    <cellStyle name="40% - Accent6 20" xfId="3965" xr:uid="{00000000-0005-0000-0000-00007E0F0000}"/>
    <cellStyle name="40% - Accent6 20 2" xfId="3966" xr:uid="{00000000-0005-0000-0000-00007F0F0000}"/>
    <cellStyle name="40% - Accent6 20 2 2" xfId="3967" xr:uid="{00000000-0005-0000-0000-0000800F0000}"/>
    <cellStyle name="40% - Accent6 20 2 2 2" xfId="3968" xr:uid="{00000000-0005-0000-0000-0000810F0000}"/>
    <cellStyle name="40% - Accent6 20 2 3" xfId="3969" xr:uid="{00000000-0005-0000-0000-0000820F0000}"/>
    <cellStyle name="40% - Accent6 20 3" xfId="3970" xr:uid="{00000000-0005-0000-0000-0000830F0000}"/>
    <cellStyle name="40% - Accent6 20 3 2" xfId="3971" xr:uid="{00000000-0005-0000-0000-0000840F0000}"/>
    <cellStyle name="40% - Accent6 20 4" xfId="3972" xr:uid="{00000000-0005-0000-0000-0000850F0000}"/>
    <cellStyle name="40% - Accent6 20_RH et QS" xfId="3973" xr:uid="{00000000-0005-0000-0000-0000860F0000}"/>
    <cellStyle name="40% - Accent6 21" xfId="3974" xr:uid="{00000000-0005-0000-0000-0000870F0000}"/>
    <cellStyle name="40% - Accent6 21 2" xfId="3975" xr:uid="{00000000-0005-0000-0000-0000880F0000}"/>
    <cellStyle name="40% - Accent6 21 2 2" xfId="3976" xr:uid="{00000000-0005-0000-0000-0000890F0000}"/>
    <cellStyle name="40% - Accent6 21 2 2 2" xfId="3977" xr:uid="{00000000-0005-0000-0000-00008A0F0000}"/>
    <cellStyle name="40% - Accent6 21 2 3" xfId="3978" xr:uid="{00000000-0005-0000-0000-00008B0F0000}"/>
    <cellStyle name="40% - Accent6 21 3" xfId="3979" xr:uid="{00000000-0005-0000-0000-00008C0F0000}"/>
    <cellStyle name="40% - Accent6 21 3 2" xfId="3980" xr:uid="{00000000-0005-0000-0000-00008D0F0000}"/>
    <cellStyle name="40% - Accent6 21 4" xfId="3981" xr:uid="{00000000-0005-0000-0000-00008E0F0000}"/>
    <cellStyle name="40% - Accent6 21_RH et QS" xfId="3982" xr:uid="{00000000-0005-0000-0000-00008F0F0000}"/>
    <cellStyle name="40% - Accent6 22" xfId="3983" xr:uid="{00000000-0005-0000-0000-0000900F0000}"/>
    <cellStyle name="40% - Accent6 22 2" xfId="3984" xr:uid="{00000000-0005-0000-0000-0000910F0000}"/>
    <cellStyle name="40% - Accent6 22 2 2" xfId="3985" xr:uid="{00000000-0005-0000-0000-0000920F0000}"/>
    <cellStyle name="40% - Accent6 22 2 2 2" xfId="3986" xr:uid="{00000000-0005-0000-0000-0000930F0000}"/>
    <cellStyle name="40% - Accent6 22 2 3" xfId="3987" xr:uid="{00000000-0005-0000-0000-0000940F0000}"/>
    <cellStyle name="40% - Accent6 22 3" xfId="3988" xr:uid="{00000000-0005-0000-0000-0000950F0000}"/>
    <cellStyle name="40% - Accent6 22 3 2" xfId="3989" xr:uid="{00000000-0005-0000-0000-0000960F0000}"/>
    <cellStyle name="40% - Accent6 22 4" xfId="3990" xr:uid="{00000000-0005-0000-0000-0000970F0000}"/>
    <cellStyle name="40% - Accent6 22_RH et QS" xfId="3991" xr:uid="{00000000-0005-0000-0000-0000980F0000}"/>
    <cellStyle name="40% - Accent6 23" xfId="3992" xr:uid="{00000000-0005-0000-0000-0000990F0000}"/>
    <cellStyle name="40% - Accent6 23 2" xfId="3993" xr:uid="{00000000-0005-0000-0000-00009A0F0000}"/>
    <cellStyle name="40% - Accent6 23 2 2" xfId="3994" xr:uid="{00000000-0005-0000-0000-00009B0F0000}"/>
    <cellStyle name="40% - Accent6 23 2 2 2" xfId="3995" xr:uid="{00000000-0005-0000-0000-00009C0F0000}"/>
    <cellStyle name="40% - Accent6 23 2 3" xfId="3996" xr:uid="{00000000-0005-0000-0000-00009D0F0000}"/>
    <cellStyle name="40% - Accent6 23 3" xfId="3997" xr:uid="{00000000-0005-0000-0000-00009E0F0000}"/>
    <cellStyle name="40% - Accent6 23 3 2" xfId="3998" xr:uid="{00000000-0005-0000-0000-00009F0F0000}"/>
    <cellStyle name="40% - Accent6 23 4" xfId="3999" xr:uid="{00000000-0005-0000-0000-0000A00F0000}"/>
    <cellStyle name="40% - Accent6 23_RH et QS" xfId="4000" xr:uid="{00000000-0005-0000-0000-0000A10F0000}"/>
    <cellStyle name="40% - Accent6 24" xfId="4001" xr:uid="{00000000-0005-0000-0000-0000A20F0000}"/>
    <cellStyle name="40% - Accent6 24 2" xfId="4002" xr:uid="{00000000-0005-0000-0000-0000A30F0000}"/>
    <cellStyle name="40% - Accent6 24 2 2" xfId="4003" xr:uid="{00000000-0005-0000-0000-0000A40F0000}"/>
    <cellStyle name="40% - Accent6 24 2 2 2" xfId="4004" xr:uid="{00000000-0005-0000-0000-0000A50F0000}"/>
    <cellStyle name="40% - Accent6 24 2 3" xfId="4005" xr:uid="{00000000-0005-0000-0000-0000A60F0000}"/>
    <cellStyle name="40% - Accent6 24 3" xfId="4006" xr:uid="{00000000-0005-0000-0000-0000A70F0000}"/>
    <cellStyle name="40% - Accent6 24 3 2" xfId="4007" xr:uid="{00000000-0005-0000-0000-0000A80F0000}"/>
    <cellStyle name="40% - Accent6 24 4" xfId="4008" xr:uid="{00000000-0005-0000-0000-0000A90F0000}"/>
    <cellStyle name="40% - Accent6 24_RH et QS" xfId="4009" xr:uid="{00000000-0005-0000-0000-0000AA0F0000}"/>
    <cellStyle name="40% - Accent6 25" xfId="4010" xr:uid="{00000000-0005-0000-0000-0000AB0F0000}"/>
    <cellStyle name="40% - Accent6 25 2" xfId="4011" xr:uid="{00000000-0005-0000-0000-0000AC0F0000}"/>
    <cellStyle name="40% - Accent6 25 2 2" xfId="4012" xr:uid="{00000000-0005-0000-0000-0000AD0F0000}"/>
    <cellStyle name="40% - Accent6 25 2 2 2" xfId="4013" xr:uid="{00000000-0005-0000-0000-0000AE0F0000}"/>
    <cellStyle name="40% - Accent6 25 2 3" xfId="4014" xr:uid="{00000000-0005-0000-0000-0000AF0F0000}"/>
    <cellStyle name="40% - Accent6 25 3" xfId="4015" xr:uid="{00000000-0005-0000-0000-0000B00F0000}"/>
    <cellStyle name="40% - Accent6 25 3 2" xfId="4016" xr:uid="{00000000-0005-0000-0000-0000B10F0000}"/>
    <cellStyle name="40% - Accent6 25 4" xfId="4017" xr:uid="{00000000-0005-0000-0000-0000B20F0000}"/>
    <cellStyle name="40% - Accent6 25_RH et QS" xfId="4018" xr:uid="{00000000-0005-0000-0000-0000B30F0000}"/>
    <cellStyle name="40% - Accent6 26" xfId="4019" xr:uid="{00000000-0005-0000-0000-0000B40F0000}"/>
    <cellStyle name="40% - Accent6 26 2" xfId="4020" xr:uid="{00000000-0005-0000-0000-0000B50F0000}"/>
    <cellStyle name="40% - Accent6 26 2 2" xfId="4021" xr:uid="{00000000-0005-0000-0000-0000B60F0000}"/>
    <cellStyle name="40% - Accent6 26 2 2 2" xfId="4022" xr:uid="{00000000-0005-0000-0000-0000B70F0000}"/>
    <cellStyle name="40% - Accent6 26 2 3" xfId="4023" xr:uid="{00000000-0005-0000-0000-0000B80F0000}"/>
    <cellStyle name="40% - Accent6 26 3" xfId="4024" xr:uid="{00000000-0005-0000-0000-0000B90F0000}"/>
    <cellStyle name="40% - Accent6 26 3 2" xfId="4025" xr:uid="{00000000-0005-0000-0000-0000BA0F0000}"/>
    <cellStyle name="40% - Accent6 26 4" xfId="4026" xr:uid="{00000000-0005-0000-0000-0000BB0F0000}"/>
    <cellStyle name="40% - Accent6 26_RH et QS" xfId="4027" xr:uid="{00000000-0005-0000-0000-0000BC0F0000}"/>
    <cellStyle name="40% - Accent6 27" xfId="4028" xr:uid="{00000000-0005-0000-0000-0000BD0F0000}"/>
    <cellStyle name="40% - Accent6 27 2" xfId="4029" xr:uid="{00000000-0005-0000-0000-0000BE0F0000}"/>
    <cellStyle name="40% - Accent6 27 2 2" xfId="4030" xr:uid="{00000000-0005-0000-0000-0000BF0F0000}"/>
    <cellStyle name="40% - Accent6 27 2 2 2" xfId="4031" xr:uid="{00000000-0005-0000-0000-0000C00F0000}"/>
    <cellStyle name="40% - Accent6 27 2 3" xfId="4032" xr:uid="{00000000-0005-0000-0000-0000C10F0000}"/>
    <cellStyle name="40% - Accent6 27 3" xfId="4033" xr:uid="{00000000-0005-0000-0000-0000C20F0000}"/>
    <cellStyle name="40% - Accent6 27 3 2" xfId="4034" xr:uid="{00000000-0005-0000-0000-0000C30F0000}"/>
    <cellStyle name="40% - Accent6 27 4" xfId="4035" xr:uid="{00000000-0005-0000-0000-0000C40F0000}"/>
    <cellStyle name="40% - Accent6 27_RH et QS" xfId="4036" xr:uid="{00000000-0005-0000-0000-0000C50F0000}"/>
    <cellStyle name="40% - Accent6 28" xfId="4037" xr:uid="{00000000-0005-0000-0000-0000C60F0000}"/>
    <cellStyle name="40% - Accent6 28 2" xfId="4038" xr:uid="{00000000-0005-0000-0000-0000C70F0000}"/>
    <cellStyle name="40% - Accent6 28 2 2" xfId="4039" xr:uid="{00000000-0005-0000-0000-0000C80F0000}"/>
    <cellStyle name="40% - Accent6 28 2 2 2" xfId="4040" xr:uid="{00000000-0005-0000-0000-0000C90F0000}"/>
    <cellStyle name="40% - Accent6 28 2 3" xfId="4041" xr:uid="{00000000-0005-0000-0000-0000CA0F0000}"/>
    <cellStyle name="40% - Accent6 28 3" xfId="4042" xr:uid="{00000000-0005-0000-0000-0000CB0F0000}"/>
    <cellStyle name="40% - Accent6 28 3 2" xfId="4043" xr:uid="{00000000-0005-0000-0000-0000CC0F0000}"/>
    <cellStyle name="40% - Accent6 28 4" xfId="4044" xr:uid="{00000000-0005-0000-0000-0000CD0F0000}"/>
    <cellStyle name="40% - Accent6 28_RH et QS" xfId="4045" xr:uid="{00000000-0005-0000-0000-0000CE0F0000}"/>
    <cellStyle name="40% - Accent6 3" xfId="4047" xr:uid="{00000000-0005-0000-0000-0000D00F0000}"/>
    <cellStyle name="40% - Accent6 3 2" xfId="4048" xr:uid="{00000000-0005-0000-0000-0000D10F0000}"/>
    <cellStyle name="40% - Accent6 3 2 2" xfId="4049" xr:uid="{00000000-0005-0000-0000-0000D20F0000}"/>
    <cellStyle name="40% - Accent6 3 2 2 2" xfId="4050" xr:uid="{00000000-0005-0000-0000-0000D30F0000}"/>
    <cellStyle name="40% - Accent6 3 2 3" xfId="4051" xr:uid="{00000000-0005-0000-0000-0000D40F0000}"/>
    <cellStyle name="40% - Accent6 3 3" xfId="4052" xr:uid="{00000000-0005-0000-0000-0000D50F0000}"/>
    <cellStyle name="40% - Accent6 3 3 2" xfId="4053" xr:uid="{00000000-0005-0000-0000-0000D60F0000}"/>
    <cellStyle name="40% - Accent6 3 4" xfId="4054" xr:uid="{00000000-0005-0000-0000-0000D70F0000}"/>
    <cellStyle name="40% - Accent6 3_RH et QS" xfId="4055" xr:uid="{00000000-0005-0000-0000-0000D80F0000}"/>
    <cellStyle name="40% - Accent6 4" xfId="4056" xr:uid="{00000000-0005-0000-0000-0000D90F0000}"/>
    <cellStyle name="40% - Accent6 4 2" xfId="4057" xr:uid="{00000000-0005-0000-0000-0000DA0F0000}"/>
    <cellStyle name="40% - Accent6 4 2 2" xfId="4058" xr:uid="{00000000-0005-0000-0000-0000DB0F0000}"/>
    <cellStyle name="40% - Accent6 4 2 2 2" xfId="4059" xr:uid="{00000000-0005-0000-0000-0000DC0F0000}"/>
    <cellStyle name="40% - Accent6 4 2 3" xfId="4060" xr:uid="{00000000-0005-0000-0000-0000DD0F0000}"/>
    <cellStyle name="40% - Accent6 4 3" xfId="4061" xr:uid="{00000000-0005-0000-0000-0000DE0F0000}"/>
    <cellStyle name="40% - Accent6 4 3 2" xfId="4062" xr:uid="{00000000-0005-0000-0000-0000DF0F0000}"/>
    <cellStyle name="40% - Accent6 4 4" xfId="4063" xr:uid="{00000000-0005-0000-0000-0000E00F0000}"/>
    <cellStyle name="40% - Accent6 4_RH et QS" xfId="4064" xr:uid="{00000000-0005-0000-0000-0000E10F0000}"/>
    <cellStyle name="40% - Accent6 5" xfId="4065" xr:uid="{00000000-0005-0000-0000-0000E20F0000}"/>
    <cellStyle name="40% - Accent6 5 2" xfId="4066" xr:uid="{00000000-0005-0000-0000-0000E30F0000}"/>
    <cellStyle name="40% - Accent6 5 2 2" xfId="4067" xr:uid="{00000000-0005-0000-0000-0000E40F0000}"/>
    <cellStyle name="40% - Accent6 5 2 2 2" xfId="4068" xr:uid="{00000000-0005-0000-0000-0000E50F0000}"/>
    <cellStyle name="40% - Accent6 5 2 3" xfId="4069" xr:uid="{00000000-0005-0000-0000-0000E60F0000}"/>
    <cellStyle name="40% - Accent6 5 3" xfId="4070" xr:uid="{00000000-0005-0000-0000-0000E70F0000}"/>
    <cellStyle name="40% - Accent6 5 3 2" xfId="4071" xr:uid="{00000000-0005-0000-0000-0000E80F0000}"/>
    <cellStyle name="40% - Accent6 5 4" xfId="4072" xr:uid="{00000000-0005-0000-0000-0000E90F0000}"/>
    <cellStyle name="40% - Accent6 5_RH et QS" xfId="4073" xr:uid="{00000000-0005-0000-0000-0000EA0F0000}"/>
    <cellStyle name="40% - Accent6 6" xfId="4074" xr:uid="{00000000-0005-0000-0000-0000EB0F0000}"/>
    <cellStyle name="40% - Accent6 6 2" xfId="4075" xr:uid="{00000000-0005-0000-0000-0000EC0F0000}"/>
    <cellStyle name="40% - Accent6 6 2 2" xfId="4076" xr:uid="{00000000-0005-0000-0000-0000ED0F0000}"/>
    <cellStyle name="40% - Accent6 6 2 2 2" xfId="4077" xr:uid="{00000000-0005-0000-0000-0000EE0F0000}"/>
    <cellStyle name="40% - Accent6 6 2 3" xfId="4078" xr:uid="{00000000-0005-0000-0000-0000EF0F0000}"/>
    <cellStyle name="40% - Accent6 6 3" xfId="4079" xr:uid="{00000000-0005-0000-0000-0000F00F0000}"/>
    <cellStyle name="40% - Accent6 6 3 2" xfId="4080" xr:uid="{00000000-0005-0000-0000-0000F10F0000}"/>
    <cellStyle name="40% - Accent6 6 4" xfId="4081" xr:uid="{00000000-0005-0000-0000-0000F20F0000}"/>
    <cellStyle name="40% - Accent6 6_RH et QS" xfId="4082" xr:uid="{00000000-0005-0000-0000-0000F30F0000}"/>
    <cellStyle name="40% - Accent6 7" xfId="4083" xr:uid="{00000000-0005-0000-0000-0000F40F0000}"/>
    <cellStyle name="40% - Accent6 7 2" xfId="4084" xr:uid="{00000000-0005-0000-0000-0000F50F0000}"/>
    <cellStyle name="40% - Accent6 7 2 2" xfId="4085" xr:uid="{00000000-0005-0000-0000-0000F60F0000}"/>
    <cellStyle name="40% - Accent6 7 2 2 2" xfId="4086" xr:uid="{00000000-0005-0000-0000-0000F70F0000}"/>
    <cellStyle name="40% - Accent6 7 2 3" xfId="4087" xr:uid="{00000000-0005-0000-0000-0000F80F0000}"/>
    <cellStyle name="40% - Accent6 7 3" xfId="4088" xr:uid="{00000000-0005-0000-0000-0000F90F0000}"/>
    <cellStyle name="40% - Accent6 7 3 2" xfId="4089" xr:uid="{00000000-0005-0000-0000-0000FA0F0000}"/>
    <cellStyle name="40% - Accent6 7 4" xfId="4090" xr:uid="{00000000-0005-0000-0000-0000FB0F0000}"/>
    <cellStyle name="40% - Accent6 7_RH et QS" xfId="4091" xr:uid="{00000000-0005-0000-0000-0000FC0F0000}"/>
    <cellStyle name="40% - Accent6 8" xfId="4092" xr:uid="{00000000-0005-0000-0000-0000FD0F0000}"/>
    <cellStyle name="40% - Accent6 8 2" xfId="4093" xr:uid="{00000000-0005-0000-0000-0000FE0F0000}"/>
    <cellStyle name="40% - Accent6 8 2 2" xfId="4094" xr:uid="{00000000-0005-0000-0000-0000FF0F0000}"/>
    <cellStyle name="40% - Accent6 8 2 2 2" xfId="4095" xr:uid="{00000000-0005-0000-0000-000000100000}"/>
    <cellStyle name="40% - Accent6 8 2 3" xfId="4096" xr:uid="{00000000-0005-0000-0000-000001100000}"/>
    <cellStyle name="40% - Accent6 8 3" xfId="4097" xr:uid="{00000000-0005-0000-0000-000002100000}"/>
    <cellStyle name="40% - Accent6 8 3 2" xfId="4098" xr:uid="{00000000-0005-0000-0000-000003100000}"/>
    <cellStyle name="40% - Accent6 8 4" xfId="4099" xr:uid="{00000000-0005-0000-0000-000004100000}"/>
    <cellStyle name="40% - Accent6 8_RH et QS" xfId="4100" xr:uid="{00000000-0005-0000-0000-000005100000}"/>
    <cellStyle name="40% - Accent6 9" xfId="4101" xr:uid="{00000000-0005-0000-0000-000006100000}"/>
    <cellStyle name="40% - Accent6 9 2" xfId="4102" xr:uid="{00000000-0005-0000-0000-000007100000}"/>
    <cellStyle name="40% - Accent6 9 2 2" xfId="4103" xr:uid="{00000000-0005-0000-0000-000008100000}"/>
    <cellStyle name="40% - Accent6 9 2 2 2" xfId="4104" xr:uid="{00000000-0005-0000-0000-000009100000}"/>
    <cellStyle name="40% - Accent6 9 2 3" xfId="4105" xr:uid="{00000000-0005-0000-0000-00000A100000}"/>
    <cellStyle name="40% - Accent6 9 3" xfId="4106" xr:uid="{00000000-0005-0000-0000-00000B100000}"/>
    <cellStyle name="40% - Accent6 9 3 2" xfId="4107" xr:uid="{00000000-0005-0000-0000-00000C100000}"/>
    <cellStyle name="40% - Accent6 9 4" xfId="4108" xr:uid="{00000000-0005-0000-0000-00000D100000}"/>
    <cellStyle name="40% - Accent6 9_RH et QS" xfId="4109" xr:uid="{00000000-0005-0000-0000-00000E100000}"/>
    <cellStyle name="60 % - Accent1 2" xfId="5272" xr:uid="{00000000-0005-0000-0000-000099140000}"/>
    <cellStyle name="60 % - Accent1 2 2" xfId="5273" xr:uid="{00000000-0005-0000-0000-00009A140000}"/>
    <cellStyle name="60 % - Accent1 2 2 2" xfId="5274" xr:uid="{00000000-0005-0000-0000-00009B140000}"/>
    <cellStyle name="60 % - Accent1 2 2_Parc Mobile" xfId="5275" xr:uid="{00000000-0005-0000-0000-00009C140000}"/>
    <cellStyle name="60 % - Accent1 3" xfId="5276" xr:uid="{00000000-0005-0000-0000-00009D140000}"/>
    <cellStyle name="60 % - Accent1 3 2" xfId="5277" xr:uid="{00000000-0005-0000-0000-00009E140000}"/>
    <cellStyle name="60 % - Accent1 4" xfId="5278" xr:uid="{00000000-0005-0000-0000-00009F140000}"/>
    <cellStyle name="60 % - Accent1 4 2" xfId="5279" xr:uid="{00000000-0005-0000-0000-0000A0140000}"/>
    <cellStyle name="60 % - Accent1 5" xfId="5280" xr:uid="{00000000-0005-0000-0000-0000A1140000}"/>
    <cellStyle name="60 % - Accent1 5 2" xfId="5281" xr:uid="{00000000-0005-0000-0000-0000A2140000}"/>
    <cellStyle name="60 % - Accent1 6" xfId="5282" xr:uid="{00000000-0005-0000-0000-0000A3140000}"/>
    <cellStyle name="60 % - Accent1 6 2" xfId="5283" xr:uid="{00000000-0005-0000-0000-0000A4140000}"/>
    <cellStyle name="60 % - Accent1 7 2" xfId="5284" xr:uid="{00000000-0005-0000-0000-0000A5140000}"/>
    <cellStyle name="60 % - Accent1 8 2" xfId="5285" xr:uid="{00000000-0005-0000-0000-0000A6140000}"/>
    <cellStyle name="60 % - Accent2 2" xfId="5286" xr:uid="{00000000-0005-0000-0000-0000A7140000}"/>
    <cellStyle name="60 % - Accent2 2 2" xfId="5287" xr:uid="{00000000-0005-0000-0000-0000A8140000}"/>
    <cellStyle name="60 % - Accent2 2 2 2" xfId="5288" xr:uid="{00000000-0005-0000-0000-0000A9140000}"/>
    <cellStyle name="60 % - Accent2 2 2_Parc Mobile" xfId="5289" xr:uid="{00000000-0005-0000-0000-0000AA140000}"/>
    <cellStyle name="60 % - Accent2 3" xfId="5290" xr:uid="{00000000-0005-0000-0000-0000AB140000}"/>
    <cellStyle name="60 % - Accent2 3 2" xfId="5291" xr:uid="{00000000-0005-0000-0000-0000AC140000}"/>
    <cellStyle name="60 % - Accent2 4" xfId="5292" xr:uid="{00000000-0005-0000-0000-0000AD140000}"/>
    <cellStyle name="60 % - Accent2 4 2" xfId="5293" xr:uid="{00000000-0005-0000-0000-0000AE140000}"/>
    <cellStyle name="60 % - Accent2 5" xfId="5294" xr:uid="{00000000-0005-0000-0000-0000AF140000}"/>
    <cellStyle name="60 % - Accent2 5 2" xfId="5295" xr:uid="{00000000-0005-0000-0000-0000B0140000}"/>
    <cellStyle name="60 % - Accent2 6" xfId="5296" xr:uid="{00000000-0005-0000-0000-0000B1140000}"/>
    <cellStyle name="60 % - Accent2 6 2" xfId="5297" xr:uid="{00000000-0005-0000-0000-0000B2140000}"/>
    <cellStyle name="60 % - Accent2 7 2" xfId="5298" xr:uid="{00000000-0005-0000-0000-0000B3140000}"/>
    <cellStyle name="60 % - Accent2 8 2" xfId="5299" xr:uid="{00000000-0005-0000-0000-0000B4140000}"/>
    <cellStyle name="60 % - Accent3 2" xfId="5300" xr:uid="{00000000-0005-0000-0000-0000B5140000}"/>
    <cellStyle name="60 % - Accent3 2 2" xfId="5301" xr:uid="{00000000-0005-0000-0000-0000B6140000}"/>
    <cellStyle name="60 % - Accent3 2 2 2" xfId="5302" xr:uid="{00000000-0005-0000-0000-0000B7140000}"/>
    <cellStyle name="60 % - Accent3 2 2_Parc Mobile" xfId="5303" xr:uid="{00000000-0005-0000-0000-0000B8140000}"/>
    <cellStyle name="60 % - Accent3 3" xfId="5304" xr:uid="{00000000-0005-0000-0000-0000B9140000}"/>
    <cellStyle name="60 % - Accent3 3 2" xfId="5305" xr:uid="{00000000-0005-0000-0000-0000BA140000}"/>
    <cellStyle name="60 % - Accent3 4" xfId="5306" xr:uid="{00000000-0005-0000-0000-0000BB140000}"/>
    <cellStyle name="60 % - Accent3 4 2" xfId="5307" xr:uid="{00000000-0005-0000-0000-0000BC140000}"/>
    <cellStyle name="60 % - Accent3 5" xfId="5308" xr:uid="{00000000-0005-0000-0000-0000BD140000}"/>
    <cellStyle name="60 % - Accent3 5 2" xfId="5309" xr:uid="{00000000-0005-0000-0000-0000BE140000}"/>
    <cellStyle name="60 % - Accent3 6" xfId="5310" xr:uid="{00000000-0005-0000-0000-0000BF140000}"/>
    <cellStyle name="60 % - Accent3 6 2" xfId="5311" xr:uid="{00000000-0005-0000-0000-0000C0140000}"/>
    <cellStyle name="60 % - Accent3 7 2" xfId="5312" xr:uid="{00000000-0005-0000-0000-0000C1140000}"/>
    <cellStyle name="60 % - Accent3 8 2" xfId="5313" xr:uid="{00000000-0005-0000-0000-0000C2140000}"/>
    <cellStyle name="60 % - Accent4 2" xfId="5314" xr:uid="{00000000-0005-0000-0000-0000C3140000}"/>
    <cellStyle name="60 % - Accent4 2 2" xfId="5315" xr:uid="{00000000-0005-0000-0000-0000C4140000}"/>
    <cellStyle name="60 % - Accent4 2 2 2" xfId="5316" xr:uid="{00000000-0005-0000-0000-0000C5140000}"/>
    <cellStyle name="60 % - Accent4 2 2_Parc Mobile" xfId="5317" xr:uid="{00000000-0005-0000-0000-0000C6140000}"/>
    <cellStyle name="60 % - Accent4 3" xfId="5318" xr:uid="{00000000-0005-0000-0000-0000C7140000}"/>
    <cellStyle name="60 % - Accent4 3 2" xfId="5319" xr:uid="{00000000-0005-0000-0000-0000C8140000}"/>
    <cellStyle name="60 % - Accent4 4" xfId="5320" xr:uid="{00000000-0005-0000-0000-0000C9140000}"/>
    <cellStyle name="60 % - Accent4 4 2" xfId="5321" xr:uid="{00000000-0005-0000-0000-0000CA140000}"/>
    <cellStyle name="60 % - Accent4 5" xfId="5322" xr:uid="{00000000-0005-0000-0000-0000CB140000}"/>
    <cellStyle name="60 % - Accent4 5 2" xfId="5323" xr:uid="{00000000-0005-0000-0000-0000CC140000}"/>
    <cellStyle name="60 % - Accent4 6" xfId="5324" xr:uid="{00000000-0005-0000-0000-0000CD140000}"/>
    <cellStyle name="60 % - Accent4 6 2" xfId="5325" xr:uid="{00000000-0005-0000-0000-0000CE140000}"/>
    <cellStyle name="60 % - Accent4 7 2" xfId="5326" xr:uid="{00000000-0005-0000-0000-0000CF140000}"/>
    <cellStyle name="60 % - Accent4 8 2" xfId="5327" xr:uid="{00000000-0005-0000-0000-0000D0140000}"/>
    <cellStyle name="60 % - Accent5 2" xfId="5328" xr:uid="{00000000-0005-0000-0000-0000D1140000}"/>
    <cellStyle name="60 % - Accent5 2 2" xfId="5329" xr:uid="{00000000-0005-0000-0000-0000D2140000}"/>
    <cellStyle name="60 % - Accent5 2 2 2" xfId="5330" xr:uid="{00000000-0005-0000-0000-0000D3140000}"/>
    <cellStyle name="60 % - Accent5 2 2_Parc Mobile" xfId="5331" xr:uid="{00000000-0005-0000-0000-0000D4140000}"/>
    <cellStyle name="60 % - Accent5 3" xfId="5332" xr:uid="{00000000-0005-0000-0000-0000D5140000}"/>
    <cellStyle name="60 % - Accent5 3 2" xfId="5333" xr:uid="{00000000-0005-0000-0000-0000D6140000}"/>
    <cellStyle name="60 % - Accent5 4" xfId="5334" xr:uid="{00000000-0005-0000-0000-0000D7140000}"/>
    <cellStyle name="60 % - Accent5 4 2" xfId="5335" xr:uid="{00000000-0005-0000-0000-0000D8140000}"/>
    <cellStyle name="60 % - Accent5 5" xfId="5336" xr:uid="{00000000-0005-0000-0000-0000D9140000}"/>
    <cellStyle name="60 % - Accent5 5 2" xfId="5337" xr:uid="{00000000-0005-0000-0000-0000DA140000}"/>
    <cellStyle name="60 % - Accent5 6" xfId="5338" xr:uid="{00000000-0005-0000-0000-0000DB140000}"/>
    <cellStyle name="60 % - Accent5 6 2" xfId="5339" xr:uid="{00000000-0005-0000-0000-0000DC140000}"/>
    <cellStyle name="60 % - Accent5 7 2" xfId="5340" xr:uid="{00000000-0005-0000-0000-0000DD140000}"/>
    <cellStyle name="60 % - Accent5 8 2" xfId="5341" xr:uid="{00000000-0005-0000-0000-0000DE140000}"/>
    <cellStyle name="60 % - Accent6 2" xfId="5342" xr:uid="{00000000-0005-0000-0000-0000DF140000}"/>
    <cellStyle name="60 % - Accent6 2 2" xfId="5343" xr:uid="{00000000-0005-0000-0000-0000E0140000}"/>
    <cellStyle name="60 % - Accent6 2 2 2" xfId="5344" xr:uid="{00000000-0005-0000-0000-0000E1140000}"/>
    <cellStyle name="60 % - Accent6 2 2_Parc Mobile" xfId="5345" xr:uid="{00000000-0005-0000-0000-0000E2140000}"/>
    <cellStyle name="60 % - Accent6 3" xfId="5346" xr:uid="{00000000-0005-0000-0000-0000E3140000}"/>
    <cellStyle name="60 % - Accent6 3 2" xfId="5347" xr:uid="{00000000-0005-0000-0000-0000E4140000}"/>
    <cellStyle name="60 % - Accent6 4" xfId="5348" xr:uid="{00000000-0005-0000-0000-0000E5140000}"/>
    <cellStyle name="60 % - Accent6 4 2" xfId="5349" xr:uid="{00000000-0005-0000-0000-0000E6140000}"/>
    <cellStyle name="60 % - Accent6 5" xfId="5350" xr:uid="{00000000-0005-0000-0000-0000E7140000}"/>
    <cellStyle name="60 % - Accent6 5 2" xfId="5351" xr:uid="{00000000-0005-0000-0000-0000E8140000}"/>
    <cellStyle name="60 % - Accent6 6" xfId="5352" xr:uid="{00000000-0005-0000-0000-0000E9140000}"/>
    <cellStyle name="60 % - Accent6 6 2" xfId="5353" xr:uid="{00000000-0005-0000-0000-0000EA140000}"/>
    <cellStyle name="60 % - Accent6 7 2" xfId="5354" xr:uid="{00000000-0005-0000-0000-0000EB140000}"/>
    <cellStyle name="60 % - Accent6 8 2" xfId="5355" xr:uid="{00000000-0005-0000-0000-0000EC140000}"/>
    <cellStyle name="60% - Accent1 10" xfId="5110" xr:uid="{00000000-0005-0000-0000-0000F7130000}"/>
    <cellStyle name="60% - Accent1 11" xfId="5111" xr:uid="{00000000-0005-0000-0000-0000F8130000}"/>
    <cellStyle name="60% - Accent1 12" xfId="5112" xr:uid="{00000000-0005-0000-0000-0000F9130000}"/>
    <cellStyle name="60% - Accent1 13" xfId="5113" xr:uid="{00000000-0005-0000-0000-0000FA130000}"/>
    <cellStyle name="60% - Accent1 14" xfId="5114" xr:uid="{00000000-0005-0000-0000-0000FB130000}"/>
    <cellStyle name="60% - Accent1 15" xfId="5115" xr:uid="{00000000-0005-0000-0000-0000FC130000}"/>
    <cellStyle name="60% - Accent1 16" xfId="5116" xr:uid="{00000000-0005-0000-0000-0000FD130000}"/>
    <cellStyle name="60% - Accent1 17" xfId="5117" xr:uid="{00000000-0005-0000-0000-0000FE130000}"/>
    <cellStyle name="60% - Accent1 18" xfId="5118" xr:uid="{00000000-0005-0000-0000-0000FF130000}"/>
    <cellStyle name="60% - Accent1 19" xfId="5119" xr:uid="{00000000-0005-0000-0000-000000140000}"/>
    <cellStyle name="60% - Accent1 2" xfId="5120" xr:uid="{00000000-0005-0000-0000-000001140000}"/>
    <cellStyle name="60% - Accent1 20" xfId="5121" xr:uid="{00000000-0005-0000-0000-000002140000}"/>
    <cellStyle name="60% - Accent1 21" xfId="5122" xr:uid="{00000000-0005-0000-0000-000003140000}"/>
    <cellStyle name="60% - Accent1 22" xfId="5123" xr:uid="{00000000-0005-0000-0000-000004140000}"/>
    <cellStyle name="60% - Accent1 23" xfId="5124" xr:uid="{00000000-0005-0000-0000-000005140000}"/>
    <cellStyle name="60% - Accent1 24" xfId="5125" xr:uid="{00000000-0005-0000-0000-000006140000}"/>
    <cellStyle name="60% - Accent1 25" xfId="5126" xr:uid="{00000000-0005-0000-0000-000007140000}"/>
    <cellStyle name="60% - Accent1 26" xfId="5127" xr:uid="{00000000-0005-0000-0000-000008140000}"/>
    <cellStyle name="60% - Accent1 27" xfId="5128" xr:uid="{00000000-0005-0000-0000-000009140000}"/>
    <cellStyle name="60% - Accent1 28" xfId="5129" xr:uid="{00000000-0005-0000-0000-00000A140000}"/>
    <cellStyle name="60% - Accent1 3" xfId="5130" xr:uid="{00000000-0005-0000-0000-00000B140000}"/>
    <cellStyle name="60% - Accent1 4" xfId="5131" xr:uid="{00000000-0005-0000-0000-00000C140000}"/>
    <cellStyle name="60% - Accent1 5" xfId="5132" xr:uid="{00000000-0005-0000-0000-00000D140000}"/>
    <cellStyle name="60% - Accent1 6" xfId="5133" xr:uid="{00000000-0005-0000-0000-00000E140000}"/>
    <cellStyle name="60% - Accent1 7" xfId="5134" xr:uid="{00000000-0005-0000-0000-00000F140000}"/>
    <cellStyle name="60% - Accent1 8" xfId="5135" xr:uid="{00000000-0005-0000-0000-000010140000}"/>
    <cellStyle name="60% - Accent1 9" xfId="5136" xr:uid="{00000000-0005-0000-0000-000011140000}"/>
    <cellStyle name="60% - Accent2 10" xfId="5137" xr:uid="{00000000-0005-0000-0000-000012140000}"/>
    <cellStyle name="60% - Accent2 11" xfId="5138" xr:uid="{00000000-0005-0000-0000-000013140000}"/>
    <cellStyle name="60% - Accent2 12" xfId="5139" xr:uid="{00000000-0005-0000-0000-000014140000}"/>
    <cellStyle name="60% - Accent2 13" xfId="5140" xr:uid="{00000000-0005-0000-0000-000015140000}"/>
    <cellStyle name="60% - Accent2 14" xfId="5141" xr:uid="{00000000-0005-0000-0000-000016140000}"/>
    <cellStyle name="60% - Accent2 15" xfId="5142" xr:uid="{00000000-0005-0000-0000-000017140000}"/>
    <cellStyle name="60% - Accent2 16" xfId="5143" xr:uid="{00000000-0005-0000-0000-000018140000}"/>
    <cellStyle name="60% - Accent2 17" xfId="5144" xr:uid="{00000000-0005-0000-0000-000019140000}"/>
    <cellStyle name="60% - Accent2 18" xfId="5145" xr:uid="{00000000-0005-0000-0000-00001A140000}"/>
    <cellStyle name="60% - Accent2 19" xfId="5146" xr:uid="{00000000-0005-0000-0000-00001B140000}"/>
    <cellStyle name="60% - Accent2 2" xfId="5147" xr:uid="{00000000-0005-0000-0000-00001C140000}"/>
    <cellStyle name="60% - Accent2 20" xfId="5148" xr:uid="{00000000-0005-0000-0000-00001D140000}"/>
    <cellStyle name="60% - Accent2 21" xfId="5149" xr:uid="{00000000-0005-0000-0000-00001E140000}"/>
    <cellStyle name="60% - Accent2 22" xfId="5150" xr:uid="{00000000-0005-0000-0000-00001F140000}"/>
    <cellStyle name="60% - Accent2 23" xfId="5151" xr:uid="{00000000-0005-0000-0000-000020140000}"/>
    <cellStyle name="60% - Accent2 24" xfId="5152" xr:uid="{00000000-0005-0000-0000-000021140000}"/>
    <cellStyle name="60% - Accent2 25" xfId="5153" xr:uid="{00000000-0005-0000-0000-000022140000}"/>
    <cellStyle name="60% - Accent2 26" xfId="5154" xr:uid="{00000000-0005-0000-0000-000023140000}"/>
    <cellStyle name="60% - Accent2 27" xfId="5155" xr:uid="{00000000-0005-0000-0000-000024140000}"/>
    <cellStyle name="60% - Accent2 28" xfId="5156" xr:uid="{00000000-0005-0000-0000-000025140000}"/>
    <cellStyle name="60% - Accent2 3" xfId="5157" xr:uid="{00000000-0005-0000-0000-000026140000}"/>
    <cellStyle name="60% - Accent2 4" xfId="5158" xr:uid="{00000000-0005-0000-0000-000027140000}"/>
    <cellStyle name="60% - Accent2 5" xfId="5159" xr:uid="{00000000-0005-0000-0000-000028140000}"/>
    <cellStyle name="60% - Accent2 6" xfId="5160" xr:uid="{00000000-0005-0000-0000-000029140000}"/>
    <cellStyle name="60% - Accent2 7" xfId="5161" xr:uid="{00000000-0005-0000-0000-00002A140000}"/>
    <cellStyle name="60% - Accent2 8" xfId="5162" xr:uid="{00000000-0005-0000-0000-00002B140000}"/>
    <cellStyle name="60% - Accent2 9" xfId="5163" xr:uid="{00000000-0005-0000-0000-00002C140000}"/>
    <cellStyle name="60% - Accent3 10" xfId="5164" xr:uid="{00000000-0005-0000-0000-00002D140000}"/>
    <cellStyle name="60% - Accent3 11" xfId="5165" xr:uid="{00000000-0005-0000-0000-00002E140000}"/>
    <cellStyle name="60% - Accent3 12" xfId="5166" xr:uid="{00000000-0005-0000-0000-00002F140000}"/>
    <cellStyle name="60% - Accent3 13" xfId="5167" xr:uid="{00000000-0005-0000-0000-000030140000}"/>
    <cellStyle name="60% - Accent3 14" xfId="5168" xr:uid="{00000000-0005-0000-0000-000031140000}"/>
    <cellStyle name="60% - Accent3 15" xfId="5169" xr:uid="{00000000-0005-0000-0000-000032140000}"/>
    <cellStyle name="60% - Accent3 16" xfId="5170" xr:uid="{00000000-0005-0000-0000-000033140000}"/>
    <cellStyle name="60% - Accent3 17" xfId="5171" xr:uid="{00000000-0005-0000-0000-000034140000}"/>
    <cellStyle name="60% - Accent3 18" xfId="5172" xr:uid="{00000000-0005-0000-0000-000035140000}"/>
    <cellStyle name="60% - Accent3 19" xfId="5173" xr:uid="{00000000-0005-0000-0000-000036140000}"/>
    <cellStyle name="60% - Accent3 2" xfId="5174" xr:uid="{00000000-0005-0000-0000-000037140000}"/>
    <cellStyle name="60% - Accent3 20" xfId="5175" xr:uid="{00000000-0005-0000-0000-000038140000}"/>
    <cellStyle name="60% - Accent3 21" xfId="5176" xr:uid="{00000000-0005-0000-0000-000039140000}"/>
    <cellStyle name="60% - Accent3 22" xfId="5177" xr:uid="{00000000-0005-0000-0000-00003A140000}"/>
    <cellStyle name="60% - Accent3 23" xfId="5178" xr:uid="{00000000-0005-0000-0000-00003B140000}"/>
    <cellStyle name="60% - Accent3 24" xfId="5179" xr:uid="{00000000-0005-0000-0000-00003C140000}"/>
    <cellStyle name="60% - Accent3 25" xfId="5180" xr:uid="{00000000-0005-0000-0000-00003D140000}"/>
    <cellStyle name="60% - Accent3 26" xfId="5181" xr:uid="{00000000-0005-0000-0000-00003E140000}"/>
    <cellStyle name="60% - Accent3 27" xfId="5182" xr:uid="{00000000-0005-0000-0000-00003F140000}"/>
    <cellStyle name="60% - Accent3 28" xfId="5183" xr:uid="{00000000-0005-0000-0000-000040140000}"/>
    <cellStyle name="60% - Accent3 3" xfId="5184" xr:uid="{00000000-0005-0000-0000-000041140000}"/>
    <cellStyle name="60% - Accent3 4" xfId="5185" xr:uid="{00000000-0005-0000-0000-000042140000}"/>
    <cellStyle name="60% - Accent3 5" xfId="5186" xr:uid="{00000000-0005-0000-0000-000043140000}"/>
    <cellStyle name="60% - Accent3 6" xfId="5187" xr:uid="{00000000-0005-0000-0000-000044140000}"/>
    <cellStyle name="60% - Accent3 7" xfId="5188" xr:uid="{00000000-0005-0000-0000-000045140000}"/>
    <cellStyle name="60% - Accent3 8" xfId="5189" xr:uid="{00000000-0005-0000-0000-000046140000}"/>
    <cellStyle name="60% - Accent3 9" xfId="5190" xr:uid="{00000000-0005-0000-0000-000047140000}"/>
    <cellStyle name="60% - Accent4 10" xfId="5191" xr:uid="{00000000-0005-0000-0000-000048140000}"/>
    <cellStyle name="60% - Accent4 11" xfId="5192" xr:uid="{00000000-0005-0000-0000-000049140000}"/>
    <cellStyle name="60% - Accent4 12" xfId="5193" xr:uid="{00000000-0005-0000-0000-00004A140000}"/>
    <cellStyle name="60% - Accent4 13" xfId="5194" xr:uid="{00000000-0005-0000-0000-00004B140000}"/>
    <cellStyle name="60% - Accent4 14" xfId="5195" xr:uid="{00000000-0005-0000-0000-00004C140000}"/>
    <cellStyle name="60% - Accent4 15" xfId="5196" xr:uid="{00000000-0005-0000-0000-00004D140000}"/>
    <cellStyle name="60% - Accent4 16" xfId="5197" xr:uid="{00000000-0005-0000-0000-00004E140000}"/>
    <cellStyle name="60% - Accent4 17" xfId="5198" xr:uid="{00000000-0005-0000-0000-00004F140000}"/>
    <cellStyle name="60% - Accent4 18" xfId="5199" xr:uid="{00000000-0005-0000-0000-000050140000}"/>
    <cellStyle name="60% - Accent4 19" xfId="5200" xr:uid="{00000000-0005-0000-0000-000051140000}"/>
    <cellStyle name="60% - Accent4 2" xfId="5201" xr:uid="{00000000-0005-0000-0000-000052140000}"/>
    <cellStyle name="60% - Accent4 20" xfId="5202" xr:uid="{00000000-0005-0000-0000-000053140000}"/>
    <cellStyle name="60% - Accent4 21" xfId="5203" xr:uid="{00000000-0005-0000-0000-000054140000}"/>
    <cellStyle name="60% - Accent4 22" xfId="5204" xr:uid="{00000000-0005-0000-0000-000055140000}"/>
    <cellStyle name="60% - Accent4 23" xfId="5205" xr:uid="{00000000-0005-0000-0000-000056140000}"/>
    <cellStyle name="60% - Accent4 24" xfId="5206" xr:uid="{00000000-0005-0000-0000-000057140000}"/>
    <cellStyle name="60% - Accent4 25" xfId="5207" xr:uid="{00000000-0005-0000-0000-000058140000}"/>
    <cellStyle name="60% - Accent4 26" xfId="5208" xr:uid="{00000000-0005-0000-0000-000059140000}"/>
    <cellStyle name="60% - Accent4 27" xfId="5209" xr:uid="{00000000-0005-0000-0000-00005A140000}"/>
    <cellStyle name="60% - Accent4 28" xfId="5210" xr:uid="{00000000-0005-0000-0000-00005B140000}"/>
    <cellStyle name="60% - Accent4 3" xfId="5211" xr:uid="{00000000-0005-0000-0000-00005C140000}"/>
    <cellStyle name="60% - Accent4 4" xfId="5212" xr:uid="{00000000-0005-0000-0000-00005D140000}"/>
    <cellStyle name="60% - Accent4 5" xfId="5213" xr:uid="{00000000-0005-0000-0000-00005E140000}"/>
    <cellStyle name="60% - Accent4 6" xfId="5214" xr:uid="{00000000-0005-0000-0000-00005F140000}"/>
    <cellStyle name="60% - Accent4 7" xfId="5215" xr:uid="{00000000-0005-0000-0000-000060140000}"/>
    <cellStyle name="60% - Accent4 8" xfId="5216" xr:uid="{00000000-0005-0000-0000-000061140000}"/>
    <cellStyle name="60% - Accent4 9" xfId="5217" xr:uid="{00000000-0005-0000-0000-000062140000}"/>
    <cellStyle name="60% - Accent5 10" xfId="5218" xr:uid="{00000000-0005-0000-0000-000063140000}"/>
    <cellStyle name="60% - Accent5 11" xfId="5219" xr:uid="{00000000-0005-0000-0000-000064140000}"/>
    <cellStyle name="60% - Accent5 12" xfId="5220" xr:uid="{00000000-0005-0000-0000-000065140000}"/>
    <cellStyle name="60% - Accent5 13" xfId="5221" xr:uid="{00000000-0005-0000-0000-000066140000}"/>
    <cellStyle name="60% - Accent5 14" xfId="5222" xr:uid="{00000000-0005-0000-0000-000067140000}"/>
    <cellStyle name="60% - Accent5 15" xfId="5223" xr:uid="{00000000-0005-0000-0000-000068140000}"/>
    <cellStyle name="60% - Accent5 16" xfId="5224" xr:uid="{00000000-0005-0000-0000-000069140000}"/>
    <cellStyle name="60% - Accent5 17" xfId="5225" xr:uid="{00000000-0005-0000-0000-00006A140000}"/>
    <cellStyle name="60% - Accent5 18" xfId="5226" xr:uid="{00000000-0005-0000-0000-00006B140000}"/>
    <cellStyle name="60% - Accent5 19" xfId="5227" xr:uid="{00000000-0005-0000-0000-00006C140000}"/>
    <cellStyle name="60% - Accent5 2" xfId="5228" xr:uid="{00000000-0005-0000-0000-00006D140000}"/>
    <cellStyle name="60% - Accent5 20" xfId="5229" xr:uid="{00000000-0005-0000-0000-00006E140000}"/>
    <cellStyle name="60% - Accent5 21" xfId="5230" xr:uid="{00000000-0005-0000-0000-00006F140000}"/>
    <cellStyle name="60% - Accent5 22" xfId="5231" xr:uid="{00000000-0005-0000-0000-000070140000}"/>
    <cellStyle name="60% - Accent5 23" xfId="5232" xr:uid="{00000000-0005-0000-0000-000071140000}"/>
    <cellStyle name="60% - Accent5 24" xfId="5233" xr:uid="{00000000-0005-0000-0000-000072140000}"/>
    <cellStyle name="60% - Accent5 25" xfId="5234" xr:uid="{00000000-0005-0000-0000-000073140000}"/>
    <cellStyle name="60% - Accent5 26" xfId="5235" xr:uid="{00000000-0005-0000-0000-000074140000}"/>
    <cellStyle name="60% - Accent5 27" xfId="5236" xr:uid="{00000000-0005-0000-0000-000075140000}"/>
    <cellStyle name="60% - Accent5 28" xfId="5237" xr:uid="{00000000-0005-0000-0000-000076140000}"/>
    <cellStyle name="60% - Accent5 3" xfId="5238" xr:uid="{00000000-0005-0000-0000-000077140000}"/>
    <cellStyle name="60% - Accent5 4" xfId="5239" xr:uid="{00000000-0005-0000-0000-000078140000}"/>
    <cellStyle name="60% - Accent5 5" xfId="5240" xr:uid="{00000000-0005-0000-0000-000079140000}"/>
    <cellStyle name="60% - Accent5 6" xfId="5241" xr:uid="{00000000-0005-0000-0000-00007A140000}"/>
    <cellStyle name="60% - Accent5 7" xfId="5242" xr:uid="{00000000-0005-0000-0000-00007B140000}"/>
    <cellStyle name="60% - Accent5 8" xfId="5243" xr:uid="{00000000-0005-0000-0000-00007C140000}"/>
    <cellStyle name="60% - Accent5 9" xfId="5244" xr:uid="{00000000-0005-0000-0000-00007D140000}"/>
    <cellStyle name="60% - Accent6 10" xfId="5245" xr:uid="{00000000-0005-0000-0000-00007E140000}"/>
    <cellStyle name="60% - Accent6 11" xfId="5246" xr:uid="{00000000-0005-0000-0000-00007F140000}"/>
    <cellStyle name="60% - Accent6 12" xfId="5247" xr:uid="{00000000-0005-0000-0000-000080140000}"/>
    <cellStyle name="60% - Accent6 13" xfId="5248" xr:uid="{00000000-0005-0000-0000-000081140000}"/>
    <cellStyle name="60% - Accent6 14" xfId="5249" xr:uid="{00000000-0005-0000-0000-000082140000}"/>
    <cellStyle name="60% - Accent6 15" xfId="5250" xr:uid="{00000000-0005-0000-0000-000083140000}"/>
    <cellStyle name="60% - Accent6 16" xfId="5251" xr:uid="{00000000-0005-0000-0000-000084140000}"/>
    <cellStyle name="60% - Accent6 17" xfId="5252" xr:uid="{00000000-0005-0000-0000-000085140000}"/>
    <cellStyle name="60% - Accent6 18" xfId="5253" xr:uid="{00000000-0005-0000-0000-000086140000}"/>
    <cellStyle name="60% - Accent6 19" xfId="5254" xr:uid="{00000000-0005-0000-0000-000087140000}"/>
    <cellStyle name="60% - Accent6 2" xfId="5255" xr:uid="{00000000-0005-0000-0000-000088140000}"/>
    <cellStyle name="60% - Accent6 20" xfId="5256" xr:uid="{00000000-0005-0000-0000-000089140000}"/>
    <cellStyle name="60% - Accent6 21" xfId="5257" xr:uid="{00000000-0005-0000-0000-00008A140000}"/>
    <cellStyle name="60% - Accent6 22" xfId="5258" xr:uid="{00000000-0005-0000-0000-00008B140000}"/>
    <cellStyle name="60% - Accent6 23" xfId="5259" xr:uid="{00000000-0005-0000-0000-00008C140000}"/>
    <cellStyle name="60% - Accent6 24" xfId="5260" xr:uid="{00000000-0005-0000-0000-00008D140000}"/>
    <cellStyle name="60% - Accent6 25" xfId="5261" xr:uid="{00000000-0005-0000-0000-00008E140000}"/>
    <cellStyle name="60% - Accent6 26" xfId="5262" xr:uid="{00000000-0005-0000-0000-00008F140000}"/>
    <cellStyle name="60% - Accent6 27" xfId="5263" xr:uid="{00000000-0005-0000-0000-000090140000}"/>
    <cellStyle name="60% - Accent6 28" xfId="5264" xr:uid="{00000000-0005-0000-0000-000091140000}"/>
    <cellStyle name="60% - Accent6 3" xfId="5265" xr:uid="{00000000-0005-0000-0000-000092140000}"/>
    <cellStyle name="60% - Accent6 4" xfId="5266" xr:uid="{00000000-0005-0000-0000-000093140000}"/>
    <cellStyle name="60% - Accent6 5" xfId="5267" xr:uid="{00000000-0005-0000-0000-000094140000}"/>
    <cellStyle name="60% - Accent6 6" xfId="5268" xr:uid="{00000000-0005-0000-0000-000095140000}"/>
    <cellStyle name="60% - Accent6 7" xfId="5269" xr:uid="{00000000-0005-0000-0000-000096140000}"/>
    <cellStyle name="60% - Accent6 8" xfId="5270" xr:uid="{00000000-0005-0000-0000-000097140000}"/>
    <cellStyle name="60% - Accent6 9" xfId="5271" xr:uid="{00000000-0005-0000-0000-000098140000}"/>
    <cellStyle name="_x0002_-_x0002_Ä_x0001_‡_x0003_0_x0002_P_x0003_ _x0002_X_x0003_·_x0002_®_x0003_@_x0002_p_x0003_ª_x0002_¨_x0010_!_x0002__x0003_&quot;_x0001_ÄÇ_x0002__x000e__x0003_ _x0002_é_x0002_Ä_x0001_‡_x0003_Ë_x0002_H_x0003_ _x0002_X" xfId="5" xr:uid="{00000000-0005-0000-0000-000006000000}"/>
    <cellStyle name="Accent1 - 20 %" xfId="11259" xr:uid="{00000000-0005-0000-0000-0000FC2B0000}"/>
    <cellStyle name="Accent1 - 20 % 2" xfId="11260" xr:uid="{00000000-0005-0000-0000-0000FD2B0000}"/>
    <cellStyle name="Accent1 - 40 %" xfId="11261" xr:uid="{00000000-0005-0000-0000-0000FE2B0000}"/>
    <cellStyle name="Accent1 - 40 % 2" xfId="11262" xr:uid="{00000000-0005-0000-0000-0000FF2B0000}"/>
    <cellStyle name="Accent1 - 60 %" xfId="11263" xr:uid="{00000000-0005-0000-0000-0000002C0000}"/>
    <cellStyle name="Accent1 10" xfId="11264" xr:uid="{00000000-0005-0000-0000-0000012C0000}"/>
    <cellStyle name="Accent1 11" xfId="11265" xr:uid="{00000000-0005-0000-0000-0000022C0000}"/>
    <cellStyle name="Accent1 12" xfId="11266" xr:uid="{00000000-0005-0000-0000-0000032C0000}"/>
    <cellStyle name="Accent1 13" xfId="11267" xr:uid="{00000000-0005-0000-0000-0000042C0000}"/>
    <cellStyle name="Accent1 14" xfId="11268" xr:uid="{00000000-0005-0000-0000-0000052C0000}"/>
    <cellStyle name="Accent1 15" xfId="11269" xr:uid="{00000000-0005-0000-0000-0000062C0000}"/>
    <cellStyle name="Accent1 16" xfId="11270" xr:uid="{00000000-0005-0000-0000-0000072C0000}"/>
    <cellStyle name="Accent1 17" xfId="11271" xr:uid="{00000000-0005-0000-0000-0000082C0000}"/>
    <cellStyle name="Accent1 18" xfId="11272" xr:uid="{00000000-0005-0000-0000-0000092C0000}"/>
    <cellStyle name="Accent1 19" xfId="11273" xr:uid="{00000000-0005-0000-0000-00000A2C0000}"/>
    <cellStyle name="Accent1 2" xfId="11274" xr:uid="{00000000-0005-0000-0000-00000B2C0000}"/>
    <cellStyle name="Accent1 2 2" xfId="11275" xr:uid="{00000000-0005-0000-0000-00000C2C0000}"/>
    <cellStyle name="Accent1 2 2 2" xfId="11276" xr:uid="{00000000-0005-0000-0000-00000D2C0000}"/>
    <cellStyle name="Accent1 2 2_Parc Mobile" xfId="11277" xr:uid="{00000000-0005-0000-0000-00000E2C0000}"/>
    <cellStyle name="Accent1 2 3" xfId="11278" xr:uid="{00000000-0005-0000-0000-00000F2C0000}"/>
    <cellStyle name="Accent1 2 4" xfId="11279" xr:uid="{00000000-0005-0000-0000-0000102C0000}"/>
    <cellStyle name="Accent1 2 5" xfId="11280" xr:uid="{00000000-0005-0000-0000-0000112C0000}"/>
    <cellStyle name="Accent1 2 6" xfId="11281" xr:uid="{00000000-0005-0000-0000-0000122C0000}"/>
    <cellStyle name="Accent1 2 7" xfId="11282" xr:uid="{00000000-0005-0000-0000-0000132C0000}"/>
    <cellStyle name="Accent1 2 8" xfId="11283" xr:uid="{00000000-0005-0000-0000-0000142C0000}"/>
    <cellStyle name="Accent1 2 9" xfId="11284" xr:uid="{00000000-0005-0000-0000-0000152C0000}"/>
    <cellStyle name="Accent1 20" xfId="11285" xr:uid="{00000000-0005-0000-0000-0000162C0000}"/>
    <cellStyle name="Accent1 21" xfId="11286" xr:uid="{00000000-0005-0000-0000-0000172C0000}"/>
    <cellStyle name="Accent1 22" xfId="11287" xr:uid="{00000000-0005-0000-0000-0000182C0000}"/>
    <cellStyle name="Accent1 23" xfId="11288" xr:uid="{00000000-0005-0000-0000-0000192C0000}"/>
    <cellStyle name="Accent1 24" xfId="11289" xr:uid="{00000000-0005-0000-0000-00001A2C0000}"/>
    <cellStyle name="Accent1 25" xfId="11290" xr:uid="{00000000-0005-0000-0000-00001B2C0000}"/>
    <cellStyle name="Accent1 26" xfId="11291" xr:uid="{00000000-0005-0000-0000-00001C2C0000}"/>
    <cellStyle name="Accent1 27" xfId="11292" xr:uid="{00000000-0005-0000-0000-00001D2C0000}"/>
    <cellStyle name="Accent1 28" xfId="11293" xr:uid="{00000000-0005-0000-0000-00001E2C0000}"/>
    <cellStyle name="Accent1 29 2" xfId="11294" xr:uid="{00000000-0005-0000-0000-00001F2C0000}"/>
    <cellStyle name="Accent1 3" xfId="11295" xr:uid="{00000000-0005-0000-0000-0000202C0000}"/>
    <cellStyle name="Accent1 3 2" xfId="11296" xr:uid="{00000000-0005-0000-0000-0000212C0000}"/>
    <cellStyle name="Accent1 3_Parc Mobile" xfId="11302" xr:uid="{00000000-0005-0000-0000-0000272C0000}"/>
    <cellStyle name="Accent1 30 2" xfId="11297" xr:uid="{00000000-0005-0000-0000-0000222C0000}"/>
    <cellStyle name="Accent1 31 2" xfId="11298" xr:uid="{00000000-0005-0000-0000-0000232C0000}"/>
    <cellStyle name="Accent1 32 2" xfId="11299" xr:uid="{00000000-0005-0000-0000-0000242C0000}"/>
    <cellStyle name="Accent1 33 2" xfId="11300" xr:uid="{00000000-0005-0000-0000-0000252C0000}"/>
    <cellStyle name="Accent1 34 2" xfId="11301" xr:uid="{00000000-0005-0000-0000-0000262C0000}"/>
    <cellStyle name="Accent1 4" xfId="11303" xr:uid="{00000000-0005-0000-0000-0000282C0000}"/>
    <cellStyle name="Accent1 4 2" xfId="11304" xr:uid="{00000000-0005-0000-0000-0000292C0000}"/>
    <cellStyle name="Accent1 4_Parc Mobile" xfId="11305" xr:uid="{00000000-0005-0000-0000-00002A2C0000}"/>
    <cellStyle name="Accent1 5" xfId="11306" xr:uid="{00000000-0005-0000-0000-00002B2C0000}"/>
    <cellStyle name="Accent1 6" xfId="11307" xr:uid="{00000000-0005-0000-0000-00002C2C0000}"/>
    <cellStyle name="Accent1 7" xfId="11308" xr:uid="{00000000-0005-0000-0000-00002D2C0000}"/>
    <cellStyle name="Accent1 8" xfId="11309" xr:uid="{00000000-0005-0000-0000-00002E2C0000}"/>
    <cellStyle name="Accent1 9" xfId="11310" xr:uid="{00000000-0005-0000-0000-00002F2C0000}"/>
    <cellStyle name="Accent2 - 20 %" xfId="11311" xr:uid="{00000000-0005-0000-0000-0000302C0000}"/>
    <cellStyle name="Accent2 - 20 % 2" xfId="11312" xr:uid="{00000000-0005-0000-0000-0000312C0000}"/>
    <cellStyle name="Accent2 - 20 %_RH et QS" xfId="11313" xr:uid="{00000000-0005-0000-0000-0000322C0000}"/>
    <cellStyle name="Accent2 - 40 %" xfId="11314" xr:uid="{00000000-0005-0000-0000-0000332C0000}"/>
    <cellStyle name="Accent2 - 40 % 2" xfId="11315" xr:uid="{00000000-0005-0000-0000-0000342C0000}"/>
    <cellStyle name="Accent2 - 40 %_RH et QS" xfId="11316" xr:uid="{00000000-0005-0000-0000-0000352C0000}"/>
    <cellStyle name="Accent2 - 60 %" xfId="11317" xr:uid="{00000000-0005-0000-0000-0000362C0000}"/>
    <cellStyle name="Accent2 10" xfId="11318" xr:uid="{00000000-0005-0000-0000-0000372C0000}"/>
    <cellStyle name="Accent2 11" xfId="11319" xr:uid="{00000000-0005-0000-0000-0000382C0000}"/>
    <cellStyle name="Accent2 12" xfId="11320" xr:uid="{00000000-0005-0000-0000-0000392C0000}"/>
    <cellStyle name="Accent2 13" xfId="11321" xr:uid="{00000000-0005-0000-0000-00003A2C0000}"/>
    <cellStyle name="Accent2 14" xfId="11322" xr:uid="{00000000-0005-0000-0000-00003B2C0000}"/>
    <cellStyle name="Accent2 15" xfId="11323" xr:uid="{00000000-0005-0000-0000-00003C2C0000}"/>
    <cellStyle name="Accent2 16" xfId="11324" xr:uid="{00000000-0005-0000-0000-00003D2C0000}"/>
    <cellStyle name="Accent2 17" xfId="11325" xr:uid="{00000000-0005-0000-0000-00003E2C0000}"/>
    <cellStyle name="Accent2 18" xfId="11326" xr:uid="{00000000-0005-0000-0000-00003F2C0000}"/>
    <cellStyle name="Accent2 19" xfId="11327" xr:uid="{00000000-0005-0000-0000-0000402C0000}"/>
    <cellStyle name="Accent2 2" xfId="11328" xr:uid="{00000000-0005-0000-0000-0000412C0000}"/>
    <cellStyle name="Accent2 2 2" xfId="11329" xr:uid="{00000000-0005-0000-0000-0000422C0000}"/>
    <cellStyle name="Accent2 2 2 2" xfId="11330" xr:uid="{00000000-0005-0000-0000-0000432C0000}"/>
    <cellStyle name="Accent2 2 2_Parc Mobile" xfId="11331" xr:uid="{00000000-0005-0000-0000-0000442C0000}"/>
    <cellStyle name="Accent2 2 3" xfId="11332" xr:uid="{00000000-0005-0000-0000-0000452C0000}"/>
    <cellStyle name="Accent2 2 4" xfId="11333" xr:uid="{00000000-0005-0000-0000-0000462C0000}"/>
    <cellStyle name="Accent2 2 5" xfId="11334" xr:uid="{00000000-0005-0000-0000-0000472C0000}"/>
    <cellStyle name="Accent2 2 6" xfId="11335" xr:uid="{00000000-0005-0000-0000-0000482C0000}"/>
    <cellStyle name="Accent2 2 7" xfId="11336" xr:uid="{00000000-0005-0000-0000-0000492C0000}"/>
    <cellStyle name="Accent2 2 8" xfId="11337" xr:uid="{00000000-0005-0000-0000-00004A2C0000}"/>
    <cellStyle name="Accent2 2 9" xfId="11338" xr:uid="{00000000-0005-0000-0000-00004B2C0000}"/>
    <cellStyle name="Accent2 2_RH et QS" xfId="11349" xr:uid="{00000000-0005-0000-0000-0000562C0000}"/>
    <cellStyle name="Accent2 20" xfId="11339" xr:uid="{00000000-0005-0000-0000-00004C2C0000}"/>
    <cellStyle name="Accent2 21" xfId="11340" xr:uid="{00000000-0005-0000-0000-00004D2C0000}"/>
    <cellStyle name="Accent2 22" xfId="11341" xr:uid="{00000000-0005-0000-0000-00004E2C0000}"/>
    <cellStyle name="Accent2 23" xfId="11342" xr:uid="{00000000-0005-0000-0000-00004F2C0000}"/>
    <cellStyle name="Accent2 24" xfId="11343" xr:uid="{00000000-0005-0000-0000-0000502C0000}"/>
    <cellStyle name="Accent2 25" xfId="11344" xr:uid="{00000000-0005-0000-0000-0000512C0000}"/>
    <cellStyle name="Accent2 26" xfId="11345" xr:uid="{00000000-0005-0000-0000-0000522C0000}"/>
    <cellStyle name="Accent2 27" xfId="11346" xr:uid="{00000000-0005-0000-0000-0000532C0000}"/>
    <cellStyle name="Accent2 28" xfId="11347" xr:uid="{00000000-0005-0000-0000-0000542C0000}"/>
    <cellStyle name="Accent2 29 2" xfId="11348" xr:uid="{00000000-0005-0000-0000-0000552C0000}"/>
    <cellStyle name="Accent2 3" xfId="11350" xr:uid="{00000000-0005-0000-0000-0000572C0000}"/>
    <cellStyle name="Accent2 3 2" xfId="11351" xr:uid="{00000000-0005-0000-0000-0000582C0000}"/>
    <cellStyle name="Accent2 3_Parc Mobile" xfId="11357" xr:uid="{00000000-0005-0000-0000-00005E2C0000}"/>
    <cellStyle name="Accent2 30 2" xfId="11352" xr:uid="{00000000-0005-0000-0000-0000592C0000}"/>
    <cellStyle name="Accent2 31 2" xfId="11353" xr:uid="{00000000-0005-0000-0000-00005A2C0000}"/>
    <cellStyle name="Accent2 32 2" xfId="11354" xr:uid="{00000000-0005-0000-0000-00005B2C0000}"/>
    <cellStyle name="Accent2 33 2" xfId="11355" xr:uid="{00000000-0005-0000-0000-00005C2C0000}"/>
    <cellStyle name="Accent2 34 2" xfId="11356" xr:uid="{00000000-0005-0000-0000-00005D2C0000}"/>
    <cellStyle name="Accent2 4" xfId="11358" xr:uid="{00000000-0005-0000-0000-00005F2C0000}"/>
    <cellStyle name="Accent2 4 2" xfId="11359" xr:uid="{00000000-0005-0000-0000-0000602C0000}"/>
    <cellStyle name="Accent2 4_Parc Mobile" xfId="11360" xr:uid="{00000000-0005-0000-0000-0000612C0000}"/>
    <cellStyle name="Accent2 5" xfId="11361" xr:uid="{00000000-0005-0000-0000-0000622C0000}"/>
    <cellStyle name="Accent2 6" xfId="11362" xr:uid="{00000000-0005-0000-0000-0000632C0000}"/>
    <cellStyle name="Accent2 7" xfId="11363" xr:uid="{00000000-0005-0000-0000-0000642C0000}"/>
    <cellStyle name="Accent2 8" xfId="11364" xr:uid="{00000000-0005-0000-0000-0000652C0000}"/>
    <cellStyle name="Accent2 9" xfId="11365" xr:uid="{00000000-0005-0000-0000-0000662C0000}"/>
    <cellStyle name="Accent3 - 20 %" xfId="11366" xr:uid="{00000000-0005-0000-0000-0000672C0000}"/>
    <cellStyle name="Accent3 - 20 % 2" xfId="11367" xr:uid="{00000000-0005-0000-0000-0000682C0000}"/>
    <cellStyle name="Accent3 - 20 %_RH et QS" xfId="11368" xr:uid="{00000000-0005-0000-0000-0000692C0000}"/>
    <cellStyle name="Accent3 - 40 %" xfId="11369" xr:uid="{00000000-0005-0000-0000-00006A2C0000}"/>
    <cellStyle name="Accent3 - 40 % 2" xfId="11370" xr:uid="{00000000-0005-0000-0000-00006B2C0000}"/>
    <cellStyle name="Accent3 - 40 %_RH et QS" xfId="11371" xr:uid="{00000000-0005-0000-0000-00006C2C0000}"/>
    <cellStyle name="Accent3 - 60 %" xfId="11372" xr:uid="{00000000-0005-0000-0000-00006D2C0000}"/>
    <cellStyle name="Accent3 10" xfId="11373" xr:uid="{00000000-0005-0000-0000-00006E2C0000}"/>
    <cellStyle name="Accent3 11" xfId="11374" xr:uid="{00000000-0005-0000-0000-00006F2C0000}"/>
    <cellStyle name="Accent3 12" xfId="11375" xr:uid="{00000000-0005-0000-0000-0000702C0000}"/>
    <cellStyle name="Accent3 13" xfId="11376" xr:uid="{00000000-0005-0000-0000-0000712C0000}"/>
    <cellStyle name="Accent3 14" xfId="11377" xr:uid="{00000000-0005-0000-0000-0000722C0000}"/>
    <cellStyle name="Accent3 15" xfId="11378" xr:uid="{00000000-0005-0000-0000-0000732C0000}"/>
    <cellStyle name="Accent3 16" xfId="11379" xr:uid="{00000000-0005-0000-0000-0000742C0000}"/>
    <cellStyle name="Accent3 17" xfId="11380" xr:uid="{00000000-0005-0000-0000-0000752C0000}"/>
    <cellStyle name="Accent3 18" xfId="11381" xr:uid="{00000000-0005-0000-0000-0000762C0000}"/>
    <cellStyle name="Accent3 19" xfId="11382" xr:uid="{00000000-0005-0000-0000-0000772C0000}"/>
    <cellStyle name="Accent3 2" xfId="11383" xr:uid="{00000000-0005-0000-0000-0000782C0000}"/>
    <cellStyle name="Accent3 2 2" xfId="11384" xr:uid="{00000000-0005-0000-0000-0000792C0000}"/>
    <cellStyle name="Accent3 2 2 2" xfId="11385" xr:uid="{00000000-0005-0000-0000-00007A2C0000}"/>
    <cellStyle name="Accent3 2 2_Parc Mobile" xfId="11386" xr:uid="{00000000-0005-0000-0000-00007B2C0000}"/>
    <cellStyle name="Accent3 2 3" xfId="11387" xr:uid="{00000000-0005-0000-0000-00007C2C0000}"/>
    <cellStyle name="Accent3 2 4" xfId="11388" xr:uid="{00000000-0005-0000-0000-00007D2C0000}"/>
    <cellStyle name="Accent3 2 5" xfId="11389" xr:uid="{00000000-0005-0000-0000-00007E2C0000}"/>
    <cellStyle name="Accent3 2 6" xfId="11390" xr:uid="{00000000-0005-0000-0000-00007F2C0000}"/>
    <cellStyle name="Accent3 2 7" xfId="11391" xr:uid="{00000000-0005-0000-0000-0000802C0000}"/>
    <cellStyle name="Accent3 2 8" xfId="11392" xr:uid="{00000000-0005-0000-0000-0000812C0000}"/>
    <cellStyle name="Accent3 2 9" xfId="11393" xr:uid="{00000000-0005-0000-0000-0000822C0000}"/>
    <cellStyle name="Accent3 2_RH et QS" xfId="11404" xr:uid="{00000000-0005-0000-0000-00008D2C0000}"/>
    <cellStyle name="Accent3 20" xfId="11394" xr:uid="{00000000-0005-0000-0000-0000832C0000}"/>
    <cellStyle name="Accent3 21" xfId="11395" xr:uid="{00000000-0005-0000-0000-0000842C0000}"/>
    <cellStyle name="Accent3 22" xfId="11396" xr:uid="{00000000-0005-0000-0000-0000852C0000}"/>
    <cellStyle name="Accent3 23" xfId="11397" xr:uid="{00000000-0005-0000-0000-0000862C0000}"/>
    <cellStyle name="Accent3 24" xfId="11398" xr:uid="{00000000-0005-0000-0000-0000872C0000}"/>
    <cellStyle name="Accent3 25" xfId="11399" xr:uid="{00000000-0005-0000-0000-0000882C0000}"/>
    <cellStyle name="Accent3 26" xfId="11400" xr:uid="{00000000-0005-0000-0000-0000892C0000}"/>
    <cellStyle name="Accent3 27" xfId="11401" xr:uid="{00000000-0005-0000-0000-00008A2C0000}"/>
    <cellStyle name="Accent3 28" xfId="11402" xr:uid="{00000000-0005-0000-0000-00008B2C0000}"/>
    <cellStyle name="Accent3 29 2" xfId="11403" xr:uid="{00000000-0005-0000-0000-00008C2C0000}"/>
    <cellStyle name="Accent3 3" xfId="11405" xr:uid="{00000000-0005-0000-0000-00008E2C0000}"/>
    <cellStyle name="Accent3 3 2" xfId="11406" xr:uid="{00000000-0005-0000-0000-00008F2C0000}"/>
    <cellStyle name="Accent3 3_Parc Mobile" xfId="11412" xr:uid="{00000000-0005-0000-0000-0000952C0000}"/>
    <cellStyle name="Accent3 30 2" xfId="11407" xr:uid="{00000000-0005-0000-0000-0000902C0000}"/>
    <cellStyle name="Accent3 31 2" xfId="11408" xr:uid="{00000000-0005-0000-0000-0000912C0000}"/>
    <cellStyle name="Accent3 32 2" xfId="11409" xr:uid="{00000000-0005-0000-0000-0000922C0000}"/>
    <cellStyle name="Accent3 33 2" xfId="11410" xr:uid="{00000000-0005-0000-0000-0000932C0000}"/>
    <cellStyle name="Accent3 34 2" xfId="11411" xr:uid="{00000000-0005-0000-0000-0000942C0000}"/>
    <cellStyle name="Accent3 4" xfId="11413" xr:uid="{00000000-0005-0000-0000-0000962C0000}"/>
    <cellStyle name="Accent3 4 2" xfId="11414" xr:uid="{00000000-0005-0000-0000-0000972C0000}"/>
    <cellStyle name="Accent3 4_Parc Mobile" xfId="11415" xr:uid="{00000000-0005-0000-0000-0000982C0000}"/>
    <cellStyle name="Accent3 5" xfId="11416" xr:uid="{00000000-0005-0000-0000-0000992C0000}"/>
    <cellStyle name="Accent3 6" xfId="11417" xr:uid="{00000000-0005-0000-0000-00009A2C0000}"/>
    <cellStyle name="Accent3 7" xfId="11418" xr:uid="{00000000-0005-0000-0000-00009B2C0000}"/>
    <cellStyle name="Accent3 8" xfId="11419" xr:uid="{00000000-0005-0000-0000-00009C2C0000}"/>
    <cellStyle name="Accent3 9" xfId="11420" xr:uid="{00000000-0005-0000-0000-00009D2C0000}"/>
    <cellStyle name="Accent4 - 20 %" xfId="11421" xr:uid="{00000000-0005-0000-0000-00009E2C0000}"/>
    <cellStyle name="Accent4 - 20 % 2" xfId="11422" xr:uid="{00000000-0005-0000-0000-00009F2C0000}"/>
    <cellStyle name="Accent4 - 20 %_RH et QS" xfId="11423" xr:uid="{00000000-0005-0000-0000-0000A02C0000}"/>
    <cellStyle name="Accent4 - 40 %" xfId="11424" xr:uid="{00000000-0005-0000-0000-0000A12C0000}"/>
    <cellStyle name="Accent4 - 40 % 2" xfId="11425" xr:uid="{00000000-0005-0000-0000-0000A22C0000}"/>
    <cellStyle name="Accent4 - 40 %_RH et QS" xfId="11426" xr:uid="{00000000-0005-0000-0000-0000A32C0000}"/>
    <cellStyle name="Accent4 - 60 %" xfId="11427" xr:uid="{00000000-0005-0000-0000-0000A42C0000}"/>
    <cellStyle name="Accent4 10" xfId="11428" xr:uid="{00000000-0005-0000-0000-0000A52C0000}"/>
    <cellStyle name="Accent4 11" xfId="11429" xr:uid="{00000000-0005-0000-0000-0000A62C0000}"/>
    <cellStyle name="Accent4 12" xfId="11430" xr:uid="{00000000-0005-0000-0000-0000A72C0000}"/>
    <cellStyle name="Accent4 13" xfId="11431" xr:uid="{00000000-0005-0000-0000-0000A82C0000}"/>
    <cellStyle name="Accent4 14" xfId="11432" xr:uid="{00000000-0005-0000-0000-0000A92C0000}"/>
    <cellStyle name="Accent4 15" xfId="11433" xr:uid="{00000000-0005-0000-0000-0000AA2C0000}"/>
    <cellStyle name="Accent4 16" xfId="11434" xr:uid="{00000000-0005-0000-0000-0000AB2C0000}"/>
    <cellStyle name="Accent4 17" xfId="11435" xr:uid="{00000000-0005-0000-0000-0000AC2C0000}"/>
    <cellStyle name="Accent4 18" xfId="11436" xr:uid="{00000000-0005-0000-0000-0000AD2C0000}"/>
    <cellStyle name="Accent4 19" xfId="11437" xr:uid="{00000000-0005-0000-0000-0000AE2C0000}"/>
    <cellStyle name="Accent4 2" xfId="11438" xr:uid="{00000000-0005-0000-0000-0000AF2C0000}"/>
    <cellStyle name="Accent4 2 2" xfId="11439" xr:uid="{00000000-0005-0000-0000-0000B02C0000}"/>
    <cellStyle name="Accent4 2 2 2" xfId="11440" xr:uid="{00000000-0005-0000-0000-0000B12C0000}"/>
    <cellStyle name="Accent4 2 2_Parc Mobile" xfId="11441" xr:uid="{00000000-0005-0000-0000-0000B22C0000}"/>
    <cellStyle name="Accent4 2 3" xfId="11442" xr:uid="{00000000-0005-0000-0000-0000B32C0000}"/>
    <cellStyle name="Accent4 2 4" xfId="11443" xr:uid="{00000000-0005-0000-0000-0000B42C0000}"/>
    <cellStyle name="Accent4 2 5" xfId="11444" xr:uid="{00000000-0005-0000-0000-0000B52C0000}"/>
    <cellStyle name="Accent4 2 6" xfId="11445" xr:uid="{00000000-0005-0000-0000-0000B62C0000}"/>
    <cellStyle name="Accent4 2 7" xfId="11446" xr:uid="{00000000-0005-0000-0000-0000B72C0000}"/>
    <cellStyle name="Accent4 2 8" xfId="11447" xr:uid="{00000000-0005-0000-0000-0000B82C0000}"/>
    <cellStyle name="Accent4 2 9" xfId="11448" xr:uid="{00000000-0005-0000-0000-0000B92C0000}"/>
    <cellStyle name="Accent4 2_RH et QS" xfId="11459" xr:uid="{00000000-0005-0000-0000-0000C42C0000}"/>
    <cellStyle name="Accent4 20" xfId="11449" xr:uid="{00000000-0005-0000-0000-0000BA2C0000}"/>
    <cellStyle name="Accent4 21" xfId="11450" xr:uid="{00000000-0005-0000-0000-0000BB2C0000}"/>
    <cellStyle name="Accent4 22" xfId="11451" xr:uid="{00000000-0005-0000-0000-0000BC2C0000}"/>
    <cellStyle name="Accent4 23" xfId="11452" xr:uid="{00000000-0005-0000-0000-0000BD2C0000}"/>
    <cellStyle name="Accent4 24" xfId="11453" xr:uid="{00000000-0005-0000-0000-0000BE2C0000}"/>
    <cellStyle name="Accent4 25" xfId="11454" xr:uid="{00000000-0005-0000-0000-0000BF2C0000}"/>
    <cellStyle name="Accent4 26" xfId="11455" xr:uid="{00000000-0005-0000-0000-0000C02C0000}"/>
    <cellStyle name="Accent4 27" xfId="11456" xr:uid="{00000000-0005-0000-0000-0000C12C0000}"/>
    <cellStyle name="Accent4 28" xfId="11457" xr:uid="{00000000-0005-0000-0000-0000C22C0000}"/>
    <cellStyle name="Accent4 29 2" xfId="11458" xr:uid="{00000000-0005-0000-0000-0000C32C0000}"/>
    <cellStyle name="Accent4 3" xfId="11460" xr:uid="{00000000-0005-0000-0000-0000C52C0000}"/>
    <cellStyle name="Accent4 3 2" xfId="11461" xr:uid="{00000000-0005-0000-0000-0000C62C0000}"/>
    <cellStyle name="Accent4 3_Parc Mobile" xfId="11467" xr:uid="{00000000-0005-0000-0000-0000CC2C0000}"/>
    <cellStyle name="Accent4 30 2" xfId="11462" xr:uid="{00000000-0005-0000-0000-0000C72C0000}"/>
    <cellStyle name="Accent4 31 2" xfId="11463" xr:uid="{00000000-0005-0000-0000-0000C82C0000}"/>
    <cellStyle name="Accent4 32 2" xfId="11464" xr:uid="{00000000-0005-0000-0000-0000C92C0000}"/>
    <cellStyle name="Accent4 33 2" xfId="11465" xr:uid="{00000000-0005-0000-0000-0000CA2C0000}"/>
    <cellStyle name="Accent4 34 2" xfId="11466" xr:uid="{00000000-0005-0000-0000-0000CB2C0000}"/>
    <cellStyle name="Accent4 4" xfId="11468" xr:uid="{00000000-0005-0000-0000-0000CD2C0000}"/>
    <cellStyle name="Accent4 4 2" xfId="11469" xr:uid="{00000000-0005-0000-0000-0000CE2C0000}"/>
    <cellStyle name="Accent4 4_Parc Mobile" xfId="11470" xr:uid="{00000000-0005-0000-0000-0000CF2C0000}"/>
    <cellStyle name="Accent4 5" xfId="11471" xr:uid="{00000000-0005-0000-0000-0000D02C0000}"/>
    <cellStyle name="Accent4 6" xfId="11472" xr:uid="{00000000-0005-0000-0000-0000D12C0000}"/>
    <cellStyle name="Accent4 7" xfId="11473" xr:uid="{00000000-0005-0000-0000-0000D22C0000}"/>
    <cellStyle name="Accent4 8" xfId="11474" xr:uid="{00000000-0005-0000-0000-0000D32C0000}"/>
    <cellStyle name="Accent4 9" xfId="11475" xr:uid="{00000000-0005-0000-0000-0000D42C0000}"/>
    <cellStyle name="Accent5 - 20 %" xfId="11476" xr:uid="{00000000-0005-0000-0000-0000D52C0000}"/>
    <cellStyle name="Accent5 - 20 % 2" xfId="11477" xr:uid="{00000000-0005-0000-0000-0000D62C0000}"/>
    <cellStyle name="Accent5 - 20 %_RH et QS" xfId="11478" xr:uid="{00000000-0005-0000-0000-0000D72C0000}"/>
    <cellStyle name="Accent5 - 40 %" xfId="11479" xr:uid="{00000000-0005-0000-0000-0000D82C0000}"/>
    <cellStyle name="Accent5 - 40 % 2" xfId="11480" xr:uid="{00000000-0005-0000-0000-0000D92C0000}"/>
    <cellStyle name="Accent5 - 40 %_RH et QS" xfId="11481" xr:uid="{00000000-0005-0000-0000-0000DA2C0000}"/>
    <cellStyle name="Accent5 - 60 %" xfId="11482" xr:uid="{00000000-0005-0000-0000-0000DB2C0000}"/>
    <cellStyle name="Accent5 10" xfId="11483" xr:uid="{00000000-0005-0000-0000-0000DC2C0000}"/>
    <cellStyle name="Accent5 11" xfId="11484" xr:uid="{00000000-0005-0000-0000-0000DD2C0000}"/>
    <cellStyle name="Accent5 12" xfId="11485" xr:uid="{00000000-0005-0000-0000-0000DE2C0000}"/>
    <cellStyle name="Accent5 13" xfId="11486" xr:uid="{00000000-0005-0000-0000-0000DF2C0000}"/>
    <cellStyle name="Accent5 14" xfId="11487" xr:uid="{00000000-0005-0000-0000-0000E02C0000}"/>
    <cellStyle name="Accent5 15" xfId="11488" xr:uid="{00000000-0005-0000-0000-0000E12C0000}"/>
    <cellStyle name="Accent5 16" xfId="11489" xr:uid="{00000000-0005-0000-0000-0000E22C0000}"/>
    <cellStyle name="Accent5 17" xfId="11490" xr:uid="{00000000-0005-0000-0000-0000E32C0000}"/>
    <cellStyle name="Accent5 18" xfId="11491" xr:uid="{00000000-0005-0000-0000-0000E42C0000}"/>
    <cellStyle name="Accent5 19" xfId="11492" xr:uid="{00000000-0005-0000-0000-0000E52C0000}"/>
    <cellStyle name="Accent5 2" xfId="11493" xr:uid="{00000000-0005-0000-0000-0000E62C0000}"/>
    <cellStyle name="Accent5 2 2" xfId="11494" xr:uid="{00000000-0005-0000-0000-0000E72C0000}"/>
    <cellStyle name="Accent5 2 3" xfId="11495" xr:uid="{00000000-0005-0000-0000-0000E82C0000}"/>
    <cellStyle name="Accent5 2 4" xfId="11496" xr:uid="{00000000-0005-0000-0000-0000E92C0000}"/>
    <cellStyle name="Accent5 2 5" xfId="11497" xr:uid="{00000000-0005-0000-0000-0000EA2C0000}"/>
    <cellStyle name="Accent5 2 6" xfId="11498" xr:uid="{00000000-0005-0000-0000-0000EB2C0000}"/>
    <cellStyle name="Accent5 2 7" xfId="11499" xr:uid="{00000000-0005-0000-0000-0000EC2C0000}"/>
    <cellStyle name="Accent5 2 8" xfId="11500" xr:uid="{00000000-0005-0000-0000-0000ED2C0000}"/>
    <cellStyle name="Accent5 2 9" xfId="11501" xr:uid="{00000000-0005-0000-0000-0000EE2C0000}"/>
    <cellStyle name="Accent5 2_RH et QS" xfId="11512" xr:uid="{00000000-0005-0000-0000-0000F92C0000}"/>
    <cellStyle name="Accent5 20" xfId="11502" xr:uid="{00000000-0005-0000-0000-0000EF2C0000}"/>
    <cellStyle name="Accent5 21" xfId="11503" xr:uid="{00000000-0005-0000-0000-0000F02C0000}"/>
    <cellStyle name="Accent5 22" xfId="11504" xr:uid="{00000000-0005-0000-0000-0000F12C0000}"/>
    <cellStyle name="Accent5 23" xfId="11505" xr:uid="{00000000-0005-0000-0000-0000F22C0000}"/>
    <cellStyle name="Accent5 24" xfId="11506" xr:uid="{00000000-0005-0000-0000-0000F32C0000}"/>
    <cellStyle name="Accent5 25" xfId="11507" xr:uid="{00000000-0005-0000-0000-0000F42C0000}"/>
    <cellStyle name="Accent5 26" xfId="11508" xr:uid="{00000000-0005-0000-0000-0000F52C0000}"/>
    <cellStyle name="Accent5 27" xfId="11509" xr:uid="{00000000-0005-0000-0000-0000F62C0000}"/>
    <cellStyle name="Accent5 28" xfId="11510" xr:uid="{00000000-0005-0000-0000-0000F72C0000}"/>
    <cellStyle name="Accent5 29 2" xfId="11511" xr:uid="{00000000-0005-0000-0000-0000F82C0000}"/>
    <cellStyle name="Accent5 3" xfId="11513" xr:uid="{00000000-0005-0000-0000-0000FA2C0000}"/>
    <cellStyle name="Accent5 3 2" xfId="11514" xr:uid="{00000000-0005-0000-0000-0000FB2C0000}"/>
    <cellStyle name="Accent5 3_Parc Mobile" xfId="11520" xr:uid="{00000000-0005-0000-0000-0000012D0000}"/>
    <cellStyle name="Accent5 30 2" xfId="11515" xr:uid="{00000000-0005-0000-0000-0000FC2C0000}"/>
    <cellStyle name="Accent5 31 2" xfId="11516" xr:uid="{00000000-0005-0000-0000-0000FD2C0000}"/>
    <cellStyle name="Accent5 32 2" xfId="11517" xr:uid="{00000000-0005-0000-0000-0000FE2C0000}"/>
    <cellStyle name="Accent5 33 2" xfId="11518" xr:uid="{00000000-0005-0000-0000-0000FF2C0000}"/>
    <cellStyle name="Accent5 34 2" xfId="11519" xr:uid="{00000000-0005-0000-0000-0000002D0000}"/>
    <cellStyle name="Accent5 4" xfId="11521" xr:uid="{00000000-0005-0000-0000-0000022D0000}"/>
    <cellStyle name="Accent5 5" xfId="11522" xr:uid="{00000000-0005-0000-0000-0000032D0000}"/>
    <cellStyle name="Accent5 6" xfId="11523" xr:uid="{00000000-0005-0000-0000-0000042D0000}"/>
    <cellStyle name="Accent5 7" xfId="11524" xr:uid="{00000000-0005-0000-0000-0000052D0000}"/>
    <cellStyle name="Accent5 8" xfId="11525" xr:uid="{00000000-0005-0000-0000-0000062D0000}"/>
    <cellStyle name="Accent5 9" xfId="11526" xr:uid="{00000000-0005-0000-0000-0000072D0000}"/>
    <cellStyle name="Accent6 - 20 %" xfId="11527" xr:uid="{00000000-0005-0000-0000-0000082D0000}"/>
    <cellStyle name="Accent6 - 20 % 2" xfId="11528" xr:uid="{00000000-0005-0000-0000-0000092D0000}"/>
    <cellStyle name="Accent6 - 20 %_RH et QS" xfId="11529" xr:uid="{00000000-0005-0000-0000-00000A2D0000}"/>
    <cellStyle name="Accent6 - 40 %" xfId="11530" xr:uid="{00000000-0005-0000-0000-00000B2D0000}"/>
    <cellStyle name="Accent6 - 40 % 2" xfId="11531" xr:uid="{00000000-0005-0000-0000-00000C2D0000}"/>
    <cellStyle name="Accent6 - 40 %_RH et QS" xfId="11532" xr:uid="{00000000-0005-0000-0000-00000D2D0000}"/>
    <cellStyle name="Accent6 - 60 %" xfId="11533" xr:uid="{00000000-0005-0000-0000-00000E2D0000}"/>
    <cellStyle name="Accent6 10" xfId="11534" xr:uid="{00000000-0005-0000-0000-00000F2D0000}"/>
    <cellStyle name="Accent6 11" xfId="11535" xr:uid="{00000000-0005-0000-0000-0000102D0000}"/>
    <cellStyle name="Accent6 12" xfId="11536" xr:uid="{00000000-0005-0000-0000-0000112D0000}"/>
    <cellStyle name="Accent6 13" xfId="11537" xr:uid="{00000000-0005-0000-0000-0000122D0000}"/>
    <cellStyle name="Accent6 14" xfId="11538" xr:uid="{00000000-0005-0000-0000-0000132D0000}"/>
    <cellStyle name="Accent6 15" xfId="11539" xr:uid="{00000000-0005-0000-0000-0000142D0000}"/>
    <cellStyle name="Accent6 16" xfId="11540" xr:uid="{00000000-0005-0000-0000-0000152D0000}"/>
    <cellStyle name="Accent6 17" xfId="11541" xr:uid="{00000000-0005-0000-0000-0000162D0000}"/>
    <cellStyle name="Accent6 18" xfId="11542" xr:uid="{00000000-0005-0000-0000-0000172D0000}"/>
    <cellStyle name="Accent6 19" xfId="11543" xr:uid="{00000000-0005-0000-0000-0000182D0000}"/>
    <cellStyle name="Accent6 2" xfId="11544" xr:uid="{00000000-0005-0000-0000-0000192D0000}"/>
    <cellStyle name="Accent6 2 2" xfId="11545" xr:uid="{00000000-0005-0000-0000-00001A2D0000}"/>
    <cellStyle name="Accent6 2 2 2" xfId="11546" xr:uid="{00000000-0005-0000-0000-00001B2D0000}"/>
    <cellStyle name="Accent6 2 2_Parc Mobile" xfId="11547" xr:uid="{00000000-0005-0000-0000-00001C2D0000}"/>
    <cellStyle name="Accent6 2 3" xfId="11548" xr:uid="{00000000-0005-0000-0000-00001D2D0000}"/>
    <cellStyle name="Accent6 2 4" xfId="11549" xr:uid="{00000000-0005-0000-0000-00001E2D0000}"/>
    <cellStyle name="Accent6 2 5" xfId="11550" xr:uid="{00000000-0005-0000-0000-00001F2D0000}"/>
    <cellStyle name="Accent6 2 6" xfId="11551" xr:uid="{00000000-0005-0000-0000-0000202D0000}"/>
    <cellStyle name="Accent6 2 7" xfId="11552" xr:uid="{00000000-0005-0000-0000-0000212D0000}"/>
    <cellStyle name="Accent6 2 8" xfId="11553" xr:uid="{00000000-0005-0000-0000-0000222D0000}"/>
    <cellStyle name="Accent6 2 9" xfId="11554" xr:uid="{00000000-0005-0000-0000-0000232D0000}"/>
    <cellStyle name="Accent6 2_RH et QS" xfId="11565" xr:uid="{00000000-0005-0000-0000-00002E2D0000}"/>
    <cellStyle name="Accent6 20" xfId="11555" xr:uid="{00000000-0005-0000-0000-0000242D0000}"/>
    <cellStyle name="Accent6 21" xfId="11556" xr:uid="{00000000-0005-0000-0000-0000252D0000}"/>
    <cellStyle name="Accent6 22" xfId="11557" xr:uid="{00000000-0005-0000-0000-0000262D0000}"/>
    <cellStyle name="Accent6 23" xfId="11558" xr:uid="{00000000-0005-0000-0000-0000272D0000}"/>
    <cellStyle name="Accent6 24" xfId="11559" xr:uid="{00000000-0005-0000-0000-0000282D0000}"/>
    <cellStyle name="Accent6 25" xfId="11560" xr:uid="{00000000-0005-0000-0000-0000292D0000}"/>
    <cellStyle name="Accent6 26" xfId="11561" xr:uid="{00000000-0005-0000-0000-00002A2D0000}"/>
    <cellStyle name="Accent6 27" xfId="11562" xr:uid="{00000000-0005-0000-0000-00002B2D0000}"/>
    <cellStyle name="Accent6 28" xfId="11563" xr:uid="{00000000-0005-0000-0000-00002C2D0000}"/>
    <cellStyle name="Accent6 29 2" xfId="11564" xr:uid="{00000000-0005-0000-0000-00002D2D0000}"/>
    <cellStyle name="Accent6 3" xfId="11566" xr:uid="{00000000-0005-0000-0000-00002F2D0000}"/>
    <cellStyle name="Accent6 3 2" xfId="11567" xr:uid="{00000000-0005-0000-0000-0000302D0000}"/>
    <cellStyle name="Accent6 3_Parc Mobile" xfId="11573" xr:uid="{00000000-0005-0000-0000-0000362D0000}"/>
    <cellStyle name="Accent6 30 2" xfId="11568" xr:uid="{00000000-0005-0000-0000-0000312D0000}"/>
    <cellStyle name="Accent6 31 2" xfId="11569" xr:uid="{00000000-0005-0000-0000-0000322D0000}"/>
    <cellStyle name="Accent6 32 2" xfId="11570" xr:uid="{00000000-0005-0000-0000-0000332D0000}"/>
    <cellStyle name="Accent6 33 2" xfId="11571" xr:uid="{00000000-0005-0000-0000-0000342D0000}"/>
    <cellStyle name="Accent6 34 2" xfId="11572" xr:uid="{00000000-0005-0000-0000-0000352D0000}"/>
    <cellStyle name="Accent6 4" xfId="11574" xr:uid="{00000000-0005-0000-0000-0000372D0000}"/>
    <cellStyle name="Accent6 4 2" xfId="11575" xr:uid="{00000000-0005-0000-0000-0000382D0000}"/>
    <cellStyle name="Accent6 4_Parc Mobile" xfId="11576" xr:uid="{00000000-0005-0000-0000-0000392D0000}"/>
    <cellStyle name="Accent6 5" xfId="11577" xr:uid="{00000000-0005-0000-0000-00003A2D0000}"/>
    <cellStyle name="Accent6 6" xfId="11578" xr:uid="{00000000-0005-0000-0000-00003B2D0000}"/>
    <cellStyle name="Accent6 7" xfId="11579" xr:uid="{00000000-0005-0000-0000-00003C2D0000}"/>
    <cellStyle name="Accent6 8" xfId="11580" xr:uid="{00000000-0005-0000-0000-00003D2D0000}"/>
    <cellStyle name="Accent6 9" xfId="11581" xr:uid="{00000000-0005-0000-0000-00003E2D0000}"/>
    <cellStyle name="Accounting" xfId="11582" xr:uid="{00000000-0005-0000-0000-00003F2D0000}"/>
    <cellStyle name="Accounting 2" xfId="11583" xr:uid="{00000000-0005-0000-0000-0000402D0000}"/>
    <cellStyle name="Accounting 3" xfId="11584" xr:uid="{00000000-0005-0000-0000-0000412D0000}"/>
    <cellStyle name="ÅëÈ­ [0]_laroux" xfId="17232" xr:uid="{00000000-0005-0000-0000-00005C430000}"/>
    <cellStyle name="ÅëÈ­_laroux" xfId="17233" xr:uid="{00000000-0005-0000-0000-00005D430000}"/>
    <cellStyle name="amount" xfId="11585" xr:uid="{00000000-0005-0000-0000-0000422D0000}"/>
    <cellStyle name="amount 2" xfId="11586" xr:uid="{00000000-0005-0000-0000-0000432D0000}"/>
    <cellStyle name="amount 2 2" xfId="11587" xr:uid="{00000000-0005-0000-0000-0000442D0000}"/>
    <cellStyle name="amount 3" xfId="11588" xr:uid="{00000000-0005-0000-0000-0000452D0000}"/>
    <cellStyle name="args.style" xfId="11589" xr:uid="{00000000-0005-0000-0000-0000462D0000}"/>
    <cellStyle name="AssumptionHeader" xfId="11590" xr:uid="{00000000-0005-0000-0000-0000472D0000}"/>
    <cellStyle name="ÄÞ¸¶ [0]_laroux" xfId="17230" xr:uid="{00000000-0005-0000-0000-00005A430000}"/>
    <cellStyle name="ÄÞ¸¶_laroux" xfId="17231" xr:uid="{00000000-0005-0000-0000-00005B430000}"/>
    <cellStyle name="Avertissement 2" xfId="11591" xr:uid="{00000000-0005-0000-0000-0000482D0000}"/>
    <cellStyle name="Avertissement 2 2" xfId="11592" xr:uid="{00000000-0005-0000-0000-0000492D0000}"/>
    <cellStyle name="Avertissement 2_RH et QS" xfId="11593" xr:uid="{00000000-0005-0000-0000-00004A2D0000}"/>
    <cellStyle name="Avertissement 3" xfId="11594" xr:uid="{00000000-0005-0000-0000-00004B2D0000}"/>
    <cellStyle name="Avertissement 3 2" xfId="11595" xr:uid="{00000000-0005-0000-0000-00004C2D0000}"/>
    <cellStyle name="Avertissement 3_RH et QS" xfId="11596" xr:uid="{00000000-0005-0000-0000-00004D2D0000}"/>
    <cellStyle name="Avertissement 4" xfId="11597" xr:uid="{00000000-0005-0000-0000-00004E2D0000}"/>
    <cellStyle name="Avertissement 4 2" xfId="11598" xr:uid="{00000000-0005-0000-0000-00004F2D0000}"/>
    <cellStyle name="Avertissement 4_RH et QS" xfId="11599" xr:uid="{00000000-0005-0000-0000-0000502D0000}"/>
    <cellStyle name="Avertissement 5" xfId="11600" xr:uid="{00000000-0005-0000-0000-0000512D0000}"/>
    <cellStyle name="Avertissement 5 2" xfId="11601" xr:uid="{00000000-0005-0000-0000-0000522D0000}"/>
    <cellStyle name="Avertissement 5_RH et QS" xfId="11602" xr:uid="{00000000-0005-0000-0000-0000532D0000}"/>
    <cellStyle name="Avertissement 6" xfId="11603" xr:uid="{00000000-0005-0000-0000-0000542D0000}"/>
    <cellStyle name="Avertissement 6 2" xfId="11604" xr:uid="{00000000-0005-0000-0000-0000552D0000}"/>
    <cellStyle name="Avertissement 6_RH et QS" xfId="11605" xr:uid="{00000000-0005-0000-0000-0000562D0000}"/>
    <cellStyle name="Avertissement 7 2" xfId="11606" xr:uid="{00000000-0005-0000-0000-0000572D0000}"/>
    <cellStyle name="Avertissement 8 2" xfId="11607" xr:uid="{00000000-0005-0000-0000-0000582D0000}"/>
    <cellStyle name="axlcolour" xfId="11608" xr:uid="{00000000-0005-0000-0000-0000592D0000}"/>
    <cellStyle name="azert - Style1" xfId="11609" xr:uid="{00000000-0005-0000-0000-00005A2D0000}"/>
    <cellStyle name="azert - Style1 2" xfId="11610" xr:uid="{00000000-0005-0000-0000-00005B2D0000}"/>
    <cellStyle name="azert - Style1 2 2" xfId="11611" xr:uid="{00000000-0005-0000-0000-00005C2D0000}"/>
    <cellStyle name="azert - Style1 3" xfId="11612" xr:uid="{00000000-0005-0000-0000-00005D2D0000}"/>
    <cellStyle name="Bad 10" xfId="11613" xr:uid="{00000000-0005-0000-0000-00005E2D0000}"/>
    <cellStyle name="Bad 11" xfId="11614" xr:uid="{00000000-0005-0000-0000-00005F2D0000}"/>
    <cellStyle name="Bad 12" xfId="11615" xr:uid="{00000000-0005-0000-0000-0000602D0000}"/>
    <cellStyle name="Bad 13" xfId="11616" xr:uid="{00000000-0005-0000-0000-0000612D0000}"/>
    <cellStyle name="Bad 14" xfId="11617" xr:uid="{00000000-0005-0000-0000-0000622D0000}"/>
    <cellStyle name="Bad 15" xfId="11618" xr:uid="{00000000-0005-0000-0000-0000632D0000}"/>
    <cellStyle name="Bad 16" xfId="11619" xr:uid="{00000000-0005-0000-0000-0000642D0000}"/>
    <cellStyle name="Bad 17" xfId="11620" xr:uid="{00000000-0005-0000-0000-0000652D0000}"/>
    <cellStyle name="Bad 18" xfId="11621" xr:uid="{00000000-0005-0000-0000-0000662D0000}"/>
    <cellStyle name="Bad 19" xfId="11622" xr:uid="{00000000-0005-0000-0000-0000672D0000}"/>
    <cellStyle name="Bad 2" xfId="11623" xr:uid="{00000000-0005-0000-0000-0000682D0000}"/>
    <cellStyle name="Bad 20" xfId="11624" xr:uid="{00000000-0005-0000-0000-0000692D0000}"/>
    <cellStyle name="Bad 21" xfId="11625" xr:uid="{00000000-0005-0000-0000-00006A2D0000}"/>
    <cellStyle name="Bad 22" xfId="11626" xr:uid="{00000000-0005-0000-0000-00006B2D0000}"/>
    <cellStyle name="Bad 23" xfId="11627" xr:uid="{00000000-0005-0000-0000-00006C2D0000}"/>
    <cellStyle name="Bad 24" xfId="11628" xr:uid="{00000000-0005-0000-0000-00006D2D0000}"/>
    <cellStyle name="Bad 25" xfId="11629" xr:uid="{00000000-0005-0000-0000-00006E2D0000}"/>
    <cellStyle name="Bad 26" xfId="11630" xr:uid="{00000000-0005-0000-0000-00006F2D0000}"/>
    <cellStyle name="Bad 27" xfId="11631" xr:uid="{00000000-0005-0000-0000-0000702D0000}"/>
    <cellStyle name="Bad 28" xfId="11632" xr:uid="{00000000-0005-0000-0000-0000712D0000}"/>
    <cellStyle name="Bad 3" xfId="11633" xr:uid="{00000000-0005-0000-0000-0000722D0000}"/>
    <cellStyle name="Bad 4" xfId="11634" xr:uid="{00000000-0005-0000-0000-0000732D0000}"/>
    <cellStyle name="Bad 5" xfId="11635" xr:uid="{00000000-0005-0000-0000-0000742D0000}"/>
    <cellStyle name="Bad 6" xfId="11636" xr:uid="{00000000-0005-0000-0000-0000752D0000}"/>
    <cellStyle name="Bad 7" xfId="11637" xr:uid="{00000000-0005-0000-0000-0000762D0000}"/>
    <cellStyle name="Bad 8" xfId="11638" xr:uid="{00000000-0005-0000-0000-0000772D0000}"/>
    <cellStyle name="Bad 9" xfId="11639" xr:uid="{00000000-0005-0000-0000-0000782D0000}"/>
    <cellStyle name="blank" xfId="11640" xr:uid="{00000000-0005-0000-0000-0000792D0000}"/>
    <cellStyle name="blue shading" xfId="11641" xr:uid="{00000000-0005-0000-0000-00007A2D0000}"/>
    <cellStyle name="blue shading 2" xfId="11642" xr:uid="{00000000-0005-0000-0000-00007B2D0000}"/>
    <cellStyle name="Blue Title" xfId="11643" xr:uid="{00000000-0005-0000-0000-00007C2D0000}"/>
    <cellStyle name="Blue Title 2" xfId="11644" xr:uid="{00000000-0005-0000-0000-00007D2D0000}"/>
    <cellStyle name="Blue Title_Budget Telmob 2011" xfId="11645" xr:uid="{00000000-0005-0000-0000-00007E2D0000}"/>
    <cellStyle name="Body" xfId="11646" xr:uid="{00000000-0005-0000-0000-00007F2D0000}"/>
    <cellStyle name="Body text" xfId="11647" xr:uid="{00000000-0005-0000-0000-0000802D0000}"/>
    <cellStyle name="Body_Parc Mobile" xfId="11648" xr:uid="{00000000-0005-0000-0000-0000812D0000}"/>
    <cellStyle name="Border Heavy" xfId="11649" xr:uid="{00000000-0005-0000-0000-0000822D0000}"/>
    <cellStyle name="Border Heavy 2" xfId="11650" xr:uid="{00000000-0005-0000-0000-0000832D0000}"/>
    <cellStyle name="Border Heavy 2 2" xfId="11651" xr:uid="{00000000-0005-0000-0000-0000842D0000}"/>
    <cellStyle name="Border Heavy 2 2 2" xfId="11652" xr:uid="{00000000-0005-0000-0000-0000852D0000}"/>
    <cellStyle name="Border Heavy 2 3" xfId="11653" xr:uid="{00000000-0005-0000-0000-0000862D0000}"/>
    <cellStyle name="Border Heavy 3" xfId="11654" xr:uid="{00000000-0005-0000-0000-0000872D0000}"/>
    <cellStyle name="Border Heavy 3 2" xfId="11655" xr:uid="{00000000-0005-0000-0000-0000882D0000}"/>
    <cellStyle name="Border Heavy 4" xfId="11656" xr:uid="{00000000-0005-0000-0000-0000892D0000}"/>
    <cellStyle name="Border Heavy_Budget Telmob 2011" xfId="11657" xr:uid="{00000000-0005-0000-0000-00008A2D0000}"/>
    <cellStyle name="Border Thin" xfId="11658" xr:uid="{00000000-0005-0000-0000-00008B2D0000}"/>
    <cellStyle name="Border Thin 2" xfId="11659" xr:uid="{00000000-0005-0000-0000-00008C2D0000}"/>
    <cellStyle name="Border Thin_Budget Telmob 2011" xfId="11660" xr:uid="{00000000-0005-0000-0000-00008D2D0000}"/>
    <cellStyle name="Boxed" xfId="11661" xr:uid="{00000000-0005-0000-0000-00008E2D0000}"/>
    <cellStyle name="Ç¥ÁØ_ÀÎÀç°³¹ß¿ø" xfId="17234" xr:uid="{00000000-0005-0000-0000-00005E430000}"/>
    <cellStyle name="Calc Currency (0)" xfId="11662" xr:uid="{00000000-0005-0000-0000-00008F2D0000}"/>
    <cellStyle name="Calc Currency (2)" xfId="11663" xr:uid="{00000000-0005-0000-0000-0000902D0000}"/>
    <cellStyle name="Calc Currency (2) 2" xfId="11664" xr:uid="{00000000-0005-0000-0000-0000912D0000}"/>
    <cellStyle name="Calc Currency (2)_Parc Mobile" xfId="11665" xr:uid="{00000000-0005-0000-0000-0000922D0000}"/>
    <cellStyle name="Calc Percent (0)" xfId="11666" xr:uid="{00000000-0005-0000-0000-0000932D0000}"/>
    <cellStyle name="Calc Percent (0) 2" xfId="11667" xr:uid="{00000000-0005-0000-0000-0000942D0000}"/>
    <cellStyle name="Calc Percent (0)_Parc Mobile" xfId="11668" xr:uid="{00000000-0005-0000-0000-0000952D0000}"/>
    <cellStyle name="Calc Percent (1)" xfId="11669" xr:uid="{00000000-0005-0000-0000-0000962D0000}"/>
    <cellStyle name="Calc Percent (1) 2" xfId="11670" xr:uid="{00000000-0005-0000-0000-0000972D0000}"/>
    <cellStyle name="Calc Percent (1)_Parc Mobile" xfId="11671" xr:uid="{00000000-0005-0000-0000-0000982D0000}"/>
    <cellStyle name="Calc Percent (2)" xfId="11672" xr:uid="{00000000-0005-0000-0000-0000992D0000}"/>
    <cellStyle name="Calc Percent (2) 2" xfId="11673" xr:uid="{00000000-0005-0000-0000-00009A2D0000}"/>
    <cellStyle name="Calc Percent (2)_Parc Mobile" xfId="11674" xr:uid="{00000000-0005-0000-0000-00009B2D0000}"/>
    <cellStyle name="Calc Units (0)" xfId="11675" xr:uid="{00000000-0005-0000-0000-00009C2D0000}"/>
    <cellStyle name="Calc Units (0) 2" xfId="11676" xr:uid="{00000000-0005-0000-0000-00009D2D0000}"/>
    <cellStyle name="Calc Units (0)_Parc Mobile" xfId="11677" xr:uid="{00000000-0005-0000-0000-00009E2D0000}"/>
    <cellStyle name="Calc Units (1)" xfId="11678" xr:uid="{00000000-0005-0000-0000-00009F2D0000}"/>
    <cellStyle name="Calc Units (1) 2" xfId="11679" xr:uid="{00000000-0005-0000-0000-0000A02D0000}"/>
    <cellStyle name="Calc Units (1)_Parc Mobile" xfId="11680" xr:uid="{00000000-0005-0000-0000-0000A12D0000}"/>
    <cellStyle name="Calc Units (2)" xfId="11681" xr:uid="{00000000-0005-0000-0000-0000A22D0000}"/>
    <cellStyle name="Calc Units (2) 2" xfId="11682" xr:uid="{00000000-0005-0000-0000-0000A32D0000}"/>
    <cellStyle name="Calc Units (2)_Parc Mobile" xfId="11683" xr:uid="{00000000-0005-0000-0000-0000A42D0000}"/>
    <cellStyle name="Calcul 2" xfId="11684" xr:uid="{00000000-0005-0000-0000-0000A52D0000}"/>
    <cellStyle name="Calcul 2 2" xfId="11685" xr:uid="{00000000-0005-0000-0000-0000A62D0000}"/>
    <cellStyle name="Calcul 2 2 2" xfId="11686" xr:uid="{00000000-0005-0000-0000-0000A72D0000}"/>
    <cellStyle name="Calcul 2 2 2 2" xfId="11687" xr:uid="{00000000-0005-0000-0000-0000A82D0000}"/>
    <cellStyle name="Calcul 2 2 2 2 2" xfId="11688" xr:uid="{00000000-0005-0000-0000-0000A92D0000}"/>
    <cellStyle name="Calcul 2 2 2 3" xfId="11689" xr:uid="{00000000-0005-0000-0000-0000AA2D0000}"/>
    <cellStyle name="Calcul 2 2 3" xfId="11690" xr:uid="{00000000-0005-0000-0000-0000AB2D0000}"/>
    <cellStyle name="Calcul 2 2 3 2" xfId="11691" xr:uid="{00000000-0005-0000-0000-0000AC2D0000}"/>
    <cellStyle name="Calcul 2 2 4" xfId="11692" xr:uid="{00000000-0005-0000-0000-0000AD2D0000}"/>
    <cellStyle name="Calcul 2 2_Parc Mobile" xfId="11693" xr:uid="{00000000-0005-0000-0000-0000AE2D0000}"/>
    <cellStyle name="Calcul 2 3" xfId="11694" xr:uid="{00000000-0005-0000-0000-0000AF2D0000}"/>
    <cellStyle name="Calcul 2 3 2" xfId="11695" xr:uid="{00000000-0005-0000-0000-0000B02D0000}"/>
    <cellStyle name="Calcul 2 4" xfId="11696" xr:uid="{00000000-0005-0000-0000-0000B12D0000}"/>
    <cellStyle name="Calcul 2_RH et QS" xfId="11697" xr:uid="{00000000-0005-0000-0000-0000B22D0000}"/>
    <cellStyle name="Calcul 3" xfId="11698" xr:uid="{00000000-0005-0000-0000-0000B32D0000}"/>
    <cellStyle name="Calcul 3 2" xfId="11699" xr:uid="{00000000-0005-0000-0000-0000B42D0000}"/>
    <cellStyle name="Calcul 3 2 2" xfId="11700" xr:uid="{00000000-0005-0000-0000-0000B52D0000}"/>
    <cellStyle name="Calcul 3 2 2 2" xfId="11701" xr:uid="{00000000-0005-0000-0000-0000B62D0000}"/>
    <cellStyle name="Calcul 3 2 3" xfId="11702" xr:uid="{00000000-0005-0000-0000-0000B72D0000}"/>
    <cellStyle name="Calcul 3 3" xfId="11703" xr:uid="{00000000-0005-0000-0000-0000B82D0000}"/>
    <cellStyle name="Calcul 3 3 2" xfId="11704" xr:uid="{00000000-0005-0000-0000-0000B92D0000}"/>
    <cellStyle name="Calcul 3 4" xfId="11705" xr:uid="{00000000-0005-0000-0000-0000BA2D0000}"/>
    <cellStyle name="Calcul 3_RH et QS" xfId="11706" xr:uid="{00000000-0005-0000-0000-0000BB2D0000}"/>
    <cellStyle name="Calcul 4" xfId="11707" xr:uid="{00000000-0005-0000-0000-0000BC2D0000}"/>
    <cellStyle name="Calcul 4 2" xfId="11708" xr:uid="{00000000-0005-0000-0000-0000BD2D0000}"/>
    <cellStyle name="Calcul 4 2 2" xfId="11709" xr:uid="{00000000-0005-0000-0000-0000BE2D0000}"/>
    <cellStyle name="Calcul 4 2 2 2" xfId="11710" xr:uid="{00000000-0005-0000-0000-0000BF2D0000}"/>
    <cellStyle name="Calcul 4 2 3" xfId="11711" xr:uid="{00000000-0005-0000-0000-0000C02D0000}"/>
    <cellStyle name="Calcul 4 3" xfId="11712" xr:uid="{00000000-0005-0000-0000-0000C12D0000}"/>
    <cellStyle name="Calcul 4 3 2" xfId="11713" xr:uid="{00000000-0005-0000-0000-0000C22D0000}"/>
    <cellStyle name="Calcul 4 4" xfId="11714" xr:uid="{00000000-0005-0000-0000-0000C32D0000}"/>
    <cellStyle name="Calcul 4_RH et QS" xfId="11715" xr:uid="{00000000-0005-0000-0000-0000C42D0000}"/>
    <cellStyle name="Calcul 5" xfId="11716" xr:uid="{00000000-0005-0000-0000-0000C52D0000}"/>
    <cellStyle name="Calcul 5 2" xfId="11717" xr:uid="{00000000-0005-0000-0000-0000C62D0000}"/>
    <cellStyle name="Calcul 5 2 2" xfId="11718" xr:uid="{00000000-0005-0000-0000-0000C72D0000}"/>
    <cellStyle name="Calcul 5 2 2 2" xfId="11719" xr:uid="{00000000-0005-0000-0000-0000C82D0000}"/>
    <cellStyle name="Calcul 5 2 3" xfId="11720" xr:uid="{00000000-0005-0000-0000-0000C92D0000}"/>
    <cellStyle name="Calcul 5 3" xfId="11721" xr:uid="{00000000-0005-0000-0000-0000CA2D0000}"/>
    <cellStyle name="Calcul 5 3 2" xfId="11722" xr:uid="{00000000-0005-0000-0000-0000CB2D0000}"/>
    <cellStyle name="Calcul 5 4" xfId="11723" xr:uid="{00000000-0005-0000-0000-0000CC2D0000}"/>
    <cellStyle name="Calcul 5_RH et QS" xfId="11724" xr:uid="{00000000-0005-0000-0000-0000CD2D0000}"/>
    <cellStyle name="Calcul 6" xfId="11725" xr:uid="{00000000-0005-0000-0000-0000CE2D0000}"/>
    <cellStyle name="Calcul 6 2" xfId="11726" xr:uid="{00000000-0005-0000-0000-0000CF2D0000}"/>
    <cellStyle name="Calcul 6 2 2" xfId="11727" xr:uid="{00000000-0005-0000-0000-0000D02D0000}"/>
    <cellStyle name="Calcul 6 2 2 2" xfId="11728" xr:uid="{00000000-0005-0000-0000-0000D12D0000}"/>
    <cellStyle name="Calcul 6 2 3" xfId="11729" xr:uid="{00000000-0005-0000-0000-0000D22D0000}"/>
    <cellStyle name="Calcul 6 3" xfId="11730" xr:uid="{00000000-0005-0000-0000-0000D32D0000}"/>
    <cellStyle name="Calcul 6 3 2" xfId="11731" xr:uid="{00000000-0005-0000-0000-0000D42D0000}"/>
    <cellStyle name="Calcul 6 4" xfId="11732" xr:uid="{00000000-0005-0000-0000-0000D52D0000}"/>
    <cellStyle name="Calcul 6_RH et QS" xfId="11733" xr:uid="{00000000-0005-0000-0000-0000D62D0000}"/>
    <cellStyle name="Calcul 7 2" xfId="11734" xr:uid="{00000000-0005-0000-0000-0000D72D0000}"/>
    <cellStyle name="Calcul 7 2 2" xfId="11735" xr:uid="{00000000-0005-0000-0000-0000D82D0000}"/>
    <cellStyle name="Calcul 7 2 2 2" xfId="11736" xr:uid="{00000000-0005-0000-0000-0000D92D0000}"/>
    <cellStyle name="Calcul 7 2 3" xfId="11737" xr:uid="{00000000-0005-0000-0000-0000DA2D0000}"/>
    <cellStyle name="Calcul 8 2" xfId="11738" xr:uid="{00000000-0005-0000-0000-0000DB2D0000}"/>
    <cellStyle name="Calcul 8 2 2" xfId="11739" xr:uid="{00000000-0005-0000-0000-0000DC2D0000}"/>
    <cellStyle name="Calcul 8 2 2 2" xfId="11740" xr:uid="{00000000-0005-0000-0000-0000DD2D0000}"/>
    <cellStyle name="Calcul 8 2 3" xfId="11741" xr:uid="{00000000-0005-0000-0000-0000DE2D0000}"/>
    <cellStyle name="Calculation 10" xfId="11742" xr:uid="{00000000-0005-0000-0000-0000DF2D0000}"/>
    <cellStyle name="Calculation 11" xfId="11743" xr:uid="{00000000-0005-0000-0000-0000E02D0000}"/>
    <cellStyle name="Calculation 12" xfId="11744" xr:uid="{00000000-0005-0000-0000-0000E12D0000}"/>
    <cellStyle name="Calculation 13" xfId="11745" xr:uid="{00000000-0005-0000-0000-0000E22D0000}"/>
    <cellStyle name="Calculation 14" xfId="11746" xr:uid="{00000000-0005-0000-0000-0000E32D0000}"/>
    <cellStyle name="Calculation 15" xfId="11747" xr:uid="{00000000-0005-0000-0000-0000E42D0000}"/>
    <cellStyle name="Calculation 16" xfId="11748" xr:uid="{00000000-0005-0000-0000-0000E52D0000}"/>
    <cellStyle name="Calculation 17" xfId="11749" xr:uid="{00000000-0005-0000-0000-0000E62D0000}"/>
    <cellStyle name="Calculation 18" xfId="11750" xr:uid="{00000000-0005-0000-0000-0000E72D0000}"/>
    <cellStyle name="Calculation 19" xfId="11751" xr:uid="{00000000-0005-0000-0000-0000E82D0000}"/>
    <cellStyle name="Calculation 2" xfId="11752" xr:uid="{00000000-0005-0000-0000-0000E92D0000}"/>
    <cellStyle name="Calculation 20" xfId="11753" xr:uid="{00000000-0005-0000-0000-0000EA2D0000}"/>
    <cellStyle name="Calculation 21" xfId="11754" xr:uid="{00000000-0005-0000-0000-0000EB2D0000}"/>
    <cellStyle name="Calculation 22" xfId="11755" xr:uid="{00000000-0005-0000-0000-0000EC2D0000}"/>
    <cellStyle name="Calculation 23" xfId="11756" xr:uid="{00000000-0005-0000-0000-0000ED2D0000}"/>
    <cellStyle name="Calculation 24" xfId="11757" xr:uid="{00000000-0005-0000-0000-0000EE2D0000}"/>
    <cellStyle name="Calculation 25" xfId="11758" xr:uid="{00000000-0005-0000-0000-0000EF2D0000}"/>
    <cellStyle name="Calculation 26" xfId="11759" xr:uid="{00000000-0005-0000-0000-0000F02D0000}"/>
    <cellStyle name="Calculation 27" xfId="11760" xr:uid="{00000000-0005-0000-0000-0000F12D0000}"/>
    <cellStyle name="Calculation 28" xfId="11761" xr:uid="{00000000-0005-0000-0000-0000F22D0000}"/>
    <cellStyle name="Calculation 3" xfId="11762" xr:uid="{00000000-0005-0000-0000-0000F32D0000}"/>
    <cellStyle name="Calculation 4" xfId="11763" xr:uid="{00000000-0005-0000-0000-0000F42D0000}"/>
    <cellStyle name="Calculation 5" xfId="11764" xr:uid="{00000000-0005-0000-0000-0000F52D0000}"/>
    <cellStyle name="Calculation 6" xfId="11765" xr:uid="{00000000-0005-0000-0000-0000F62D0000}"/>
    <cellStyle name="Calculation 7" xfId="11766" xr:uid="{00000000-0005-0000-0000-0000F72D0000}"/>
    <cellStyle name="Calculation 8" xfId="11767" xr:uid="{00000000-0005-0000-0000-0000F82D0000}"/>
    <cellStyle name="Calculation 9" xfId="11768" xr:uid="{00000000-0005-0000-0000-0000F92D0000}"/>
    <cellStyle name="Cellule liée 2" xfId="11769" xr:uid="{00000000-0005-0000-0000-0000FA2D0000}"/>
    <cellStyle name="Cellule liée 2 2" xfId="11770" xr:uid="{00000000-0005-0000-0000-0000FB2D0000}"/>
    <cellStyle name="Cellule liée 2 2 2" xfId="11771" xr:uid="{00000000-0005-0000-0000-0000FC2D0000}"/>
    <cellStyle name="Cellule liée 2 2_Parc Mobile" xfId="11772" xr:uid="{00000000-0005-0000-0000-0000FD2D0000}"/>
    <cellStyle name="Cellule liée 2_RH et QS" xfId="11773" xr:uid="{00000000-0005-0000-0000-0000FE2D0000}"/>
    <cellStyle name="Cellule liée 3" xfId="11774" xr:uid="{00000000-0005-0000-0000-0000FF2D0000}"/>
    <cellStyle name="Cellule liée 3 2" xfId="11775" xr:uid="{00000000-0005-0000-0000-0000002E0000}"/>
    <cellStyle name="Cellule liée 3_RH et QS" xfId="11776" xr:uid="{00000000-0005-0000-0000-0000012E0000}"/>
    <cellStyle name="Cellule liée 4" xfId="11777" xr:uid="{00000000-0005-0000-0000-0000022E0000}"/>
    <cellStyle name="Cellule liée 4 2" xfId="11778" xr:uid="{00000000-0005-0000-0000-0000032E0000}"/>
    <cellStyle name="Cellule liée 4_RH et QS" xfId="11779" xr:uid="{00000000-0005-0000-0000-0000042E0000}"/>
    <cellStyle name="Cellule liée 5" xfId="11780" xr:uid="{00000000-0005-0000-0000-0000052E0000}"/>
    <cellStyle name="Cellule liée 5 2" xfId="11781" xr:uid="{00000000-0005-0000-0000-0000062E0000}"/>
    <cellStyle name="Cellule liée 5_RH et QS" xfId="11782" xr:uid="{00000000-0005-0000-0000-0000072E0000}"/>
    <cellStyle name="Cellule liée 6" xfId="11783" xr:uid="{00000000-0005-0000-0000-0000082E0000}"/>
    <cellStyle name="Cellule liée 6 2" xfId="11784" xr:uid="{00000000-0005-0000-0000-0000092E0000}"/>
    <cellStyle name="Cellule liée 6_RH et QS" xfId="11785" xr:uid="{00000000-0005-0000-0000-00000A2E0000}"/>
    <cellStyle name="Cellule liée 7 2" xfId="11786" xr:uid="{00000000-0005-0000-0000-00000B2E0000}"/>
    <cellStyle name="Cellule liée 8 2" xfId="11787" xr:uid="{00000000-0005-0000-0000-00000C2E0000}"/>
    <cellStyle name="Changeable" xfId="11788" xr:uid="{00000000-0005-0000-0000-00000D2E0000}"/>
    <cellStyle name="Changeable 2" xfId="11789" xr:uid="{00000000-0005-0000-0000-00000E2E0000}"/>
    <cellStyle name="Changeable 2 2" xfId="11790" xr:uid="{00000000-0005-0000-0000-00000F2E0000}"/>
    <cellStyle name="Changeable 3" xfId="11791" xr:uid="{00000000-0005-0000-0000-0000102E0000}"/>
    <cellStyle name="Check Cell 10" xfId="11792" xr:uid="{00000000-0005-0000-0000-0000112E0000}"/>
    <cellStyle name="Check Cell 11" xfId="11793" xr:uid="{00000000-0005-0000-0000-0000122E0000}"/>
    <cellStyle name="Check Cell 12" xfId="11794" xr:uid="{00000000-0005-0000-0000-0000132E0000}"/>
    <cellStyle name="Check Cell 13" xfId="11795" xr:uid="{00000000-0005-0000-0000-0000142E0000}"/>
    <cellStyle name="Check Cell 14" xfId="11796" xr:uid="{00000000-0005-0000-0000-0000152E0000}"/>
    <cellStyle name="Check Cell 15" xfId="11797" xr:uid="{00000000-0005-0000-0000-0000162E0000}"/>
    <cellStyle name="Check Cell 16" xfId="11798" xr:uid="{00000000-0005-0000-0000-0000172E0000}"/>
    <cellStyle name="Check Cell 17" xfId="11799" xr:uid="{00000000-0005-0000-0000-0000182E0000}"/>
    <cellStyle name="Check Cell 18" xfId="11800" xr:uid="{00000000-0005-0000-0000-0000192E0000}"/>
    <cellStyle name="Check Cell 19" xfId="11801" xr:uid="{00000000-0005-0000-0000-00001A2E0000}"/>
    <cellStyle name="Check Cell 2" xfId="11802" xr:uid="{00000000-0005-0000-0000-00001B2E0000}"/>
    <cellStyle name="Check Cell 20" xfId="11803" xr:uid="{00000000-0005-0000-0000-00001C2E0000}"/>
    <cellStyle name="Check Cell 21" xfId="11804" xr:uid="{00000000-0005-0000-0000-00001D2E0000}"/>
    <cellStyle name="Check Cell 22" xfId="11805" xr:uid="{00000000-0005-0000-0000-00001E2E0000}"/>
    <cellStyle name="Check Cell 23" xfId="11806" xr:uid="{00000000-0005-0000-0000-00001F2E0000}"/>
    <cellStyle name="Check Cell 24" xfId="11807" xr:uid="{00000000-0005-0000-0000-0000202E0000}"/>
    <cellStyle name="Check Cell 25" xfId="11808" xr:uid="{00000000-0005-0000-0000-0000212E0000}"/>
    <cellStyle name="Check Cell 26" xfId="11809" xr:uid="{00000000-0005-0000-0000-0000222E0000}"/>
    <cellStyle name="Check Cell 27" xfId="11810" xr:uid="{00000000-0005-0000-0000-0000232E0000}"/>
    <cellStyle name="Check Cell 28" xfId="11811" xr:uid="{00000000-0005-0000-0000-0000242E0000}"/>
    <cellStyle name="Check Cell 3" xfId="11812" xr:uid="{00000000-0005-0000-0000-0000252E0000}"/>
    <cellStyle name="Check Cell 4" xfId="11813" xr:uid="{00000000-0005-0000-0000-0000262E0000}"/>
    <cellStyle name="Check Cell 5" xfId="11814" xr:uid="{00000000-0005-0000-0000-0000272E0000}"/>
    <cellStyle name="Check Cell 6" xfId="11815" xr:uid="{00000000-0005-0000-0000-0000282E0000}"/>
    <cellStyle name="Check Cell 7" xfId="11816" xr:uid="{00000000-0005-0000-0000-0000292E0000}"/>
    <cellStyle name="Check Cell 8" xfId="11817" xr:uid="{00000000-0005-0000-0000-00002A2E0000}"/>
    <cellStyle name="Check Cell 9" xfId="11818" xr:uid="{00000000-0005-0000-0000-00002B2E0000}"/>
    <cellStyle name="ColHeading" xfId="11819" xr:uid="{00000000-0005-0000-0000-00002C2E0000}"/>
    <cellStyle name="Colour" xfId="11820" xr:uid="{00000000-0005-0000-0000-00002D2E0000}"/>
    <cellStyle name="Comma" xfId="1" builtinId="3"/>
    <cellStyle name="Comma  - Style1" xfId="11821" xr:uid="{00000000-0005-0000-0000-00002E2E0000}"/>
    <cellStyle name="Comma  - Style1 2" xfId="11822" xr:uid="{00000000-0005-0000-0000-00002F2E0000}"/>
    <cellStyle name="Comma  - Style1 3" xfId="11823" xr:uid="{00000000-0005-0000-0000-0000302E0000}"/>
    <cellStyle name="Comma  - Style1_RH et QS" xfId="11824" xr:uid="{00000000-0005-0000-0000-0000312E0000}"/>
    <cellStyle name="Comma  - Style2" xfId="11825" xr:uid="{00000000-0005-0000-0000-0000322E0000}"/>
    <cellStyle name="Comma  - Style2 2" xfId="11826" xr:uid="{00000000-0005-0000-0000-0000332E0000}"/>
    <cellStyle name="Comma  - Style2 3" xfId="11827" xr:uid="{00000000-0005-0000-0000-0000342E0000}"/>
    <cellStyle name="Comma  - Style2_RH et QS" xfId="11828" xr:uid="{00000000-0005-0000-0000-0000352E0000}"/>
    <cellStyle name="Comma  - Style3" xfId="11829" xr:uid="{00000000-0005-0000-0000-0000362E0000}"/>
    <cellStyle name="Comma  - Style3 2" xfId="11830" xr:uid="{00000000-0005-0000-0000-0000372E0000}"/>
    <cellStyle name="Comma  - Style3 3" xfId="11831" xr:uid="{00000000-0005-0000-0000-0000382E0000}"/>
    <cellStyle name="Comma  - Style3_RH et QS" xfId="11832" xr:uid="{00000000-0005-0000-0000-0000392E0000}"/>
    <cellStyle name="Comma  - Style4" xfId="11833" xr:uid="{00000000-0005-0000-0000-00003A2E0000}"/>
    <cellStyle name="Comma  - Style4 2" xfId="11834" xr:uid="{00000000-0005-0000-0000-00003B2E0000}"/>
    <cellStyle name="Comma  - Style4 3" xfId="11835" xr:uid="{00000000-0005-0000-0000-00003C2E0000}"/>
    <cellStyle name="Comma  - Style4_RH et QS" xfId="11836" xr:uid="{00000000-0005-0000-0000-00003D2E0000}"/>
    <cellStyle name="Comma  - Style5" xfId="11837" xr:uid="{00000000-0005-0000-0000-00003E2E0000}"/>
    <cellStyle name="Comma  - Style5 2" xfId="11838" xr:uid="{00000000-0005-0000-0000-00003F2E0000}"/>
    <cellStyle name="Comma  - Style5 3" xfId="11839" xr:uid="{00000000-0005-0000-0000-0000402E0000}"/>
    <cellStyle name="Comma  - Style5_RH et QS" xfId="11840" xr:uid="{00000000-0005-0000-0000-0000412E0000}"/>
    <cellStyle name="Comma  - Style6" xfId="11841" xr:uid="{00000000-0005-0000-0000-0000422E0000}"/>
    <cellStyle name="Comma  - Style6 2" xfId="11842" xr:uid="{00000000-0005-0000-0000-0000432E0000}"/>
    <cellStyle name="Comma  - Style6 3" xfId="11843" xr:uid="{00000000-0005-0000-0000-0000442E0000}"/>
    <cellStyle name="Comma  - Style6_RH et QS" xfId="11844" xr:uid="{00000000-0005-0000-0000-0000452E0000}"/>
    <cellStyle name="Comma  - Style7" xfId="11845" xr:uid="{00000000-0005-0000-0000-0000462E0000}"/>
    <cellStyle name="Comma  - Style7 2" xfId="11846" xr:uid="{00000000-0005-0000-0000-0000472E0000}"/>
    <cellStyle name="Comma  - Style7 3" xfId="11847" xr:uid="{00000000-0005-0000-0000-0000482E0000}"/>
    <cellStyle name="Comma  - Style7_RH et QS" xfId="11848" xr:uid="{00000000-0005-0000-0000-0000492E0000}"/>
    <cellStyle name="Comma  - Style8" xfId="11849" xr:uid="{00000000-0005-0000-0000-00004A2E0000}"/>
    <cellStyle name="Comma  - Style8 2" xfId="11850" xr:uid="{00000000-0005-0000-0000-00004B2E0000}"/>
    <cellStyle name="Comma  - Style8 3" xfId="11851" xr:uid="{00000000-0005-0000-0000-00004C2E0000}"/>
    <cellStyle name="Comma  - Style8_RH et QS" xfId="11852" xr:uid="{00000000-0005-0000-0000-00004D2E0000}"/>
    <cellStyle name="Comma [0] 10" xfId="2" xr:uid="{00000000-0005-0000-0000-0000542E0000}"/>
    <cellStyle name="Comma [0] 10 2" xfId="11859" xr:uid="{00000000-0005-0000-0000-0000552E0000}"/>
    <cellStyle name="Comma [0] 10 3" xfId="11860" xr:uid="{00000000-0005-0000-0000-0000562E0000}"/>
    <cellStyle name="Comma [0] 11" xfId="11861" xr:uid="{00000000-0005-0000-0000-0000572E0000}"/>
    <cellStyle name="Comma [0] 11 2" xfId="11862" xr:uid="{00000000-0005-0000-0000-0000582E0000}"/>
    <cellStyle name="Comma [0] 11 3" xfId="11863" xr:uid="{00000000-0005-0000-0000-0000592E0000}"/>
    <cellStyle name="Comma [0] 12" xfId="11864" xr:uid="{00000000-0005-0000-0000-00005A2E0000}"/>
    <cellStyle name="Comma [0] 12 2" xfId="11865" xr:uid="{00000000-0005-0000-0000-00005B2E0000}"/>
    <cellStyle name="Comma [0] 12 3" xfId="11866" xr:uid="{00000000-0005-0000-0000-00005C2E0000}"/>
    <cellStyle name="Comma [0] 13" xfId="11867" xr:uid="{00000000-0005-0000-0000-00005D2E0000}"/>
    <cellStyle name="Comma [0] 13 2" xfId="11868" xr:uid="{00000000-0005-0000-0000-00005E2E0000}"/>
    <cellStyle name="Comma [0] 13 3" xfId="11869" xr:uid="{00000000-0005-0000-0000-00005F2E0000}"/>
    <cellStyle name="Comma [0] 14" xfId="11870" xr:uid="{00000000-0005-0000-0000-0000602E0000}"/>
    <cellStyle name="Comma [0] 14 2" xfId="11871" xr:uid="{00000000-0005-0000-0000-0000612E0000}"/>
    <cellStyle name="Comma [0] 14 3" xfId="11872" xr:uid="{00000000-0005-0000-0000-0000622E0000}"/>
    <cellStyle name="Comma [0] 15" xfId="11873" xr:uid="{00000000-0005-0000-0000-0000632E0000}"/>
    <cellStyle name="Comma [0] 15 2" xfId="11874" xr:uid="{00000000-0005-0000-0000-0000642E0000}"/>
    <cellStyle name="Comma [0] 15 3" xfId="11875" xr:uid="{00000000-0005-0000-0000-0000652E0000}"/>
    <cellStyle name="Comma [0] 16" xfId="11876" xr:uid="{00000000-0005-0000-0000-0000662E0000}"/>
    <cellStyle name="Comma [0] 16 2" xfId="11877" xr:uid="{00000000-0005-0000-0000-0000672E0000}"/>
    <cellStyle name="Comma [0] 16 3" xfId="11878" xr:uid="{00000000-0005-0000-0000-0000682E0000}"/>
    <cellStyle name="Comma [0] 17" xfId="11879" xr:uid="{00000000-0005-0000-0000-0000692E0000}"/>
    <cellStyle name="Comma [0] 17 2" xfId="11880" xr:uid="{00000000-0005-0000-0000-00006A2E0000}"/>
    <cellStyle name="Comma [0] 17 3" xfId="11881" xr:uid="{00000000-0005-0000-0000-00006B2E0000}"/>
    <cellStyle name="Comma [0] 18" xfId="11882" xr:uid="{00000000-0005-0000-0000-00006C2E0000}"/>
    <cellStyle name="Comma [0] 18 2" xfId="11883" xr:uid="{00000000-0005-0000-0000-00006D2E0000}"/>
    <cellStyle name="Comma [0] 18 3" xfId="11884" xr:uid="{00000000-0005-0000-0000-00006E2E0000}"/>
    <cellStyle name="Comma [0] 19" xfId="11885" xr:uid="{00000000-0005-0000-0000-00006F2E0000}"/>
    <cellStyle name="Comma [0] 2" xfId="11886" xr:uid="{00000000-0005-0000-0000-0000702E0000}"/>
    <cellStyle name="Comma [0] 2 2" xfId="11887" xr:uid="{00000000-0005-0000-0000-0000712E0000}"/>
    <cellStyle name="Comma [0] 2 3" xfId="11888" xr:uid="{00000000-0005-0000-0000-0000722E0000}"/>
    <cellStyle name="Comma [0] 20" xfId="11889" xr:uid="{00000000-0005-0000-0000-0000732E0000}"/>
    <cellStyle name="Comma [0] 3" xfId="11890" xr:uid="{00000000-0005-0000-0000-0000742E0000}"/>
    <cellStyle name="Comma [0] 3 2" xfId="11891" xr:uid="{00000000-0005-0000-0000-0000752E0000}"/>
    <cellStyle name="Comma [0] 3 3" xfId="11892" xr:uid="{00000000-0005-0000-0000-0000762E0000}"/>
    <cellStyle name="Comma [0] 4" xfId="11893" xr:uid="{00000000-0005-0000-0000-0000772E0000}"/>
    <cellStyle name="Comma [0] 4 2" xfId="11894" xr:uid="{00000000-0005-0000-0000-0000782E0000}"/>
    <cellStyle name="Comma [0] 4 3" xfId="11895" xr:uid="{00000000-0005-0000-0000-0000792E0000}"/>
    <cellStyle name="Comma [0] 5" xfId="11896" xr:uid="{00000000-0005-0000-0000-00007A2E0000}"/>
    <cellStyle name="Comma [0] 5 2" xfId="11897" xr:uid="{00000000-0005-0000-0000-00007B2E0000}"/>
    <cellStyle name="Comma [0] 5 3" xfId="11898" xr:uid="{00000000-0005-0000-0000-00007C2E0000}"/>
    <cellStyle name="Comma [0] 6" xfId="11899" xr:uid="{00000000-0005-0000-0000-00007D2E0000}"/>
    <cellStyle name="Comma [0] 6 2" xfId="11900" xr:uid="{00000000-0005-0000-0000-00007E2E0000}"/>
    <cellStyle name="Comma [0] 6 3" xfId="11901" xr:uid="{00000000-0005-0000-0000-00007F2E0000}"/>
    <cellStyle name="Comma [0] 7" xfId="11902" xr:uid="{00000000-0005-0000-0000-0000802E0000}"/>
    <cellStyle name="Comma [0] 7 2" xfId="11903" xr:uid="{00000000-0005-0000-0000-0000812E0000}"/>
    <cellStyle name="Comma [0] 7 3" xfId="11904" xr:uid="{00000000-0005-0000-0000-0000822E0000}"/>
    <cellStyle name="Comma [0] 8" xfId="11905" xr:uid="{00000000-0005-0000-0000-0000832E0000}"/>
    <cellStyle name="Comma [0] 8 2" xfId="11906" xr:uid="{00000000-0005-0000-0000-0000842E0000}"/>
    <cellStyle name="Comma [0] 8 3" xfId="11907" xr:uid="{00000000-0005-0000-0000-0000852E0000}"/>
    <cellStyle name="Comma [0] 9" xfId="11908" xr:uid="{00000000-0005-0000-0000-0000862E0000}"/>
    <cellStyle name="Comma [0] 9 2" xfId="11909" xr:uid="{00000000-0005-0000-0000-0000872E0000}"/>
    <cellStyle name="Comma [0] 9 3" xfId="11910" xr:uid="{00000000-0005-0000-0000-0000882E0000}"/>
    <cellStyle name="Comma [00]" xfId="11856" xr:uid="{00000000-0005-0000-0000-0000512E0000}"/>
    <cellStyle name="Comma [00] 2" xfId="11857" xr:uid="{00000000-0005-0000-0000-0000522E0000}"/>
    <cellStyle name="Comma [00]_Parc Mobile" xfId="11858" xr:uid="{00000000-0005-0000-0000-0000532E0000}"/>
    <cellStyle name="Comma [1]" xfId="11911" xr:uid="{00000000-0005-0000-0000-00008A2E0000}"/>
    <cellStyle name="Comma 2" xfId="11853" xr:uid="{00000000-0005-0000-0000-00004E2E0000}"/>
    <cellStyle name="Comma 2 2" xfId="11854" xr:uid="{00000000-0005-0000-0000-00004F2E0000}"/>
    <cellStyle name="Comma 2 3" xfId="11855" xr:uid="{00000000-0005-0000-0000-0000502E0000}"/>
    <cellStyle name="Comma0" xfId="11912" xr:uid="{00000000-0005-0000-0000-00008B2E0000}"/>
    <cellStyle name="Commentaire 2" xfId="11913" xr:uid="{00000000-0005-0000-0000-00008C2E0000}"/>
    <cellStyle name="Commentaire 2 2" xfId="11914" xr:uid="{00000000-0005-0000-0000-00008D2E0000}"/>
    <cellStyle name="Commentaire 2 2 2" xfId="11915" xr:uid="{00000000-0005-0000-0000-00008E2E0000}"/>
    <cellStyle name="Commentaire 2 2 2 2" xfId="11916" xr:uid="{00000000-0005-0000-0000-00008F2E0000}"/>
    <cellStyle name="Commentaire 2 2 3" xfId="11917" xr:uid="{00000000-0005-0000-0000-0000902E0000}"/>
    <cellStyle name="Commentaire 2 3" xfId="11918" xr:uid="{00000000-0005-0000-0000-0000912E0000}"/>
    <cellStyle name="Commentaire 2_RH et QS" xfId="11919" xr:uid="{00000000-0005-0000-0000-0000922E0000}"/>
    <cellStyle name="Commentaire 3" xfId="11920" xr:uid="{00000000-0005-0000-0000-0000932E0000}"/>
    <cellStyle name="Commentaire 3 2" xfId="11921" xr:uid="{00000000-0005-0000-0000-0000942E0000}"/>
    <cellStyle name="Commentaire 3 2 2" xfId="11922" xr:uid="{00000000-0005-0000-0000-0000952E0000}"/>
    <cellStyle name="Commentaire 3 2 2 2" xfId="11923" xr:uid="{00000000-0005-0000-0000-0000962E0000}"/>
    <cellStyle name="Commentaire 3 2 3" xfId="11924" xr:uid="{00000000-0005-0000-0000-0000972E0000}"/>
    <cellStyle name="Commentaire 3 3" xfId="11925" xr:uid="{00000000-0005-0000-0000-0000982E0000}"/>
    <cellStyle name="Commentaire 3_RH et QS" xfId="11926" xr:uid="{00000000-0005-0000-0000-0000992E0000}"/>
    <cellStyle name="Commentaire 4" xfId="11927" xr:uid="{00000000-0005-0000-0000-00009A2E0000}"/>
    <cellStyle name="Commentaire 4 2" xfId="11928" xr:uid="{00000000-0005-0000-0000-00009B2E0000}"/>
    <cellStyle name="Commentaire 4 2 2" xfId="11929" xr:uid="{00000000-0005-0000-0000-00009C2E0000}"/>
    <cellStyle name="Commentaire 4 2 2 2" xfId="11930" xr:uid="{00000000-0005-0000-0000-00009D2E0000}"/>
    <cellStyle name="Commentaire 4 2 3" xfId="11931" xr:uid="{00000000-0005-0000-0000-00009E2E0000}"/>
    <cellStyle name="Commentaire 4 3" xfId="11932" xr:uid="{00000000-0005-0000-0000-00009F2E0000}"/>
    <cellStyle name="Commentaire 4_RH et QS" xfId="11933" xr:uid="{00000000-0005-0000-0000-0000A02E0000}"/>
    <cellStyle name="Commentaire 5" xfId="11934" xr:uid="{00000000-0005-0000-0000-0000A12E0000}"/>
    <cellStyle name="Commentaire 5 2" xfId="11935" xr:uid="{00000000-0005-0000-0000-0000A22E0000}"/>
    <cellStyle name="Commentaire 5 2 2" xfId="11936" xr:uid="{00000000-0005-0000-0000-0000A32E0000}"/>
    <cellStyle name="Commentaire 5 2 2 2" xfId="11937" xr:uid="{00000000-0005-0000-0000-0000A42E0000}"/>
    <cellStyle name="Commentaire 5 2 3" xfId="11938" xr:uid="{00000000-0005-0000-0000-0000A52E0000}"/>
    <cellStyle name="Commentaire 5 3" xfId="11939" xr:uid="{00000000-0005-0000-0000-0000A62E0000}"/>
    <cellStyle name="Commentaire 5 3 2" xfId="11940" xr:uid="{00000000-0005-0000-0000-0000A72E0000}"/>
    <cellStyle name="Commentaire 5 3 2 2" xfId="11941" xr:uid="{00000000-0005-0000-0000-0000A82E0000}"/>
    <cellStyle name="Commentaire 5 3 2 2 2" xfId="11942" xr:uid="{00000000-0005-0000-0000-0000A92E0000}"/>
    <cellStyle name="Commentaire 5 3 2 2 2 2" xfId="11943" xr:uid="{00000000-0005-0000-0000-0000AA2E0000}"/>
    <cellStyle name="Commentaire 5 3 2 2 3" xfId="11944" xr:uid="{00000000-0005-0000-0000-0000AB2E0000}"/>
    <cellStyle name="Commentaire 5 3 2 3" xfId="11945" xr:uid="{00000000-0005-0000-0000-0000AC2E0000}"/>
    <cellStyle name="Commentaire 5 3 2 3 2" xfId="11946" xr:uid="{00000000-0005-0000-0000-0000AD2E0000}"/>
    <cellStyle name="Commentaire 5 3 2 4" xfId="11947" xr:uid="{00000000-0005-0000-0000-0000AE2E0000}"/>
    <cellStyle name="Commentaire 5 3 2_RH et QS" xfId="11948" xr:uid="{00000000-0005-0000-0000-0000AF2E0000}"/>
    <cellStyle name="Commentaire 5 3 3" xfId="11949" xr:uid="{00000000-0005-0000-0000-0000B02E0000}"/>
    <cellStyle name="Commentaire 5 3 3 2" xfId="11950" xr:uid="{00000000-0005-0000-0000-0000B12E0000}"/>
    <cellStyle name="Commentaire 5 3 3 2 2" xfId="11951" xr:uid="{00000000-0005-0000-0000-0000B22E0000}"/>
    <cellStyle name="Commentaire 5 3 3 2 2 2" xfId="11952" xr:uid="{00000000-0005-0000-0000-0000B32E0000}"/>
    <cellStyle name="Commentaire 5 3 3 2 3" xfId="11953" xr:uid="{00000000-0005-0000-0000-0000B42E0000}"/>
    <cellStyle name="Commentaire 5 3 3 3" xfId="11954" xr:uid="{00000000-0005-0000-0000-0000B52E0000}"/>
    <cellStyle name="Commentaire 5 3 3 3 2" xfId="11955" xr:uid="{00000000-0005-0000-0000-0000B62E0000}"/>
    <cellStyle name="Commentaire 5 3 3 4" xfId="11956" xr:uid="{00000000-0005-0000-0000-0000B72E0000}"/>
    <cellStyle name="Commentaire 5 3 3_RH et QS" xfId="11957" xr:uid="{00000000-0005-0000-0000-0000B82E0000}"/>
    <cellStyle name="Commentaire 5 3 4" xfId="11958" xr:uid="{00000000-0005-0000-0000-0000B92E0000}"/>
    <cellStyle name="Commentaire 5 3 4 2" xfId="11959" xr:uid="{00000000-0005-0000-0000-0000BA2E0000}"/>
    <cellStyle name="Commentaire 5 3 4 2 2" xfId="11960" xr:uid="{00000000-0005-0000-0000-0000BB2E0000}"/>
    <cellStyle name="Commentaire 5 3 4 3" xfId="11961" xr:uid="{00000000-0005-0000-0000-0000BC2E0000}"/>
    <cellStyle name="Commentaire 5 3 5" xfId="11962" xr:uid="{00000000-0005-0000-0000-0000BD2E0000}"/>
    <cellStyle name="Commentaire 5 3 5 2" xfId="11963" xr:uid="{00000000-0005-0000-0000-0000BE2E0000}"/>
    <cellStyle name="Commentaire 5 3 6" xfId="11964" xr:uid="{00000000-0005-0000-0000-0000BF2E0000}"/>
    <cellStyle name="Commentaire 5 3_RH et QS" xfId="11965" xr:uid="{00000000-0005-0000-0000-0000C02E0000}"/>
    <cellStyle name="Commentaire 5 4" xfId="11966" xr:uid="{00000000-0005-0000-0000-0000C12E0000}"/>
    <cellStyle name="Commentaire 5 4 2" xfId="11967" xr:uid="{00000000-0005-0000-0000-0000C22E0000}"/>
    <cellStyle name="Commentaire 5 4 2 2" xfId="11968" xr:uid="{00000000-0005-0000-0000-0000C32E0000}"/>
    <cellStyle name="Commentaire 5 4 2 2 2" xfId="11969" xr:uid="{00000000-0005-0000-0000-0000C42E0000}"/>
    <cellStyle name="Commentaire 5 4 2 3" xfId="11970" xr:uid="{00000000-0005-0000-0000-0000C52E0000}"/>
    <cellStyle name="Commentaire 5 4 3" xfId="11971" xr:uid="{00000000-0005-0000-0000-0000C62E0000}"/>
    <cellStyle name="Commentaire 5 4 3 2" xfId="11972" xr:uid="{00000000-0005-0000-0000-0000C72E0000}"/>
    <cellStyle name="Commentaire 5 4 4" xfId="11973" xr:uid="{00000000-0005-0000-0000-0000C82E0000}"/>
    <cellStyle name="Commentaire 5 4_RH et QS" xfId="11974" xr:uid="{00000000-0005-0000-0000-0000C92E0000}"/>
    <cellStyle name="Commentaire 5 5" xfId="11975" xr:uid="{00000000-0005-0000-0000-0000CA2E0000}"/>
    <cellStyle name="Commentaire 5 5 2" xfId="11976" xr:uid="{00000000-0005-0000-0000-0000CB2E0000}"/>
    <cellStyle name="Commentaire 5 5 2 2" xfId="11977" xr:uid="{00000000-0005-0000-0000-0000CC2E0000}"/>
    <cellStyle name="Commentaire 5 5 2 2 2" xfId="11978" xr:uid="{00000000-0005-0000-0000-0000CD2E0000}"/>
    <cellStyle name="Commentaire 5 5 2 3" xfId="11979" xr:uid="{00000000-0005-0000-0000-0000CE2E0000}"/>
    <cellStyle name="Commentaire 5 5 3" xfId="11980" xr:uid="{00000000-0005-0000-0000-0000CF2E0000}"/>
    <cellStyle name="Commentaire 5 5 3 2" xfId="11981" xr:uid="{00000000-0005-0000-0000-0000D02E0000}"/>
    <cellStyle name="Commentaire 5 5 4" xfId="11982" xr:uid="{00000000-0005-0000-0000-0000D12E0000}"/>
    <cellStyle name="Commentaire 5 5_RH et QS" xfId="11983" xr:uid="{00000000-0005-0000-0000-0000D22E0000}"/>
    <cellStyle name="Commentaire 5 6" xfId="11984" xr:uid="{00000000-0005-0000-0000-0000D32E0000}"/>
    <cellStyle name="Commentaire 5 6 2" xfId="11985" xr:uid="{00000000-0005-0000-0000-0000D42E0000}"/>
    <cellStyle name="Commentaire 5 6 2 2" xfId="11986" xr:uid="{00000000-0005-0000-0000-0000D52E0000}"/>
    <cellStyle name="Commentaire 5 6 3" xfId="11987" xr:uid="{00000000-0005-0000-0000-0000D62E0000}"/>
    <cellStyle name="Commentaire 5 7" xfId="11988" xr:uid="{00000000-0005-0000-0000-0000D72E0000}"/>
    <cellStyle name="Commentaire 5 7 2" xfId="11989" xr:uid="{00000000-0005-0000-0000-0000D82E0000}"/>
    <cellStyle name="Commentaire 5 7 2 2" xfId="11990" xr:uid="{00000000-0005-0000-0000-0000D92E0000}"/>
    <cellStyle name="Commentaire 5 7 3" xfId="11991" xr:uid="{00000000-0005-0000-0000-0000DA2E0000}"/>
    <cellStyle name="Commentaire 5 8" xfId="11992" xr:uid="{00000000-0005-0000-0000-0000DB2E0000}"/>
    <cellStyle name="Commentaire 5 8 2" xfId="11993" xr:uid="{00000000-0005-0000-0000-0000DC2E0000}"/>
    <cellStyle name="Commentaire 5 9" xfId="11994" xr:uid="{00000000-0005-0000-0000-0000DD2E0000}"/>
    <cellStyle name="Commentaire 5_RH et QS" xfId="11995" xr:uid="{00000000-0005-0000-0000-0000DE2E0000}"/>
    <cellStyle name="Commentaire 6" xfId="11996" xr:uid="{00000000-0005-0000-0000-0000DF2E0000}"/>
    <cellStyle name="Commentaire 6 2" xfId="11997" xr:uid="{00000000-0005-0000-0000-0000E02E0000}"/>
    <cellStyle name="Commentaire 6 2 2" xfId="11998" xr:uid="{00000000-0005-0000-0000-0000E12E0000}"/>
    <cellStyle name="Commentaire 6 2 2 2" xfId="11999" xr:uid="{00000000-0005-0000-0000-0000E22E0000}"/>
    <cellStyle name="Commentaire 6 2 3" xfId="12000" xr:uid="{00000000-0005-0000-0000-0000E32E0000}"/>
    <cellStyle name="Commentaire 6 3" xfId="12001" xr:uid="{00000000-0005-0000-0000-0000E42E0000}"/>
    <cellStyle name="Commentaire 6_RH et QS" xfId="12002" xr:uid="{00000000-0005-0000-0000-0000E52E0000}"/>
    <cellStyle name="Commentaire 7" xfId="12003" xr:uid="{00000000-0005-0000-0000-0000E62E0000}"/>
    <cellStyle name="Commentaire 7 2" xfId="12004" xr:uid="{00000000-0005-0000-0000-0000E72E0000}"/>
    <cellStyle name="Commentaire 7 2 2" xfId="12005" xr:uid="{00000000-0005-0000-0000-0000E82E0000}"/>
    <cellStyle name="Commentaire 7 2 2 2" xfId="12006" xr:uid="{00000000-0005-0000-0000-0000E92E0000}"/>
    <cellStyle name="Commentaire 7 2 3" xfId="12007" xr:uid="{00000000-0005-0000-0000-0000EA2E0000}"/>
    <cellStyle name="Commentaire 7 3" xfId="12008" xr:uid="{00000000-0005-0000-0000-0000EB2E0000}"/>
    <cellStyle name="Commentaire 7 3 2" xfId="12009" xr:uid="{00000000-0005-0000-0000-0000EC2E0000}"/>
    <cellStyle name="Commentaire 7 3 2 2" xfId="12010" xr:uid="{00000000-0005-0000-0000-0000ED2E0000}"/>
    <cellStyle name="Commentaire 7 3 3" xfId="12011" xr:uid="{00000000-0005-0000-0000-0000EE2E0000}"/>
    <cellStyle name="Commentaire 7 4" xfId="12012" xr:uid="{00000000-0005-0000-0000-0000EF2E0000}"/>
    <cellStyle name="Commentaire 7 4 2" xfId="12013" xr:uid="{00000000-0005-0000-0000-0000F02E0000}"/>
    <cellStyle name="Commentaire 7 4 2 2" xfId="12014" xr:uid="{00000000-0005-0000-0000-0000F12E0000}"/>
    <cellStyle name="Commentaire 7 4 3" xfId="12015" xr:uid="{00000000-0005-0000-0000-0000F22E0000}"/>
    <cellStyle name="Commentaire 7 5" xfId="12016" xr:uid="{00000000-0005-0000-0000-0000F32E0000}"/>
    <cellStyle name="Commentaire 7 5 2" xfId="12017" xr:uid="{00000000-0005-0000-0000-0000F42E0000}"/>
    <cellStyle name="Commentaire 7 6" xfId="12018" xr:uid="{00000000-0005-0000-0000-0000F52E0000}"/>
    <cellStyle name="Commentaire 7_RH et QS" xfId="12019" xr:uid="{00000000-0005-0000-0000-0000F62E0000}"/>
    <cellStyle name="Commentaire 8 2" xfId="12020" xr:uid="{00000000-0005-0000-0000-0000F72E0000}"/>
    <cellStyle name="Commentaire 8 2 2" xfId="12021" xr:uid="{00000000-0005-0000-0000-0000F82E0000}"/>
    <cellStyle name="Commentaire 8 2 2 2" xfId="12022" xr:uid="{00000000-0005-0000-0000-0000F92E0000}"/>
    <cellStyle name="Commentaire 8 2 3" xfId="12023" xr:uid="{00000000-0005-0000-0000-0000FA2E0000}"/>
    <cellStyle name="Company" xfId="12024" xr:uid="{00000000-0005-0000-0000-0000FB2E0000}"/>
    <cellStyle name="COMPS" xfId="12025" xr:uid="{00000000-0005-0000-0000-0000FC2E0000}"/>
    <cellStyle name="COMPS 2" xfId="12026" xr:uid="{00000000-0005-0000-0000-0000FD2E0000}"/>
    <cellStyle name="COMPS 2 2" xfId="12027" xr:uid="{00000000-0005-0000-0000-0000FE2E0000}"/>
    <cellStyle name="Copied" xfId="12028" xr:uid="{00000000-0005-0000-0000-0000FF2E0000}"/>
    <cellStyle name="Copy Decimal 0" xfId="12029" xr:uid="{00000000-0005-0000-0000-0000002F0000}"/>
    <cellStyle name="Copy Decimal 0,00" xfId="12030" xr:uid="{00000000-0005-0000-0000-0000012F0000}"/>
    <cellStyle name="Copy Decimal 0,00 2" xfId="12031" xr:uid="{00000000-0005-0000-0000-0000022F0000}"/>
    <cellStyle name="Copy Decimal 0,00_RH et QS" xfId="12032" xr:uid="{00000000-0005-0000-0000-0000032F0000}"/>
    <cellStyle name="Copy Percent 0" xfId="12033" xr:uid="{00000000-0005-0000-0000-0000042F0000}"/>
    <cellStyle name="Copy Percent 0,00" xfId="12034" xr:uid="{00000000-0005-0000-0000-0000052F0000}"/>
    <cellStyle name="Copy Percent 0,00 2" xfId="12035" xr:uid="{00000000-0005-0000-0000-0000062F0000}"/>
    <cellStyle name="Copy Percent 0,00_RH et QS" xfId="12036" xr:uid="{00000000-0005-0000-0000-0000072F0000}"/>
    <cellStyle name="CurRatio" xfId="12037" xr:uid="{00000000-0005-0000-0000-0000082F0000}"/>
    <cellStyle name="Currency [0] 10" xfId="3" xr:uid="{00000000-0005-0000-0000-00000C2F0000}"/>
    <cellStyle name="Currency [0] 11" xfId="12041" xr:uid="{00000000-0005-0000-0000-00000D2F0000}"/>
    <cellStyle name="Currency [0] 12" xfId="12042" xr:uid="{00000000-0005-0000-0000-00000E2F0000}"/>
    <cellStyle name="Currency [0] 13" xfId="12043" xr:uid="{00000000-0005-0000-0000-00000F2F0000}"/>
    <cellStyle name="Currency [0] 14" xfId="12044" xr:uid="{00000000-0005-0000-0000-0000102F0000}"/>
    <cellStyle name="Currency [0] 15" xfId="12045" xr:uid="{00000000-0005-0000-0000-0000112F0000}"/>
    <cellStyle name="Currency [0] 16" xfId="12046" xr:uid="{00000000-0005-0000-0000-0000122F0000}"/>
    <cellStyle name="Currency [0] 17" xfId="12047" xr:uid="{00000000-0005-0000-0000-0000132F0000}"/>
    <cellStyle name="Currency [0] 18" xfId="12048" xr:uid="{00000000-0005-0000-0000-0000142F0000}"/>
    <cellStyle name="Currency [0] 2" xfId="12049" xr:uid="{00000000-0005-0000-0000-0000152F0000}"/>
    <cellStyle name="Currency [0] 3" xfId="12050" xr:uid="{00000000-0005-0000-0000-0000162F0000}"/>
    <cellStyle name="Currency [0] 4" xfId="12051" xr:uid="{00000000-0005-0000-0000-0000172F0000}"/>
    <cellStyle name="Currency [0] 5" xfId="12052" xr:uid="{00000000-0005-0000-0000-0000182F0000}"/>
    <cellStyle name="Currency [0] 6" xfId="12053" xr:uid="{00000000-0005-0000-0000-0000192F0000}"/>
    <cellStyle name="Currency [0] 7" xfId="12054" xr:uid="{00000000-0005-0000-0000-00001A2F0000}"/>
    <cellStyle name="Currency [0] 8" xfId="12055" xr:uid="{00000000-0005-0000-0000-00001B2F0000}"/>
    <cellStyle name="Currency [0] 9" xfId="12056" xr:uid="{00000000-0005-0000-0000-00001C2F0000}"/>
    <cellStyle name="Currency [00]" xfId="12038" xr:uid="{00000000-0005-0000-0000-0000092F0000}"/>
    <cellStyle name="Currency [00] 2" xfId="12039" xr:uid="{00000000-0005-0000-0000-00000A2F0000}"/>
    <cellStyle name="Currency [00]_Parc Mobile" xfId="12040" xr:uid="{00000000-0005-0000-0000-00000B2F0000}"/>
    <cellStyle name="Currency [1]" xfId="12057" xr:uid="{00000000-0005-0000-0000-00001E2F0000}"/>
    <cellStyle name="Currency [1] 10" xfId="12058" xr:uid="{00000000-0005-0000-0000-00001F2F0000}"/>
    <cellStyle name="Currency [1] 11" xfId="12059" xr:uid="{00000000-0005-0000-0000-0000202F0000}"/>
    <cellStyle name="Currency [1] 12" xfId="12060" xr:uid="{00000000-0005-0000-0000-0000212F0000}"/>
    <cellStyle name="Currency [1] 13" xfId="12061" xr:uid="{00000000-0005-0000-0000-0000222F0000}"/>
    <cellStyle name="Currency [1] 14" xfId="12062" xr:uid="{00000000-0005-0000-0000-0000232F0000}"/>
    <cellStyle name="Currency [1] 2" xfId="12063" xr:uid="{00000000-0005-0000-0000-0000242F0000}"/>
    <cellStyle name="Currency [1] 3" xfId="12064" xr:uid="{00000000-0005-0000-0000-0000252F0000}"/>
    <cellStyle name="Currency [1] 4" xfId="12065" xr:uid="{00000000-0005-0000-0000-0000262F0000}"/>
    <cellStyle name="Currency [1] 5" xfId="12066" xr:uid="{00000000-0005-0000-0000-0000272F0000}"/>
    <cellStyle name="Currency [1] 6" xfId="12067" xr:uid="{00000000-0005-0000-0000-0000282F0000}"/>
    <cellStyle name="Currency [1] 7" xfId="12068" xr:uid="{00000000-0005-0000-0000-0000292F0000}"/>
    <cellStyle name="Currency [1] 8" xfId="12069" xr:uid="{00000000-0005-0000-0000-00002A2F0000}"/>
    <cellStyle name="Currency [1] 9" xfId="12070" xr:uid="{00000000-0005-0000-0000-00002B2F0000}"/>
    <cellStyle name="Currency [1]_RH et QS" xfId="12071" xr:uid="{00000000-0005-0000-0000-00002C2F0000}"/>
    <cellStyle name="Currency [2]" xfId="12072" xr:uid="{00000000-0005-0000-0000-00002D2F0000}"/>
    <cellStyle name="Currency [2] 10" xfId="12073" xr:uid="{00000000-0005-0000-0000-00002E2F0000}"/>
    <cellStyle name="Currency [2] 11" xfId="12074" xr:uid="{00000000-0005-0000-0000-00002F2F0000}"/>
    <cellStyle name="Currency [2] 12" xfId="12075" xr:uid="{00000000-0005-0000-0000-0000302F0000}"/>
    <cellStyle name="Currency [2] 13" xfId="12076" xr:uid="{00000000-0005-0000-0000-0000312F0000}"/>
    <cellStyle name="Currency [2] 14" xfId="12077" xr:uid="{00000000-0005-0000-0000-0000322F0000}"/>
    <cellStyle name="Currency [2] 2" xfId="12078" xr:uid="{00000000-0005-0000-0000-0000332F0000}"/>
    <cellStyle name="Currency [2] 3" xfId="12079" xr:uid="{00000000-0005-0000-0000-0000342F0000}"/>
    <cellStyle name="Currency [2] 4" xfId="12080" xr:uid="{00000000-0005-0000-0000-0000352F0000}"/>
    <cellStyle name="Currency [2] 5" xfId="12081" xr:uid="{00000000-0005-0000-0000-0000362F0000}"/>
    <cellStyle name="Currency [2] 6" xfId="12082" xr:uid="{00000000-0005-0000-0000-0000372F0000}"/>
    <cellStyle name="Currency [2] 7" xfId="12083" xr:uid="{00000000-0005-0000-0000-0000382F0000}"/>
    <cellStyle name="Currency [2] 8" xfId="12084" xr:uid="{00000000-0005-0000-0000-0000392F0000}"/>
    <cellStyle name="Currency [2] 9" xfId="12085" xr:uid="{00000000-0005-0000-0000-00003A2F0000}"/>
    <cellStyle name="Currency [2]_RH et QS" xfId="12086" xr:uid="{00000000-0005-0000-0000-00003B2F0000}"/>
    <cellStyle name="Currency0" xfId="12088" xr:uid="{00000000-0005-0000-0000-00003D2F0000}"/>
    <cellStyle name="Currency-protected" xfId="12087" xr:uid="{00000000-0005-0000-0000-00003C2F0000}"/>
    <cellStyle name="current day" xfId="12089" xr:uid="{00000000-0005-0000-0000-00003E2F0000}"/>
    <cellStyle name="DAILY_TITLE" xfId="12090" xr:uid="{00000000-0005-0000-0000-00003F2F0000}"/>
    <cellStyle name="Data" xfId="12091" xr:uid="{00000000-0005-0000-0000-0000402F0000}"/>
    <cellStyle name="Date" xfId="12092" xr:uid="{00000000-0005-0000-0000-0000412F0000}"/>
    <cellStyle name="Date [mm-d-yyyy]" xfId="12096" xr:uid="{00000000-0005-0000-0000-0000452F0000}"/>
    <cellStyle name="Date [mmm-d-yyyy]" xfId="12097" xr:uid="{00000000-0005-0000-0000-0000462F0000}"/>
    <cellStyle name="Date [mmm-yyyy]" xfId="12098" xr:uid="{00000000-0005-0000-0000-0000472F0000}"/>
    <cellStyle name="Date 2" xfId="12093" xr:uid="{00000000-0005-0000-0000-0000422F0000}"/>
    <cellStyle name="Date 2 2" xfId="12094" xr:uid="{00000000-0005-0000-0000-0000432F0000}"/>
    <cellStyle name="Date 3" xfId="12095" xr:uid="{00000000-0005-0000-0000-0000442F0000}"/>
    <cellStyle name="Date Short" xfId="12099" xr:uid="{00000000-0005-0000-0000-0000482F0000}"/>
    <cellStyle name="Date_2007-12 TBG suivi filiales Décembre 2007" xfId="12101" xr:uid="{00000000-0005-0000-0000-00004A2F0000}"/>
    <cellStyle name="Date2" xfId="12100" xr:uid="{00000000-0005-0000-0000-0000492F0000}"/>
    <cellStyle name="Dates" xfId="12102" xr:uid="{00000000-0005-0000-0000-00004B2F0000}"/>
    <cellStyle name="Decimal 0,0" xfId="12103" xr:uid="{00000000-0005-0000-0000-00004C2F0000}"/>
    <cellStyle name="Decimal 0,00" xfId="12104" xr:uid="{00000000-0005-0000-0000-00004D2F0000}"/>
    <cellStyle name="Decimal 0,0000" xfId="12105" xr:uid="{00000000-0005-0000-0000-00004E2F0000}"/>
    <cellStyle name="Decimal 0,0000 2" xfId="12106" xr:uid="{00000000-0005-0000-0000-00004F2F0000}"/>
    <cellStyle name="Decimal 0,0000 3" xfId="12107" xr:uid="{00000000-0005-0000-0000-0000502F0000}"/>
    <cellStyle name="Decimal 0,0000 4" xfId="12108" xr:uid="{00000000-0005-0000-0000-0000512F0000}"/>
    <cellStyle name="Decimal 0,0000_RH et QS" xfId="12109" xr:uid="{00000000-0005-0000-0000-0000522F0000}"/>
    <cellStyle name="default 1" xfId="12110" xr:uid="{00000000-0005-0000-0000-0000532F0000}"/>
    <cellStyle name="Dezimal [+line]" xfId="12111" xr:uid="{00000000-0005-0000-0000-0000542F0000}"/>
    <cellStyle name="Dezimal [0]_Acquisition stats" xfId="12112" xr:uid="{00000000-0005-0000-0000-0000552F0000}"/>
    <cellStyle name="Dezimal_Acquisition stats" xfId="12113" xr:uid="{00000000-0005-0000-0000-0000562F0000}"/>
    <cellStyle name="DimDown" xfId="12114" xr:uid="{00000000-0005-0000-0000-0000572F0000}"/>
    <cellStyle name="DimDownBold" xfId="12115" xr:uid="{00000000-0005-0000-0000-0000582F0000}"/>
    <cellStyle name="DimDownTitle" xfId="12116" xr:uid="{00000000-0005-0000-0000-0000592F0000}"/>
    <cellStyle name="discount" xfId="12117" xr:uid="{00000000-0005-0000-0000-00005A2F0000}"/>
    <cellStyle name="Dollar" xfId="12118" xr:uid="{00000000-0005-0000-0000-00005B2F0000}"/>
    <cellStyle name="Dotted" xfId="12119" xr:uid="{00000000-0005-0000-0000-00005C2F0000}"/>
    <cellStyle name="DOWNFOOT" xfId="12120" xr:uid="{00000000-0005-0000-0000-00005D2F0000}"/>
    <cellStyle name="DOWNFOOT 2" xfId="12121" xr:uid="{00000000-0005-0000-0000-00005E2F0000}"/>
    <cellStyle name="DOWNFOOT 2 2" xfId="12122" xr:uid="{00000000-0005-0000-0000-00005F2F0000}"/>
    <cellStyle name="DOWNFOOT 3" xfId="12123" xr:uid="{00000000-0005-0000-0000-0000602F0000}"/>
    <cellStyle name="DropDown" xfId="12124" xr:uid="{00000000-0005-0000-0000-0000612F0000}"/>
    <cellStyle name="DropDown 2" xfId="12125" xr:uid="{00000000-0005-0000-0000-0000622F0000}"/>
    <cellStyle name="DropDown 2 2" xfId="12126" xr:uid="{00000000-0005-0000-0000-0000632F0000}"/>
    <cellStyle name="Dziesietny [0]_12" xfId="12127" xr:uid="{00000000-0005-0000-0000-0000642F0000}"/>
    <cellStyle name="Dziesiêtny [0]_MSC &amp; VLR Description" xfId="12129" xr:uid="{00000000-0005-0000-0000-0000662F0000}"/>
    <cellStyle name="Dziesietny_12" xfId="12128" xr:uid="{00000000-0005-0000-0000-0000652F0000}"/>
    <cellStyle name="Dziesiêtny_MSC &amp; VLR Description" xfId="12130" xr:uid="{00000000-0005-0000-0000-0000672F0000}"/>
    <cellStyle name="e xerox" xfId="12131" xr:uid="{00000000-0005-0000-0000-0000682F0000}"/>
    <cellStyle name="Eingabe" xfId="12132" xr:uid="{00000000-0005-0000-0000-0000692F0000}"/>
    <cellStyle name="Emphase 1" xfId="12133" xr:uid="{00000000-0005-0000-0000-00006A2F0000}"/>
    <cellStyle name="Emphase 2" xfId="12134" xr:uid="{00000000-0005-0000-0000-00006B2F0000}"/>
    <cellStyle name="Emphase 3" xfId="12135" xr:uid="{00000000-0005-0000-0000-00006C2F0000}"/>
    <cellStyle name="Enter Currency (0)" xfId="12138" xr:uid="{00000000-0005-0000-0000-00006F2F0000}"/>
    <cellStyle name="Enter Currency (0) 2" xfId="12139" xr:uid="{00000000-0005-0000-0000-0000702F0000}"/>
    <cellStyle name="Enter Currency (0)_Parc Mobile" xfId="12140" xr:uid="{00000000-0005-0000-0000-0000712F0000}"/>
    <cellStyle name="Enter Currency (2)" xfId="12141" xr:uid="{00000000-0005-0000-0000-0000722F0000}"/>
    <cellStyle name="Enter Currency (2) 2" xfId="12142" xr:uid="{00000000-0005-0000-0000-0000732F0000}"/>
    <cellStyle name="Enter Currency (2)_Parc Mobile" xfId="12143" xr:uid="{00000000-0005-0000-0000-0000742F0000}"/>
    <cellStyle name="Enter Units (0)" xfId="12144" xr:uid="{00000000-0005-0000-0000-0000752F0000}"/>
    <cellStyle name="Enter Units (0) 2" xfId="12145" xr:uid="{00000000-0005-0000-0000-0000762F0000}"/>
    <cellStyle name="Enter Units (0)_Parc Mobile" xfId="12146" xr:uid="{00000000-0005-0000-0000-0000772F0000}"/>
    <cellStyle name="Enter Units (1)" xfId="12147" xr:uid="{00000000-0005-0000-0000-0000782F0000}"/>
    <cellStyle name="Enter Units (1) 2" xfId="12148" xr:uid="{00000000-0005-0000-0000-0000792F0000}"/>
    <cellStyle name="Enter Units (1)_Parc Mobile" xfId="12149" xr:uid="{00000000-0005-0000-0000-00007A2F0000}"/>
    <cellStyle name="Enter Units (2)" xfId="12150" xr:uid="{00000000-0005-0000-0000-00007B2F0000}"/>
    <cellStyle name="Enter Units (2) 2" xfId="12151" xr:uid="{00000000-0005-0000-0000-00007C2F0000}"/>
    <cellStyle name="Enter Units (2)_Parc Mobile" xfId="12152" xr:uid="{00000000-0005-0000-0000-00007D2F0000}"/>
    <cellStyle name="Entered" xfId="12153" xr:uid="{00000000-0005-0000-0000-00007E2F0000}"/>
    <cellStyle name="En-tête 1" xfId="12136" xr:uid="{00000000-0005-0000-0000-00006D2F0000}"/>
    <cellStyle name="En-tête 2" xfId="12137" xr:uid="{00000000-0005-0000-0000-00006E2F0000}"/>
    <cellStyle name="Entrée 2" xfId="12157" xr:uid="{00000000-0005-0000-0000-0000822F0000}"/>
    <cellStyle name="Entrée 2 2" xfId="12158" xr:uid="{00000000-0005-0000-0000-0000832F0000}"/>
    <cellStyle name="Entrée 2 2 2" xfId="12159" xr:uid="{00000000-0005-0000-0000-0000842F0000}"/>
    <cellStyle name="Entrée 2 2 2 2" xfId="12160" xr:uid="{00000000-0005-0000-0000-0000852F0000}"/>
    <cellStyle name="Entrée 2 2 2 2 2" xfId="12161" xr:uid="{00000000-0005-0000-0000-0000862F0000}"/>
    <cellStyle name="Entrée 2 2 2 3" xfId="12162" xr:uid="{00000000-0005-0000-0000-0000872F0000}"/>
    <cellStyle name="Entrée 2 2 3" xfId="12163" xr:uid="{00000000-0005-0000-0000-0000882F0000}"/>
    <cellStyle name="Entrée 2 2 3 2" xfId="12164" xr:uid="{00000000-0005-0000-0000-0000892F0000}"/>
    <cellStyle name="Entrée 2 2 4" xfId="12165" xr:uid="{00000000-0005-0000-0000-00008A2F0000}"/>
    <cellStyle name="Entrée 2 2_Parc Mobile" xfId="12166" xr:uid="{00000000-0005-0000-0000-00008B2F0000}"/>
    <cellStyle name="Entrée 2 3" xfId="12167" xr:uid="{00000000-0005-0000-0000-00008C2F0000}"/>
    <cellStyle name="Entrée 2 3 2" xfId="12168" xr:uid="{00000000-0005-0000-0000-00008D2F0000}"/>
    <cellStyle name="Entrée 2 4" xfId="12169" xr:uid="{00000000-0005-0000-0000-00008E2F0000}"/>
    <cellStyle name="Entrée 2_RH et QS" xfId="12170" xr:uid="{00000000-0005-0000-0000-00008F2F0000}"/>
    <cellStyle name="Entrée 3" xfId="12171" xr:uid="{00000000-0005-0000-0000-0000902F0000}"/>
    <cellStyle name="Entrée 3 2" xfId="12172" xr:uid="{00000000-0005-0000-0000-0000912F0000}"/>
    <cellStyle name="Entrée 3 2 2" xfId="12173" xr:uid="{00000000-0005-0000-0000-0000922F0000}"/>
    <cellStyle name="Entrée 3 2 2 2" xfId="12174" xr:uid="{00000000-0005-0000-0000-0000932F0000}"/>
    <cellStyle name="Entrée 3 2 3" xfId="12175" xr:uid="{00000000-0005-0000-0000-0000942F0000}"/>
    <cellStyle name="Entrée 3 3" xfId="12176" xr:uid="{00000000-0005-0000-0000-0000952F0000}"/>
    <cellStyle name="Entrée 3 3 2" xfId="12177" xr:uid="{00000000-0005-0000-0000-0000962F0000}"/>
    <cellStyle name="Entrée 3 4" xfId="12178" xr:uid="{00000000-0005-0000-0000-0000972F0000}"/>
    <cellStyle name="Entrée 3_RH et QS" xfId="12179" xr:uid="{00000000-0005-0000-0000-0000982F0000}"/>
    <cellStyle name="Entrée 4" xfId="12180" xr:uid="{00000000-0005-0000-0000-0000992F0000}"/>
    <cellStyle name="Entrée 4 2" xfId="12181" xr:uid="{00000000-0005-0000-0000-00009A2F0000}"/>
    <cellStyle name="Entrée 4 2 2" xfId="12182" xr:uid="{00000000-0005-0000-0000-00009B2F0000}"/>
    <cellStyle name="Entrée 4 2 2 2" xfId="12183" xr:uid="{00000000-0005-0000-0000-00009C2F0000}"/>
    <cellStyle name="Entrée 4 2 3" xfId="12184" xr:uid="{00000000-0005-0000-0000-00009D2F0000}"/>
    <cellStyle name="Entrée 4 3" xfId="12185" xr:uid="{00000000-0005-0000-0000-00009E2F0000}"/>
    <cellStyle name="Entrée 4 3 2" xfId="12186" xr:uid="{00000000-0005-0000-0000-00009F2F0000}"/>
    <cellStyle name="Entrée 4 4" xfId="12187" xr:uid="{00000000-0005-0000-0000-0000A02F0000}"/>
    <cellStyle name="Entrée 4_RH et QS" xfId="12188" xr:uid="{00000000-0005-0000-0000-0000A12F0000}"/>
    <cellStyle name="Entrée 5" xfId="12189" xr:uid="{00000000-0005-0000-0000-0000A22F0000}"/>
    <cellStyle name="Entrée 5 2" xfId="12190" xr:uid="{00000000-0005-0000-0000-0000A32F0000}"/>
    <cellStyle name="Entrée 5 2 2" xfId="12191" xr:uid="{00000000-0005-0000-0000-0000A42F0000}"/>
    <cellStyle name="Entrée 5 2 2 2" xfId="12192" xr:uid="{00000000-0005-0000-0000-0000A52F0000}"/>
    <cellStyle name="Entrée 5 2 3" xfId="12193" xr:uid="{00000000-0005-0000-0000-0000A62F0000}"/>
    <cellStyle name="Entrée 5 3" xfId="12194" xr:uid="{00000000-0005-0000-0000-0000A72F0000}"/>
    <cellStyle name="Entrée 5 3 2" xfId="12195" xr:uid="{00000000-0005-0000-0000-0000A82F0000}"/>
    <cellStyle name="Entrée 5 4" xfId="12196" xr:uid="{00000000-0005-0000-0000-0000A92F0000}"/>
    <cellStyle name="Entrée 5_RH et QS" xfId="12197" xr:uid="{00000000-0005-0000-0000-0000AA2F0000}"/>
    <cellStyle name="Entrée 6" xfId="12198" xr:uid="{00000000-0005-0000-0000-0000AB2F0000}"/>
    <cellStyle name="Entrée 6 2" xfId="12199" xr:uid="{00000000-0005-0000-0000-0000AC2F0000}"/>
    <cellStyle name="Entrée 6 2 2" xfId="12200" xr:uid="{00000000-0005-0000-0000-0000AD2F0000}"/>
    <cellStyle name="Entrée 6 2 2 2" xfId="12201" xr:uid="{00000000-0005-0000-0000-0000AE2F0000}"/>
    <cellStyle name="Entrée 6 2 3" xfId="12202" xr:uid="{00000000-0005-0000-0000-0000AF2F0000}"/>
    <cellStyle name="Entrée 6 3" xfId="12203" xr:uid="{00000000-0005-0000-0000-0000B02F0000}"/>
    <cellStyle name="Entrée 6 3 2" xfId="12204" xr:uid="{00000000-0005-0000-0000-0000B12F0000}"/>
    <cellStyle name="Entrée 6 4" xfId="12205" xr:uid="{00000000-0005-0000-0000-0000B22F0000}"/>
    <cellStyle name="Entrée 6_RH et QS" xfId="12206" xr:uid="{00000000-0005-0000-0000-0000B32F0000}"/>
    <cellStyle name="Entrée 7 2" xfId="12207" xr:uid="{00000000-0005-0000-0000-0000B42F0000}"/>
    <cellStyle name="Entrée 7 2 2" xfId="12208" xr:uid="{00000000-0005-0000-0000-0000B52F0000}"/>
    <cellStyle name="Entrée 7 2 2 2" xfId="12209" xr:uid="{00000000-0005-0000-0000-0000B62F0000}"/>
    <cellStyle name="Entrée 7 2 3" xfId="12210" xr:uid="{00000000-0005-0000-0000-0000B72F0000}"/>
    <cellStyle name="Entrée 8 2" xfId="12211" xr:uid="{00000000-0005-0000-0000-0000B82F0000}"/>
    <cellStyle name="Entrée 8 2 2" xfId="12212" xr:uid="{00000000-0005-0000-0000-0000B92F0000}"/>
    <cellStyle name="Entrée 8 2 2 2" xfId="12213" xr:uid="{00000000-0005-0000-0000-0000BA2F0000}"/>
    <cellStyle name="Entrée 8 2 3" xfId="12214" xr:uid="{00000000-0005-0000-0000-0000BB2F0000}"/>
    <cellStyle name="entry box" xfId="12154" xr:uid="{00000000-0005-0000-0000-00007F2F0000}"/>
    <cellStyle name="entry box 2" xfId="12155" xr:uid="{00000000-0005-0000-0000-0000802F0000}"/>
    <cellStyle name="entry box 2 2" xfId="12156" xr:uid="{00000000-0005-0000-0000-0000812F0000}"/>
    <cellStyle name="Euro" xfId="12215" xr:uid="{00000000-0005-0000-0000-0000BC2F0000}"/>
    <cellStyle name="Euro 10" xfId="12216" xr:uid="{00000000-0005-0000-0000-0000BD2F0000}"/>
    <cellStyle name="Euro 10 2" xfId="12217" xr:uid="{00000000-0005-0000-0000-0000BE2F0000}"/>
    <cellStyle name="Euro 11" xfId="12218" xr:uid="{00000000-0005-0000-0000-0000BF2F0000}"/>
    <cellStyle name="Euro 12" xfId="12219" xr:uid="{00000000-0005-0000-0000-0000C02F0000}"/>
    <cellStyle name="Euro 13" xfId="12220" xr:uid="{00000000-0005-0000-0000-0000C12F0000}"/>
    <cellStyle name="Euro 13 2" xfId="12221" xr:uid="{00000000-0005-0000-0000-0000C22F0000}"/>
    <cellStyle name="Euro 14" xfId="12222" xr:uid="{00000000-0005-0000-0000-0000C32F0000}"/>
    <cellStyle name="Euro 14 2" xfId="12223" xr:uid="{00000000-0005-0000-0000-0000C42F0000}"/>
    <cellStyle name="Euro 15" xfId="12224" xr:uid="{00000000-0005-0000-0000-0000C52F0000}"/>
    <cellStyle name="Euro 16" xfId="12225" xr:uid="{00000000-0005-0000-0000-0000C62F0000}"/>
    <cellStyle name="Euro 17" xfId="12226" xr:uid="{00000000-0005-0000-0000-0000C72F0000}"/>
    <cellStyle name="Euro 2" xfId="12227" xr:uid="{00000000-0005-0000-0000-0000C82F0000}"/>
    <cellStyle name="Euro 2 2" xfId="12228" xr:uid="{00000000-0005-0000-0000-0000C92F0000}"/>
    <cellStyle name="Euro 2 2 2" xfId="12229" xr:uid="{00000000-0005-0000-0000-0000CA2F0000}"/>
    <cellStyle name="Euro 2 2 2 2" xfId="12230" xr:uid="{00000000-0005-0000-0000-0000CB2F0000}"/>
    <cellStyle name="Euro 2 2_RH et QS" xfId="12231" xr:uid="{00000000-0005-0000-0000-0000CC2F0000}"/>
    <cellStyle name="Euro 2 3" xfId="12232" xr:uid="{00000000-0005-0000-0000-0000CD2F0000}"/>
    <cellStyle name="Euro 2 3 2" xfId="12233" xr:uid="{00000000-0005-0000-0000-0000CE2F0000}"/>
    <cellStyle name="Euro 2_RH et QS" xfId="12234" xr:uid="{00000000-0005-0000-0000-0000CF2F0000}"/>
    <cellStyle name="Euro 3" xfId="12235" xr:uid="{00000000-0005-0000-0000-0000D02F0000}"/>
    <cellStyle name="Euro 3 2" xfId="12236" xr:uid="{00000000-0005-0000-0000-0000D12F0000}"/>
    <cellStyle name="Euro 3 2 2" xfId="12237" xr:uid="{00000000-0005-0000-0000-0000D22F0000}"/>
    <cellStyle name="Euro 3_RH et QS" xfId="12238" xr:uid="{00000000-0005-0000-0000-0000D32F0000}"/>
    <cellStyle name="Euro 4" xfId="12239" xr:uid="{00000000-0005-0000-0000-0000D42F0000}"/>
    <cellStyle name="Euro 4 2" xfId="12240" xr:uid="{00000000-0005-0000-0000-0000D52F0000}"/>
    <cellStyle name="Euro 4 2 2" xfId="12241" xr:uid="{00000000-0005-0000-0000-0000D62F0000}"/>
    <cellStyle name="Euro 4 3" xfId="12242" xr:uid="{00000000-0005-0000-0000-0000D72F0000}"/>
    <cellStyle name="Euro 4_RH et QS" xfId="12243" xr:uid="{00000000-0005-0000-0000-0000D82F0000}"/>
    <cellStyle name="Euro 5" xfId="12244" xr:uid="{00000000-0005-0000-0000-0000D92F0000}"/>
    <cellStyle name="Euro 5 2" xfId="12245" xr:uid="{00000000-0005-0000-0000-0000DA2F0000}"/>
    <cellStyle name="Euro 5 3" xfId="12246" xr:uid="{00000000-0005-0000-0000-0000DB2F0000}"/>
    <cellStyle name="Euro 5_RH et QS" xfId="12247" xr:uid="{00000000-0005-0000-0000-0000DC2F0000}"/>
    <cellStyle name="Euro 6" xfId="12248" xr:uid="{00000000-0005-0000-0000-0000DD2F0000}"/>
    <cellStyle name="Euro 7" xfId="12249" xr:uid="{00000000-0005-0000-0000-0000DE2F0000}"/>
    <cellStyle name="Euro 8" xfId="12250" xr:uid="{00000000-0005-0000-0000-0000DF2F0000}"/>
    <cellStyle name="Euro 8 2" xfId="12251" xr:uid="{00000000-0005-0000-0000-0000E02F0000}"/>
    <cellStyle name="Euro 9" xfId="12252" xr:uid="{00000000-0005-0000-0000-0000E12F0000}"/>
    <cellStyle name="Euro 9 2" xfId="12253" xr:uid="{00000000-0005-0000-0000-0000E22F0000}"/>
    <cellStyle name="Euro_Budget Telmob 2011" xfId="12254" xr:uid="{00000000-0005-0000-0000-0000E32F0000}"/>
    <cellStyle name="Excel Built-in Comma [0] 1" xfId="17252" xr:uid="{00000000-0005-0000-0000-000070430000}"/>
    <cellStyle name="Explanatory Text 10" xfId="12255" xr:uid="{00000000-0005-0000-0000-0000E42F0000}"/>
    <cellStyle name="Explanatory Text 11" xfId="12256" xr:uid="{00000000-0005-0000-0000-0000E52F0000}"/>
    <cellStyle name="Explanatory Text 12" xfId="12257" xr:uid="{00000000-0005-0000-0000-0000E62F0000}"/>
    <cellStyle name="Explanatory Text 13" xfId="12258" xr:uid="{00000000-0005-0000-0000-0000E72F0000}"/>
    <cellStyle name="Explanatory Text 14" xfId="12259" xr:uid="{00000000-0005-0000-0000-0000E82F0000}"/>
    <cellStyle name="Explanatory Text 15" xfId="12260" xr:uid="{00000000-0005-0000-0000-0000E92F0000}"/>
    <cellStyle name="Explanatory Text 16" xfId="12261" xr:uid="{00000000-0005-0000-0000-0000EA2F0000}"/>
    <cellStyle name="Explanatory Text 17" xfId="12262" xr:uid="{00000000-0005-0000-0000-0000EB2F0000}"/>
    <cellStyle name="Explanatory Text 18" xfId="12263" xr:uid="{00000000-0005-0000-0000-0000EC2F0000}"/>
    <cellStyle name="Explanatory Text 19" xfId="12264" xr:uid="{00000000-0005-0000-0000-0000ED2F0000}"/>
    <cellStyle name="Explanatory Text 2" xfId="12265" xr:uid="{00000000-0005-0000-0000-0000EE2F0000}"/>
    <cellStyle name="Explanatory Text 20" xfId="12266" xr:uid="{00000000-0005-0000-0000-0000EF2F0000}"/>
    <cellStyle name="Explanatory Text 21" xfId="12267" xr:uid="{00000000-0005-0000-0000-0000F02F0000}"/>
    <cellStyle name="Explanatory Text 22" xfId="12268" xr:uid="{00000000-0005-0000-0000-0000F12F0000}"/>
    <cellStyle name="Explanatory Text 23" xfId="12269" xr:uid="{00000000-0005-0000-0000-0000F22F0000}"/>
    <cellStyle name="Explanatory Text 24" xfId="12270" xr:uid="{00000000-0005-0000-0000-0000F32F0000}"/>
    <cellStyle name="Explanatory Text 25" xfId="12271" xr:uid="{00000000-0005-0000-0000-0000F42F0000}"/>
    <cellStyle name="Explanatory Text 26" xfId="12272" xr:uid="{00000000-0005-0000-0000-0000F52F0000}"/>
    <cellStyle name="Explanatory Text 27" xfId="12273" xr:uid="{00000000-0005-0000-0000-0000F62F0000}"/>
    <cellStyle name="Explanatory Text 28" xfId="12274" xr:uid="{00000000-0005-0000-0000-0000F72F0000}"/>
    <cellStyle name="Explanatory Text 3" xfId="12275" xr:uid="{00000000-0005-0000-0000-0000F82F0000}"/>
    <cellStyle name="Explanatory Text 4" xfId="12276" xr:uid="{00000000-0005-0000-0000-0000F92F0000}"/>
    <cellStyle name="Explanatory Text 5" xfId="12277" xr:uid="{00000000-0005-0000-0000-0000FA2F0000}"/>
    <cellStyle name="Explanatory Text 6" xfId="12278" xr:uid="{00000000-0005-0000-0000-0000FB2F0000}"/>
    <cellStyle name="Explanatory Text 7" xfId="12279" xr:uid="{00000000-0005-0000-0000-0000FC2F0000}"/>
    <cellStyle name="Explanatory Text 8" xfId="12280" xr:uid="{00000000-0005-0000-0000-0000FD2F0000}"/>
    <cellStyle name="Explanatory Text 9" xfId="12281" xr:uid="{00000000-0005-0000-0000-0000FE2F0000}"/>
    <cellStyle name="Ezres [0]_Cable" xfId="12282" xr:uid="{00000000-0005-0000-0000-0000FF2F0000}"/>
    <cellStyle name="Ezres_Cable" xfId="12283" xr:uid="{00000000-0005-0000-0000-000000300000}"/>
    <cellStyle name="F2" xfId="12284" xr:uid="{00000000-0005-0000-0000-000001300000}"/>
    <cellStyle name="F3" xfId="12285" xr:uid="{00000000-0005-0000-0000-000002300000}"/>
    <cellStyle name="F4" xfId="12286" xr:uid="{00000000-0005-0000-0000-000003300000}"/>
    <cellStyle name="F5" xfId="12287" xr:uid="{00000000-0005-0000-0000-000004300000}"/>
    <cellStyle name="F6" xfId="12288" xr:uid="{00000000-0005-0000-0000-000005300000}"/>
    <cellStyle name="F7" xfId="12289" xr:uid="{00000000-0005-0000-0000-000006300000}"/>
    <cellStyle name="F8" xfId="12290" xr:uid="{00000000-0005-0000-0000-000007300000}"/>
    <cellStyle name="Financier0" xfId="12291" xr:uid="{00000000-0005-0000-0000-000008300000}"/>
    <cellStyle name="Fixed" xfId="12292" xr:uid="{00000000-0005-0000-0000-000009300000}"/>
    <cellStyle name="Fixed [0]" xfId="12296" xr:uid="{00000000-0005-0000-0000-00000D300000}"/>
    <cellStyle name="Fixed 2" xfId="12293" xr:uid="{00000000-0005-0000-0000-00000A300000}"/>
    <cellStyle name="Fixed 2 2" xfId="12294" xr:uid="{00000000-0005-0000-0000-00000B300000}"/>
    <cellStyle name="Fixed 3" xfId="12295" xr:uid="{00000000-0005-0000-0000-00000C300000}"/>
    <cellStyle name="Fixed_Parc Mobile" xfId="12297" xr:uid="{00000000-0005-0000-0000-00000E300000}"/>
    <cellStyle name="Followed Hyperlink_financing modelsc1" xfId="12298" xr:uid="{00000000-0005-0000-0000-00000F300000}"/>
    <cellStyle name="format - Style1" xfId="12299" xr:uid="{00000000-0005-0000-0000-000010300000}"/>
    <cellStyle name="Formula" xfId="12300" xr:uid="{00000000-0005-0000-0000-000011300000}"/>
    <cellStyle name="Giga" xfId="12301" xr:uid="{00000000-0005-0000-0000-000012300000}"/>
    <cellStyle name="Giga 2" xfId="12302" xr:uid="{00000000-0005-0000-0000-000013300000}"/>
    <cellStyle name="Giga_RH et QS" xfId="12303" xr:uid="{00000000-0005-0000-0000-000014300000}"/>
    <cellStyle name="Good 10" xfId="12304" xr:uid="{00000000-0005-0000-0000-000015300000}"/>
    <cellStyle name="Good 11" xfId="12305" xr:uid="{00000000-0005-0000-0000-000016300000}"/>
    <cellStyle name="Good 12" xfId="12306" xr:uid="{00000000-0005-0000-0000-000017300000}"/>
    <cellStyle name="Good 13" xfId="12307" xr:uid="{00000000-0005-0000-0000-000018300000}"/>
    <cellStyle name="Good 14" xfId="12308" xr:uid="{00000000-0005-0000-0000-000019300000}"/>
    <cellStyle name="Good 15" xfId="12309" xr:uid="{00000000-0005-0000-0000-00001A300000}"/>
    <cellStyle name="Good 16" xfId="12310" xr:uid="{00000000-0005-0000-0000-00001B300000}"/>
    <cellStyle name="Good 17" xfId="12311" xr:uid="{00000000-0005-0000-0000-00001C300000}"/>
    <cellStyle name="Good 18" xfId="12312" xr:uid="{00000000-0005-0000-0000-00001D300000}"/>
    <cellStyle name="Good 19" xfId="12313" xr:uid="{00000000-0005-0000-0000-00001E300000}"/>
    <cellStyle name="Good 2" xfId="12314" xr:uid="{00000000-0005-0000-0000-00001F300000}"/>
    <cellStyle name="Good 20" xfId="12315" xr:uid="{00000000-0005-0000-0000-000020300000}"/>
    <cellStyle name="Good 21" xfId="12316" xr:uid="{00000000-0005-0000-0000-000021300000}"/>
    <cellStyle name="Good 22" xfId="12317" xr:uid="{00000000-0005-0000-0000-000022300000}"/>
    <cellStyle name="Good 23" xfId="12318" xr:uid="{00000000-0005-0000-0000-000023300000}"/>
    <cellStyle name="Good 24" xfId="12319" xr:uid="{00000000-0005-0000-0000-000024300000}"/>
    <cellStyle name="Good 25" xfId="12320" xr:uid="{00000000-0005-0000-0000-000025300000}"/>
    <cellStyle name="Good 26" xfId="12321" xr:uid="{00000000-0005-0000-0000-000026300000}"/>
    <cellStyle name="Good 27" xfId="12322" xr:uid="{00000000-0005-0000-0000-000027300000}"/>
    <cellStyle name="Good 28" xfId="12323" xr:uid="{00000000-0005-0000-0000-000028300000}"/>
    <cellStyle name="Good 3" xfId="12324" xr:uid="{00000000-0005-0000-0000-000029300000}"/>
    <cellStyle name="Good 4" xfId="12325" xr:uid="{00000000-0005-0000-0000-00002A300000}"/>
    <cellStyle name="Good 5" xfId="12326" xr:uid="{00000000-0005-0000-0000-00002B300000}"/>
    <cellStyle name="Good 6" xfId="12327" xr:uid="{00000000-0005-0000-0000-00002C300000}"/>
    <cellStyle name="Good 7" xfId="12328" xr:uid="{00000000-0005-0000-0000-00002D300000}"/>
    <cellStyle name="Good 8" xfId="12329" xr:uid="{00000000-0005-0000-0000-00002E300000}"/>
    <cellStyle name="Good 9" xfId="12330" xr:uid="{00000000-0005-0000-0000-00002F300000}"/>
    <cellStyle name="GRAS" xfId="12331" xr:uid="{00000000-0005-0000-0000-000030300000}"/>
    <cellStyle name="GRAS 2" xfId="12332" xr:uid="{00000000-0005-0000-0000-000031300000}"/>
    <cellStyle name="GRAS_RH et QS" xfId="12333" xr:uid="{00000000-0005-0000-0000-000032300000}"/>
    <cellStyle name="Grey" xfId="12334" xr:uid="{00000000-0005-0000-0000-000033300000}"/>
    <cellStyle name="Growth" xfId="12335" xr:uid="{00000000-0005-0000-0000-000034300000}"/>
    <cellStyle name="Header" xfId="12336" xr:uid="{00000000-0005-0000-0000-000035300000}"/>
    <cellStyle name="Header - Style1" xfId="12337" xr:uid="{00000000-0005-0000-0000-000036300000}"/>
    <cellStyle name="Header - Style1 2" xfId="12338" xr:uid="{00000000-0005-0000-0000-000037300000}"/>
    <cellStyle name="Header Total" xfId="12339" xr:uid="{00000000-0005-0000-0000-000038300000}"/>
    <cellStyle name="Header Total 2" xfId="12340" xr:uid="{00000000-0005-0000-0000-000039300000}"/>
    <cellStyle name="HEADER_Access (6 circle) KPI Consolidation version 8" xfId="12351" xr:uid="{00000000-0005-0000-0000-000044300000}"/>
    <cellStyle name="Header1" xfId="12341" xr:uid="{00000000-0005-0000-0000-00003A300000}"/>
    <cellStyle name="Header2" xfId="12342" xr:uid="{00000000-0005-0000-0000-00003B300000}"/>
    <cellStyle name="Header2 2" xfId="12343" xr:uid="{00000000-0005-0000-0000-00003C300000}"/>
    <cellStyle name="Header2 2 2" xfId="12344" xr:uid="{00000000-0005-0000-0000-00003D300000}"/>
    <cellStyle name="Header2 3" xfId="12345" xr:uid="{00000000-0005-0000-0000-00003E300000}"/>
    <cellStyle name="Header3" xfId="12346" xr:uid="{00000000-0005-0000-0000-00003F300000}"/>
    <cellStyle name="Header3 2" xfId="12347" xr:uid="{00000000-0005-0000-0000-000040300000}"/>
    <cellStyle name="Header4" xfId="12348" xr:uid="{00000000-0005-0000-0000-000041300000}"/>
    <cellStyle name="Header4 2" xfId="12349" xr:uid="{00000000-0005-0000-0000-000042300000}"/>
    <cellStyle name="Header4 2 2" xfId="12350" xr:uid="{00000000-0005-0000-0000-000043300000}"/>
    <cellStyle name="Heading 1 1" xfId="12352" xr:uid="{00000000-0005-0000-0000-000045300000}"/>
    <cellStyle name="Heading 1 10" xfId="12353" xr:uid="{00000000-0005-0000-0000-000046300000}"/>
    <cellStyle name="Heading 1 11" xfId="12354" xr:uid="{00000000-0005-0000-0000-000047300000}"/>
    <cellStyle name="Heading 1 12" xfId="12355" xr:uid="{00000000-0005-0000-0000-000048300000}"/>
    <cellStyle name="Heading 1 13" xfId="12356" xr:uid="{00000000-0005-0000-0000-000049300000}"/>
    <cellStyle name="Heading 1 14" xfId="12357" xr:uid="{00000000-0005-0000-0000-00004A300000}"/>
    <cellStyle name="Heading 1 15" xfId="12358" xr:uid="{00000000-0005-0000-0000-00004B300000}"/>
    <cellStyle name="Heading 1 16" xfId="12359" xr:uid="{00000000-0005-0000-0000-00004C300000}"/>
    <cellStyle name="Heading 1 17" xfId="12360" xr:uid="{00000000-0005-0000-0000-00004D300000}"/>
    <cellStyle name="Heading 1 18" xfId="12361" xr:uid="{00000000-0005-0000-0000-00004E300000}"/>
    <cellStyle name="Heading 1 19" xfId="12362" xr:uid="{00000000-0005-0000-0000-00004F300000}"/>
    <cellStyle name="Heading 1 2" xfId="12363" xr:uid="{00000000-0005-0000-0000-000050300000}"/>
    <cellStyle name="Heading 1 20" xfId="12364" xr:uid="{00000000-0005-0000-0000-000051300000}"/>
    <cellStyle name="Heading 1 21" xfId="12365" xr:uid="{00000000-0005-0000-0000-000052300000}"/>
    <cellStyle name="Heading 1 22" xfId="12366" xr:uid="{00000000-0005-0000-0000-000053300000}"/>
    <cellStyle name="Heading 1 23" xfId="12367" xr:uid="{00000000-0005-0000-0000-000054300000}"/>
    <cellStyle name="Heading 1 24" xfId="12368" xr:uid="{00000000-0005-0000-0000-000055300000}"/>
    <cellStyle name="Heading 1 25" xfId="12369" xr:uid="{00000000-0005-0000-0000-000056300000}"/>
    <cellStyle name="Heading 1 26" xfId="12370" xr:uid="{00000000-0005-0000-0000-000057300000}"/>
    <cellStyle name="Heading 1 27" xfId="12371" xr:uid="{00000000-0005-0000-0000-000058300000}"/>
    <cellStyle name="Heading 1 28" xfId="12372" xr:uid="{00000000-0005-0000-0000-000059300000}"/>
    <cellStyle name="Heading 1 29" xfId="12373" xr:uid="{00000000-0005-0000-0000-00005A300000}"/>
    <cellStyle name="Heading 1 3" xfId="12374" xr:uid="{00000000-0005-0000-0000-00005B300000}"/>
    <cellStyle name="Heading 1 4" xfId="12375" xr:uid="{00000000-0005-0000-0000-00005C300000}"/>
    <cellStyle name="Heading 1 5" xfId="12376" xr:uid="{00000000-0005-0000-0000-00005D300000}"/>
    <cellStyle name="Heading 1 6" xfId="12377" xr:uid="{00000000-0005-0000-0000-00005E300000}"/>
    <cellStyle name="Heading 1 7" xfId="12378" xr:uid="{00000000-0005-0000-0000-00005F300000}"/>
    <cellStyle name="Heading 1 8" xfId="12379" xr:uid="{00000000-0005-0000-0000-000060300000}"/>
    <cellStyle name="Heading 1 9" xfId="12380" xr:uid="{00000000-0005-0000-0000-000061300000}"/>
    <cellStyle name="Heading 2 10" xfId="12381" xr:uid="{00000000-0005-0000-0000-000063300000}"/>
    <cellStyle name="Heading 2 11" xfId="12382" xr:uid="{00000000-0005-0000-0000-000064300000}"/>
    <cellStyle name="Heading 2 12" xfId="12383" xr:uid="{00000000-0005-0000-0000-000065300000}"/>
    <cellStyle name="Heading 2 13" xfId="12384" xr:uid="{00000000-0005-0000-0000-000066300000}"/>
    <cellStyle name="Heading 2 14" xfId="12385" xr:uid="{00000000-0005-0000-0000-000067300000}"/>
    <cellStyle name="Heading 2 15" xfId="12386" xr:uid="{00000000-0005-0000-0000-000068300000}"/>
    <cellStyle name="Heading 2 16" xfId="12387" xr:uid="{00000000-0005-0000-0000-000069300000}"/>
    <cellStyle name="Heading 2 17" xfId="12388" xr:uid="{00000000-0005-0000-0000-00006A300000}"/>
    <cellStyle name="Heading 2 18" xfId="12389" xr:uid="{00000000-0005-0000-0000-00006B300000}"/>
    <cellStyle name="Heading 2 19" xfId="12390" xr:uid="{00000000-0005-0000-0000-00006C300000}"/>
    <cellStyle name="Heading 2 2" xfId="12391" xr:uid="{00000000-0005-0000-0000-00006D300000}"/>
    <cellStyle name="Heading 2 20" xfId="12392" xr:uid="{00000000-0005-0000-0000-00006E300000}"/>
    <cellStyle name="Heading 2 21" xfId="12393" xr:uid="{00000000-0005-0000-0000-00006F300000}"/>
    <cellStyle name="Heading 2 22" xfId="12394" xr:uid="{00000000-0005-0000-0000-000070300000}"/>
    <cellStyle name="Heading 2 23" xfId="12395" xr:uid="{00000000-0005-0000-0000-000071300000}"/>
    <cellStyle name="Heading 2 24" xfId="12396" xr:uid="{00000000-0005-0000-0000-000072300000}"/>
    <cellStyle name="Heading 2 25" xfId="12397" xr:uid="{00000000-0005-0000-0000-000073300000}"/>
    <cellStyle name="Heading 2 26" xfId="12398" xr:uid="{00000000-0005-0000-0000-000074300000}"/>
    <cellStyle name="Heading 2 27" xfId="12399" xr:uid="{00000000-0005-0000-0000-000075300000}"/>
    <cellStyle name="Heading 2 28" xfId="12400" xr:uid="{00000000-0005-0000-0000-000076300000}"/>
    <cellStyle name="Heading 2 3" xfId="12401" xr:uid="{00000000-0005-0000-0000-000077300000}"/>
    <cellStyle name="Heading 2 30" xfId="12402" xr:uid="{00000000-0005-0000-0000-000078300000}"/>
    <cellStyle name="Heading 2 4" xfId="12403" xr:uid="{00000000-0005-0000-0000-000079300000}"/>
    <cellStyle name="Heading 2 5" xfId="12404" xr:uid="{00000000-0005-0000-0000-00007A300000}"/>
    <cellStyle name="Heading 2 6" xfId="12405" xr:uid="{00000000-0005-0000-0000-00007B300000}"/>
    <cellStyle name="Heading 2 7" xfId="12406" xr:uid="{00000000-0005-0000-0000-00007C300000}"/>
    <cellStyle name="Heading 2 8" xfId="12407" xr:uid="{00000000-0005-0000-0000-00007D300000}"/>
    <cellStyle name="Heading 2 9" xfId="12408" xr:uid="{00000000-0005-0000-0000-00007E300000}"/>
    <cellStyle name="Heading 3" xfId="12409" xr:uid="{00000000-0005-0000-0000-000080300000}"/>
    <cellStyle name="Heading 3 10" xfId="12410" xr:uid="{00000000-0005-0000-0000-000081300000}"/>
    <cellStyle name="Heading 3 11" xfId="12411" xr:uid="{00000000-0005-0000-0000-000082300000}"/>
    <cellStyle name="Heading 3 12" xfId="12412" xr:uid="{00000000-0005-0000-0000-000083300000}"/>
    <cellStyle name="Heading 3 13" xfId="12413" xr:uid="{00000000-0005-0000-0000-000084300000}"/>
    <cellStyle name="Heading 3 14" xfId="12414" xr:uid="{00000000-0005-0000-0000-000085300000}"/>
    <cellStyle name="Heading 3 15" xfId="12415" xr:uid="{00000000-0005-0000-0000-000086300000}"/>
    <cellStyle name="Heading 3 16" xfId="12416" xr:uid="{00000000-0005-0000-0000-000087300000}"/>
    <cellStyle name="Heading 3 17" xfId="12417" xr:uid="{00000000-0005-0000-0000-000088300000}"/>
    <cellStyle name="Heading 3 18" xfId="12418" xr:uid="{00000000-0005-0000-0000-000089300000}"/>
    <cellStyle name="Heading 3 19" xfId="12419" xr:uid="{00000000-0005-0000-0000-00008A300000}"/>
    <cellStyle name="Heading 3 2" xfId="12420" xr:uid="{00000000-0005-0000-0000-00008B300000}"/>
    <cellStyle name="Heading 3 20" xfId="12421" xr:uid="{00000000-0005-0000-0000-00008C300000}"/>
    <cellStyle name="Heading 3 21" xfId="12422" xr:uid="{00000000-0005-0000-0000-00008D300000}"/>
    <cellStyle name="Heading 3 22" xfId="12423" xr:uid="{00000000-0005-0000-0000-00008E300000}"/>
    <cellStyle name="Heading 3 23" xfId="12424" xr:uid="{00000000-0005-0000-0000-00008F300000}"/>
    <cellStyle name="Heading 3 24" xfId="12425" xr:uid="{00000000-0005-0000-0000-000090300000}"/>
    <cellStyle name="Heading 3 25" xfId="12426" xr:uid="{00000000-0005-0000-0000-000091300000}"/>
    <cellStyle name="Heading 3 26" xfId="12427" xr:uid="{00000000-0005-0000-0000-000092300000}"/>
    <cellStyle name="Heading 3 27" xfId="12428" xr:uid="{00000000-0005-0000-0000-000093300000}"/>
    <cellStyle name="Heading 3 28" xfId="12429" xr:uid="{00000000-0005-0000-0000-000094300000}"/>
    <cellStyle name="Heading 3 3" xfId="12430" xr:uid="{00000000-0005-0000-0000-000095300000}"/>
    <cellStyle name="Heading 3 4" xfId="12431" xr:uid="{00000000-0005-0000-0000-000096300000}"/>
    <cellStyle name="Heading 3 5" xfId="12432" xr:uid="{00000000-0005-0000-0000-000097300000}"/>
    <cellStyle name="Heading 3 6" xfId="12433" xr:uid="{00000000-0005-0000-0000-000098300000}"/>
    <cellStyle name="Heading 3 7" xfId="12434" xr:uid="{00000000-0005-0000-0000-000099300000}"/>
    <cellStyle name="Heading 3 8" xfId="12435" xr:uid="{00000000-0005-0000-0000-00009A300000}"/>
    <cellStyle name="Heading 3 9" xfId="12436" xr:uid="{00000000-0005-0000-0000-00009B300000}"/>
    <cellStyle name="Heading 3_RH et QS" xfId="12437" xr:uid="{00000000-0005-0000-0000-00009C300000}"/>
    <cellStyle name="Heading 4" xfId="12438" xr:uid="{00000000-0005-0000-0000-00009D300000}"/>
    <cellStyle name="Heading 4 10" xfId="12439" xr:uid="{00000000-0005-0000-0000-00009E300000}"/>
    <cellStyle name="Heading 4 11" xfId="12440" xr:uid="{00000000-0005-0000-0000-00009F300000}"/>
    <cellStyle name="Heading 4 12" xfId="12441" xr:uid="{00000000-0005-0000-0000-0000A0300000}"/>
    <cellStyle name="Heading 4 13" xfId="12442" xr:uid="{00000000-0005-0000-0000-0000A1300000}"/>
    <cellStyle name="Heading 4 14" xfId="12443" xr:uid="{00000000-0005-0000-0000-0000A2300000}"/>
    <cellStyle name="Heading 4 15" xfId="12444" xr:uid="{00000000-0005-0000-0000-0000A3300000}"/>
    <cellStyle name="Heading 4 16" xfId="12445" xr:uid="{00000000-0005-0000-0000-0000A4300000}"/>
    <cellStyle name="Heading 4 17" xfId="12446" xr:uid="{00000000-0005-0000-0000-0000A5300000}"/>
    <cellStyle name="Heading 4 18" xfId="12447" xr:uid="{00000000-0005-0000-0000-0000A6300000}"/>
    <cellStyle name="Heading 4 19" xfId="12448" xr:uid="{00000000-0005-0000-0000-0000A7300000}"/>
    <cellStyle name="Heading 4 2" xfId="12449" xr:uid="{00000000-0005-0000-0000-0000A8300000}"/>
    <cellStyle name="Heading 4 20" xfId="12450" xr:uid="{00000000-0005-0000-0000-0000A9300000}"/>
    <cellStyle name="Heading 4 21" xfId="12451" xr:uid="{00000000-0005-0000-0000-0000AA300000}"/>
    <cellStyle name="Heading 4 22" xfId="12452" xr:uid="{00000000-0005-0000-0000-0000AB300000}"/>
    <cellStyle name="Heading 4 23" xfId="12453" xr:uid="{00000000-0005-0000-0000-0000AC300000}"/>
    <cellStyle name="Heading 4 24" xfId="12454" xr:uid="{00000000-0005-0000-0000-0000AD300000}"/>
    <cellStyle name="Heading 4 25" xfId="12455" xr:uid="{00000000-0005-0000-0000-0000AE300000}"/>
    <cellStyle name="Heading 4 26" xfId="12456" xr:uid="{00000000-0005-0000-0000-0000AF300000}"/>
    <cellStyle name="Heading 4 27" xfId="12457" xr:uid="{00000000-0005-0000-0000-0000B0300000}"/>
    <cellStyle name="Heading 4 28" xfId="12458" xr:uid="{00000000-0005-0000-0000-0000B1300000}"/>
    <cellStyle name="Heading 4 3" xfId="12459" xr:uid="{00000000-0005-0000-0000-0000B2300000}"/>
    <cellStyle name="Heading 4 4" xfId="12460" xr:uid="{00000000-0005-0000-0000-0000B3300000}"/>
    <cellStyle name="Heading 4 5" xfId="12461" xr:uid="{00000000-0005-0000-0000-0000B4300000}"/>
    <cellStyle name="Heading 4 6" xfId="12462" xr:uid="{00000000-0005-0000-0000-0000B5300000}"/>
    <cellStyle name="Heading 4 7" xfId="12463" xr:uid="{00000000-0005-0000-0000-0000B6300000}"/>
    <cellStyle name="Heading 4 8" xfId="12464" xr:uid="{00000000-0005-0000-0000-0000B7300000}"/>
    <cellStyle name="Heading 4 9" xfId="12465" xr:uid="{00000000-0005-0000-0000-0000B8300000}"/>
    <cellStyle name="Heading 4_RH et QS" xfId="12466" xr:uid="{00000000-0005-0000-0000-0000B9300000}"/>
    <cellStyle name="Heading 5" xfId="12467" xr:uid="{00000000-0005-0000-0000-0000BA300000}"/>
    <cellStyle name="Heading 6" xfId="12468" xr:uid="{00000000-0005-0000-0000-0000BB300000}"/>
    <cellStyle name="Heading 7" xfId="12469" xr:uid="{00000000-0005-0000-0000-0000BC300000}"/>
    <cellStyle name="Heading 8" xfId="12470" xr:uid="{00000000-0005-0000-0000-0000BD300000}"/>
    <cellStyle name="Heading bar" xfId="12471" xr:uid="{00000000-0005-0000-0000-0000BE300000}"/>
    <cellStyle name="Heading I" xfId="12472" xr:uid="{00000000-0005-0000-0000-0000BF300000}"/>
    <cellStyle name="Heading page" xfId="12473" xr:uid="{00000000-0005-0000-0000-0000C0300000}"/>
    <cellStyle name="Heading2" xfId="12474" xr:uid="{00000000-0005-0000-0000-0000C1300000}"/>
    <cellStyle name="HEADINGS" xfId="12475" xr:uid="{00000000-0005-0000-0000-0000C3300000}"/>
    <cellStyle name="HEADINGS 2" xfId="12476" xr:uid="{00000000-0005-0000-0000-0000C4300000}"/>
    <cellStyle name="HEADINGS 2 2" xfId="12477" xr:uid="{00000000-0005-0000-0000-0000C5300000}"/>
    <cellStyle name="HEADINGS 3" xfId="12478" xr:uid="{00000000-0005-0000-0000-0000C6300000}"/>
    <cellStyle name="HEADINGSTOP" xfId="12479" xr:uid="{00000000-0005-0000-0000-0000C7300000}"/>
    <cellStyle name="Headline1" xfId="12480" xr:uid="{00000000-0005-0000-0000-0000C8300000}"/>
    <cellStyle name="Headline2" xfId="12481" xr:uid="{00000000-0005-0000-0000-0000C9300000}"/>
    <cellStyle name="Headline3" xfId="12482" xr:uid="{00000000-0005-0000-0000-0000CA300000}"/>
    <cellStyle name="helv" xfId="12483" xr:uid="{00000000-0005-0000-0000-0000CB300000}"/>
    <cellStyle name="helv 2" xfId="12484" xr:uid="{00000000-0005-0000-0000-0000CC300000}"/>
    <cellStyle name="Hidden" xfId="12485" xr:uid="{00000000-0005-0000-0000-0000CD300000}"/>
    <cellStyle name="Hidden Decimal 0,00" xfId="12486" xr:uid="{00000000-0005-0000-0000-0000CE300000}"/>
    <cellStyle name="Hidden_RH et QS" xfId="12487" xr:uid="{00000000-0005-0000-0000-0000CF300000}"/>
    <cellStyle name="Hyperlink_Book1" xfId="12488" xr:uid="{00000000-0005-0000-0000-0000D0300000}"/>
    <cellStyle name="In Dates" xfId="12489" xr:uid="{00000000-0005-0000-0000-0000D1300000}"/>
    <cellStyle name="In Growth" xfId="12490" xr:uid="{00000000-0005-0000-0000-0000D2300000}"/>
    <cellStyle name="In Growth 2" xfId="12491" xr:uid="{00000000-0005-0000-0000-0000D3300000}"/>
    <cellStyle name="In Link" xfId="12492" xr:uid="{00000000-0005-0000-0000-0000D4300000}"/>
    <cellStyle name="In Link 2" xfId="12493" xr:uid="{00000000-0005-0000-0000-0000D5300000}"/>
    <cellStyle name="In Multiple" xfId="12494" xr:uid="{00000000-0005-0000-0000-0000D6300000}"/>
    <cellStyle name="In Normal" xfId="12495" xr:uid="{00000000-0005-0000-0000-0000D7300000}"/>
    <cellStyle name="In Percent" xfId="12496" xr:uid="{00000000-0005-0000-0000-0000D8300000}"/>
    <cellStyle name="In Years" xfId="12497" xr:uid="{00000000-0005-0000-0000-0000D9300000}"/>
    <cellStyle name="In Years 2" xfId="12498" xr:uid="{00000000-0005-0000-0000-0000DA300000}"/>
    <cellStyle name="indicatif_nv" xfId="12499" xr:uid="{00000000-0005-0000-0000-0000DB300000}"/>
    <cellStyle name="Input [%]" xfId="12536" xr:uid="{00000000-0005-0000-0000-000000310000}"/>
    <cellStyle name="Input [%] 2" xfId="12537" xr:uid="{00000000-0005-0000-0000-000001310000}"/>
    <cellStyle name="Input [%] 2 2" xfId="12538" xr:uid="{00000000-0005-0000-0000-000002310000}"/>
    <cellStyle name="Input [%0]" xfId="12533" xr:uid="{00000000-0005-0000-0000-0000FD300000}"/>
    <cellStyle name="Input [%0] 2" xfId="12534" xr:uid="{00000000-0005-0000-0000-0000FE300000}"/>
    <cellStyle name="Input [%0] 2 2" xfId="12535" xr:uid="{00000000-0005-0000-0000-0000FF300000}"/>
    <cellStyle name="Input [%00]" xfId="12530" xr:uid="{00000000-0005-0000-0000-0000FA300000}"/>
    <cellStyle name="Input [%00] 2" xfId="12531" xr:uid="{00000000-0005-0000-0000-0000FB300000}"/>
    <cellStyle name="Input [%00] 2 2" xfId="12532" xr:uid="{00000000-0005-0000-0000-0000FC300000}"/>
    <cellStyle name="Input [0]" xfId="12542" xr:uid="{00000000-0005-0000-0000-000006310000}"/>
    <cellStyle name="Input [0] 2" xfId="12543" xr:uid="{00000000-0005-0000-0000-000007310000}"/>
    <cellStyle name="Input [0] 2 2" xfId="12544" xr:uid="{00000000-0005-0000-0000-000008310000}"/>
    <cellStyle name="Input [00]" xfId="12539" xr:uid="{00000000-0005-0000-0000-000003310000}"/>
    <cellStyle name="Input [00] 2" xfId="12540" xr:uid="{00000000-0005-0000-0000-000004310000}"/>
    <cellStyle name="Input [00] 2 2" xfId="12541" xr:uid="{00000000-0005-0000-0000-000005310000}"/>
    <cellStyle name="Input [yellow]" xfId="12545" xr:uid="{00000000-0005-0000-0000-000009310000}"/>
    <cellStyle name="Input [yellow] 2" xfId="12546" xr:uid="{00000000-0005-0000-0000-00000A310000}"/>
    <cellStyle name="Input [yellow] 2 2" xfId="12547" xr:uid="{00000000-0005-0000-0000-00000B310000}"/>
    <cellStyle name="Input 10" xfId="12500" xr:uid="{00000000-0005-0000-0000-0000DC300000}"/>
    <cellStyle name="Input 11" xfId="12501" xr:uid="{00000000-0005-0000-0000-0000DD300000}"/>
    <cellStyle name="Input 12" xfId="12502" xr:uid="{00000000-0005-0000-0000-0000DE300000}"/>
    <cellStyle name="Input 13" xfId="12503" xr:uid="{00000000-0005-0000-0000-0000DF300000}"/>
    <cellStyle name="Input 14" xfId="12504" xr:uid="{00000000-0005-0000-0000-0000E0300000}"/>
    <cellStyle name="Input 15" xfId="12505" xr:uid="{00000000-0005-0000-0000-0000E1300000}"/>
    <cellStyle name="Input 16" xfId="12506" xr:uid="{00000000-0005-0000-0000-0000E2300000}"/>
    <cellStyle name="Input 17" xfId="12507" xr:uid="{00000000-0005-0000-0000-0000E3300000}"/>
    <cellStyle name="Input 18" xfId="12508" xr:uid="{00000000-0005-0000-0000-0000E4300000}"/>
    <cellStyle name="Input 19" xfId="12509" xr:uid="{00000000-0005-0000-0000-0000E5300000}"/>
    <cellStyle name="Input 2" xfId="12510" xr:uid="{00000000-0005-0000-0000-0000E6300000}"/>
    <cellStyle name="Input 20" xfId="12511" xr:uid="{00000000-0005-0000-0000-0000E7300000}"/>
    <cellStyle name="Input 21" xfId="12512" xr:uid="{00000000-0005-0000-0000-0000E8300000}"/>
    <cellStyle name="Input 22" xfId="12513" xr:uid="{00000000-0005-0000-0000-0000E9300000}"/>
    <cellStyle name="Input 23" xfId="12514" xr:uid="{00000000-0005-0000-0000-0000EA300000}"/>
    <cellStyle name="Input 24" xfId="12515" xr:uid="{00000000-0005-0000-0000-0000EB300000}"/>
    <cellStyle name="Input 25" xfId="12516" xr:uid="{00000000-0005-0000-0000-0000EC300000}"/>
    <cellStyle name="Input 26" xfId="12517" xr:uid="{00000000-0005-0000-0000-0000ED300000}"/>
    <cellStyle name="Input 27" xfId="12518" xr:uid="{00000000-0005-0000-0000-0000EE300000}"/>
    <cellStyle name="Input 28" xfId="12519" xr:uid="{00000000-0005-0000-0000-0000EF300000}"/>
    <cellStyle name="Input 29" xfId="12520" xr:uid="{00000000-0005-0000-0000-0000F0300000}"/>
    <cellStyle name="Input 29 2" xfId="12521" xr:uid="{00000000-0005-0000-0000-0000F1300000}"/>
    <cellStyle name="Input 3" xfId="12522" xr:uid="{00000000-0005-0000-0000-0000F2300000}"/>
    <cellStyle name="Input 30" xfId="12523" xr:uid="{00000000-0005-0000-0000-0000F3300000}"/>
    <cellStyle name="Input 4" xfId="12524" xr:uid="{00000000-0005-0000-0000-0000F4300000}"/>
    <cellStyle name="Input 5" xfId="12525" xr:uid="{00000000-0005-0000-0000-0000F5300000}"/>
    <cellStyle name="Input 6" xfId="12526" xr:uid="{00000000-0005-0000-0000-0000F6300000}"/>
    <cellStyle name="Input 7" xfId="12527" xr:uid="{00000000-0005-0000-0000-0000F7300000}"/>
    <cellStyle name="Input 8" xfId="12528" xr:uid="{00000000-0005-0000-0000-0000F8300000}"/>
    <cellStyle name="Input 9" xfId="12529" xr:uid="{00000000-0005-0000-0000-0000F9300000}"/>
    <cellStyle name="Input Cell" xfId="12548" xr:uid="{00000000-0005-0000-0000-00000C310000}"/>
    <cellStyle name="Input Currency" xfId="12549" xr:uid="{00000000-0005-0000-0000-00000D310000}"/>
    <cellStyle name="Input Currency 10" xfId="12550" xr:uid="{00000000-0005-0000-0000-00000E310000}"/>
    <cellStyle name="Input Currency 11" xfId="12551" xr:uid="{00000000-0005-0000-0000-00000F310000}"/>
    <cellStyle name="Input Currency 12" xfId="12552" xr:uid="{00000000-0005-0000-0000-000010310000}"/>
    <cellStyle name="Input Currency 13" xfId="12553" xr:uid="{00000000-0005-0000-0000-000011310000}"/>
    <cellStyle name="Input Currency 14" xfId="12554" xr:uid="{00000000-0005-0000-0000-000012310000}"/>
    <cellStyle name="Input Currency 2" xfId="12555" xr:uid="{00000000-0005-0000-0000-000013310000}"/>
    <cellStyle name="Input Currency 3" xfId="12556" xr:uid="{00000000-0005-0000-0000-000014310000}"/>
    <cellStyle name="Input Currency 4" xfId="12557" xr:uid="{00000000-0005-0000-0000-000015310000}"/>
    <cellStyle name="Input Currency 5" xfId="12558" xr:uid="{00000000-0005-0000-0000-000016310000}"/>
    <cellStyle name="Input Currency 6" xfId="12559" xr:uid="{00000000-0005-0000-0000-000017310000}"/>
    <cellStyle name="Input Currency 7" xfId="12560" xr:uid="{00000000-0005-0000-0000-000018310000}"/>
    <cellStyle name="Input Currency 8" xfId="12561" xr:uid="{00000000-0005-0000-0000-000019310000}"/>
    <cellStyle name="Input Currency 9" xfId="12562" xr:uid="{00000000-0005-0000-0000-00001A310000}"/>
    <cellStyle name="Input Currency_RH et QS" xfId="12563" xr:uid="{00000000-0005-0000-0000-00001B310000}"/>
    <cellStyle name="Input Decimal 0" xfId="12564" xr:uid="{00000000-0005-0000-0000-00001C310000}"/>
    <cellStyle name="Input Decimal 0,00" xfId="12565" xr:uid="{00000000-0005-0000-0000-00001D310000}"/>
    <cellStyle name="Input Normal" xfId="12566" xr:uid="{00000000-0005-0000-0000-00001E310000}"/>
    <cellStyle name="Input Normal 10" xfId="12567" xr:uid="{00000000-0005-0000-0000-00001F310000}"/>
    <cellStyle name="Input Normal 11" xfId="12568" xr:uid="{00000000-0005-0000-0000-000020310000}"/>
    <cellStyle name="Input Normal 12" xfId="12569" xr:uid="{00000000-0005-0000-0000-000021310000}"/>
    <cellStyle name="Input Normal 13" xfId="12570" xr:uid="{00000000-0005-0000-0000-000022310000}"/>
    <cellStyle name="Input Normal 14" xfId="12571" xr:uid="{00000000-0005-0000-0000-000023310000}"/>
    <cellStyle name="Input Normal 2" xfId="12572" xr:uid="{00000000-0005-0000-0000-000024310000}"/>
    <cellStyle name="Input Normal 3" xfId="12573" xr:uid="{00000000-0005-0000-0000-000025310000}"/>
    <cellStyle name="Input Normal 4" xfId="12574" xr:uid="{00000000-0005-0000-0000-000026310000}"/>
    <cellStyle name="Input Normal 5" xfId="12575" xr:uid="{00000000-0005-0000-0000-000027310000}"/>
    <cellStyle name="Input Normal 6" xfId="12576" xr:uid="{00000000-0005-0000-0000-000028310000}"/>
    <cellStyle name="Input Normal 7" xfId="12577" xr:uid="{00000000-0005-0000-0000-000029310000}"/>
    <cellStyle name="Input Normal 8" xfId="12578" xr:uid="{00000000-0005-0000-0000-00002A310000}"/>
    <cellStyle name="Input Normal 9" xfId="12579" xr:uid="{00000000-0005-0000-0000-00002B310000}"/>
    <cellStyle name="Input Normal_RH et QS" xfId="12580" xr:uid="{00000000-0005-0000-0000-00002C310000}"/>
    <cellStyle name="Input Percent" xfId="12581" xr:uid="{00000000-0005-0000-0000-00002D310000}"/>
    <cellStyle name="Input Percent 0" xfId="12582" xr:uid="{00000000-0005-0000-0000-00002E310000}"/>
    <cellStyle name="Input Percent 0,00" xfId="12583" xr:uid="{00000000-0005-0000-0000-00002F310000}"/>
    <cellStyle name="Input Percent 10" xfId="12584" xr:uid="{00000000-0005-0000-0000-000030310000}"/>
    <cellStyle name="Input Percent 11" xfId="12585" xr:uid="{00000000-0005-0000-0000-000031310000}"/>
    <cellStyle name="Input Percent 12" xfId="12586" xr:uid="{00000000-0005-0000-0000-000032310000}"/>
    <cellStyle name="Input Percent 13" xfId="12587" xr:uid="{00000000-0005-0000-0000-000033310000}"/>
    <cellStyle name="Input Percent 14" xfId="12588" xr:uid="{00000000-0005-0000-0000-000034310000}"/>
    <cellStyle name="Input Percent 2" xfId="12589" xr:uid="{00000000-0005-0000-0000-000035310000}"/>
    <cellStyle name="Input Percent 3" xfId="12590" xr:uid="{00000000-0005-0000-0000-000036310000}"/>
    <cellStyle name="Input Percent 4" xfId="12591" xr:uid="{00000000-0005-0000-0000-000037310000}"/>
    <cellStyle name="Input Percent 5" xfId="12592" xr:uid="{00000000-0005-0000-0000-000038310000}"/>
    <cellStyle name="Input Percent 6" xfId="12593" xr:uid="{00000000-0005-0000-0000-000039310000}"/>
    <cellStyle name="Input Percent 7" xfId="12594" xr:uid="{00000000-0005-0000-0000-00003A310000}"/>
    <cellStyle name="Input Percent 8" xfId="12595" xr:uid="{00000000-0005-0000-0000-00003B310000}"/>
    <cellStyle name="Input Percent 9" xfId="12596" xr:uid="{00000000-0005-0000-0000-00003C310000}"/>
    <cellStyle name="Input Percent_2007-12 TBG suivi filiales Décembre 2007" xfId="12597" xr:uid="{00000000-0005-0000-0000-00003D310000}"/>
    <cellStyle name="Input Titles" xfId="12598" xr:uid="{00000000-0005-0000-0000-00003E310000}"/>
    <cellStyle name="InputDetailDate" xfId="12599" xr:uid="{00000000-0005-0000-0000-00003F310000}"/>
    <cellStyle name="InputDetailDate 2" xfId="12600" xr:uid="{00000000-0005-0000-0000-000040310000}"/>
    <cellStyle name="InputDetailDate 2 2" xfId="12601" xr:uid="{00000000-0005-0000-0000-000041310000}"/>
    <cellStyle name="InputDetailDate 3" xfId="12602" xr:uid="{00000000-0005-0000-0000-000042310000}"/>
    <cellStyle name="InputDetailInt" xfId="12603" xr:uid="{00000000-0005-0000-0000-000043310000}"/>
    <cellStyle name="InputDetailInt 2" xfId="12604" xr:uid="{00000000-0005-0000-0000-000044310000}"/>
    <cellStyle name="InputDetailInt 2 2" xfId="12605" xr:uid="{00000000-0005-0000-0000-000045310000}"/>
    <cellStyle name="InputDetailInt 3" xfId="12606" xr:uid="{00000000-0005-0000-0000-000046310000}"/>
    <cellStyle name="InputDetailPct" xfId="12607" xr:uid="{00000000-0005-0000-0000-000047310000}"/>
    <cellStyle name="InputDetailPct 2" xfId="12608" xr:uid="{00000000-0005-0000-0000-000048310000}"/>
    <cellStyle name="InputDetailPct 2 2" xfId="12609" xr:uid="{00000000-0005-0000-0000-000049310000}"/>
    <cellStyle name="InputDetailPct 3" xfId="12610" xr:uid="{00000000-0005-0000-0000-00004A310000}"/>
    <cellStyle name="InputLockedInt" xfId="12611" xr:uid="{00000000-0005-0000-0000-00004B310000}"/>
    <cellStyle name="InputLockedInt 2" xfId="12612" xr:uid="{00000000-0005-0000-0000-00004C310000}"/>
    <cellStyle name="InputLockedInt 2 2" xfId="12613" xr:uid="{00000000-0005-0000-0000-00004D310000}"/>
    <cellStyle name="InputLockedInt 3" xfId="12614" xr:uid="{00000000-0005-0000-0000-00004E310000}"/>
    <cellStyle name="InputLockedPct" xfId="12615" xr:uid="{00000000-0005-0000-0000-00004F310000}"/>
    <cellStyle name="InputLockedPct 2" xfId="12616" xr:uid="{00000000-0005-0000-0000-000050310000}"/>
    <cellStyle name="InputLockedPct 2 2" xfId="12617" xr:uid="{00000000-0005-0000-0000-000051310000}"/>
    <cellStyle name="InputLockedPct 3" xfId="12618" xr:uid="{00000000-0005-0000-0000-000052310000}"/>
    <cellStyle name="Insatisfaisant 2" xfId="12619" xr:uid="{00000000-0005-0000-0000-000053310000}"/>
    <cellStyle name="Insatisfaisant 2 2" xfId="12620" xr:uid="{00000000-0005-0000-0000-000054310000}"/>
    <cellStyle name="Insatisfaisant 2 2 2" xfId="12621" xr:uid="{00000000-0005-0000-0000-000055310000}"/>
    <cellStyle name="Insatisfaisant 2 2_Parc Mobile" xfId="12622" xr:uid="{00000000-0005-0000-0000-000056310000}"/>
    <cellStyle name="Insatisfaisant 2_RH et QS" xfId="12623" xr:uid="{00000000-0005-0000-0000-000057310000}"/>
    <cellStyle name="Insatisfaisant 3" xfId="12624" xr:uid="{00000000-0005-0000-0000-000058310000}"/>
    <cellStyle name="Insatisfaisant 3 2" xfId="12625" xr:uid="{00000000-0005-0000-0000-000059310000}"/>
    <cellStyle name="Insatisfaisant 3_RH et QS" xfId="12626" xr:uid="{00000000-0005-0000-0000-00005A310000}"/>
    <cellStyle name="Insatisfaisant 4" xfId="12627" xr:uid="{00000000-0005-0000-0000-00005B310000}"/>
    <cellStyle name="Insatisfaisant 4 2" xfId="12628" xr:uid="{00000000-0005-0000-0000-00005C310000}"/>
    <cellStyle name="Insatisfaisant 4_RH et QS" xfId="12629" xr:uid="{00000000-0005-0000-0000-00005D310000}"/>
    <cellStyle name="Insatisfaisant 5" xfId="12630" xr:uid="{00000000-0005-0000-0000-00005E310000}"/>
    <cellStyle name="Insatisfaisant 5 2" xfId="12631" xr:uid="{00000000-0005-0000-0000-00005F310000}"/>
    <cellStyle name="Insatisfaisant 5_RH et QS" xfId="12632" xr:uid="{00000000-0005-0000-0000-000060310000}"/>
    <cellStyle name="Insatisfaisant 6" xfId="12633" xr:uid="{00000000-0005-0000-0000-000061310000}"/>
    <cellStyle name="Insatisfaisant 6 2" xfId="12634" xr:uid="{00000000-0005-0000-0000-000062310000}"/>
    <cellStyle name="Insatisfaisant 6_RH et QS" xfId="12635" xr:uid="{00000000-0005-0000-0000-000063310000}"/>
    <cellStyle name="Insatisfaisant 7 2" xfId="12636" xr:uid="{00000000-0005-0000-0000-000064310000}"/>
    <cellStyle name="Insatisfaisant 8 2" xfId="12637" xr:uid="{00000000-0005-0000-0000-000065310000}"/>
    <cellStyle name="Integer" xfId="12638" xr:uid="{00000000-0005-0000-0000-000066310000}"/>
    <cellStyle name="Item" xfId="12639" xr:uid="{00000000-0005-0000-0000-000067310000}"/>
    <cellStyle name="ItemTypeClass" xfId="12640" xr:uid="{00000000-0005-0000-0000-000068310000}"/>
    <cellStyle name="ItemTypeClass 2" xfId="12641" xr:uid="{00000000-0005-0000-0000-000069310000}"/>
    <cellStyle name="ItemTypeClass 2 2" xfId="12642" xr:uid="{00000000-0005-0000-0000-00006A310000}"/>
    <cellStyle name="ItemTypeClass 3" xfId="12643" xr:uid="{00000000-0005-0000-0000-00006B310000}"/>
    <cellStyle name="Kilo" xfId="12644" xr:uid="{00000000-0005-0000-0000-00006C310000}"/>
    <cellStyle name="Kilo 2" xfId="12645" xr:uid="{00000000-0005-0000-0000-00006D310000}"/>
    <cellStyle name="Kilo_RH et QS" xfId="12646" xr:uid="{00000000-0005-0000-0000-00006E310000}"/>
    <cellStyle name="Komma [0]_RESULTS" xfId="12647" xr:uid="{00000000-0005-0000-0000-00006F310000}"/>
    <cellStyle name="Komma_RESULTS" xfId="12648" xr:uid="{00000000-0005-0000-0000-000070310000}"/>
    <cellStyle name="Legal 8½ x 14 in" xfId="12649" xr:uid="{00000000-0005-0000-0000-000071310000}"/>
    <cellStyle name="Legal 8½ x 14 in 2" xfId="12650" xr:uid="{00000000-0005-0000-0000-000072310000}"/>
    <cellStyle name="Legal 8½ x 14 in 3" xfId="12651" xr:uid="{00000000-0005-0000-0000-000073310000}"/>
    <cellStyle name="Legal 8½ x 14 in 4" xfId="12652" xr:uid="{00000000-0005-0000-0000-000074310000}"/>
    <cellStyle name="Legal 8½ x 14 in 5" xfId="12653" xr:uid="{00000000-0005-0000-0000-000075310000}"/>
    <cellStyle name="Legal 8½ x 14 in 6" xfId="12654" xr:uid="{00000000-0005-0000-0000-000076310000}"/>
    <cellStyle name="Legal 8½ x 14 in 7" xfId="12655" xr:uid="{00000000-0005-0000-0000-000077310000}"/>
    <cellStyle name="Legal 8½ x 14 in 8" xfId="12656" xr:uid="{00000000-0005-0000-0000-000078310000}"/>
    <cellStyle name="Legal 8½ x 14 in_RH et QS" xfId="12657" xr:uid="{00000000-0005-0000-0000-000079310000}"/>
    <cellStyle name="Lien hypertexte 2" xfId="12658" xr:uid="{00000000-0005-0000-0000-00007A310000}"/>
    <cellStyle name="LineItemValue" xfId="12659" xr:uid="{00000000-0005-0000-0000-00007B310000}"/>
    <cellStyle name="Link Currency (0)" xfId="12660" xr:uid="{00000000-0005-0000-0000-00007C310000}"/>
    <cellStyle name="Link Currency (0) 2" xfId="12661" xr:uid="{00000000-0005-0000-0000-00007D310000}"/>
    <cellStyle name="Link Currency (0)_Parc Mobile" xfId="12662" xr:uid="{00000000-0005-0000-0000-00007E310000}"/>
    <cellStyle name="Link Currency (2)" xfId="12663" xr:uid="{00000000-0005-0000-0000-00007F310000}"/>
    <cellStyle name="Link Currency (2) 2" xfId="12664" xr:uid="{00000000-0005-0000-0000-000080310000}"/>
    <cellStyle name="Link Currency (2)_Parc Mobile" xfId="12665" xr:uid="{00000000-0005-0000-0000-000081310000}"/>
    <cellStyle name="Link Units (0)" xfId="12666" xr:uid="{00000000-0005-0000-0000-000082310000}"/>
    <cellStyle name="Link Units (0) 2" xfId="12667" xr:uid="{00000000-0005-0000-0000-000083310000}"/>
    <cellStyle name="Link Units (0)_Parc Mobile" xfId="12668" xr:uid="{00000000-0005-0000-0000-000084310000}"/>
    <cellStyle name="Link Units (1)" xfId="12669" xr:uid="{00000000-0005-0000-0000-000085310000}"/>
    <cellStyle name="Link Units (1) 2" xfId="12670" xr:uid="{00000000-0005-0000-0000-000086310000}"/>
    <cellStyle name="Link Units (1)_Parc Mobile" xfId="12671" xr:uid="{00000000-0005-0000-0000-000087310000}"/>
    <cellStyle name="Link Units (2)" xfId="12672" xr:uid="{00000000-0005-0000-0000-000088310000}"/>
    <cellStyle name="Link Units (2) 2" xfId="12673" xr:uid="{00000000-0005-0000-0000-000089310000}"/>
    <cellStyle name="Link Units (2)_Parc Mobile" xfId="12674" xr:uid="{00000000-0005-0000-0000-00008A310000}"/>
    <cellStyle name="Linked Cell 10" xfId="12675" xr:uid="{00000000-0005-0000-0000-00008B310000}"/>
    <cellStyle name="Linked Cell 11" xfId="12676" xr:uid="{00000000-0005-0000-0000-00008C310000}"/>
    <cellStyle name="Linked Cell 12" xfId="12677" xr:uid="{00000000-0005-0000-0000-00008D310000}"/>
    <cellStyle name="Linked Cell 13" xfId="12678" xr:uid="{00000000-0005-0000-0000-00008E310000}"/>
    <cellStyle name="Linked Cell 14" xfId="12679" xr:uid="{00000000-0005-0000-0000-00008F310000}"/>
    <cellStyle name="Linked Cell 15" xfId="12680" xr:uid="{00000000-0005-0000-0000-000090310000}"/>
    <cellStyle name="Linked Cell 16" xfId="12681" xr:uid="{00000000-0005-0000-0000-000091310000}"/>
    <cellStyle name="Linked Cell 17" xfId="12682" xr:uid="{00000000-0005-0000-0000-000092310000}"/>
    <cellStyle name="Linked Cell 18" xfId="12683" xr:uid="{00000000-0005-0000-0000-000093310000}"/>
    <cellStyle name="Linked Cell 19" xfId="12684" xr:uid="{00000000-0005-0000-0000-000094310000}"/>
    <cellStyle name="Linked Cell 2" xfId="12685" xr:uid="{00000000-0005-0000-0000-000095310000}"/>
    <cellStyle name="Linked Cell 20" xfId="12686" xr:uid="{00000000-0005-0000-0000-000096310000}"/>
    <cellStyle name="Linked Cell 21" xfId="12687" xr:uid="{00000000-0005-0000-0000-000097310000}"/>
    <cellStyle name="Linked Cell 22" xfId="12688" xr:uid="{00000000-0005-0000-0000-000098310000}"/>
    <cellStyle name="Linked Cell 23" xfId="12689" xr:uid="{00000000-0005-0000-0000-000099310000}"/>
    <cellStyle name="Linked Cell 24" xfId="12690" xr:uid="{00000000-0005-0000-0000-00009A310000}"/>
    <cellStyle name="Linked Cell 25" xfId="12691" xr:uid="{00000000-0005-0000-0000-00009B310000}"/>
    <cellStyle name="Linked Cell 26" xfId="12692" xr:uid="{00000000-0005-0000-0000-00009C310000}"/>
    <cellStyle name="Linked Cell 27" xfId="12693" xr:uid="{00000000-0005-0000-0000-00009D310000}"/>
    <cellStyle name="Linked Cell 28" xfId="12694" xr:uid="{00000000-0005-0000-0000-00009E310000}"/>
    <cellStyle name="Linked Cell 3" xfId="12695" xr:uid="{00000000-0005-0000-0000-00009F310000}"/>
    <cellStyle name="Linked Cell 4" xfId="12696" xr:uid="{00000000-0005-0000-0000-0000A0310000}"/>
    <cellStyle name="Linked Cell 5" xfId="12697" xr:uid="{00000000-0005-0000-0000-0000A1310000}"/>
    <cellStyle name="Linked Cell 6" xfId="12698" xr:uid="{00000000-0005-0000-0000-0000A2310000}"/>
    <cellStyle name="Linked Cell 7" xfId="12699" xr:uid="{00000000-0005-0000-0000-0000A3310000}"/>
    <cellStyle name="Linked Cell 8" xfId="12700" xr:uid="{00000000-0005-0000-0000-0000A4310000}"/>
    <cellStyle name="Linked Cell 9" xfId="12701" xr:uid="{00000000-0005-0000-0000-0000A5310000}"/>
    <cellStyle name="Mega" xfId="12702" xr:uid="{00000000-0005-0000-0000-0000A6310000}"/>
    <cellStyle name="Mega 2" xfId="12703" xr:uid="{00000000-0005-0000-0000-0000A7310000}"/>
    <cellStyle name="Mega_RH et QS" xfId="12704" xr:uid="{00000000-0005-0000-0000-0000A8310000}"/>
    <cellStyle name="Millares [0]_BSC 3&amp;4" xfId="12705" xr:uid="{00000000-0005-0000-0000-0000A9310000}"/>
    <cellStyle name="Millares_BSC 3&amp;4" xfId="12706" xr:uid="{00000000-0005-0000-0000-0000AA310000}"/>
    <cellStyle name="Milliers [0] 2" xfId="13050" xr:uid="{00000000-0005-0000-0000-000002330000}"/>
    <cellStyle name="Milliers [0] 2 2" xfId="13051" xr:uid="{00000000-0005-0000-0000-000003330000}"/>
    <cellStyle name="Milliers [0] 3" xfId="13052" xr:uid="{00000000-0005-0000-0000-000004330000}"/>
    <cellStyle name="Milliers [0] 3 2" xfId="13053" xr:uid="{00000000-0005-0000-0000-000005330000}"/>
    <cellStyle name="Milliers [0] 7" xfId="13054" xr:uid="{00000000-0005-0000-0000-000006330000}"/>
    <cellStyle name="Milliers [0] 9" xfId="13055" xr:uid="{00000000-0005-0000-0000-000007330000}"/>
    <cellStyle name="Milliers 10" xfId="12707" xr:uid="{00000000-0005-0000-0000-0000AB310000}"/>
    <cellStyle name="Milliers 10 2" xfId="12708" xr:uid="{00000000-0005-0000-0000-0000AC310000}"/>
    <cellStyle name="Milliers 10 2 2" xfId="12709" xr:uid="{00000000-0005-0000-0000-0000AD310000}"/>
    <cellStyle name="Milliers 10_RH et QS" xfId="12710" xr:uid="{00000000-0005-0000-0000-0000AE310000}"/>
    <cellStyle name="Milliers 11" xfId="12711" xr:uid="{00000000-0005-0000-0000-0000AF310000}"/>
    <cellStyle name="Milliers 11 2" xfId="12712" xr:uid="{00000000-0005-0000-0000-0000B0310000}"/>
    <cellStyle name="Milliers 11 2 2" xfId="12713" xr:uid="{00000000-0005-0000-0000-0000B1310000}"/>
    <cellStyle name="Milliers 11 3" xfId="12714" xr:uid="{00000000-0005-0000-0000-0000B2310000}"/>
    <cellStyle name="Milliers 11_RH et QS" xfId="12715" xr:uid="{00000000-0005-0000-0000-0000B3310000}"/>
    <cellStyle name="Milliers 12" xfId="12716" xr:uid="{00000000-0005-0000-0000-0000B4310000}"/>
    <cellStyle name="Milliers 12 2" xfId="12717" xr:uid="{00000000-0005-0000-0000-0000B5310000}"/>
    <cellStyle name="Milliers 12 2 2" xfId="12718" xr:uid="{00000000-0005-0000-0000-0000B6310000}"/>
    <cellStyle name="Milliers 12 3" xfId="12719" xr:uid="{00000000-0005-0000-0000-0000B7310000}"/>
    <cellStyle name="Milliers 12_RH et QS" xfId="12720" xr:uid="{00000000-0005-0000-0000-0000B8310000}"/>
    <cellStyle name="Milliers 13" xfId="12721" xr:uid="{00000000-0005-0000-0000-0000B9310000}"/>
    <cellStyle name="Milliers 13 2" xfId="12722" xr:uid="{00000000-0005-0000-0000-0000BA310000}"/>
    <cellStyle name="Milliers 13 2 2" xfId="12723" xr:uid="{00000000-0005-0000-0000-0000BB310000}"/>
    <cellStyle name="Milliers 13 3" xfId="12724" xr:uid="{00000000-0005-0000-0000-0000BC310000}"/>
    <cellStyle name="Milliers 13_RH et QS" xfId="12725" xr:uid="{00000000-0005-0000-0000-0000BD310000}"/>
    <cellStyle name="Milliers 14" xfId="12726" xr:uid="{00000000-0005-0000-0000-0000BE310000}"/>
    <cellStyle name="Milliers 14 2" xfId="12727" xr:uid="{00000000-0005-0000-0000-0000BF310000}"/>
    <cellStyle name="Milliers 14 2 2" xfId="12728" xr:uid="{00000000-0005-0000-0000-0000C0310000}"/>
    <cellStyle name="Milliers 14 2 2 2" xfId="12729" xr:uid="{00000000-0005-0000-0000-0000C1310000}"/>
    <cellStyle name="Milliers 14 2 2 2 2" xfId="12730" xr:uid="{00000000-0005-0000-0000-0000C2310000}"/>
    <cellStyle name="Milliers 14 2 2 2 2 2" xfId="12731" xr:uid="{00000000-0005-0000-0000-0000C3310000}"/>
    <cellStyle name="Milliers 14 2 2 2 3" xfId="12732" xr:uid="{00000000-0005-0000-0000-0000C4310000}"/>
    <cellStyle name="Milliers 14 2 2 3" xfId="12733" xr:uid="{00000000-0005-0000-0000-0000C5310000}"/>
    <cellStyle name="Milliers 14 2 2 3 2" xfId="12734" xr:uid="{00000000-0005-0000-0000-0000C6310000}"/>
    <cellStyle name="Milliers 14 2 2 4" xfId="12735" xr:uid="{00000000-0005-0000-0000-0000C7310000}"/>
    <cellStyle name="Milliers 14 2 2_RH et QS" xfId="12736" xr:uid="{00000000-0005-0000-0000-0000C8310000}"/>
    <cellStyle name="Milliers 14 2 3" xfId="12737" xr:uid="{00000000-0005-0000-0000-0000C9310000}"/>
    <cellStyle name="Milliers 14 2 3 2" xfId="12738" xr:uid="{00000000-0005-0000-0000-0000CA310000}"/>
    <cellStyle name="Milliers 14 2 3 2 2" xfId="12739" xr:uid="{00000000-0005-0000-0000-0000CB310000}"/>
    <cellStyle name="Milliers 14 2 3 2 2 2" xfId="12740" xr:uid="{00000000-0005-0000-0000-0000CC310000}"/>
    <cellStyle name="Milliers 14 2 3 2 3" xfId="12741" xr:uid="{00000000-0005-0000-0000-0000CD310000}"/>
    <cellStyle name="Milliers 14 2 3 3" xfId="12742" xr:uid="{00000000-0005-0000-0000-0000CE310000}"/>
    <cellStyle name="Milliers 14 2 3 3 2" xfId="12743" xr:uid="{00000000-0005-0000-0000-0000CF310000}"/>
    <cellStyle name="Milliers 14 2 3 4" xfId="12744" xr:uid="{00000000-0005-0000-0000-0000D0310000}"/>
    <cellStyle name="Milliers 14 2 3_RH et QS" xfId="12745" xr:uid="{00000000-0005-0000-0000-0000D1310000}"/>
    <cellStyle name="Milliers 14 2 4" xfId="12746" xr:uid="{00000000-0005-0000-0000-0000D2310000}"/>
    <cellStyle name="Milliers 14 2 4 2" xfId="12747" xr:uid="{00000000-0005-0000-0000-0000D3310000}"/>
    <cellStyle name="Milliers 14 2 4 2 2" xfId="12748" xr:uid="{00000000-0005-0000-0000-0000D4310000}"/>
    <cellStyle name="Milliers 14 2 4 3" xfId="12749" xr:uid="{00000000-0005-0000-0000-0000D5310000}"/>
    <cellStyle name="Milliers 14 2 5" xfId="12750" xr:uid="{00000000-0005-0000-0000-0000D6310000}"/>
    <cellStyle name="Milliers 14 2 5 2" xfId="12751" xr:uid="{00000000-0005-0000-0000-0000D7310000}"/>
    <cellStyle name="Milliers 14 2 6" xfId="12752" xr:uid="{00000000-0005-0000-0000-0000D8310000}"/>
    <cellStyle name="Milliers 14 2_RH et QS" xfId="12753" xr:uid="{00000000-0005-0000-0000-0000D9310000}"/>
    <cellStyle name="Milliers 14 3" xfId="12754" xr:uid="{00000000-0005-0000-0000-0000DA310000}"/>
    <cellStyle name="Milliers 14 3 2" xfId="12755" xr:uid="{00000000-0005-0000-0000-0000DB310000}"/>
    <cellStyle name="Milliers 14 3 2 2" xfId="12756" xr:uid="{00000000-0005-0000-0000-0000DC310000}"/>
    <cellStyle name="Milliers 14 3 2 2 2" xfId="12757" xr:uid="{00000000-0005-0000-0000-0000DD310000}"/>
    <cellStyle name="Milliers 14 3 2 3" xfId="12758" xr:uid="{00000000-0005-0000-0000-0000DE310000}"/>
    <cellStyle name="Milliers 14 3 3" xfId="12759" xr:uid="{00000000-0005-0000-0000-0000DF310000}"/>
    <cellStyle name="Milliers 14 3 3 2" xfId="12760" xr:uid="{00000000-0005-0000-0000-0000E0310000}"/>
    <cellStyle name="Milliers 14 3 4" xfId="12761" xr:uid="{00000000-0005-0000-0000-0000E1310000}"/>
    <cellStyle name="Milliers 14 3_RH et QS" xfId="12762" xr:uid="{00000000-0005-0000-0000-0000E2310000}"/>
    <cellStyle name="Milliers 14 4" xfId="12763" xr:uid="{00000000-0005-0000-0000-0000E3310000}"/>
    <cellStyle name="Milliers 14 4 2" xfId="12764" xr:uid="{00000000-0005-0000-0000-0000E4310000}"/>
    <cellStyle name="Milliers 14 4 2 2" xfId="12765" xr:uid="{00000000-0005-0000-0000-0000E5310000}"/>
    <cellStyle name="Milliers 14 4 2 2 2" xfId="12766" xr:uid="{00000000-0005-0000-0000-0000E6310000}"/>
    <cellStyle name="Milliers 14 4 2 3" xfId="12767" xr:uid="{00000000-0005-0000-0000-0000E7310000}"/>
    <cellStyle name="Milliers 14 4 3" xfId="12768" xr:uid="{00000000-0005-0000-0000-0000E8310000}"/>
    <cellStyle name="Milliers 14 4 3 2" xfId="12769" xr:uid="{00000000-0005-0000-0000-0000E9310000}"/>
    <cellStyle name="Milliers 14 4 4" xfId="12770" xr:uid="{00000000-0005-0000-0000-0000EA310000}"/>
    <cellStyle name="Milliers 14 4_RH et QS" xfId="12771" xr:uid="{00000000-0005-0000-0000-0000EB310000}"/>
    <cellStyle name="Milliers 14 5" xfId="12772" xr:uid="{00000000-0005-0000-0000-0000EC310000}"/>
    <cellStyle name="Milliers 14 5 2" xfId="12773" xr:uid="{00000000-0005-0000-0000-0000ED310000}"/>
    <cellStyle name="Milliers 14 5 2 2" xfId="12774" xr:uid="{00000000-0005-0000-0000-0000EE310000}"/>
    <cellStyle name="Milliers 14 5 3" xfId="12775" xr:uid="{00000000-0005-0000-0000-0000EF310000}"/>
    <cellStyle name="Milliers 14 6" xfId="12776" xr:uid="{00000000-0005-0000-0000-0000F0310000}"/>
    <cellStyle name="Milliers 14 6 2" xfId="12777" xr:uid="{00000000-0005-0000-0000-0000F1310000}"/>
    <cellStyle name="Milliers 14 7" xfId="12778" xr:uid="{00000000-0005-0000-0000-0000F2310000}"/>
    <cellStyle name="Milliers 14_RH et QS" xfId="12779" xr:uid="{00000000-0005-0000-0000-0000F3310000}"/>
    <cellStyle name="Milliers 15" xfId="12780" xr:uid="{00000000-0005-0000-0000-0000F4310000}"/>
    <cellStyle name="Milliers 16" xfId="12781" xr:uid="{00000000-0005-0000-0000-0000F5310000}"/>
    <cellStyle name="Milliers 16 2" xfId="12782" xr:uid="{00000000-0005-0000-0000-0000F6310000}"/>
    <cellStyle name="Milliers 16 2 2" xfId="12783" xr:uid="{00000000-0005-0000-0000-0000F7310000}"/>
    <cellStyle name="Milliers 16 2 2 2" xfId="12784" xr:uid="{00000000-0005-0000-0000-0000F8310000}"/>
    <cellStyle name="Milliers 16 2 2 2 2" xfId="12785" xr:uid="{00000000-0005-0000-0000-0000F9310000}"/>
    <cellStyle name="Milliers 16 2 2 3" xfId="12786" xr:uid="{00000000-0005-0000-0000-0000FA310000}"/>
    <cellStyle name="Milliers 16 2 3" xfId="12787" xr:uid="{00000000-0005-0000-0000-0000FB310000}"/>
    <cellStyle name="Milliers 16 2 3 2" xfId="12788" xr:uid="{00000000-0005-0000-0000-0000FC310000}"/>
    <cellStyle name="Milliers 16 2 4" xfId="12789" xr:uid="{00000000-0005-0000-0000-0000FD310000}"/>
    <cellStyle name="Milliers 16 2_RH et QS" xfId="12790" xr:uid="{00000000-0005-0000-0000-0000FE310000}"/>
    <cellStyle name="Milliers 16 3" xfId="12791" xr:uid="{00000000-0005-0000-0000-0000FF310000}"/>
    <cellStyle name="Milliers 16 3 2" xfId="12792" xr:uid="{00000000-0005-0000-0000-000000320000}"/>
    <cellStyle name="Milliers 16 3 2 2" xfId="12793" xr:uid="{00000000-0005-0000-0000-000001320000}"/>
    <cellStyle name="Milliers 16 3 2 2 2" xfId="12794" xr:uid="{00000000-0005-0000-0000-000002320000}"/>
    <cellStyle name="Milliers 16 3 2 3" xfId="12795" xr:uid="{00000000-0005-0000-0000-000003320000}"/>
    <cellStyle name="Milliers 16 3 3" xfId="12796" xr:uid="{00000000-0005-0000-0000-000004320000}"/>
    <cellStyle name="Milliers 16 3 3 2" xfId="12797" xr:uid="{00000000-0005-0000-0000-000005320000}"/>
    <cellStyle name="Milliers 16 3 4" xfId="12798" xr:uid="{00000000-0005-0000-0000-000006320000}"/>
    <cellStyle name="Milliers 16 3_RH et QS" xfId="12799" xr:uid="{00000000-0005-0000-0000-000007320000}"/>
    <cellStyle name="Milliers 16 4" xfId="12800" xr:uid="{00000000-0005-0000-0000-000008320000}"/>
    <cellStyle name="Milliers 16 4 2" xfId="12801" xr:uid="{00000000-0005-0000-0000-000009320000}"/>
    <cellStyle name="Milliers 16 4 2 2" xfId="12802" xr:uid="{00000000-0005-0000-0000-00000A320000}"/>
    <cellStyle name="Milliers 16 4 3" xfId="12803" xr:uid="{00000000-0005-0000-0000-00000B320000}"/>
    <cellStyle name="Milliers 16 5" xfId="12804" xr:uid="{00000000-0005-0000-0000-00000C320000}"/>
    <cellStyle name="Milliers 16 5 2" xfId="12805" xr:uid="{00000000-0005-0000-0000-00000D320000}"/>
    <cellStyle name="Milliers 16 6" xfId="12806" xr:uid="{00000000-0005-0000-0000-00000E320000}"/>
    <cellStyle name="Milliers 16_RH et QS" xfId="12807" xr:uid="{00000000-0005-0000-0000-00000F320000}"/>
    <cellStyle name="Milliers 17" xfId="12808" xr:uid="{00000000-0005-0000-0000-000010320000}"/>
    <cellStyle name="Milliers 17 2" xfId="12809" xr:uid="{00000000-0005-0000-0000-000011320000}"/>
    <cellStyle name="Milliers 18" xfId="12810" xr:uid="{00000000-0005-0000-0000-000012320000}"/>
    <cellStyle name="Milliers 18 2" xfId="12811" xr:uid="{00000000-0005-0000-0000-000013320000}"/>
    <cellStyle name="Milliers 18 2 2" xfId="12812" xr:uid="{00000000-0005-0000-0000-000014320000}"/>
    <cellStyle name="Milliers 18 2 2 2" xfId="12813" xr:uid="{00000000-0005-0000-0000-000015320000}"/>
    <cellStyle name="Milliers 18 2 2 2 2" xfId="12814" xr:uid="{00000000-0005-0000-0000-000016320000}"/>
    <cellStyle name="Milliers 18 2 2 3" xfId="12815" xr:uid="{00000000-0005-0000-0000-000017320000}"/>
    <cellStyle name="Milliers 18 2 3" xfId="12816" xr:uid="{00000000-0005-0000-0000-000018320000}"/>
    <cellStyle name="Milliers 18 2 3 2" xfId="12817" xr:uid="{00000000-0005-0000-0000-000019320000}"/>
    <cellStyle name="Milliers 18 2 4" xfId="12818" xr:uid="{00000000-0005-0000-0000-00001A320000}"/>
    <cellStyle name="Milliers 18 2_RH et QS" xfId="12819" xr:uid="{00000000-0005-0000-0000-00001B320000}"/>
    <cellStyle name="Milliers 18 3" xfId="12820" xr:uid="{00000000-0005-0000-0000-00001C320000}"/>
    <cellStyle name="Milliers 18 3 2" xfId="12821" xr:uid="{00000000-0005-0000-0000-00001D320000}"/>
    <cellStyle name="Milliers 18 3 2 2" xfId="12822" xr:uid="{00000000-0005-0000-0000-00001E320000}"/>
    <cellStyle name="Milliers 18 3 2 2 2" xfId="12823" xr:uid="{00000000-0005-0000-0000-00001F320000}"/>
    <cellStyle name="Milliers 18 3 2 3" xfId="12824" xr:uid="{00000000-0005-0000-0000-000020320000}"/>
    <cellStyle name="Milliers 18 3 3" xfId="12825" xr:uid="{00000000-0005-0000-0000-000021320000}"/>
    <cellStyle name="Milliers 18 3 3 2" xfId="12826" xr:uid="{00000000-0005-0000-0000-000022320000}"/>
    <cellStyle name="Milliers 18 3 4" xfId="12827" xr:uid="{00000000-0005-0000-0000-000023320000}"/>
    <cellStyle name="Milliers 18 3_RH et QS" xfId="12828" xr:uid="{00000000-0005-0000-0000-000024320000}"/>
    <cellStyle name="Milliers 18 4" xfId="12829" xr:uid="{00000000-0005-0000-0000-000025320000}"/>
    <cellStyle name="Milliers 18 4 2" xfId="12830" xr:uid="{00000000-0005-0000-0000-000026320000}"/>
    <cellStyle name="Milliers 18 4 2 2" xfId="12831" xr:uid="{00000000-0005-0000-0000-000027320000}"/>
    <cellStyle name="Milliers 18 4 3" xfId="12832" xr:uid="{00000000-0005-0000-0000-000028320000}"/>
    <cellStyle name="Milliers 18 5" xfId="12833" xr:uid="{00000000-0005-0000-0000-000029320000}"/>
    <cellStyle name="Milliers 18 5 2" xfId="12834" xr:uid="{00000000-0005-0000-0000-00002A320000}"/>
    <cellStyle name="Milliers 18 6" xfId="12835" xr:uid="{00000000-0005-0000-0000-00002B320000}"/>
    <cellStyle name="Milliers 18_RH et QS" xfId="12836" xr:uid="{00000000-0005-0000-0000-00002C320000}"/>
    <cellStyle name="Milliers 19" xfId="12837" xr:uid="{00000000-0005-0000-0000-00002D320000}"/>
    <cellStyle name="Milliers 19 2" xfId="12838" xr:uid="{00000000-0005-0000-0000-00002E320000}"/>
    <cellStyle name="Milliers 19 2 2" xfId="12839" xr:uid="{00000000-0005-0000-0000-00002F320000}"/>
    <cellStyle name="Milliers 19 3" xfId="12840" xr:uid="{00000000-0005-0000-0000-000030320000}"/>
    <cellStyle name="Milliers 19_RH et QS" xfId="12841" xr:uid="{00000000-0005-0000-0000-000031320000}"/>
    <cellStyle name="Milliers 2" xfId="12842" xr:uid="{00000000-0005-0000-0000-000032320000}"/>
    <cellStyle name="Milliers 2 10" xfId="12843" xr:uid="{00000000-0005-0000-0000-000033320000}"/>
    <cellStyle name="Milliers 2 10 2" xfId="12844" xr:uid="{00000000-0005-0000-0000-000034320000}"/>
    <cellStyle name="Milliers 2 11" xfId="12845" xr:uid="{00000000-0005-0000-0000-000035320000}"/>
    <cellStyle name="Milliers 2 11 2" xfId="12846" xr:uid="{00000000-0005-0000-0000-000036320000}"/>
    <cellStyle name="Milliers 2 12" xfId="12847" xr:uid="{00000000-0005-0000-0000-000037320000}"/>
    <cellStyle name="Milliers 2 12 2" xfId="12848" xr:uid="{00000000-0005-0000-0000-000038320000}"/>
    <cellStyle name="Milliers 2 13" xfId="12849" xr:uid="{00000000-0005-0000-0000-000039320000}"/>
    <cellStyle name="Milliers 2 13 2" xfId="12850" xr:uid="{00000000-0005-0000-0000-00003A320000}"/>
    <cellStyle name="Milliers 2 14" xfId="12851" xr:uid="{00000000-0005-0000-0000-00003B320000}"/>
    <cellStyle name="Milliers 2 14 2" xfId="12852" xr:uid="{00000000-0005-0000-0000-00003C320000}"/>
    <cellStyle name="Milliers 2 15" xfId="12853" xr:uid="{00000000-0005-0000-0000-00003D320000}"/>
    <cellStyle name="Milliers 2 15 2" xfId="12854" xr:uid="{00000000-0005-0000-0000-00003E320000}"/>
    <cellStyle name="Milliers 2 16" xfId="12855" xr:uid="{00000000-0005-0000-0000-00003F320000}"/>
    <cellStyle name="Milliers 2 16 2" xfId="12856" xr:uid="{00000000-0005-0000-0000-000040320000}"/>
    <cellStyle name="Milliers 2 17" xfId="12857" xr:uid="{00000000-0005-0000-0000-000041320000}"/>
    <cellStyle name="Milliers 2 17 2" xfId="12858" xr:uid="{00000000-0005-0000-0000-000042320000}"/>
    <cellStyle name="Milliers 2 18" xfId="12859" xr:uid="{00000000-0005-0000-0000-000043320000}"/>
    <cellStyle name="Milliers 2 19" xfId="12860" xr:uid="{00000000-0005-0000-0000-000044320000}"/>
    <cellStyle name="Milliers 2 19 2" xfId="12861" xr:uid="{00000000-0005-0000-0000-000045320000}"/>
    <cellStyle name="Milliers 2 2" xfId="12862" xr:uid="{00000000-0005-0000-0000-000046320000}"/>
    <cellStyle name="Milliers 2 2 2" xfId="12863" xr:uid="{00000000-0005-0000-0000-000047320000}"/>
    <cellStyle name="Milliers 2 2 2 2" xfId="12864" xr:uid="{00000000-0005-0000-0000-000048320000}"/>
    <cellStyle name="Milliers 2 2 3" xfId="12865" xr:uid="{00000000-0005-0000-0000-000049320000}"/>
    <cellStyle name="Milliers 2 2 3 2" xfId="12866" xr:uid="{00000000-0005-0000-0000-00004A320000}"/>
    <cellStyle name="Milliers 2 2 4" xfId="12867" xr:uid="{00000000-0005-0000-0000-00004B320000}"/>
    <cellStyle name="Milliers 2 2_Parc Mobile" xfId="12869" xr:uid="{00000000-0005-0000-0000-00004D320000}"/>
    <cellStyle name="Milliers 2 20" xfId="12868" xr:uid="{00000000-0005-0000-0000-00004C320000}"/>
    <cellStyle name="Milliers 2 3" xfId="12870" xr:uid="{00000000-0005-0000-0000-00004E320000}"/>
    <cellStyle name="Milliers 2 3 2" xfId="12871" xr:uid="{00000000-0005-0000-0000-00004F320000}"/>
    <cellStyle name="Milliers 2 4" xfId="12872" xr:uid="{00000000-0005-0000-0000-000050320000}"/>
    <cellStyle name="Milliers 2 4 2" xfId="12873" xr:uid="{00000000-0005-0000-0000-000051320000}"/>
    <cellStyle name="Milliers 2 4 2 2" xfId="12874" xr:uid="{00000000-0005-0000-0000-000052320000}"/>
    <cellStyle name="Milliers 2 4_Parc Mobile" xfId="12875" xr:uid="{00000000-0005-0000-0000-000053320000}"/>
    <cellStyle name="Milliers 2 5" xfId="12876" xr:uid="{00000000-0005-0000-0000-000054320000}"/>
    <cellStyle name="Milliers 2 5 2" xfId="12877" xr:uid="{00000000-0005-0000-0000-000055320000}"/>
    <cellStyle name="Milliers 2 6" xfId="12878" xr:uid="{00000000-0005-0000-0000-000056320000}"/>
    <cellStyle name="Milliers 2 6 2" xfId="12879" xr:uid="{00000000-0005-0000-0000-000057320000}"/>
    <cellStyle name="Milliers 2 6 2 2" xfId="12880" xr:uid="{00000000-0005-0000-0000-000058320000}"/>
    <cellStyle name="Milliers 2 6 3" xfId="12881" xr:uid="{00000000-0005-0000-0000-000059320000}"/>
    <cellStyle name="Milliers 2 6_Parc Mobile" xfId="12882" xr:uid="{00000000-0005-0000-0000-00005A320000}"/>
    <cellStyle name="Milliers 2 7" xfId="12883" xr:uid="{00000000-0005-0000-0000-00005B320000}"/>
    <cellStyle name="Milliers 2 7 2" xfId="12884" xr:uid="{00000000-0005-0000-0000-00005C320000}"/>
    <cellStyle name="Milliers 2 8" xfId="12885" xr:uid="{00000000-0005-0000-0000-00005D320000}"/>
    <cellStyle name="Milliers 2 8 2" xfId="12886" xr:uid="{00000000-0005-0000-0000-00005E320000}"/>
    <cellStyle name="Milliers 2 9" xfId="12887" xr:uid="{00000000-0005-0000-0000-00005F320000}"/>
    <cellStyle name="Milliers 2 9 2" xfId="12888" xr:uid="{00000000-0005-0000-0000-000060320000}"/>
    <cellStyle name="Milliers 2_RH et QS" xfId="12916" xr:uid="{00000000-0005-0000-0000-00007C320000}"/>
    <cellStyle name="Milliers 20" xfId="12889" xr:uid="{00000000-0005-0000-0000-000061320000}"/>
    <cellStyle name="Milliers 20 2" xfId="12890" xr:uid="{00000000-0005-0000-0000-000062320000}"/>
    <cellStyle name="Milliers 20 2 2" xfId="12891" xr:uid="{00000000-0005-0000-0000-000063320000}"/>
    <cellStyle name="Milliers 20 2 2 2" xfId="12892" xr:uid="{00000000-0005-0000-0000-000064320000}"/>
    <cellStyle name="Milliers 20 2 3" xfId="12893" xr:uid="{00000000-0005-0000-0000-000065320000}"/>
    <cellStyle name="Milliers 20 3" xfId="12894" xr:uid="{00000000-0005-0000-0000-000066320000}"/>
    <cellStyle name="Milliers 20 3 2" xfId="12895" xr:uid="{00000000-0005-0000-0000-000067320000}"/>
    <cellStyle name="Milliers 20 4" xfId="12896" xr:uid="{00000000-0005-0000-0000-000068320000}"/>
    <cellStyle name="Milliers 20_RH et QS" xfId="12897" xr:uid="{00000000-0005-0000-0000-000069320000}"/>
    <cellStyle name="Milliers 21" xfId="12898" xr:uid="{00000000-0005-0000-0000-00006A320000}"/>
    <cellStyle name="Milliers 21 2" xfId="12899" xr:uid="{00000000-0005-0000-0000-00006B320000}"/>
    <cellStyle name="Milliers 21 2 2" xfId="12900" xr:uid="{00000000-0005-0000-0000-00006C320000}"/>
    <cellStyle name="Milliers 21 2 2 2" xfId="12901" xr:uid="{00000000-0005-0000-0000-00006D320000}"/>
    <cellStyle name="Milliers 21 2 3" xfId="12902" xr:uid="{00000000-0005-0000-0000-00006E320000}"/>
    <cellStyle name="Milliers 21 3" xfId="12903" xr:uid="{00000000-0005-0000-0000-00006F320000}"/>
    <cellStyle name="Milliers 21 3 2" xfId="12904" xr:uid="{00000000-0005-0000-0000-000070320000}"/>
    <cellStyle name="Milliers 21 4" xfId="12905" xr:uid="{00000000-0005-0000-0000-000071320000}"/>
    <cellStyle name="Milliers 21_RH et QS" xfId="12906" xr:uid="{00000000-0005-0000-0000-000072320000}"/>
    <cellStyle name="Milliers 22" xfId="12907" xr:uid="{00000000-0005-0000-0000-000073320000}"/>
    <cellStyle name="Milliers 22 2" xfId="12908" xr:uid="{00000000-0005-0000-0000-000074320000}"/>
    <cellStyle name="Milliers 22 2 2" xfId="12909" xr:uid="{00000000-0005-0000-0000-000075320000}"/>
    <cellStyle name="Milliers 22 3" xfId="12910" xr:uid="{00000000-0005-0000-0000-000076320000}"/>
    <cellStyle name="Milliers 23" xfId="12911" xr:uid="{00000000-0005-0000-0000-000077320000}"/>
    <cellStyle name="Milliers 23 2" xfId="12912" xr:uid="{00000000-0005-0000-0000-000078320000}"/>
    <cellStyle name="Milliers 23 2 2" xfId="12913" xr:uid="{00000000-0005-0000-0000-000079320000}"/>
    <cellStyle name="Milliers 23 3" xfId="12914" xr:uid="{00000000-0005-0000-0000-00007A320000}"/>
    <cellStyle name="Milliers 24" xfId="12915" xr:uid="{00000000-0005-0000-0000-00007B320000}"/>
    <cellStyle name="Milliers 3" xfId="12917" xr:uid="{00000000-0005-0000-0000-00007D320000}"/>
    <cellStyle name="Milliers 3 10" xfId="12918" xr:uid="{00000000-0005-0000-0000-00007E320000}"/>
    <cellStyle name="Milliers 3 10 2" xfId="12919" xr:uid="{00000000-0005-0000-0000-00007F320000}"/>
    <cellStyle name="Milliers 3 11" xfId="12920" xr:uid="{00000000-0005-0000-0000-000080320000}"/>
    <cellStyle name="Milliers 3 11 2" xfId="12921" xr:uid="{00000000-0005-0000-0000-000081320000}"/>
    <cellStyle name="Milliers 3 11 2 2" xfId="12922" xr:uid="{00000000-0005-0000-0000-000082320000}"/>
    <cellStyle name="Milliers 3 11 2 2 2" xfId="12923" xr:uid="{00000000-0005-0000-0000-000083320000}"/>
    <cellStyle name="Milliers 3 11 2 2 2 2" xfId="12924" xr:uid="{00000000-0005-0000-0000-000084320000}"/>
    <cellStyle name="Milliers 3 11 2 2 3" xfId="12925" xr:uid="{00000000-0005-0000-0000-000085320000}"/>
    <cellStyle name="Milliers 3 11 2 3" xfId="12926" xr:uid="{00000000-0005-0000-0000-000086320000}"/>
    <cellStyle name="Milliers 3 11 2 3 2" xfId="12927" xr:uid="{00000000-0005-0000-0000-000087320000}"/>
    <cellStyle name="Milliers 3 11 2 4" xfId="12928" xr:uid="{00000000-0005-0000-0000-000088320000}"/>
    <cellStyle name="Milliers 3 11 2_RH et QS" xfId="12929" xr:uid="{00000000-0005-0000-0000-000089320000}"/>
    <cellStyle name="Milliers 3 11 3" xfId="12930" xr:uid="{00000000-0005-0000-0000-00008A320000}"/>
    <cellStyle name="Milliers 3 11 3 2" xfId="12931" xr:uid="{00000000-0005-0000-0000-00008B320000}"/>
    <cellStyle name="Milliers 3 11 3 2 2" xfId="12932" xr:uid="{00000000-0005-0000-0000-00008C320000}"/>
    <cellStyle name="Milliers 3 11 3 2 2 2" xfId="12933" xr:uid="{00000000-0005-0000-0000-00008D320000}"/>
    <cellStyle name="Milliers 3 11 3 2 3" xfId="12934" xr:uid="{00000000-0005-0000-0000-00008E320000}"/>
    <cellStyle name="Milliers 3 11 3 3" xfId="12935" xr:uid="{00000000-0005-0000-0000-00008F320000}"/>
    <cellStyle name="Milliers 3 11 3 3 2" xfId="12936" xr:uid="{00000000-0005-0000-0000-000090320000}"/>
    <cellStyle name="Milliers 3 11 3 4" xfId="12937" xr:uid="{00000000-0005-0000-0000-000091320000}"/>
    <cellStyle name="Milliers 3 11 3_RH et QS" xfId="12938" xr:uid="{00000000-0005-0000-0000-000092320000}"/>
    <cellStyle name="Milliers 3 11 4" xfId="12939" xr:uid="{00000000-0005-0000-0000-000093320000}"/>
    <cellStyle name="Milliers 3 11 4 2" xfId="12940" xr:uid="{00000000-0005-0000-0000-000094320000}"/>
    <cellStyle name="Milliers 3 11 4 2 2" xfId="12941" xr:uid="{00000000-0005-0000-0000-000095320000}"/>
    <cellStyle name="Milliers 3 11 4 3" xfId="12942" xr:uid="{00000000-0005-0000-0000-000096320000}"/>
    <cellStyle name="Milliers 3 11 5" xfId="12943" xr:uid="{00000000-0005-0000-0000-000097320000}"/>
    <cellStyle name="Milliers 3 11 5 2" xfId="12944" xr:uid="{00000000-0005-0000-0000-000098320000}"/>
    <cellStyle name="Milliers 3 11 6" xfId="12945" xr:uid="{00000000-0005-0000-0000-000099320000}"/>
    <cellStyle name="Milliers 3 11_RH et QS" xfId="12946" xr:uid="{00000000-0005-0000-0000-00009A320000}"/>
    <cellStyle name="Milliers 3 12" xfId="12947" xr:uid="{00000000-0005-0000-0000-00009B320000}"/>
    <cellStyle name="Milliers 3 13" xfId="12948" xr:uid="{00000000-0005-0000-0000-00009C320000}"/>
    <cellStyle name="Milliers 3 2" xfId="12949" xr:uid="{00000000-0005-0000-0000-00009D320000}"/>
    <cellStyle name="Milliers 3 2 2" xfId="12950" xr:uid="{00000000-0005-0000-0000-00009E320000}"/>
    <cellStyle name="Milliers 3 2 2 2" xfId="12951" xr:uid="{00000000-0005-0000-0000-00009F320000}"/>
    <cellStyle name="Milliers 3 2_RH et QS" xfId="12952" xr:uid="{00000000-0005-0000-0000-0000A0320000}"/>
    <cellStyle name="Milliers 3 3" xfId="12953" xr:uid="{00000000-0005-0000-0000-0000A1320000}"/>
    <cellStyle name="Milliers 3 3 2" xfId="12954" xr:uid="{00000000-0005-0000-0000-0000A2320000}"/>
    <cellStyle name="Milliers 3 4" xfId="12955" xr:uid="{00000000-0005-0000-0000-0000A3320000}"/>
    <cellStyle name="Milliers 3 4 2" xfId="12956" xr:uid="{00000000-0005-0000-0000-0000A4320000}"/>
    <cellStyle name="Milliers 3 5" xfId="12957" xr:uid="{00000000-0005-0000-0000-0000A5320000}"/>
    <cellStyle name="Milliers 3 5 2" xfId="12958" xr:uid="{00000000-0005-0000-0000-0000A6320000}"/>
    <cellStyle name="Milliers 3 6" xfId="12959" xr:uid="{00000000-0005-0000-0000-0000A7320000}"/>
    <cellStyle name="Milliers 3 6 2" xfId="12960" xr:uid="{00000000-0005-0000-0000-0000A8320000}"/>
    <cellStyle name="Milliers 3 7" xfId="12961" xr:uid="{00000000-0005-0000-0000-0000A9320000}"/>
    <cellStyle name="Milliers 3 7 2" xfId="12962" xr:uid="{00000000-0005-0000-0000-0000AA320000}"/>
    <cellStyle name="Milliers 3 8" xfId="12963" xr:uid="{00000000-0005-0000-0000-0000AB320000}"/>
    <cellStyle name="Milliers 3 8 2" xfId="12964" xr:uid="{00000000-0005-0000-0000-0000AC320000}"/>
    <cellStyle name="Milliers 3 9" xfId="12965" xr:uid="{00000000-0005-0000-0000-0000AD320000}"/>
    <cellStyle name="Milliers 3 9 2" xfId="12966" xr:uid="{00000000-0005-0000-0000-0000AE320000}"/>
    <cellStyle name="Milliers 3_RH et QS" xfId="12968" xr:uid="{00000000-0005-0000-0000-0000B0320000}"/>
    <cellStyle name="Milliers 30" xfId="12967" xr:uid="{00000000-0005-0000-0000-0000AF320000}"/>
    <cellStyle name="Milliers 4" xfId="12969" xr:uid="{00000000-0005-0000-0000-0000B1320000}"/>
    <cellStyle name="Milliers 4 10" xfId="12970" xr:uid="{00000000-0005-0000-0000-0000B2320000}"/>
    <cellStyle name="Milliers 4 10 2" xfId="12971" xr:uid="{00000000-0005-0000-0000-0000B3320000}"/>
    <cellStyle name="Milliers 4 11" xfId="12972" xr:uid="{00000000-0005-0000-0000-0000B4320000}"/>
    <cellStyle name="Milliers 4 2" xfId="12973" xr:uid="{00000000-0005-0000-0000-0000B5320000}"/>
    <cellStyle name="Milliers 4 2 2" xfId="12974" xr:uid="{00000000-0005-0000-0000-0000B6320000}"/>
    <cellStyle name="Milliers 4 2 2 2" xfId="12975" xr:uid="{00000000-0005-0000-0000-0000B7320000}"/>
    <cellStyle name="Milliers 4 2 3" xfId="12976" xr:uid="{00000000-0005-0000-0000-0000B8320000}"/>
    <cellStyle name="Milliers 4 2 3 2" xfId="12977" xr:uid="{00000000-0005-0000-0000-0000B9320000}"/>
    <cellStyle name="Milliers 4 2 4" xfId="12978" xr:uid="{00000000-0005-0000-0000-0000BA320000}"/>
    <cellStyle name="Milliers 4 2_RH et QS" xfId="12979" xr:uid="{00000000-0005-0000-0000-0000BB320000}"/>
    <cellStyle name="Milliers 4 3" xfId="12980" xr:uid="{00000000-0005-0000-0000-0000BC320000}"/>
    <cellStyle name="Milliers 4 3 2" xfId="12981" xr:uid="{00000000-0005-0000-0000-0000BD320000}"/>
    <cellStyle name="Milliers 4 3 2 2" xfId="12982" xr:uid="{00000000-0005-0000-0000-0000BE320000}"/>
    <cellStyle name="Milliers 4 3_RH et QS" xfId="12983" xr:uid="{00000000-0005-0000-0000-0000BF320000}"/>
    <cellStyle name="Milliers 4 4" xfId="12984" xr:uid="{00000000-0005-0000-0000-0000C0320000}"/>
    <cellStyle name="Milliers 4 4 2" xfId="12985" xr:uid="{00000000-0005-0000-0000-0000C1320000}"/>
    <cellStyle name="Milliers 4 5" xfId="12986" xr:uid="{00000000-0005-0000-0000-0000C2320000}"/>
    <cellStyle name="Milliers 4 5 2" xfId="12987" xr:uid="{00000000-0005-0000-0000-0000C3320000}"/>
    <cellStyle name="Milliers 4 6" xfId="12988" xr:uid="{00000000-0005-0000-0000-0000C4320000}"/>
    <cellStyle name="Milliers 4 6 2" xfId="12989" xr:uid="{00000000-0005-0000-0000-0000C5320000}"/>
    <cellStyle name="Milliers 4 7" xfId="12990" xr:uid="{00000000-0005-0000-0000-0000C6320000}"/>
    <cellStyle name="Milliers 4 7 2" xfId="12991" xr:uid="{00000000-0005-0000-0000-0000C7320000}"/>
    <cellStyle name="Milliers 4 8" xfId="12992" xr:uid="{00000000-0005-0000-0000-0000C8320000}"/>
    <cellStyle name="Milliers 4 8 2" xfId="12993" xr:uid="{00000000-0005-0000-0000-0000C9320000}"/>
    <cellStyle name="Milliers 4 9" xfId="12994" xr:uid="{00000000-0005-0000-0000-0000CA320000}"/>
    <cellStyle name="Milliers 4 9 2" xfId="12995" xr:uid="{00000000-0005-0000-0000-0000CB320000}"/>
    <cellStyle name="Milliers 4_RH et QS" xfId="12996" xr:uid="{00000000-0005-0000-0000-0000CC320000}"/>
    <cellStyle name="Milliers 5" xfId="12997" xr:uid="{00000000-0005-0000-0000-0000CD320000}"/>
    <cellStyle name="Milliers 5 2" xfId="12998" xr:uid="{00000000-0005-0000-0000-0000CE320000}"/>
    <cellStyle name="Milliers 5 2 2" xfId="12999" xr:uid="{00000000-0005-0000-0000-0000CF320000}"/>
    <cellStyle name="Milliers 5 2 2 2" xfId="13000" xr:uid="{00000000-0005-0000-0000-0000D0320000}"/>
    <cellStyle name="Milliers 5 2_RH et QS" xfId="13001" xr:uid="{00000000-0005-0000-0000-0000D1320000}"/>
    <cellStyle name="Milliers 5 3" xfId="13002" xr:uid="{00000000-0005-0000-0000-0000D2320000}"/>
    <cellStyle name="Milliers 5 3 2" xfId="13003" xr:uid="{00000000-0005-0000-0000-0000D3320000}"/>
    <cellStyle name="Milliers 5 3 2 2" xfId="13004" xr:uid="{00000000-0005-0000-0000-0000D4320000}"/>
    <cellStyle name="Milliers 5 3 3" xfId="13005" xr:uid="{00000000-0005-0000-0000-0000D5320000}"/>
    <cellStyle name="Milliers 5 3_RH et QS" xfId="13006" xr:uid="{00000000-0005-0000-0000-0000D6320000}"/>
    <cellStyle name="Milliers 5 4" xfId="13007" xr:uid="{00000000-0005-0000-0000-0000D7320000}"/>
    <cellStyle name="Milliers 5 4 2" xfId="13008" xr:uid="{00000000-0005-0000-0000-0000D8320000}"/>
    <cellStyle name="Milliers 5 5" xfId="13009" xr:uid="{00000000-0005-0000-0000-0000D9320000}"/>
    <cellStyle name="Milliers 5 5 2" xfId="13010" xr:uid="{00000000-0005-0000-0000-0000DA320000}"/>
    <cellStyle name="Milliers 5 6" xfId="13011" xr:uid="{00000000-0005-0000-0000-0000DB320000}"/>
    <cellStyle name="Milliers 5 6 2" xfId="13012" xr:uid="{00000000-0005-0000-0000-0000DC320000}"/>
    <cellStyle name="Milliers 5 7" xfId="13013" xr:uid="{00000000-0005-0000-0000-0000DD320000}"/>
    <cellStyle name="Milliers 5 7 2" xfId="13014" xr:uid="{00000000-0005-0000-0000-0000DE320000}"/>
    <cellStyle name="Milliers 5 8" xfId="13015" xr:uid="{00000000-0005-0000-0000-0000DF320000}"/>
    <cellStyle name="Milliers 5 9" xfId="13016" xr:uid="{00000000-0005-0000-0000-0000E0320000}"/>
    <cellStyle name="Milliers 5_RH et QS" xfId="13017" xr:uid="{00000000-0005-0000-0000-0000E1320000}"/>
    <cellStyle name="Milliers 6" xfId="13018" xr:uid="{00000000-0005-0000-0000-0000E2320000}"/>
    <cellStyle name="Milliers 6 2" xfId="13019" xr:uid="{00000000-0005-0000-0000-0000E3320000}"/>
    <cellStyle name="Milliers 6 2 2" xfId="13020" xr:uid="{00000000-0005-0000-0000-0000E4320000}"/>
    <cellStyle name="Milliers 6 3" xfId="13021" xr:uid="{00000000-0005-0000-0000-0000E5320000}"/>
    <cellStyle name="Milliers 6_RH et QS" xfId="13022" xr:uid="{00000000-0005-0000-0000-0000E6320000}"/>
    <cellStyle name="Milliers 7" xfId="13023" xr:uid="{00000000-0005-0000-0000-0000E7320000}"/>
    <cellStyle name="Milliers 7 2" xfId="13024" xr:uid="{00000000-0005-0000-0000-0000E8320000}"/>
    <cellStyle name="Milliers 7 2 2" xfId="13025" xr:uid="{00000000-0005-0000-0000-0000E9320000}"/>
    <cellStyle name="Milliers 7 2 2 2" xfId="13026" xr:uid="{00000000-0005-0000-0000-0000EA320000}"/>
    <cellStyle name="Milliers 7 2 3" xfId="13027" xr:uid="{00000000-0005-0000-0000-0000EB320000}"/>
    <cellStyle name="Milliers 7 2 3 2" xfId="13028" xr:uid="{00000000-0005-0000-0000-0000EC320000}"/>
    <cellStyle name="Milliers 7 2 4" xfId="13029" xr:uid="{00000000-0005-0000-0000-0000ED320000}"/>
    <cellStyle name="Milliers 7 2_RH et QS" xfId="13030" xr:uid="{00000000-0005-0000-0000-0000EE320000}"/>
    <cellStyle name="Milliers 7 3" xfId="13031" xr:uid="{00000000-0005-0000-0000-0000EF320000}"/>
    <cellStyle name="Milliers 7 3 2" xfId="13032" xr:uid="{00000000-0005-0000-0000-0000F0320000}"/>
    <cellStyle name="Milliers 7 4" xfId="13033" xr:uid="{00000000-0005-0000-0000-0000F1320000}"/>
    <cellStyle name="Milliers 7 4 2" xfId="13034" xr:uid="{00000000-0005-0000-0000-0000F2320000}"/>
    <cellStyle name="Milliers 7 5" xfId="13035" xr:uid="{00000000-0005-0000-0000-0000F3320000}"/>
    <cellStyle name="Milliers 7_RH et QS" xfId="13036" xr:uid="{00000000-0005-0000-0000-0000F4320000}"/>
    <cellStyle name="Milliers 8" xfId="13037" xr:uid="{00000000-0005-0000-0000-0000F5320000}"/>
    <cellStyle name="Milliers 8 2" xfId="13038" xr:uid="{00000000-0005-0000-0000-0000F6320000}"/>
    <cellStyle name="Milliers 8 2 2" xfId="13039" xr:uid="{00000000-0005-0000-0000-0000F7320000}"/>
    <cellStyle name="Milliers 8 3" xfId="13040" xr:uid="{00000000-0005-0000-0000-0000F8320000}"/>
    <cellStyle name="Milliers 8 3 2" xfId="13041" xr:uid="{00000000-0005-0000-0000-0000F9320000}"/>
    <cellStyle name="Milliers 8 4" xfId="13042" xr:uid="{00000000-0005-0000-0000-0000FA320000}"/>
    <cellStyle name="Milliers 8_RH et QS" xfId="13043" xr:uid="{00000000-0005-0000-0000-0000FB320000}"/>
    <cellStyle name="Milliers 9" xfId="13044" xr:uid="{00000000-0005-0000-0000-0000FC320000}"/>
    <cellStyle name="Milliers 9 2" xfId="13045" xr:uid="{00000000-0005-0000-0000-0000FD320000}"/>
    <cellStyle name="Milliers 9 2 2" xfId="13046" xr:uid="{00000000-0005-0000-0000-0000FE320000}"/>
    <cellStyle name="Milliers 9 3" xfId="13047" xr:uid="{00000000-0005-0000-0000-0000FF320000}"/>
    <cellStyle name="Milliers 9 3 2" xfId="13048" xr:uid="{00000000-0005-0000-0000-000000330000}"/>
    <cellStyle name="Milliers 9_CA Fixe" xfId="13049" xr:uid="{00000000-0005-0000-0000-000001330000}"/>
    <cellStyle name="Millions" xfId="13056" xr:uid="{00000000-0005-0000-0000-000008330000}"/>
    <cellStyle name="Millions 10" xfId="13057" xr:uid="{00000000-0005-0000-0000-000009330000}"/>
    <cellStyle name="millions 11" xfId="13058" xr:uid="{00000000-0005-0000-0000-00000A330000}"/>
    <cellStyle name="millions 12" xfId="13059" xr:uid="{00000000-0005-0000-0000-00000B330000}"/>
    <cellStyle name="millions 2" xfId="13060" xr:uid="{00000000-0005-0000-0000-00000C330000}"/>
    <cellStyle name="Millions 3" xfId="13061" xr:uid="{00000000-0005-0000-0000-00000D330000}"/>
    <cellStyle name="Millions 4" xfId="13062" xr:uid="{00000000-0005-0000-0000-00000E330000}"/>
    <cellStyle name="Millions 5" xfId="13063" xr:uid="{00000000-0005-0000-0000-00000F330000}"/>
    <cellStyle name="Millions 6" xfId="13064" xr:uid="{00000000-0005-0000-0000-000010330000}"/>
    <cellStyle name="Millions 7" xfId="13065" xr:uid="{00000000-0005-0000-0000-000011330000}"/>
    <cellStyle name="Millions 8" xfId="13066" xr:uid="{00000000-0005-0000-0000-000012330000}"/>
    <cellStyle name="Millions 9" xfId="13067" xr:uid="{00000000-0005-0000-0000-000013330000}"/>
    <cellStyle name="Millions_RH et QS" xfId="13068" xr:uid="{00000000-0005-0000-0000-000014330000}"/>
    <cellStyle name="Mon_Year" xfId="13069" xr:uid="{00000000-0005-0000-0000-000015330000}"/>
    <cellStyle name="Moneda [0]_BSC 3&amp;4" xfId="13070" xr:uid="{00000000-0005-0000-0000-000016330000}"/>
    <cellStyle name="Moneda_BSC 3&amp;4" xfId="13071" xr:uid="{00000000-0005-0000-0000-000017330000}"/>
    <cellStyle name="Monétaire 2" xfId="13072" xr:uid="{00000000-0005-0000-0000-000018330000}"/>
    <cellStyle name="Monétaire 2 10" xfId="13073" xr:uid="{00000000-0005-0000-0000-000019330000}"/>
    <cellStyle name="Monétaire 2 2" xfId="13074" xr:uid="{00000000-0005-0000-0000-00001A330000}"/>
    <cellStyle name="Monétaire 2 2 2" xfId="13075" xr:uid="{00000000-0005-0000-0000-00001B330000}"/>
    <cellStyle name="Monétaire 2 3" xfId="13076" xr:uid="{00000000-0005-0000-0000-00001C330000}"/>
    <cellStyle name="Monétaire 2 3 2" xfId="13077" xr:uid="{00000000-0005-0000-0000-00001D330000}"/>
    <cellStyle name="Monétaire 2 4" xfId="13078" xr:uid="{00000000-0005-0000-0000-00001E330000}"/>
    <cellStyle name="Monétaire 2 4 2" xfId="13079" xr:uid="{00000000-0005-0000-0000-00001F330000}"/>
    <cellStyle name="Monétaire 2 5" xfId="13080" xr:uid="{00000000-0005-0000-0000-000020330000}"/>
    <cellStyle name="Monétaire 2 5 2" xfId="13081" xr:uid="{00000000-0005-0000-0000-000021330000}"/>
    <cellStyle name="Monétaire 2 6" xfId="13082" xr:uid="{00000000-0005-0000-0000-000022330000}"/>
    <cellStyle name="Monétaire 2 6 2" xfId="13083" xr:uid="{00000000-0005-0000-0000-000023330000}"/>
    <cellStyle name="Monétaire 2 7" xfId="13084" xr:uid="{00000000-0005-0000-0000-000024330000}"/>
    <cellStyle name="Monétaire 2 7 2" xfId="13085" xr:uid="{00000000-0005-0000-0000-000025330000}"/>
    <cellStyle name="Monétaire 2 8" xfId="13086" xr:uid="{00000000-0005-0000-0000-000026330000}"/>
    <cellStyle name="Monétaire 2 8 2" xfId="13087" xr:uid="{00000000-0005-0000-0000-000027330000}"/>
    <cellStyle name="Monétaire 2 9" xfId="13088" xr:uid="{00000000-0005-0000-0000-000028330000}"/>
    <cellStyle name="Monétaire 2 9 2" xfId="13089" xr:uid="{00000000-0005-0000-0000-000029330000}"/>
    <cellStyle name="Monétaire 2_RH et QS" xfId="13090" xr:uid="{00000000-0005-0000-0000-00002A330000}"/>
    <cellStyle name="Monétaire0" xfId="13091" xr:uid="{00000000-0005-0000-0000-00002B330000}"/>
    <cellStyle name="MS_English" xfId="13092" xr:uid="{00000000-0005-0000-0000-00002C330000}"/>
    <cellStyle name="Multiple" xfId="13093" xr:uid="{00000000-0005-0000-0000-00002D330000}"/>
    <cellStyle name="NA is zero" xfId="13094" xr:uid="{00000000-0005-0000-0000-00002E330000}"/>
    <cellStyle name="NA is zero 10" xfId="13095" xr:uid="{00000000-0005-0000-0000-00002F330000}"/>
    <cellStyle name="NA is zero 11" xfId="13096" xr:uid="{00000000-0005-0000-0000-000030330000}"/>
    <cellStyle name="NA is zero 12" xfId="13097" xr:uid="{00000000-0005-0000-0000-000031330000}"/>
    <cellStyle name="NA is zero 13" xfId="13098" xr:uid="{00000000-0005-0000-0000-000032330000}"/>
    <cellStyle name="NA is zero 14" xfId="13099" xr:uid="{00000000-0005-0000-0000-000033330000}"/>
    <cellStyle name="NA is zero 2" xfId="13100" xr:uid="{00000000-0005-0000-0000-000034330000}"/>
    <cellStyle name="NA is zero 3" xfId="13101" xr:uid="{00000000-0005-0000-0000-000035330000}"/>
    <cellStyle name="NA is zero 4" xfId="13102" xr:uid="{00000000-0005-0000-0000-000036330000}"/>
    <cellStyle name="NA is zero 5" xfId="13103" xr:uid="{00000000-0005-0000-0000-000037330000}"/>
    <cellStyle name="NA is zero 6" xfId="13104" xr:uid="{00000000-0005-0000-0000-000038330000}"/>
    <cellStyle name="NA is zero 7" xfId="13105" xr:uid="{00000000-0005-0000-0000-000039330000}"/>
    <cellStyle name="NA is zero 8" xfId="13106" xr:uid="{00000000-0005-0000-0000-00003A330000}"/>
    <cellStyle name="NA is zero 9" xfId="13107" xr:uid="{00000000-0005-0000-0000-00003B330000}"/>
    <cellStyle name="NA is zero_RH et QS" xfId="13108" xr:uid="{00000000-0005-0000-0000-00003C330000}"/>
    <cellStyle name="Names" xfId="13109" xr:uid="{00000000-0005-0000-0000-00003D330000}"/>
    <cellStyle name="Neutral 10" xfId="13110" xr:uid="{00000000-0005-0000-0000-00003E330000}"/>
    <cellStyle name="Neutral 11" xfId="13111" xr:uid="{00000000-0005-0000-0000-00003F330000}"/>
    <cellStyle name="Neutral 12" xfId="13112" xr:uid="{00000000-0005-0000-0000-000040330000}"/>
    <cellStyle name="Neutral 13" xfId="13113" xr:uid="{00000000-0005-0000-0000-000041330000}"/>
    <cellStyle name="Neutral 14" xfId="13114" xr:uid="{00000000-0005-0000-0000-000042330000}"/>
    <cellStyle name="Neutral 15" xfId="13115" xr:uid="{00000000-0005-0000-0000-000043330000}"/>
    <cellStyle name="Neutral 16" xfId="13116" xr:uid="{00000000-0005-0000-0000-000044330000}"/>
    <cellStyle name="Neutral 17" xfId="13117" xr:uid="{00000000-0005-0000-0000-000045330000}"/>
    <cellStyle name="Neutral 18" xfId="13118" xr:uid="{00000000-0005-0000-0000-000046330000}"/>
    <cellStyle name="Neutral 19" xfId="13119" xr:uid="{00000000-0005-0000-0000-000047330000}"/>
    <cellStyle name="Neutral 2" xfId="13120" xr:uid="{00000000-0005-0000-0000-000048330000}"/>
    <cellStyle name="Neutral 20" xfId="13121" xr:uid="{00000000-0005-0000-0000-000049330000}"/>
    <cellStyle name="Neutral 21" xfId="13122" xr:uid="{00000000-0005-0000-0000-00004A330000}"/>
    <cellStyle name="Neutral 22" xfId="13123" xr:uid="{00000000-0005-0000-0000-00004B330000}"/>
    <cellStyle name="Neutral 23" xfId="13124" xr:uid="{00000000-0005-0000-0000-00004C330000}"/>
    <cellStyle name="Neutral 24" xfId="13125" xr:uid="{00000000-0005-0000-0000-00004D330000}"/>
    <cellStyle name="Neutral 25" xfId="13126" xr:uid="{00000000-0005-0000-0000-00004E330000}"/>
    <cellStyle name="Neutral 26" xfId="13127" xr:uid="{00000000-0005-0000-0000-00004F330000}"/>
    <cellStyle name="Neutral 27" xfId="13128" xr:uid="{00000000-0005-0000-0000-000050330000}"/>
    <cellStyle name="Neutral 28" xfId="13129" xr:uid="{00000000-0005-0000-0000-000051330000}"/>
    <cellStyle name="Neutral 3" xfId="13130" xr:uid="{00000000-0005-0000-0000-000052330000}"/>
    <cellStyle name="Neutral 4" xfId="13131" xr:uid="{00000000-0005-0000-0000-000053330000}"/>
    <cellStyle name="Neutral 5" xfId="13132" xr:uid="{00000000-0005-0000-0000-000054330000}"/>
    <cellStyle name="Neutral 6" xfId="13133" xr:uid="{00000000-0005-0000-0000-000055330000}"/>
    <cellStyle name="Neutral 7" xfId="13134" xr:uid="{00000000-0005-0000-0000-000056330000}"/>
    <cellStyle name="Neutral 8" xfId="13135" xr:uid="{00000000-0005-0000-0000-000057330000}"/>
    <cellStyle name="Neutral 9" xfId="13136" xr:uid="{00000000-0005-0000-0000-000058330000}"/>
    <cellStyle name="Neutre 2" xfId="13137" xr:uid="{00000000-0005-0000-0000-000059330000}"/>
    <cellStyle name="Neutre 2 2" xfId="13138" xr:uid="{00000000-0005-0000-0000-00005A330000}"/>
    <cellStyle name="Neutre 2 2 2" xfId="13139" xr:uid="{00000000-0005-0000-0000-00005B330000}"/>
    <cellStyle name="Neutre 2 2_Parc Mobile" xfId="13140" xr:uid="{00000000-0005-0000-0000-00005C330000}"/>
    <cellStyle name="Neutre 2_RH et QS" xfId="13141" xr:uid="{00000000-0005-0000-0000-00005D330000}"/>
    <cellStyle name="Neutre 3" xfId="13142" xr:uid="{00000000-0005-0000-0000-00005E330000}"/>
    <cellStyle name="Neutre 3 2" xfId="13143" xr:uid="{00000000-0005-0000-0000-00005F330000}"/>
    <cellStyle name="Neutre 3_RH et QS" xfId="13144" xr:uid="{00000000-0005-0000-0000-000060330000}"/>
    <cellStyle name="Neutre 4" xfId="13145" xr:uid="{00000000-0005-0000-0000-000061330000}"/>
    <cellStyle name="Neutre 4 2" xfId="13146" xr:uid="{00000000-0005-0000-0000-000062330000}"/>
    <cellStyle name="Neutre 4_RH et QS" xfId="13147" xr:uid="{00000000-0005-0000-0000-000063330000}"/>
    <cellStyle name="Neutre 5" xfId="13148" xr:uid="{00000000-0005-0000-0000-000064330000}"/>
    <cellStyle name="Neutre 5 2" xfId="13149" xr:uid="{00000000-0005-0000-0000-000065330000}"/>
    <cellStyle name="Neutre 5_RH et QS" xfId="13150" xr:uid="{00000000-0005-0000-0000-000066330000}"/>
    <cellStyle name="Neutre 6" xfId="13151" xr:uid="{00000000-0005-0000-0000-000067330000}"/>
    <cellStyle name="Neutre 6 2" xfId="13152" xr:uid="{00000000-0005-0000-0000-000068330000}"/>
    <cellStyle name="Neutre 6_RH et QS" xfId="13153" xr:uid="{00000000-0005-0000-0000-000069330000}"/>
    <cellStyle name="Neutre 7 2" xfId="13154" xr:uid="{00000000-0005-0000-0000-00006A330000}"/>
    <cellStyle name="Neutre 8 2" xfId="13155" xr:uid="{00000000-0005-0000-0000-00006B330000}"/>
    <cellStyle name="new style" xfId="13156" xr:uid="{00000000-0005-0000-0000-00006C330000}"/>
    <cellStyle name="new style 2" xfId="13157" xr:uid="{00000000-0005-0000-0000-00006D330000}"/>
    <cellStyle name="no dec" xfId="13158" xr:uid="{00000000-0005-0000-0000-00006E330000}"/>
    <cellStyle name="nonmultiple" xfId="13159" xr:uid="{00000000-0005-0000-0000-00006F330000}"/>
    <cellStyle name="NonPrint_Heading" xfId="13160" xr:uid="{00000000-0005-0000-0000-000070330000}"/>
    <cellStyle name="Normal" xfId="0" builtinId="0"/>
    <cellStyle name="Normal - Style1" xfId="13161" xr:uid="{00000000-0005-0000-0000-000071330000}"/>
    <cellStyle name="Normal - Style1 2" xfId="13162" xr:uid="{00000000-0005-0000-0000-000072330000}"/>
    <cellStyle name="Normal - Style1 3" xfId="13163" xr:uid="{00000000-0005-0000-0000-000073330000}"/>
    <cellStyle name="Normal - Style1_Parc Mobile" xfId="13164" xr:uid="{00000000-0005-0000-0000-000074330000}"/>
    <cellStyle name="Normal [0]" xfId="15829" xr:uid="{00000000-0005-0000-0000-0000DD3D0000}"/>
    <cellStyle name="Normal [0] 10" xfId="15830" xr:uid="{00000000-0005-0000-0000-0000DE3D0000}"/>
    <cellStyle name="Normal [0] 10 2" xfId="15831" xr:uid="{00000000-0005-0000-0000-0000DF3D0000}"/>
    <cellStyle name="Normal [0] 10 2 2" xfId="15832" xr:uid="{00000000-0005-0000-0000-0000E03D0000}"/>
    <cellStyle name="Normal [0] 11" xfId="15833" xr:uid="{00000000-0005-0000-0000-0000E13D0000}"/>
    <cellStyle name="Normal [0] 11 2" xfId="15834" xr:uid="{00000000-0005-0000-0000-0000E23D0000}"/>
    <cellStyle name="Normal [0] 11 2 2" xfId="15835" xr:uid="{00000000-0005-0000-0000-0000E33D0000}"/>
    <cellStyle name="Normal [0] 12" xfId="15836" xr:uid="{00000000-0005-0000-0000-0000E43D0000}"/>
    <cellStyle name="Normal [0] 12 2" xfId="15837" xr:uid="{00000000-0005-0000-0000-0000E53D0000}"/>
    <cellStyle name="Normal [0] 12 2 2" xfId="15838" xr:uid="{00000000-0005-0000-0000-0000E63D0000}"/>
    <cellStyle name="Normal [0] 13" xfId="15839" xr:uid="{00000000-0005-0000-0000-0000E73D0000}"/>
    <cellStyle name="Normal [0] 13 2" xfId="15840" xr:uid="{00000000-0005-0000-0000-0000E83D0000}"/>
    <cellStyle name="Normal [0] 13 2 2" xfId="15841" xr:uid="{00000000-0005-0000-0000-0000E93D0000}"/>
    <cellStyle name="Normal [0] 14" xfId="15842" xr:uid="{00000000-0005-0000-0000-0000EA3D0000}"/>
    <cellStyle name="Normal [0] 14 2" xfId="15843" xr:uid="{00000000-0005-0000-0000-0000EB3D0000}"/>
    <cellStyle name="Normal [0] 14 2 2" xfId="15844" xr:uid="{00000000-0005-0000-0000-0000EC3D0000}"/>
    <cellStyle name="Normal [0] 15" xfId="15845" xr:uid="{00000000-0005-0000-0000-0000ED3D0000}"/>
    <cellStyle name="Normal [0] 15 2" xfId="15846" xr:uid="{00000000-0005-0000-0000-0000EE3D0000}"/>
    <cellStyle name="Normal [0] 2" xfId="15847" xr:uid="{00000000-0005-0000-0000-0000EF3D0000}"/>
    <cellStyle name="Normal [0] 2 2" xfId="15848" xr:uid="{00000000-0005-0000-0000-0000F03D0000}"/>
    <cellStyle name="Normal [0] 2 2 2" xfId="15849" xr:uid="{00000000-0005-0000-0000-0000F13D0000}"/>
    <cellStyle name="Normal [0] 3" xfId="15850" xr:uid="{00000000-0005-0000-0000-0000F23D0000}"/>
    <cellStyle name="Normal [0] 3 2" xfId="15851" xr:uid="{00000000-0005-0000-0000-0000F33D0000}"/>
    <cellStyle name="Normal [0] 3 2 2" xfId="15852" xr:uid="{00000000-0005-0000-0000-0000F43D0000}"/>
    <cellStyle name="Normal [0] 4" xfId="15853" xr:uid="{00000000-0005-0000-0000-0000F53D0000}"/>
    <cellStyle name="Normal [0] 4 2" xfId="15854" xr:uid="{00000000-0005-0000-0000-0000F63D0000}"/>
    <cellStyle name="Normal [0] 4 2 2" xfId="15855" xr:uid="{00000000-0005-0000-0000-0000F73D0000}"/>
    <cellStyle name="Normal [0] 5" xfId="15856" xr:uid="{00000000-0005-0000-0000-0000F83D0000}"/>
    <cellStyle name="Normal [0] 5 2" xfId="15857" xr:uid="{00000000-0005-0000-0000-0000F93D0000}"/>
    <cellStyle name="Normal [0] 5 2 2" xfId="15858" xr:uid="{00000000-0005-0000-0000-0000FA3D0000}"/>
    <cellStyle name="Normal [0] 6" xfId="15859" xr:uid="{00000000-0005-0000-0000-0000FB3D0000}"/>
    <cellStyle name="Normal [0] 6 2" xfId="15860" xr:uid="{00000000-0005-0000-0000-0000FC3D0000}"/>
    <cellStyle name="Normal [0] 6 2 2" xfId="15861" xr:uid="{00000000-0005-0000-0000-0000FD3D0000}"/>
    <cellStyle name="Normal [0] 7" xfId="15862" xr:uid="{00000000-0005-0000-0000-0000FE3D0000}"/>
    <cellStyle name="Normal [0] 7 2" xfId="15863" xr:uid="{00000000-0005-0000-0000-0000FF3D0000}"/>
    <cellStyle name="Normal [0] 7 2 2" xfId="15864" xr:uid="{00000000-0005-0000-0000-0000003E0000}"/>
    <cellStyle name="Normal [0] 8" xfId="15865" xr:uid="{00000000-0005-0000-0000-0000013E0000}"/>
    <cellStyle name="Normal [0] 8 2" xfId="15866" xr:uid="{00000000-0005-0000-0000-0000023E0000}"/>
    <cellStyle name="Normal [0] 8 2 2" xfId="15867" xr:uid="{00000000-0005-0000-0000-0000033E0000}"/>
    <cellStyle name="Normal [0] 9" xfId="15868" xr:uid="{00000000-0005-0000-0000-0000043E0000}"/>
    <cellStyle name="Normal [0] 9 2" xfId="15869" xr:uid="{00000000-0005-0000-0000-0000053E0000}"/>
    <cellStyle name="Normal [0] 9 2 2" xfId="15870" xr:uid="{00000000-0005-0000-0000-0000063E0000}"/>
    <cellStyle name="Normal [0]_RH et QS" xfId="15871" xr:uid="{00000000-0005-0000-0000-0000073E0000}"/>
    <cellStyle name="Normal [1]" xfId="15872" xr:uid="{00000000-0005-0000-0000-0000083E0000}"/>
    <cellStyle name="Normal [2]" xfId="15873" xr:uid="{00000000-0005-0000-0000-0000093E0000}"/>
    <cellStyle name="Normal [3]" xfId="15874" xr:uid="{00000000-0005-0000-0000-00000A3E0000}"/>
    <cellStyle name="Normal 10" xfId="13165" xr:uid="{00000000-0005-0000-0000-000075330000}"/>
    <cellStyle name="Normal 10 2" xfId="13166" xr:uid="{00000000-0005-0000-0000-000076330000}"/>
    <cellStyle name="Normal 100" xfId="13167" xr:uid="{00000000-0005-0000-0000-000077330000}"/>
    <cellStyle name="Normal 100 2" xfId="13168" xr:uid="{00000000-0005-0000-0000-000078330000}"/>
    <cellStyle name="Normal 100 2 2" xfId="13169" xr:uid="{00000000-0005-0000-0000-000079330000}"/>
    <cellStyle name="Normal 100 2 2 2" xfId="13170" xr:uid="{00000000-0005-0000-0000-00007A330000}"/>
    <cellStyle name="Normal 100 2 3" xfId="13171" xr:uid="{00000000-0005-0000-0000-00007B330000}"/>
    <cellStyle name="Normal 100 3" xfId="13172" xr:uid="{00000000-0005-0000-0000-00007C330000}"/>
    <cellStyle name="Normal 100 3 2" xfId="13173" xr:uid="{00000000-0005-0000-0000-00007D330000}"/>
    <cellStyle name="Normal 100 4" xfId="13174" xr:uid="{00000000-0005-0000-0000-00007E330000}"/>
    <cellStyle name="Normal 100_RH et QS" xfId="13175" xr:uid="{00000000-0005-0000-0000-00007F330000}"/>
    <cellStyle name="Normal 101" xfId="13176" xr:uid="{00000000-0005-0000-0000-000080330000}"/>
    <cellStyle name="Normal 101 2" xfId="13177" xr:uid="{00000000-0005-0000-0000-000081330000}"/>
    <cellStyle name="Normal 101 2 2" xfId="13178" xr:uid="{00000000-0005-0000-0000-000082330000}"/>
    <cellStyle name="Normal 101 2 2 2" xfId="13179" xr:uid="{00000000-0005-0000-0000-000083330000}"/>
    <cellStyle name="Normal 101 2 2 2 2" xfId="13180" xr:uid="{00000000-0005-0000-0000-000084330000}"/>
    <cellStyle name="Normal 101 2 2 3" xfId="13181" xr:uid="{00000000-0005-0000-0000-000085330000}"/>
    <cellStyle name="Normal 101 2 3" xfId="13182" xr:uid="{00000000-0005-0000-0000-000086330000}"/>
    <cellStyle name="Normal 101 2 3 2" xfId="13183" xr:uid="{00000000-0005-0000-0000-000087330000}"/>
    <cellStyle name="Normal 101 2 4" xfId="13184" xr:uid="{00000000-0005-0000-0000-000088330000}"/>
    <cellStyle name="Normal 101 3" xfId="13185" xr:uid="{00000000-0005-0000-0000-000089330000}"/>
    <cellStyle name="Normal 101 3 2" xfId="13186" xr:uid="{00000000-0005-0000-0000-00008A330000}"/>
    <cellStyle name="Normal 101 3 2 2" xfId="13187" xr:uid="{00000000-0005-0000-0000-00008B330000}"/>
    <cellStyle name="Normal 101 3 3" xfId="13188" xr:uid="{00000000-0005-0000-0000-00008C330000}"/>
    <cellStyle name="Normal 101 4" xfId="13189" xr:uid="{00000000-0005-0000-0000-00008D330000}"/>
    <cellStyle name="Normal 101 4 2" xfId="13190" xr:uid="{00000000-0005-0000-0000-00008E330000}"/>
    <cellStyle name="Normal 101 5" xfId="13191" xr:uid="{00000000-0005-0000-0000-00008F330000}"/>
    <cellStyle name="Normal 101_RH et QS" xfId="13192" xr:uid="{00000000-0005-0000-0000-000090330000}"/>
    <cellStyle name="Normal 102" xfId="13193" xr:uid="{00000000-0005-0000-0000-000091330000}"/>
    <cellStyle name="Normal 102 2" xfId="13194" xr:uid="{00000000-0005-0000-0000-000092330000}"/>
    <cellStyle name="Normal 102 2 2" xfId="13195" xr:uid="{00000000-0005-0000-0000-000093330000}"/>
    <cellStyle name="Normal 102 2 2 2" xfId="13196" xr:uid="{00000000-0005-0000-0000-000094330000}"/>
    <cellStyle name="Normal 102 2 3" xfId="13197" xr:uid="{00000000-0005-0000-0000-000095330000}"/>
    <cellStyle name="Normal 102 3" xfId="13198" xr:uid="{00000000-0005-0000-0000-000096330000}"/>
    <cellStyle name="Normal 102 3 2" xfId="13199" xr:uid="{00000000-0005-0000-0000-000097330000}"/>
    <cellStyle name="Normal 102 4" xfId="13200" xr:uid="{00000000-0005-0000-0000-000098330000}"/>
    <cellStyle name="Normal 102_RH et QS" xfId="13201" xr:uid="{00000000-0005-0000-0000-000099330000}"/>
    <cellStyle name="Normal 103" xfId="13202" xr:uid="{00000000-0005-0000-0000-00009A330000}"/>
    <cellStyle name="Normal 103 2" xfId="13203" xr:uid="{00000000-0005-0000-0000-00009B330000}"/>
    <cellStyle name="Normal 103 2 2" xfId="13204" xr:uid="{00000000-0005-0000-0000-00009C330000}"/>
    <cellStyle name="Normal 103 2 2 2" xfId="13205" xr:uid="{00000000-0005-0000-0000-00009D330000}"/>
    <cellStyle name="Normal 103 2 3" xfId="13206" xr:uid="{00000000-0005-0000-0000-00009E330000}"/>
    <cellStyle name="Normal 103 3" xfId="13207" xr:uid="{00000000-0005-0000-0000-00009F330000}"/>
    <cellStyle name="Normal 103 3 2" xfId="13208" xr:uid="{00000000-0005-0000-0000-0000A0330000}"/>
    <cellStyle name="Normal 103 4" xfId="13209" xr:uid="{00000000-0005-0000-0000-0000A1330000}"/>
    <cellStyle name="Normal 103_RH et QS" xfId="13210" xr:uid="{00000000-0005-0000-0000-0000A2330000}"/>
    <cellStyle name="Normal 104" xfId="13211" xr:uid="{00000000-0005-0000-0000-0000A3330000}"/>
    <cellStyle name="Normal 104 2" xfId="13212" xr:uid="{00000000-0005-0000-0000-0000A4330000}"/>
    <cellStyle name="Normal 104 2 2" xfId="13213" xr:uid="{00000000-0005-0000-0000-0000A5330000}"/>
    <cellStyle name="Normal 104 2 2 2" xfId="13214" xr:uid="{00000000-0005-0000-0000-0000A6330000}"/>
    <cellStyle name="Normal 104 2 3" xfId="13215" xr:uid="{00000000-0005-0000-0000-0000A7330000}"/>
    <cellStyle name="Normal 104 3" xfId="13216" xr:uid="{00000000-0005-0000-0000-0000A8330000}"/>
    <cellStyle name="Normal 104 3 2" xfId="13217" xr:uid="{00000000-0005-0000-0000-0000A9330000}"/>
    <cellStyle name="Normal 104 4" xfId="13218" xr:uid="{00000000-0005-0000-0000-0000AA330000}"/>
    <cellStyle name="Normal 104_RH et QS" xfId="13219" xr:uid="{00000000-0005-0000-0000-0000AB330000}"/>
    <cellStyle name="Normal 105" xfId="13220" xr:uid="{00000000-0005-0000-0000-0000AC330000}"/>
    <cellStyle name="Normal 105 2" xfId="13221" xr:uid="{00000000-0005-0000-0000-0000AD330000}"/>
    <cellStyle name="Normal 105 2 2" xfId="13222" xr:uid="{00000000-0005-0000-0000-0000AE330000}"/>
    <cellStyle name="Normal 105 3" xfId="13223" xr:uid="{00000000-0005-0000-0000-0000AF330000}"/>
    <cellStyle name="Normal 106" xfId="13224" xr:uid="{00000000-0005-0000-0000-0000B0330000}"/>
    <cellStyle name="Normal 107" xfId="13225" xr:uid="{00000000-0005-0000-0000-0000B1330000}"/>
    <cellStyle name="Normal 11" xfId="13226" xr:uid="{00000000-0005-0000-0000-0000B2330000}"/>
    <cellStyle name="Normal 11 2" xfId="13227" xr:uid="{00000000-0005-0000-0000-0000B3330000}"/>
    <cellStyle name="Normal 11 2 2" xfId="13228" xr:uid="{00000000-0005-0000-0000-0000B4330000}"/>
    <cellStyle name="Normal 11 2 2 2" xfId="13229" xr:uid="{00000000-0005-0000-0000-0000B5330000}"/>
    <cellStyle name="Normal 11 2 2 2 2" xfId="13230" xr:uid="{00000000-0005-0000-0000-0000B6330000}"/>
    <cellStyle name="Normal 11 2 2 3" xfId="13231" xr:uid="{00000000-0005-0000-0000-0000B7330000}"/>
    <cellStyle name="Normal 11 2 3" xfId="13232" xr:uid="{00000000-0005-0000-0000-0000B8330000}"/>
    <cellStyle name="Normal 11 2 3 2" xfId="13233" xr:uid="{00000000-0005-0000-0000-0000B9330000}"/>
    <cellStyle name="Normal 11 2 4" xfId="13234" xr:uid="{00000000-0005-0000-0000-0000BA330000}"/>
    <cellStyle name="Normal 11 2_RH et QS" xfId="13235" xr:uid="{00000000-0005-0000-0000-0000BB330000}"/>
    <cellStyle name="Normal 112" xfId="13236" xr:uid="{00000000-0005-0000-0000-0000BC330000}"/>
    <cellStyle name="Normal 12" xfId="13237" xr:uid="{00000000-0005-0000-0000-0000BD330000}"/>
    <cellStyle name="Normal 12 10" xfId="13238" xr:uid="{00000000-0005-0000-0000-0000BE330000}"/>
    <cellStyle name="Normal 12 10 2" xfId="13239" xr:uid="{00000000-0005-0000-0000-0000BF330000}"/>
    <cellStyle name="Normal 12 11" xfId="13240" xr:uid="{00000000-0005-0000-0000-0000C0330000}"/>
    <cellStyle name="Normal 12 2" xfId="13241" xr:uid="{00000000-0005-0000-0000-0000C1330000}"/>
    <cellStyle name="Normal 12 2 10" xfId="13242" xr:uid="{00000000-0005-0000-0000-0000C2330000}"/>
    <cellStyle name="Normal 12 2 10 2" xfId="13243" xr:uid="{00000000-0005-0000-0000-0000C3330000}"/>
    <cellStyle name="Normal 12 2 11" xfId="13244" xr:uid="{00000000-0005-0000-0000-0000C4330000}"/>
    <cellStyle name="Normal 12 2 2" xfId="13245" xr:uid="{00000000-0005-0000-0000-0000C5330000}"/>
    <cellStyle name="Normal 12 2 3" xfId="13246" xr:uid="{00000000-0005-0000-0000-0000C6330000}"/>
    <cellStyle name="Normal 12 2 3 2" xfId="13247" xr:uid="{00000000-0005-0000-0000-0000C7330000}"/>
    <cellStyle name="Normal 12 2 3 2 2" xfId="13248" xr:uid="{00000000-0005-0000-0000-0000C8330000}"/>
    <cellStyle name="Normal 12 2 3 2 2 2" xfId="13249" xr:uid="{00000000-0005-0000-0000-0000C9330000}"/>
    <cellStyle name="Normal 12 2 3 2 2 2 2" xfId="13250" xr:uid="{00000000-0005-0000-0000-0000CA330000}"/>
    <cellStyle name="Normal 12 2 3 2 2 3" xfId="13251" xr:uid="{00000000-0005-0000-0000-0000CB330000}"/>
    <cellStyle name="Normal 12 2 3 2 3" xfId="13252" xr:uid="{00000000-0005-0000-0000-0000CC330000}"/>
    <cellStyle name="Normal 12 2 3 2 3 2" xfId="13253" xr:uid="{00000000-0005-0000-0000-0000CD330000}"/>
    <cellStyle name="Normal 12 2 3 2 4" xfId="13254" xr:uid="{00000000-0005-0000-0000-0000CE330000}"/>
    <cellStyle name="Normal 12 2 3 2_RH et QS" xfId="13255" xr:uid="{00000000-0005-0000-0000-0000CF330000}"/>
    <cellStyle name="Normal 12 2 3 3" xfId="13256" xr:uid="{00000000-0005-0000-0000-0000D0330000}"/>
    <cellStyle name="Normal 12 2 3 3 2" xfId="13257" xr:uid="{00000000-0005-0000-0000-0000D1330000}"/>
    <cellStyle name="Normal 12 2 3 3 2 2" xfId="13258" xr:uid="{00000000-0005-0000-0000-0000D2330000}"/>
    <cellStyle name="Normal 12 2 3 3 2 2 2" xfId="13259" xr:uid="{00000000-0005-0000-0000-0000D3330000}"/>
    <cellStyle name="Normal 12 2 3 3 2 3" xfId="13260" xr:uid="{00000000-0005-0000-0000-0000D4330000}"/>
    <cellStyle name="Normal 12 2 3 3 3" xfId="13261" xr:uid="{00000000-0005-0000-0000-0000D5330000}"/>
    <cellStyle name="Normal 12 2 3 3 3 2" xfId="13262" xr:uid="{00000000-0005-0000-0000-0000D6330000}"/>
    <cellStyle name="Normal 12 2 3 3 4" xfId="13263" xr:uid="{00000000-0005-0000-0000-0000D7330000}"/>
    <cellStyle name="Normal 12 2 3 3_RH et QS" xfId="13264" xr:uid="{00000000-0005-0000-0000-0000D8330000}"/>
    <cellStyle name="Normal 12 2 3 4" xfId="13265" xr:uid="{00000000-0005-0000-0000-0000D9330000}"/>
    <cellStyle name="Normal 12 2 3 4 2" xfId="13266" xr:uid="{00000000-0005-0000-0000-0000DA330000}"/>
    <cellStyle name="Normal 12 2 3 4 2 2" xfId="13267" xr:uid="{00000000-0005-0000-0000-0000DB330000}"/>
    <cellStyle name="Normal 12 2 3 4 3" xfId="13268" xr:uid="{00000000-0005-0000-0000-0000DC330000}"/>
    <cellStyle name="Normal 12 2 3 5" xfId="13269" xr:uid="{00000000-0005-0000-0000-0000DD330000}"/>
    <cellStyle name="Normal 12 2 3 5 2" xfId="13270" xr:uid="{00000000-0005-0000-0000-0000DE330000}"/>
    <cellStyle name="Normal 12 2 3 6" xfId="13271" xr:uid="{00000000-0005-0000-0000-0000DF330000}"/>
    <cellStyle name="Normal 12 2 3_RH et QS" xfId="13272" xr:uid="{00000000-0005-0000-0000-0000E0330000}"/>
    <cellStyle name="Normal 12 2 4" xfId="13273" xr:uid="{00000000-0005-0000-0000-0000E1330000}"/>
    <cellStyle name="Normal 12 2 4 2" xfId="13274" xr:uid="{00000000-0005-0000-0000-0000E2330000}"/>
    <cellStyle name="Normal 12 2 4 2 2" xfId="13275" xr:uid="{00000000-0005-0000-0000-0000E3330000}"/>
    <cellStyle name="Normal 12 2 4 2 2 2" xfId="13276" xr:uid="{00000000-0005-0000-0000-0000E4330000}"/>
    <cellStyle name="Normal 12 2 4 2 2 2 2" xfId="13277" xr:uid="{00000000-0005-0000-0000-0000E5330000}"/>
    <cellStyle name="Normal 12 2 4 2 2 3" xfId="13278" xr:uid="{00000000-0005-0000-0000-0000E6330000}"/>
    <cellStyle name="Normal 12 2 4 2 3" xfId="13279" xr:uid="{00000000-0005-0000-0000-0000E7330000}"/>
    <cellStyle name="Normal 12 2 4 2 3 2" xfId="13280" xr:uid="{00000000-0005-0000-0000-0000E8330000}"/>
    <cellStyle name="Normal 12 2 4 2 4" xfId="13281" xr:uid="{00000000-0005-0000-0000-0000E9330000}"/>
    <cellStyle name="Normal 12 2 4 2_RH et QS" xfId="13282" xr:uid="{00000000-0005-0000-0000-0000EA330000}"/>
    <cellStyle name="Normal 12 2 4 3" xfId="13283" xr:uid="{00000000-0005-0000-0000-0000EB330000}"/>
    <cellStyle name="Normal 12 2 4 3 2" xfId="13284" xr:uid="{00000000-0005-0000-0000-0000EC330000}"/>
    <cellStyle name="Normal 12 2 4 3 2 2" xfId="13285" xr:uid="{00000000-0005-0000-0000-0000ED330000}"/>
    <cellStyle name="Normal 12 2 4 3 2 2 2" xfId="13286" xr:uid="{00000000-0005-0000-0000-0000EE330000}"/>
    <cellStyle name="Normal 12 2 4 3 2 3" xfId="13287" xr:uid="{00000000-0005-0000-0000-0000EF330000}"/>
    <cellStyle name="Normal 12 2 4 3 3" xfId="13288" xr:uid="{00000000-0005-0000-0000-0000F0330000}"/>
    <cellStyle name="Normal 12 2 4 3 3 2" xfId="13289" xr:uid="{00000000-0005-0000-0000-0000F1330000}"/>
    <cellStyle name="Normal 12 2 4 3 4" xfId="13290" xr:uid="{00000000-0005-0000-0000-0000F2330000}"/>
    <cellStyle name="Normal 12 2 4 3_RH et QS" xfId="13291" xr:uid="{00000000-0005-0000-0000-0000F3330000}"/>
    <cellStyle name="Normal 12 2 4 4" xfId="13292" xr:uid="{00000000-0005-0000-0000-0000F4330000}"/>
    <cellStyle name="Normal 12 2 4 4 2" xfId="13293" xr:uid="{00000000-0005-0000-0000-0000F5330000}"/>
    <cellStyle name="Normal 12 2 4 4 2 2" xfId="13294" xr:uid="{00000000-0005-0000-0000-0000F6330000}"/>
    <cellStyle name="Normal 12 2 4 4 3" xfId="13295" xr:uid="{00000000-0005-0000-0000-0000F7330000}"/>
    <cellStyle name="Normal 12 2 4 5" xfId="13296" xr:uid="{00000000-0005-0000-0000-0000F8330000}"/>
    <cellStyle name="Normal 12 2 4 5 2" xfId="13297" xr:uid="{00000000-0005-0000-0000-0000F9330000}"/>
    <cellStyle name="Normal 12 2 4 6" xfId="13298" xr:uid="{00000000-0005-0000-0000-0000FA330000}"/>
    <cellStyle name="Normal 12 2 4_RH et QS" xfId="13299" xr:uid="{00000000-0005-0000-0000-0000FB330000}"/>
    <cellStyle name="Normal 12 2 5" xfId="13300" xr:uid="{00000000-0005-0000-0000-0000FC330000}"/>
    <cellStyle name="Normal 12 2 5 2" xfId="13301" xr:uid="{00000000-0005-0000-0000-0000FD330000}"/>
    <cellStyle name="Normal 12 2 5 2 2" xfId="13302" xr:uid="{00000000-0005-0000-0000-0000FE330000}"/>
    <cellStyle name="Normal 12 2 5 2 2 2" xfId="13303" xr:uid="{00000000-0005-0000-0000-0000FF330000}"/>
    <cellStyle name="Normal 12 2 5 2 3" xfId="13304" xr:uid="{00000000-0005-0000-0000-000000340000}"/>
    <cellStyle name="Normal 12 2 5 3" xfId="13305" xr:uid="{00000000-0005-0000-0000-000001340000}"/>
    <cellStyle name="Normal 12 2 5 3 2" xfId="13306" xr:uid="{00000000-0005-0000-0000-000002340000}"/>
    <cellStyle name="Normal 12 2 5 4" xfId="13307" xr:uid="{00000000-0005-0000-0000-000003340000}"/>
    <cellStyle name="Normal 12 2 5_RH et QS" xfId="13308" xr:uid="{00000000-0005-0000-0000-000004340000}"/>
    <cellStyle name="Normal 12 2 6" xfId="13309" xr:uid="{00000000-0005-0000-0000-000005340000}"/>
    <cellStyle name="Normal 12 2 6 2" xfId="13310" xr:uid="{00000000-0005-0000-0000-000006340000}"/>
    <cellStyle name="Normal 12 2 6 2 2" xfId="13311" xr:uid="{00000000-0005-0000-0000-000007340000}"/>
    <cellStyle name="Normal 12 2 6 2 2 2" xfId="13312" xr:uid="{00000000-0005-0000-0000-000008340000}"/>
    <cellStyle name="Normal 12 2 6 2 3" xfId="13313" xr:uid="{00000000-0005-0000-0000-000009340000}"/>
    <cellStyle name="Normal 12 2 6 3" xfId="13314" xr:uid="{00000000-0005-0000-0000-00000A340000}"/>
    <cellStyle name="Normal 12 2 6 3 2" xfId="13315" xr:uid="{00000000-0005-0000-0000-00000B340000}"/>
    <cellStyle name="Normal 12 2 6 4" xfId="13316" xr:uid="{00000000-0005-0000-0000-00000C340000}"/>
    <cellStyle name="Normal 12 2 6_RH et QS" xfId="13317" xr:uid="{00000000-0005-0000-0000-00000D340000}"/>
    <cellStyle name="Normal 12 2 7" xfId="13318" xr:uid="{00000000-0005-0000-0000-00000E340000}"/>
    <cellStyle name="Normal 12 2 7 2" xfId="13319" xr:uid="{00000000-0005-0000-0000-00000F340000}"/>
    <cellStyle name="Normal 12 2 7 2 2" xfId="13320" xr:uid="{00000000-0005-0000-0000-000010340000}"/>
    <cellStyle name="Normal 12 2 7 2 2 2" xfId="13321" xr:uid="{00000000-0005-0000-0000-000011340000}"/>
    <cellStyle name="Normal 12 2 7 2 3" xfId="13322" xr:uid="{00000000-0005-0000-0000-000012340000}"/>
    <cellStyle name="Normal 12 2 7 3" xfId="13323" xr:uid="{00000000-0005-0000-0000-000013340000}"/>
    <cellStyle name="Normal 12 2 7 3 2" xfId="13324" xr:uid="{00000000-0005-0000-0000-000014340000}"/>
    <cellStyle name="Normal 12 2 7 4" xfId="13325" xr:uid="{00000000-0005-0000-0000-000015340000}"/>
    <cellStyle name="Normal 12 2 7_RH et QS" xfId="13326" xr:uid="{00000000-0005-0000-0000-000016340000}"/>
    <cellStyle name="Normal 12 2 8" xfId="13327" xr:uid="{00000000-0005-0000-0000-000017340000}"/>
    <cellStyle name="Normal 12 2 8 2" xfId="13328" xr:uid="{00000000-0005-0000-0000-000018340000}"/>
    <cellStyle name="Normal 12 2 8 2 2" xfId="13329" xr:uid="{00000000-0005-0000-0000-000019340000}"/>
    <cellStyle name="Normal 12 2 8 3" xfId="13330" xr:uid="{00000000-0005-0000-0000-00001A340000}"/>
    <cellStyle name="Normal 12 2 9" xfId="13331" xr:uid="{00000000-0005-0000-0000-00001B340000}"/>
    <cellStyle name="Normal 12 2 9 2" xfId="13332" xr:uid="{00000000-0005-0000-0000-00001C340000}"/>
    <cellStyle name="Normal 12 2 9 2 2" xfId="13333" xr:uid="{00000000-0005-0000-0000-00001D340000}"/>
    <cellStyle name="Normal 12 2 9 3" xfId="13334" xr:uid="{00000000-0005-0000-0000-00001E340000}"/>
    <cellStyle name="Normal 12 2_RH et QS" xfId="13335" xr:uid="{00000000-0005-0000-0000-00001F340000}"/>
    <cellStyle name="Normal 12 3" xfId="13336" xr:uid="{00000000-0005-0000-0000-000020340000}"/>
    <cellStyle name="Normal 12 4" xfId="13337" xr:uid="{00000000-0005-0000-0000-000021340000}"/>
    <cellStyle name="Normal 12 4 2" xfId="13338" xr:uid="{00000000-0005-0000-0000-000022340000}"/>
    <cellStyle name="Normal 12 4 2 2" xfId="13339" xr:uid="{00000000-0005-0000-0000-000023340000}"/>
    <cellStyle name="Normal 12 4 2 2 2" xfId="13340" xr:uid="{00000000-0005-0000-0000-000024340000}"/>
    <cellStyle name="Normal 12 4 2 2 2 2" xfId="13341" xr:uid="{00000000-0005-0000-0000-000025340000}"/>
    <cellStyle name="Normal 12 4 2 2 3" xfId="13342" xr:uid="{00000000-0005-0000-0000-000026340000}"/>
    <cellStyle name="Normal 12 4 2 3" xfId="13343" xr:uid="{00000000-0005-0000-0000-000027340000}"/>
    <cellStyle name="Normal 12 4 2 3 2" xfId="13344" xr:uid="{00000000-0005-0000-0000-000028340000}"/>
    <cellStyle name="Normal 12 4 2 4" xfId="13345" xr:uid="{00000000-0005-0000-0000-000029340000}"/>
    <cellStyle name="Normal 12 4 2_RH et QS" xfId="13346" xr:uid="{00000000-0005-0000-0000-00002A340000}"/>
    <cellStyle name="Normal 12 4 3" xfId="13347" xr:uid="{00000000-0005-0000-0000-00002B340000}"/>
    <cellStyle name="Normal 12 4 3 2" xfId="13348" xr:uid="{00000000-0005-0000-0000-00002C340000}"/>
    <cellStyle name="Normal 12 4 3 2 2" xfId="13349" xr:uid="{00000000-0005-0000-0000-00002D340000}"/>
    <cellStyle name="Normal 12 4 3 2 2 2" xfId="13350" xr:uid="{00000000-0005-0000-0000-00002E340000}"/>
    <cellStyle name="Normal 12 4 3 2 3" xfId="13351" xr:uid="{00000000-0005-0000-0000-00002F340000}"/>
    <cellStyle name="Normal 12 4 3 3" xfId="13352" xr:uid="{00000000-0005-0000-0000-000030340000}"/>
    <cellStyle name="Normal 12 4 3 3 2" xfId="13353" xr:uid="{00000000-0005-0000-0000-000031340000}"/>
    <cellStyle name="Normal 12 4 3 4" xfId="13354" xr:uid="{00000000-0005-0000-0000-000032340000}"/>
    <cellStyle name="Normal 12 4 3_RH et QS" xfId="13355" xr:uid="{00000000-0005-0000-0000-000033340000}"/>
    <cellStyle name="Normal 12 4 4" xfId="13356" xr:uid="{00000000-0005-0000-0000-000034340000}"/>
    <cellStyle name="Normal 12 4 4 2" xfId="13357" xr:uid="{00000000-0005-0000-0000-000035340000}"/>
    <cellStyle name="Normal 12 4 4 2 2" xfId="13358" xr:uid="{00000000-0005-0000-0000-000036340000}"/>
    <cellStyle name="Normal 12 4 4 3" xfId="13359" xr:uid="{00000000-0005-0000-0000-000037340000}"/>
    <cellStyle name="Normal 12 4 5" xfId="13360" xr:uid="{00000000-0005-0000-0000-000038340000}"/>
    <cellStyle name="Normal 12 4 5 2" xfId="13361" xr:uid="{00000000-0005-0000-0000-000039340000}"/>
    <cellStyle name="Normal 12 4 6" xfId="13362" xr:uid="{00000000-0005-0000-0000-00003A340000}"/>
    <cellStyle name="Normal 12 4_RH et QS" xfId="13363" xr:uid="{00000000-0005-0000-0000-00003B340000}"/>
    <cellStyle name="Normal 12 5" xfId="13364" xr:uid="{00000000-0005-0000-0000-00003C340000}"/>
    <cellStyle name="Normal 12 5 2" xfId="13365" xr:uid="{00000000-0005-0000-0000-00003D340000}"/>
    <cellStyle name="Normal 12 5 2 2" xfId="13366" xr:uid="{00000000-0005-0000-0000-00003E340000}"/>
    <cellStyle name="Normal 12 5 2 2 2" xfId="13367" xr:uid="{00000000-0005-0000-0000-00003F340000}"/>
    <cellStyle name="Normal 12 5 2 2 2 2" xfId="13368" xr:uid="{00000000-0005-0000-0000-000040340000}"/>
    <cellStyle name="Normal 12 5 2 2 3" xfId="13369" xr:uid="{00000000-0005-0000-0000-000041340000}"/>
    <cellStyle name="Normal 12 5 2 3" xfId="13370" xr:uid="{00000000-0005-0000-0000-000042340000}"/>
    <cellStyle name="Normal 12 5 2 3 2" xfId="13371" xr:uid="{00000000-0005-0000-0000-000043340000}"/>
    <cellStyle name="Normal 12 5 2 4" xfId="13372" xr:uid="{00000000-0005-0000-0000-000044340000}"/>
    <cellStyle name="Normal 12 5 2_RH et QS" xfId="13373" xr:uid="{00000000-0005-0000-0000-000045340000}"/>
    <cellStyle name="Normal 12 5 3" xfId="13374" xr:uid="{00000000-0005-0000-0000-000046340000}"/>
    <cellStyle name="Normal 12 5 3 2" xfId="13375" xr:uid="{00000000-0005-0000-0000-000047340000}"/>
    <cellStyle name="Normal 12 5 3 2 2" xfId="13376" xr:uid="{00000000-0005-0000-0000-000048340000}"/>
    <cellStyle name="Normal 12 5 3 2 2 2" xfId="13377" xr:uid="{00000000-0005-0000-0000-000049340000}"/>
    <cellStyle name="Normal 12 5 3 2 3" xfId="13378" xr:uid="{00000000-0005-0000-0000-00004A340000}"/>
    <cellStyle name="Normal 12 5 3 3" xfId="13379" xr:uid="{00000000-0005-0000-0000-00004B340000}"/>
    <cellStyle name="Normal 12 5 3 3 2" xfId="13380" xr:uid="{00000000-0005-0000-0000-00004C340000}"/>
    <cellStyle name="Normal 12 5 3 4" xfId="13381" xr:uid="{00000000-0005-0000-0000-00004D340000}"/>
    <cellStyle name="Normal 12 5 3_RH et QS" xfId="13382" xr:uid="{00000000-0005-0000-0000-00004E340000}"/>
    <cellStyle name="Normal 12 5 4" xfId="13383" xr:uid="{00000000-0005-0000-0000-00004F340000}"/>
    <cellStyle name="Normal 12 5 4 2" xfId="13384" xr:uid="{00000000-0005-0000-0000-000050340000}"/>
    <cellStyle name="Normal 12 5 4 2 2" xfId="13385" xr:uid="{00000000-0005-0000-0000-000051340000}"/>
    <cellStyle name="Normal 12 5 4 3" xfId="13386" xr:uid="{00000000-0005-0000-0000-000052340000}"/>
    <cellStyle name="Normal 12 5 5" xfId="13387" xr:uid="{00000000-0005-0000-0000-000053340000}"/>
    <cellStyle name="Normal 12 5 5 2" xfId="13388" xr:uid="{00000000-0005-0000-0000-000054340000}"/>
    <cellStyle name="Normal 12 5 6" xfId="13389" xr:uid="{00000000-0005-0000-0000-000055340000}"/>
    <cellStyle name="Normal 12 5_RH et QS" xfId="13390" xr:uid="{00000000-0005-0000-0000-000056340000}"/>
    <cellStyle name="Normal 12 6" xfId="13391" xr:uid="{00000000-0005-0000-0000-000057340000}"/>
    <cellStyle name="Normal 12 6 2" xfId="13392" xr:uid="{00000000-0005-0000-0000-000058340000}"/>
    <cellStyle name="Normal 12 6 2 2" xfId="13393" xr:uid="{00000000-0005-0000-0000-000059340000}"/>
    <cellStyle name="Normal 12 6 2 2 2" xfId="13394" xr:uid="{00000000-0005-0000-0000-00005A340000}"/>
    <cellStyle name="Normal 12 6 2 3" xfId="13395" xr:uid="{00000000-0005-0000-0000-00005B340000}"/>
    <cellStyle name="Normal 12 6 3" xfId="13396" xr:uid="{00000000-0005-0000-0000-00005C340000}"/>
    <cellStyle name="Normal 12 6 3 2" xfId="13397" xr:uid="{00000000-0005-0000-0000-00005D340000}"/>
    <cellStyle name="Normal 12 6 4" xfId="13398" xr:uid="{00000000-0005-0000-0000-00005E340000}"/>
    <cellStyle name="Normal 12 6_RH et QS" xfId="13399" xr:uid="{00000000-0005-0000-0000-00005F340000}"/>
    <cellStyle name="Normal 12 7" xfId="13400" xr:uid="{00000000-0005-0000-0000-000060340000}"/>
    <cellStyle name="Normal 12 7 2" xfId="13401" xr:uid="{00000000-0005-0000-0000-000061340000}"/>
    <cellStyle name="Normal 12 7 2 2" xfId="13402" xr:uid="{00000000-0005-0000-0000-000062340000}"/>
    <cellStyle name="Normal 12 7 2 2 2" xfId="13403" xr:uid="{00000000-0005-0000-0000-000063340000}"/>
    <cellStyle name="Normal 12 7 2 3" xfId="13404" xr:uid="{00000000-0005-0000-0000-000064340000}"/>
    <cellStyle name="Normal 12 7 3" xfId="13405" xr:uid="{00000000-0005-0000-0000-000065340000}"/>
    <cellStyle name="Normal 12 7 3 2" xfId="13406" xr:uid="{00000000-0005-0000-0000-000066340000}"/>
    <cellStyle name="Normal 12 7 4" xfId="13407" xr:uid="{00000000-0005-0000-0000-000067340000}"/>
    <cellStyle name="Normal 12 7_RH et QS" xfId="13408" xr:uid="{00000000-0005-0000-0000-000068340000}"/>
    <cellStyle name="Normal 12 8" xfId="13409" xr:uid="{00000000-0005-0000-0000-000069340000}"/>
    <cellStyle name="Normal 12 8 2" xfId="13410" xr:uid="{00000000-0005-0000-0000-00006A340000}"/>
    <cellStyle name="Normal 12 8 2 2" xfId="13411" xr:uid="{00000000-0005-0000-0000-00006B340000}"/>
    <cellStyle name="Normal 12 8 3" xfId="13412" xr:uid="{00000000-0005-0000-0000-00006C340000}"/>
    <cellStyle name="Normal 12 9" xfId="13413" xr:uid="{00000000-0005-0000-0000-00006D340000}"/>
    <cellStyle name="Normal 12 9 2" xfId="13414" xr:uid="{00000000-0005-0000-0000-00006E340000}"/>
    <cellStyle name="Normal 12 9 2 2" xfId="13415" xr:uid="{00000000-0005-0000-0000-00006F340000}"/>
    <cellStyle name="Normal 12 9 3" xfId="13416" xr:uid="{00000000-0005-0000-0000-000070340000}"/>
    <cellStyle name="Normal 12_Parc Mobile" xfId="13417" xr:uid="{00000000-0005-0000-0000-000071340000}"/>
    <cellStyle name="Normal 13" xfId="13418" xr:uid="{00000000-0005-0000-0000-000072340000}"/>
    <cellStyle name="Normal 13 2" xfId="13419" xr:uid="{00000000-0005-0000-0000-000073340000}"/>
    <cellStyle name="Normal 13 2 2" xfId="13420" xr:uid="{00000000-0005-0000-0000-000074340000}"/>
    <cellStyle name="Normal 13 2 2 2" xfId="13421" xr:uid="{00000000-0005-0000-0000-000075340000}"/>
    <cellStyle name="Normal 13 2 2 2 2" xfId="13422" xr:uid="{00000000-0005-0000-0000-000076340000}"/>
    <cellStyle name="Normal 13 2 2 2 2 2" xfId="13423" xr:uid="{00000000-0005-0000-0000-000077340000}"/>
    <cellStyle name="Normal 13 2 2 2 3" xfId="13424" xr:uid="{00000000-0005-0000-0000-000078340000}"/>
    <cellStyle name="Normal 13 2 2 3" xfId="13425" xr:uid="{00000000-0005-0000-0000-000079340000}"/>
    <cellStyle name="Normal 13 2 2 3 2" xfId="13426" xr:uid="{00000000-0005-0000-0000-00007A340000}"/>
    <cellStyle name="Normal 13 2 2 4" xfId="13427" xr:uid="{00000000-0005-0000-0000-00007B340000}"/>
    <cellStyle name="Normal 13 2 2_RH et QS" xfId="13428" xr:uid="{00000000-0005-0000-0000-00007C340000}"/>
    <cellStyle name="Normal 13 3" xfId="13429" xr:uid="{00000000-0005-0000-0000-00007D340000}"/>
    <cellStyle name="Normal 13 3 2" xfId="13430" xr:uid="{00000000-0005-0000-0000-00007E340000}"/>
    <cellStyle name="Normal 13 3 2 2" xfId="13431" xr:uid="{00000000-0005-0000-0000-00007F340000}"/>
    <cellStyle name="Normal 13 3 2 2 2" xfId="13432" xr:uid="{00000000-0005-0000-0000-000080340000}"/>
    <cellStyle name="Normal 13 3 2 3" xfId="13433" xr:uid="{00000000-0005-0000-0000-000081340000}"/>
    <cellStyle name="Normal 13 3 3" xfId="13434" xr:uid="{00000000-0005-0000-0000-000082340000}"/>
    <cellStyle name="Normal 13 3 3 2" xfId="13435" xr:uid="{00000000-0005-0000-0000-000083340000}"/>
    <cellStyle name="Normal 13 3 4" xfId="13436" xr:uid="{00000000-0005-0000-0000-000084340000}"/>
    <cellStyle name="Normal 13 3_RH et QS" xfId="13437" xr:uid="{00000000-0005-0000-0000-000085340000}"/>
    <cellStyle name="Normal 13_RH et QS" xfId="13438" xr:uid="{00000000-0005-0000-0000-000086340000}"/>
    <cellStyle name="Normal 14" xfId="13439" xr:uid="{00000000-0005-0000-0000-000087340000}"/>
    <cellStyle name="Normal 14 2" xfId="13440" xr:uid="{00000000-0005-0000-0000-000088340000}"/>
    <cellStyle name="Normal 14 2 2" xfId="13441" xr:uid="{00000000-0005-0000-0000-000089340000}"/>
    <cellStyle name="Normal 14 2 2 2" xfId="13442" xr:uid="{00000000-0005-0000-0000-00008A340000}"/>
    <cellStyle name="Normal 14 2 2 2 2" xfId="13443" xr:uid="{00000000-0005-0000-0000-00008B340000}"/>
    <cellStyle name="Normal 14 2 2 2 2 2" xfId="13444" xr:uid="{00000000-0005-0000-0000-00008C340000}"/>
    <cellStyle name="Normal 14 2 2 2 3" xfId="13445" xr:uid="{00000000-0005-0000-0000-00008D340000}"/>
    <cellStyle name="Normal 14 2 2 3" xfId="13446" xr:uid="{00000000-0005-0000-0000-00008E340000}"/>
    <cellStyle name="Normal 14 2 2 3 2" xfId="13447" xr:uid="{00000000-0005-0000-0000-00008F340000}"/>
    <cellStyle name="Normal 14 2 2 4" xfId="13448" xr:uid="{00000000-0005-0000-0000-000090340000}"/>
    <cellStyle name="Normal 14 2 2_RH et QS" xfId="13449" xr:uid="{00000000-0005-0000-0000-000091340000}"/>
    <cellStyle name="Normal 14 3" xfId="13450" xr:uid="{00000000-0005-0000-0000-000092340000}"/>
    <cellStyle name="Normal 14 3 2" xfId="13451" xr:uid="{00000000-0005-0000-0000-000093340000}"/>
    <cellStyle name="Normal 14 3 2 2" xfId="13452" xr:uid="{00000000-0005-0000-0000-000094340000}"/>
    <cellStyle name="Normal 14 3 2 2 2" xfId="13453" xr:uid="{00000000-0005-0000-0000-000095340000}"/>
    <cellStyle name="Normal 14 3 2 3" xfId="13454" xr:uid="{00000000-0005-0000-0000-000096340000}"/>
    <cellStyle name="Normal 14 3 3" xfId="13455" xr:uid="{00000000-0005-0000-0000-000097340000}"/>
    <cellStyle name="Normal 14 3 3 2" xfId="13456" xr:uid="{00000000-0005-0000-0000-000098340000}"/>
    <cellStyle name="Normal 14 3 4" xfId="13457" xr:uid="{00000000-0005-0000-0000-000099340000}"/>
    <cellStyle name="Normal 14 3_RH et QS" xfId="13458" xr:uid="{00000000-0005-0000-0000-00009A340000}"/>
    <cellStyle name="Normal 14_RH et QS" xfId="13459" xr:uid="{00000000-0005-0000-0000-00009B340000}"/>
    <cellStyle name="Normal 15" xfId="13460" xr:uid="{00000000-0005-0000-0000-00009C340000}"/>
    <cellStyle name="Normal 15 2" xfId="13461" xr:uid="{00000000-0005-0000-0000-00009D340000}"/>
    <cellStyle name="Normal 15 2 2" xfId="13462" xr:uid="{00000000-0005-0000-0000-00009E340000}"/>
    <cellStyle name="Normal 15 2 2 2" xfId="13463" xr:uid="{00000000-0005-0000-0000-00009F340000}"/>
    <cellStyle name="Normal 15 2 2 2 2" xfId="13464" xr:uid="{00000000-0005-0000-0000-0000A0340000}"/>
    <cellStyle name="Normal 15 2 2 2 2 2" xfId="13465" xr:uid="{00000000-0005-0000-0000-0000A1340000}"/>
    <cellStyle name="Normal 15 2 2 2 3" xfId="13466" xr:uid="{00000000-0005-0000-0000-0000A2340000}"/>
    <cellStyle name="Normal 15 2 2 3" xfId="13467" xr:uid="{00000000-0005-0000-0000-0000A3340000}"/>
    <cellStyle name="Normal 15 2 2 3 2" xfId="13468" xr:uid="{00000000-0005-0000-0000-0000A4340000}"/>
    <cellStyle name="Normal 15 2 2 4" xfId="13469" xr:uid="{00000000-0005-0000-0000-0000A5340000}"/>
    <cellStyle name="Normal 15 2 2_RH et QS" xfId="13470" xr:uid="{00000000-0005-0000-0000-0000A6340000}"/>
    <cellStyle name="Normal 15 3" xfId="13471" xr:uid="{00000000-0005-0000-0000-0000A7340000}"/>
    <cellStyle name="Normal 15_RH et QS" xfId="13472" xr:uid="{00000000-0005-0000-0000-0000A8340000}"/>
    <cellStyle name="Normal 16" xfId="13473" xr:uid="{00000000-0005-0000-0000-0000A9340000}"/>
    <cellStyle name="Normal 16 2" xfId="13474" xr:uid="{00000000-0005-0000-0000-0000AA340000}"/>
    <cellStyle name="Normal 16 2 2" xfId="13475" xr:uid="{00000000-0005-0000-0000-0000AB340000}"/>
    <cellStyle name="Normal 16 2 2 2" xfId="13476" xr:uid="{00000000-0005-0000-0000-0000AC340000}"/>
    <cellStyle name="Normal 16 2 2 2 2" xfId="13477" xr:uid="{00000000-0005-0000-0000-0000AD340000}"/>
    <cellStyle name="Normal 16 2 2 2 2 2" xfId="13478" xr:uid="{00000000-0005-0000-0000-0000AE340000}"/>
    <cellStyle name="Normal 16 2 2 2 3" xfId="13479" xr:uid="{00000000-0005-0000-0000-0000AF340000}"/>
    <cellStyle name="Normal 16 2 2 3" xfId="13480" xr:uid="{00000000-0005-0000-0000-0000B0340000}"/>
    <cellStyle name="Normal 16 2 2 3 2" xfId="13481" xr:uid="{00000000-0005-0000-0000-0000B1340000}"/>
    <cellStyle name="Normal 16 2 2 4" xfId="13482" xr:uid="{00000000-0005-0000-0000-0000B2340000}"/>
    <cellStyle name="Normal 16 2 2_RH et QS" xfId="13483" xr:uid="{00000000-0005-0000-0000-0000B3340000}"/>
    <cellStyle name="Normal 16 2_RH et QS" xfId="13484" xr:uid="{00000000-0005-0000-0000-0000B4340000}"/>
    <cellStyle name="Normal 16 3" xfId="13485" xr:uid="{00000000-0005-0000-0000-0000B5340000}"/>
    <cellStyle name="Normal 16 4" xfId="13486" xr:uid="{00000000-0005-0000-0000-0000B6340000}"/>
    <cellStyle name="Normal 16_RH et QS" xfId="13487" xr:uid="{00000000-0005-0000-0000-0000B7340000}"/>
    <cellStyle name="Normal 17" xfId="13488" xr:uid="{00000000-0005-0000-0000-0000B8340000}"/>
    <cellStyle name="Normal 17 2" xfId="13489" xr:uid="{00000000-0005-0000-0000-0000B9340000}"/>
    <cellStyle name="Normal 17 2 2" xfId="13490" xr:uid="{00000000-0005-0000-0000-0000BA340000}"/>
    <cellStyle name="Normal 17 2 2 2" xfId="13491" xr:uid="{00000000-0005-0000-0000-0000BB340000}"/>
    <cellStyle name="Normal 17 2 2 2 2" xfId="13492" xr:uid="{00000000-0005-0000-0000-0000BC340000}"/>
    <cellStyle name="Normal 17 2 2 2 2 2" xfId="13493" xr:uid="{00000000-0005-0000-0000-0000BD340000}"/>
    <cellStyle name="Normal 17 2 2 2 3" xfId="13494" xr:uid="{00000000-0005-0000-0000-0000BE340000}"/>
    <cellStyle name="Normal 17 2 2 3" xfId="13495" xr:uid="{00000000-0005-0000-0000-0000BF340000}"/>
    <cellStyle name="Normal 17 2 2 3 2" xfId="13496" xr:uid="{00000000-0005-0000-0000-0000C0340000}"/>
    <cellStyle name="Normal 17 2 2 4" xfId="13497" xr:uid="{00000000-0005-0000-0000-0000C1340000}"/>
    <cellStyle name="Normal 17 2 2_RH et QS" xfId="13498" xr:uid="{00000000-0005-0000-0000-0000C2340000}"/>
    <cellStyle name="Normal 17_RH et QS" xfId="13499" xr:uid="{00000000-0005-0000-0000-0000C3340000}"/>
    <cellStyle name="Normal 18" xfId="13500" xr:uid="{00000000-0005-0000-0000-0000C4340000}"/>
    <cellStyle name="Normal 18 2" xfId="13501" xr:uid="{00000000-0005-0000-0000-0000C5340000}"/>
    <cellStyle name="Normal 18 2 2" xfId="13502" xr:uid="{00000000-0005-0000-0000-0000C6340000}"/>
    <cellStyle name="Normal 18 2 2 2" xfId="13503" xr:uid="{00000000-0005-0000-0000-0000C7340000}"/>
    <cellStyle name="Normal 18 2 2 2 2" xfId="13504" xr:uid="{00000000-0005-0000-0000-0000C8340000}"/>
    <cellStyle name="Normal 18 2 2 2 2 2" xfId="13505" xr:uid="{00000000-0005-0000-0000-0000C9340000}"/>
    <cellStyle name="Normal 18 2 2 2 3" xfId="13506" xr:uid="{00000000-0005-0000-0000-0000CA340000}"/>
    <cellStyle name="Normal 18 2 2 3" xfId="13507" xr:uid="{00000000-0005-0000-0000-0000CB340000}"/>
    <cellStyle name="Normal 18 2 2 3 2" xfId="13508" xr:uid="{00000000-0005-0000-0000-0000CC340000}"/>
    <cellStyle name="Normal 18 2 2 4" xfId="13509" xr:uid="{00000000-0005-0000-0000-0000CD340000}"/>
    <cellStyle name="Normal 18 2 2_RH et QS" xfId="13510" xr:uid="{00000000-0005-0000-0000-0000CE340000}"/>
    <cellStyle name="Normal 18_RH et QS" xfId="13511" xr:uid="{00000000-0005-0000-0000-0000CF340000}"/>
    <cellStyle name="Normal 19" xfId="13512" xr:uid="{00000000-0005-0000-0000-0000D0340000}"/>
    <cellStyle name="Normal 19 2" xfId="13513" xr:uid="{00000000-0005-0000-0000-0000D1340000}"/>
    <cellStyle name="Normal 19 2 2" xfId="13514" xr:uid="{00000000-0005-0000-0000-0000D2340000}"/>
    <cellStyle name="Normal 19 2 2 2" xfId="13515" xr:uid="{00000000-0005-0000-0000-0000D3340000}"/>
    <cellStyle name="Normal 19 2 2 2 2" xfId="13516" xr:uid="{00000000-0005-0000-0000-0000D4340000}"/>
    <cellStyle name="Normal 19 2 2 2 2 2" xfId="13517" xr:uid="{00000000-0005-0000-0000-0000D5340000}"/>
    <cellStyle name="Normal 19 2 2 2 3" xfId="13518" xr:uid="{00000000-0005-0000-0000-0000D6340000}"/>
    <cellStyle name="Normal 19 2 2 3" xfId="13519" xr:uid="{00000000-0005-0000-0000-0000D7340000}"/>
    <cellStyle name="Normal 19 2 2 3 2" xfId="13520" xr:uid="{00000000-0005-0000-0000-0000D8340000}"/>
    <cellStyle name="Normal 19 2 2 4" xfId="13521" xr:uid="{00000000-0005-0000-0000-0000D9340000}"/>
    <cellStyle name="Normal 19 2 2_RH et QS" xfId="13522" xr:uid="{00000000-0005-0000-0000-0000DA340000}"/>
    <cellStyle name="Normal 19_RH et QS" xfId="13523" xr:uid="{00000000-0005-0000-0000-0000DB340000}"/>
    <cellStyle name="Normal 2" xfId="13524" xr:uid="{00000000-0005-0000-0000-0000DC340000}"/>
    <cellStyle name="Normal 2 10" xfId="13525" xr:uid="{00000000-0005-0000-0000-0000DD340000}"/>
    <cellStyle name="Normal 2 11" xfId="13526" xr:uid="{00000000-0005-0000-0000-0000DE340000}"/>
    <cellStyle name="Normal 2 12" xfId="13527" xr:uid="{00000000-0005-0000-0000-0000DF340000}"/>
    <cellStyle name="Normal 2 2" xfId="13528" xr:uid="{00000000-0005-0000-0000-0000E0340000}"/>
    <cellStyle name="Normal 2 2 10" xfId="13529" xr:uid="{00000000-0005-0000-0000-0000E1340000}"/>
    <cellStyle name="Normal 2 2 2" xfId="13530" xr:uid="{00000000-0005-0000-0000-0000E2340000}"/>
    <cellStyle name="Normal 2 2 3" xfId="13531" xr:uid="{00000000-0005-0000-0000-0000E3340000}"/>
    <cellStyle name="Normal 2 2 3 2" xfId="13532" xr:uid="{00000000-0005-0000-0000-0000E4340000}"/>
    <cellStyle name="Normal 2 2 3_RH et QS" xfId="13533" xr:uid="{00000000-0005-0000-0000-0000E5340000}"/>
    <cellStyle name="Normal 2 2 4" xfId="13534" xr:uid="{00000000-0005-0000-0000-0000E6340000}"/>
    <cellStyle name="Normal 2 2 5" xfId="13535" xr:uid="{00000000-0005-0000-0000-0000E7340000}"/>
    <cellStyle name="Normal 2 2 6" xfId="13536" xr:uid="{00000000-0005-0000-0000-0000E8340000}"/>
    <cellStyle name="Normal 2 2 7" xfId="13537" xr:uid="{00000000-0005-0000-0000-0000E9340000}"/>
    <cellStyle name="Normal 2 2 8" xfId="13538" xr:uid="{00000000-0005-0000-0000-0000EA340000}"/>
    <cellStyle name="Normal 2 2 9" xfId="13539" xr:uid="{00000000-0005-0000-0000-0000EB340000}"/>
    <cellStyle name="Normal 2 2_CA- Fixe- Seg" xfId="13540" xr:uid="{00000000-0005-0000-0000-0000EC340000}"/>
    <cellStyle name="Normal 2 3" xfId="13541" xr:uid="{00000000-0005-0000-0000-0000ED340000}"/>
    <cellStyle name="Normal 2 3 2" xfId="13542" xr:uid="{00000000-0005-0000-0000-0000EE340000}"/>
    <cellStyle name="Normal 2 3 3" xfId="13543" xr:uid="{00000000-0005-0000-0000-0000EF340000}"/>
    <cellStyle name="Normal 2 3 4" xfId="13544" xr:uid="{00000000-0005-0000-0000-0000F0340000}"/>
    <cellStyle name="Normal 2 3 5" xfId="13545" xr:uid="{00000000-0005-0000-0000-0000F1340000}"/>
    <cellStyle name="Normal 2 3 6" xfId="13546" xr:uid="{00000000-0005-0000-0000-0000F2340000}"/>
    <cellStyle name="Normal 2 3 7" xfId="13547" xr:uid="{00000000-0005-0000-0000-0000F3340000}"/>
    <cellStyle name="Normal 2 3 8" xfId="13548" xr:uid="{00000000-0005-0000-0000-0000F4340000}"/>
    <cellStyle name="Normal 2 3 9" xfId="13549" xr:uid="{00000000-0005-0000-0000-0000F5340000}"/>
    <cellStyle name="Normal 2 4" xfId="13550" xr:uid="{00000000-0005-0000-0000-0000F6340000}"/>
    <cellStyle name="Normal 2 5" xfId="13551" xr:uid="{00000000-0005-0000-0000-0000F7340000}"/>
    <cellStyle name="Normal 2 6" xfId="13552" xr:uid="{00000000-0005-0000-0000-0000F8340000}"/>
    <cellStyle name="Normal 2 7" xfId="13553" xr:uid="{00000000-0005-0000-0000-0000F9340000}"/>
    <cellStyle name="Normal 2 8" xfId="13554" xr:uid="{00000000-0005-0000-0000-0000FA340000}"/>
    <cellStyle name="Normal 2 9" xfId="13555" xr:uid="{00000000-0005-0000-0000-0000FB340000}"/>
    <cellStyle name="Normal 2_banfora" xfId="14189" xr:uid="{00000000-0005-0000-0000-000075370000}"/>
    <cellStyle name="Normal 20" xfId="13556" xr:uid="{00000000-0005-0000-0000-0000FC340000}"/>
    <cellStyle name="Normal 20 10" xfId="13557" xr:uid="{00000000-0005-0000-0000-0000FD340000}"/>
    <cellStyle name="Normal 20 2" xfId="13558" xr:uid="{00000000-0005-0000-0000-0000FE340000}"/>
    <cellStyle name="Normal 20 2 2" xfId="13559" xr:uid="{00000000-0005-0000-0000-0000FF340000}"/>
    <cellStyle name="Normal 20 2 2 2" xfId="13560" xr:uid="{00000000-0005-0000-0000-000000350000}"/>
    <cellStyle name="Normal 20 2 2 2 2" xfId="13561" xr:uid="{00000000-0005-0000-0000-000001350000}"/>
    <cellStyle name="Normal 20 2 2 2 2 2" xfId="13562" xr:uid="{00000000-0005-0000-0000-000002350000}"/>
    <cellStyle name="Normal 20 2 2 2 2 2 2" xfId="13563" xr:uid="{00000000-0005-0000-0000-000003350000}"/>
    <cellStyle name="Normal 20 2 2 2 2 3" xfId="13564" xr:uid="{00000000-0005-0000-0000-000004350000}"/>
    <cellStyle name="Normal 20 2 2 2 3" xfId="13565" xr:uid="{00000000-0005-0000-0000-000005350000}"/>
    <cellStyle name="Normal 20 2 2 2 3 2" xfId="13566" xr:uid="{00000000-0005-0000-0000-000006350000}"/>
    <cellStyle name="Normal 20 2 2 2 4" xfId="13567" xr:uid="{00000000-0005-0000-0000-000007350000}"/>
    <cellStyle name="Normal 20 2 2 2_RH et QS" xfId="13568" xr:uid="{00000000-0005-0000-0000-000008350000}"/>
    <cellStyle name="Normal 20 2 2 3" xfId="13569" xr:uid="{00000000-0005-0000-0000-000009350000}"/>
    <cellStyle name="Normal 20 2 2 3 2" xfId="13570" xr:uid="{00000000-0005-0000-0000-00000A350000}"/>
    <cellStyle name="Normal 20 2 2 3 2 2" xfId="13571" xr:uid="{00000000-0005-0000-0000-00000B350000}"/>
    <cellStyle name="Normal 20 2 2 3 2 2 2" xfId="13572" xr:uid="{00000000-0005-0000-0000-00000C350000}"/>
    <cellStyle name="Normal 20 2 2 3 2 3" xfId="13573" xr:uid="{00000000-0005-0000-0000-00000D350000}"/>
    <cellStyle name="Normal 20 2 2 3 3" xfId="13574" xr:uid="{00000000-0005-0000-0000-00000E350000}"/>
    <cellStyle name="Normal 20 2 2 3 3 2" xfId="13575" xr:uid="{00000000-0005-0000-0000-00000F350000}"/>
    <cellStyle name="Normal 20 2 2 3 4" xfId="13576" xr:uid="{00000000-0005-0000-0000-000010350000}"/>
    <cellStyle name="Normal 20 2 2 3_RH et QS" xfId="13577" xr:uid="{00000000-0005-0000-0000-000011350000}"/>
    <cellStyle name="Normal 20 2 2 4" xfId="13578" xr:uid="{00000000-0005-0000-0000-000012350000}"/>
    <cellStyle name="Normal 20 2 2 4 2" xfId="13579" xr:uid="{00000000-0005-0000-0000-000013350000}"/>
    <cellStyle name="Normal 20 2 2 4 2 2" xfId="13580" xr:uid="{00000000-0005-0000-0000-000014350000}"/>
    <cellStyle name="Normal 20 2 2 4 3" xfId="13581" xr:uid="{00000000-0005-0000-0000-000015350000}"/>
    <cellStyle name="Normal 20 2 2 5" xfId="13582" xr:uid="{00000000-0005-0000-0000-000016350000}"/>
    <cellStyle name="Normal 20 2 2 5 2" xfId="13583" xr:uid="{00000000-0005-0000-0000-000017350000}"/>
    <cellStyle name="Normal 20 2 2 6" xfId="13584" xr:uid="{00000000-0005-0000-0000-000018350000}"/>
    <cellStyle name="Normal 20 2 2_RH et QS" xfId="13585" xr:uid="{00000000-0005-0000-0000-000019350000}"/>
    <cellStyle name="Normal 20 2 3" xfId="13586" xr:uid="{00000000-0005-0000-0000-00001A350000}"/>
    <cellStyle name="Normal 20 2 3 2" xfId="13587" xr:uid="{00000000-0005-0000-0000-00001B350000}"/>
    <cellStyle name="Normal 20 2 3 2 2" xfId="13588" xr:uid="{00000000-0005-0000-0000-00001C350000}"/>
    <cellStyle name="Normal 20 2 3 2 2 2" xfId="13589" xr:uid="{00000000-0005-0000-0000-00001D350000}"/>
    <cellStyle name="Normal 20 2 3 2 2 2 2" xfId="13590" xr:uid="{00000000-0005-0000-0000-00001E350000}"/>
    <cellStyle name="Normal 20 2 3 2 2 3" xfId="13591" xr:uid="{00000000-0005-0000-0000-00001F350000}"/>
    <cellStyle name="Normal 20 2 3 2 3" xfId="13592" xr:uid="{00000000-0005-0000-0000-000020350000}"/>
    <cellStyle name="Normal 20 2 3 2 3 2" xfId="13593" xr:uid="{00000000-0005-0000-0000-000021350000}"/>
    <cellStyle name="Normal 20 2 3 2 4" xfId="13594" xr:uid="{00000000-0005-0000-0000-000022350000}"/>
    <cellStyle name="Normal 20 2 3 2_RH et QS" xfId="13595" xr:uid="{00000000-0005-0000-0000-000023350000}"/>
    <cellStyle name="Normal 20 2 3 3" xfId="13596" xr:uid="{00000000-0005-0000-0000-000024350000}"/>
    <cellStyle name="Normal 20 2 3 3 2" xfId="13597" xr:uid="{00000000-0005-0000-0000-000025350000}"/>
    <cellStyle name="Normal 20 2 3 3 2 2" xfId="13598" xr:uid="{00000000-0005-0000-0000-000026350000}"/>
    <cellStyle name="Normal 20 2 3 3 2 2 2" xfId="13599" xr:uid="{00000000-0005-0000-0000-000027350000}"/>
    <cellStyle name="Normal 20 2 3 3 2 3" xfId="13600" xr:uid="{00000000-0005-0000-0000-000028350000}"/>
    <cellStyle name="Normal 20 2 3 3 3" xfId="13601" xr:uid="{00000000-0005-0000-0000-000029350000}"/>
    <cellStyle name="Normal 20 2 3 3 3 2" xfId="13602" xr:uid="{00000000-0005-0000-0000-00002A350000}"/>
    <cellStyle name="Normal 20 2 3 3 4" xfId="13603" xr:uid="{00000000-0005-0000-0000-00002B350000}"/>
    <cellStyle name="Normal 20 2 3 3_RH et QS" xfId="13604" xr:uid="{00000000-0005-0000-0000-00002C350000}"/>
    <cellStyle name="Normal 20 2 3 4" xfId="13605" xr:uid="{00000000-0005-0000-0000-00002D350000}"/>
    <cellStyle name="Normal 20 2 3 4 2" xfId="13606" xr:uid="{00000000-0005-0000-0000-00002E350000}"/>
    <cellStyle name="Normal 20 2 3 4 2 2" xfId="13607" xr:uid="{00000000-0005-0000-0000-00002F350000}"/>
    <cellStyle name="Normal 20 2 3 4 3" xfId="13608" xr:uid="{00000000-0005-0000-0000-000030350000}"/>
    <cellStyle name="Normal 20 2 3 5" xfId="13609" xr:uid="{00000000-0005-0000-0000-000031350000}"/>
    <cellStyle name="Normal 20 2 3 5 2" xfId="13610" xr:uid="{00000000-0005-0000-0000-000032350000}"/>
    <cellStyle name="Normal 20 2 3 6" xfId="13611" xr:uid="{00000000-0005-0000-0000-000033350000}"/>
    <cellStyle name="Normal 20 2 3_RH et QS" xfId="13612" xr:uid="{00000000-0005-0000-0000-000034350000}"/>
    <cellStyle name="Normal 20 2 4" xfId="13613" xr:uid="{00000000-0005-0000-0000-000035350000}"/>
    <cellStyle name="Normal 20 2 4 2" xfId="13614" xr:uid="{00000000-0005-0000-0000-000036350000}"/>
    <cellStyle name="Normal 20 2 4 2 2" xfId="13615" xr:uid="{00000000-0005-0000-0000-000037350000}"/>
    <cellStyle name="Normal 20 2 4 2 2 2" xfId="13616" xr:uid="{00000000-0005-0000-0000-000038350000}"/>
    <cellStyle name="Normal 20 2 4 2 3" xfId="13617" xr:uid="{00000000-0005-0000-0000-000039350000}"/>
    <cellStyle name="Normal 20 2 4 3" xfId="13618" xr:uid="{00000000-0005-0000-0000-00003A350000}"/>
    <cellStyle name="Normal 20 2 4 3 2" xfId="13619" xr:uid="{00000000-0005-0000-0000-00003B350000}"/>
    <cellStyle name="Normal 20 2 4 4" xfId="13620" xr:uid="{00000000-0005-0000-0000-00003C350000}"/>
    <cellStyle name="Normal 20 2 4_RH et QS" xfId="13621" xr:uid="{00000000-0005-0000-0000-00003D350000}"/>
    <cellStyle name="Normal 20 2 5" xfId="13622" xr:uid="{00000000-0005-0000-0000-00003E350000}"/>
    <cellStyle name="Normal 20 2 5 2" xfId="13623" xr:uid="{00000000-0005-0000-0000-00003F350000}"/>
    <cellStyle name="Normal 20 2 5 2 2" xfId="13624" xr:uid="{00000000-0005-0000-0000-000040350000}"/>
    <cellStyle name="Normal 20 2 5 2 2 2" xfId="13625" xr:uid="{00000000-0005-0000-0000-000041350000}"/>
    <cellStyle name="Normal 20 2 5 2 3" xfId="13626" xr:uid="{00000000-0005-0000-0000-000042350000}"/>
    <cellStyle name="Normal 20 2 5 3" xfId="13627" xr:uid="{00000000-0005-0000-0000-000043350000}"/>
    <cellStyle name="Normal 20 2 5 3 2" xfId="13628" xr:uid="{00000000-0005-0000-0000-000044350000}"/>
    <cellStyle name="Normal 20 2 5 4" xfId="13629" xr:uid="{00000000-0005-0000-0000-000045350000}"/>
    <cellStyle name="Normal 20 2 5_RH et QS" xfId="13630" xr:uid="{00000000-0005-0000-0000-000046350000}"/>
    <cellStyle name="Normal 20 2 6" xfId="13631" xr:uid="{00000000-0005-0000-0000-000047350000}"/>
    <cellStyle name="Normal 20 2 6 2" xfId="13632" xr:uid="{00000000-0005-0000-0000-000048350000}"/>
    <cellStyle name="Normal 20 2 6 2 2" xfId="13633" xr:uid="{00000000-0005-0000-0000-000049350000}"/>
    <cellStyle name="Normal 20 2 6 2 2 2" xfId="13634" xr:uid="{00000000-0005-0000-0000-00004A350000}"/>
    <cellStyle name="Normal 20 2 6 2 3" xfId="13635" xr:uid="{00000000-0005-0000-0000-00004B350000}"/>
    <cellStyle name="Normal 20 2 6 3" xfId="13636" xr:uid="{00000000-0005-0000-0000-00004C350000}"/>
    <cellStyle name="Normal 20 2 6 3 2" xfId="13637" xr:uid="{00000000-0005-0000-0000-00004D350000}"/>
    <cellStyle name="Normal 20 2 6 4" xfId="13638" xr:uid="{00000000-0005-0000-0000-00004E350000}"/>
    <cellStyle name="Normal 20 2 6_RH et QS" xfId="13639" xr:uid="{00000000-0005-0000-0000-00004F350000}"/>
    <cellStyle name="Normal 20 2 7" xfId="13640" xr:uid="{00000000-0005-0000-0000-000050350000}"/>
    <cellStyle name="Normal 20 2 7 2" xfId="13641" xr:uid="{00000000-0005-0000-0000-000051350000}"/>
    <cellStyle name="Normal 20 2 7 2 2" xfId="13642" xr:uid="{00000000-0005-0000-0000-000052350000}"/>
    <cellStyle name="Normal 20 2 7 3" xfId="13643" xr:uid="{00000000-0005-0000-0000-000053350000}"/>
    <cellStyle name="Normal 20 2 8" xfId="13644" xr:uid="{00000000-0005-0000-0000-000054350000}"/>
    <cellStyle name="Normal 20 2 8 2" xfId="13645" xr:uid="{00000000-0005-0000-0000-000055350000}"/>
    <cellStyle name="Normal 20 2 9" xfId="13646" xr:uid="{00000000-0005-0000-0000-000056350000}"/>
    <cellStyle name="Normal 20 2_RH et QS" xfId="13647" xr:uid="{00000000-0005-0000-0000-000057350000}"/>
    <cellStyle name="Normal 20 3" xfId="13648" xr:uid="{00000000-0005-0000-0000-000058350000}"/>
    <cellStyle name="Normal 20 4" xfId="13649" xr:uid="{00000000-0005-0000-0000-000059350000}"/>
    <cellStyle name="Normal 20 4 2" xfId="13650" xr:uid="{00000000-0005-0000-0000-00005A350000}"/>
    <cellStyle name="Normal 20 4 2 2" xfId="13651" xr:uid="{00000000-0005-0000-0000-00005B350000}"/>
    <cellStyle name="Normal 20 4 2 2 2" xfId="13652" xr:uid="{00000000-0005-0000-0000-00005C350000}"/>
    <cellStyle name="Normal 20 4 2 2 2 2" xfId="13653" xr:uid="{00000000-0005-0000-0000-00005D350000}"/>
    <cellStyle name="Normal 20 4 2 2 3" xfId="13654" xr:uid="{00000000-0005-0000-0000-00005E350000}"/>
    <cellStyle name="Normal 20 4 2 3" xfId="13655" xr:uid="{00000000-0005-0000-0000-00005F350000}"/>
    <cellStyle name="Normal 20 4 2 3 2" xfId="13656" xr:uid="{00000000-0005-0000-0000-000060350000}"/>
    <cellStyle name="Normal 20 4 2 4" xfId="13657" xr:uid="{00000000-0005-0000-0000-000061350000}"/>
    <cellStyle name="Normal 20 4 2_RH et QS" xfId="13658" xr:uid="{00000000-0005-0000-0000-000062350000}"/>
    <cellStyle name="Normal 20 4 3" xfId="13659" xr:uid="{00000000-0005-0000-0000-000063350000}"/>
    <cellStyle name="Normal 20 4 3 2" xfId="13660" xr:uid="{00000000-0005-0000-0000-000064350000}"/>
    <cellStyle name="Normal 20 4 3 2 2" xfId="13661" xr:uid="{00000000-0005-0000-0000-000065350000}"/>
    <cellStyle name="Normal 20 4 3 2 2 2" xfId="13662" xr:uid="{00000000-0005-0000-0000-000066350000}"/>
    <cellStyle name="Normal 20 4 3 2 3" xfId="13663" xr:uid="{00000000-0005-0000-0000-000067350000}"/>
    <cellStyle name="Normal 20 4 3 3" xfId="13664" xr:uid="{00000000-0005-0000-0000-000068350000}"/>
    <cellStyle name="Normal 20 4 3 3 2" xfId="13665" xr:uid="{00000000-0005-0000-0000-000069350000}"/>
    <cellStyle name="Normal 20 4 3 4" xfId="13666" xr:uid="{00000000-0005-0000-0000-00006A350000}"/>
    <cellStyle name="Normal 20 4 3_RH et QS" xfId="13667" xr:uid="{00000000-0005-0000-0000-00006B350000}"/>
    <cellStyle name="Normal 20 4 4" xfId="13668" xr:uid="{00000000-0005-0000-0000-00006C350000}"/>
    <cellStyle name="Normal 20 4 4 2" xfId="13669" xr:uid="{00000000-0005-0000-0000-00006D350000}"/>
    <cellStyle name="Normal 20 4 4 2 2" xfId="13670" xr:uid="{00000000-0005-0000-0000-00006E350000}"/>
    <cellStyle name="Normal 20 4 4 3" xfId="13671" xr:uid="{00000000-0005-0000-0000-00006F350000}"/>
    <cellStyle name="Normal 20 4 5" xfId="13672" xr:uid="{00000000-0005-0000-0000-000070350000}"/>
    <cellStyle name="Normal 20 4 5 2" xfId="13673" xr:uid="{00000000-0005-0000-0000-000071350000}"/>
    <cellStyle name="Normal 20 4 6" xfId="13674" xr:uid="{00000000-0005-0000-0000-000072350000}"/>
    <cellStyle name="Normal 20 4_RH et QS" xfId="13675" xr:uid="{00000000-0005-0000-0000-000073350000}"/>
    <cellStyle name="Normal 20 5" xfId="13676" xr:uid="{00000000-0005-0000-0000-000074350000}"/>
    <cellStyle name="Normal 20 5 2" xfId="13677" xr:uid="{00000000-0005-0000-0000-000075350000}"/>
    <cellStyle name="Normal 20 5 2 2" xfId="13678" xr:uid="{00000000-0005-0000-0000-000076350000}"/>
    <cellStyle name="Normal 20 5 2 2 2" xfId="13679" xr:uid="{00000000-0005-0000-0000-000077350000}"/>
    <cellStyle name="Normal 20 5 2 2 2 2" xfId="13680" xr:uid="{00000000-0005-0000-0000-000078350000}"/>
    <cellStyle name="Normal 20 5 2 2 3" xfId="13681" xr:uid="{00000000-0005-0000-0000-000079350000}"/>
    <cellStyle name="Normal 20 5 2 3" xfId="13682" xr:uid="{00000000-0005-0000-0000-00007A350000}"/>
    <cellStyle name="Normal 20 5 2 3 2" xfId="13683" xr:uid="{00000000-0005-0000-0000-00007B350000}"/>
    <cellStyle name="Normal 20 5 2 4" xfId="13684" xr:uid="{00000000-0005-0000-0000-00007C350000}"/>
    <cellStyle name="Normal 20 5 2_RH et QS" xfId="13685" xr:uid="{00000000-0005-0000-0000-00007D350000}"/>
    <cellStyle name="Normal 20 5 3" xfId="13686" xr:uid="{00000000-0005-0000-0000-00007E350000}"/>
    <cellStyle name="Normal 20 5 3 2" xfId="13687" xr:uid="{00000000-0005-0000-0000-00007F350000}"/>
    <cellStyle name="Normal 20 5 3 2 2" xfId="13688" xr:uid="{00000000-0005-0000-0000-000080350000}"/>
    <cellStyle name="Normal 20 5 3 2 2 2" xfId="13689" xr:uid="{00000000-0005-0000-0000-000081350000}"/>
    <cellStyle name="Normal 20 5 3 2 3" xfId="13690" xr:uid="{00000000-0005-0000-0000-000082350000}"/>
    <cellStyle name="Normal 20 5 3 3" xfId="13691" xr:uid="{00000000-0005-0000-0000-000083350000}"/>
    <cellStyle name="Normal 20 5 3 3 2" xfId="13692" xr:uid="{00000000-0005-0000-0000-000084350000}"/>
    <cellStyle name="Normal 20 5 3 4" xfId="13693" xr:uid="{00000000-0005-0000-0000-000085350000}"/>
    <cellStyle name="Normal 20 5 3_RH et QS" xfId="13694" xr:uid="{00000000-0005-0000-0000-000086350000}"/>
    <cellStyle name="Normal 20 5 4" xfId="13695" xr:uid="{00000000-0005-0000-0000-000087350000}"/>
    <cellStyle name="Normal 20 5 4 2" xfId="13696" xr:uid="{00000000-0005-0000-0000-000088350000}"/>
    <cellStyle name="Normal 20 5 4 2 2" xfId="13697" xr:uid="{00000000-0005-0000-0000-000089350000}"/>
    <cellStyle name="Normal 20 5 4 3" xfId="13698" xr:uid="{00000000-0005-0000-0000-00008A350000}"/>
    <cellStyle name="Normal 20 5 5" xfId="13699" xr:uid="{00000000-0005-0000-0000-00008B350000}"/>
    <cellStyle name="Normal 20 5 5 2" xfId="13700" xr:uid="{00000000-0005-0000-0000-00008C350000}"/>
    <cellStyle name="Normal 20 5 6" xfId="13701" xr:uid="{00000000-0005-0000-0000-00008D350000}"/>
    <cellStyle name="Normal 20 5_RH et QS" xfId="13702" xr:uid="{00000000-0005-0000-0000-00008E350000}"/>
    <cellStyle name="Normal 20 6" xfId="13703" xr:uid="{00000000-0005-0000-0000-00008F350000}"/>
    <cellStyle name="Normal 20 6 2" xfId="13704" xr:uid="{00000000-0005-0000-0000-000090350000}"/>
    <cellStyle name="Normal 20 6 2 2" xfId="13705" xr:uid="{00000000-0005-0000-0000-000091350000}"/>
    <cellStyle name="Normal 20 6 2 2 2" xfId="13706" xr:uid="{00000000-0005-0000-0000-000092350000}"/>
    <cellStyle name="Normal 20 6 2 3" xfId="13707" xr:uid="{00000000-0005-0000-0000-000093350000}"/>
    <cellStyle name="Normal 20 6 3" xfId="13708" xr:uid="{00000000-0005-0000-0000-000094350000}"/>
    <cellStyle name="Normal 20 6 3 2" xfId="13709" xr:uid="{00000000-0005-0000-0000-000095350000}"/>
    <cellStyle name="Normal 20 6 4" xfId="13710" xr:uid="{00000000-0005-0000-0000-000096350000}"/>
    <cellStyle name="Normal 20 6_RH et QS" xfId="13711" xr:uid="{00000000-0005-0000-0000-000097350000}"/>
    <cellStyle name="Normal 20 7" xfId="13712" xr:uid="{00000000-0005-0000-0000-000098350000}"/>
    <cellStyle name="Normal 20 7 2" xfId="13713" xr:uid="{00000000-0005-0000-0000-000099350000}"/>
    <cellStyle name="Normal 20 7 2 2" xfId="13714" xr:uid="{00000000-0005-0000-0000-00009A350000}"/>
    <cellStyle name="Normal 20 7 2 2 2" xfId="13715" xr:uid="{00000000-0005-0000-0000-00009B350000}"/>
    <cellStyle name="Normal 20 7 2 3" xfId="13716" xr:uid="{00000000-0005-0000-0000-00009C350000}"/>
    <cellStyle name="Normal 20 7 3" xfId="13717" xr:uid="{00000000-0005-0000-0000-00009D350000}"/>
    <cellStyle name="Normal 20 7 3 2" xfId="13718" xr:uid="{00000000-0005-0000-0000-00009E350000}"/>
    <cellStyle name="Normal 20 7 4" xfId="13719" xr:uid="{00000000-0005-0000-0000-00009F350000}"/>
    <cellStyle name="Normal 20 7_RH et QS" xfId="13720" xr:uid="{00000000-0005-0000-0000-0000A0350000}"/>
    <cellStyle name="Normal 20 8" xfId="13721" xr:uid="{00000000-0005-0000-0000-0000A1350000}"/>
    <cellStyle name="Normal 20 8 2" xfId="13722" xr:uid="{00000000-0005-0000-0000-0000A2350000}"/>
    <cellStyle name="Normal 20 8 2 2" xfId="13723" xr:uid="{00000000-0005-0000-0000-0000A3350000}"/>
    <cellStyle name="Normal 20 8 3" xfId="13724" xr:uid="{00000000-0005-0000-0000-0000A4350000}"/>
    <cellStyle name="Normal 20 9" xfId="13725" xr:uid="{00000000-0005-0000-0000-0000A5350000}"/>
    <cellStyle name="Normal 20 9 2" xfId="13726" xr:uid="{00000000-0005-0000-0000-0000A6350000}"/>
    <cellStyle name="Normal 20_RH et QS" xfId="13727" xr:uid="{00000000-0005-0000-0000-0000A7350000}"/>
    <cellStyle name="Normal 21" xfId="13728" xr:uid="{00000000-0005-0000-0000-0000A8350000}"/>
    <cellStyle name="Normal 21 10" xfId="13729" xr:uid="{00000000-0005-0000-0000-0000A9350000}"/>
    <cellStyle name="Normal 21 2" xfId="13730" xr:uid="{00000000-0005-0000-0000-0000AA350000}"/>
    <cellStyle name="Normal 21 2 2" xfId="13731" xr:uid="{00000000-0005-0000-0000-0000AB350000}"/>
    <cellStyle name="Normal 21 2 2 2" xfId="13732" xr:uid="{00000000-0005-0000-0000-0000AC350000}"/>
    <cellStyle name="Normal 21 2 2 2 2" xfId="13733" xr:uid="{00000000-0005-0000-0000-0000AD350000}"/>
    <cellStyle name="Normal 21 2 2 2 2 2" xfId="13734" xr:uid="{00000000-0005-0000-0000-0000AE350000}"/>
    <cellStyle name="Normal 21 2 2 2 2 2 2" xfId="13735" xr:uid="{00000000-0005-0000-0000-0000AF350000}"/>
    <cellStyle name="Normal 21 2 2 2 2 3" xfId="13736" xr:uid="{00000000-0005-0000-0000-0000B0350000}"/>
    <cellStyle name="Normal 21 2 2 2 3" xfId="13737" xr:uid="{00000000-0005-0000-0000-0000B1350000}"/>
    <cellStyle name="Normal 21 2 2 2 3 2" xfId="13738" xr:uid="{00000000-0005-0000-0000-0000B2350000}"/>
    <cellStyle name="Normal 21 2 2 2 4" xfId="13739" xr:uid="{00000000-0005-0000-0000-0000B3350000}"/>
    <cellStyle name="Normal 21 2 2 2_RH et QS" xfId="13740" xr:uid="{00000000-0005-0000-0000-0000B4350000}"/>
    <cellStyle name="Normal 21 2 2 3" xfId="13741" xr:uid="{00000000-0005-0000-0000-0000B5350000}"/>
    <cellStyle name="Normal 21 2 2 3 2" xfId="13742" xr:uid="{00000000-0005-0000-0000-0000B6350000}"/>
    <cellStyle name="Normal 21 2 2 3 2 2" xfId="13743" xr:uid="{00000000-0005-0000-0000-0000B7350000}"/>
    <cellStyle name="Normal 21 2 2 3 2 2 2" xfId="13744" xr:uid="{00000000-0005-0000-0000-0000B8350000}"/>
    <cellStyle name="Normal 21 2 2 3 2 3" xfId="13745" xr:uid="{00000000-0005-0000-0000-0000B9350000}"/>
    <cellStyle name="Normal 21 2 2 3 3" xfId="13746" xr:uid="{00000000-0005-0000-0000-0000BA350000}"/>
    <cellStyle name="Normal 21 2 2 3 3 2" xfId="13747" xr:uid="{00000000-0005-0000-0000-0000BB350000}"/>
    <cellStyle name="Normal 21 2 2 3 4" xfId="13748" xr:uid="{00000000-0005-0000-0000-0000BC350000}"/>
    <cellStyle name="Normal 21 2 2 3_RH et QS" xfId="13749" xr:uid="{00000000-0005-0000-0000-0000BD350000}"/>
    <cellStyle name="Normal 21 2 2 4" xfId="13750" xr:uid="{00000000-0005-0000-0000-0000BE350000}"/>
    <cellStyle name="Normal 21 2 2 4 2" xfId="13751" xr:uid="{00000000-0005-0000-0000-0000BF350000}"/>
    <cellStyle name="Normal 21 2 2 4 2 2" xfId="13752" xr:uid="{00000000-0005-0000-0000-0000C0350000}"/>
    <cellStyle name="Normal 21 2 2 4 3" xfId="13753" xr:uid="{00000000-0005-0000-0000-0000C1350000}"/>
    <cellStyle name="Normal 21 2 2 5" xfId="13754" xr:uid="{00000000-0005-0000-0000-0000C2350000}"/>
    <cellStyle name="Normal 21 2 2 5 2" xfId="13755" xr:uid="{00000000-0005-0000-0000-0000C3350000}"/>
    <cellStyle name="Normal 21 2 2 6" xfId="13756" xr:uid="{00000000-0005-0000-0000-0000C4350000}"/>
    <cellStyle name="Normal 21 2 2_RH et QS" xfId="13757" xr:uid="{00000000-0005-0000-0000-0000C5350000}"/>
    <cellStyle name="Normal 21 2 3" xfId="13758" xr:uid="{00000000-0005-0000-0000-0000C6350000}"/>
    <cellStyle name="Normal 21 2 3 2" xfId="13759" xr:uid="{00000000-0005-0000-0000-0000C7350000}"/>
    <cellStyle name="Normal 21 2 3 2 2" xfId="13760" xr:uid="{00000000-0005-0000-0000-0000C8350000}"/>
    <cellStyle name="Normal 21 2 3 2 2 2" xfId="13761" xr:uid="{00000000-0005-0000-0000-0000C9350000}"/>
    <cellStyle name="Normal 21 2 3 2 2 2 2" xfId="13762" xr:uid="{00000000-0005-0000-0000-0000CA350000}"/>
    <cellStyle name="Normal 21 2 3 2 2 3" xfId="13763" xr:uid="{00000000-0005-0000-0000-0000CB350000}"/>
    <cellStyle name="Normal 21 2 3 2 3" xfId="13764" xr:uid="{00000000-0005-0000-0000-0000CC350000}"/>
    <cellStyle name="Normal 21 2 3 2 3 2" xfId="13765" xr:uid="{00000000-0005-0000-0000-0000CD350000}"/>
    <cellStyle name="Normal 21 2 3 2 4" xfId="13766" xr:uid="{00000000-0005-0000-0000-0000CE350000}"/>
    <cellStyle name="Normal 21 2 3 2_RH et QS" xfId="13767" xr:uid="{00000000-0005-0000-0000-0000CF350000}"/>
    <cellStyle name="Normal 21 2 3 3" xfId="13768" xr:uid="{00000000-0005-0000-0000-0000D0350000}"/>
    <cellStyle name="Normal 21 2 3 3 2" xfId="13769" xr:uid="{00000000-0005-0000-0000-0000D1350000}"/>
    <cellStyle name="Normal 21 2 3 3 2 2" xfId="13770" xr:uid="{00000000-0005-0000-0000-0000D2350000}"/>
    <cellStyle name="Normal 21 2 3 3 2 2 2" xfId="13771" xr:uid="{00000000-0005-0000-0000-0000D3350000}"/>
    <cellStyle name="Normal 21 2 3 3 2 3" xfId="13772" xr:uid="{00000000-0005-0000-0000-0000D4350000}"/>
    <cellStyle name="Normal 21 2 3 3 3" xfId="13773" xr:uid="{00000000-0005-0000-0000-0000D5350000}"/>
    <cellStyle name="Normal 21 2 3 3 3 2" xfId="13774" xr:uid="{00000000-0005-0000-0000-0000D6350000}"/>
    <cellStyle name="Normal 21 2 3 3 4" xfId="13775" xr:uid="{00000000-0005-0000-0000-0000D7350000}"/>
    <cellStyle name="Normal 21 2 3 3_RH et QS" xfId="13776" xr:uid="{00000000-0005-0000-0000-0000D8350000}"/>
    <cellStyle name="Normal 21 2 3 4" xfId="13777" xr:uid="{00000000-0005-0000-0000-0000D9350000}"/>
    <cellStyle name="Normal 21 2 3 4 2" xfId="13778" xr:uid="{00000000-0005-0000-0000-0000DA350000}"/>
    <cellStyle name="Normal 21 2 3 4 2 2" xfId="13779" xr:uid="{00000000-0005-0000-0000-0000DB350000}"/>
    <cellStyle name="Normal 21 2 3 4 3" xfId="13780" xr:uid="{00000000-0005-0000-0000-0000DC350000}"/>
    <cellStyle name="Normal 21 2 3 5" xfId="13781" xr:uid="{00000000-0005-0000-0000-0000DD350000}"/>
    <cellStyle name="Normal 21 2 3 5 2" xfId="13782" xr:uid="{00000000-0005-0000-0000-0000DE350000}"/>
    <cellStyle name="Normal 21 2 3 6" xfId="13783" xr:uid="{00000000-0005-0000-0000-0000DF350000}"/>
    <cellStyle name="Normal 21 2 3_RH et QS" xfId="13784" xr:uid="{00000000-0005-0000-0000-0000E0350000}"/>
    <cellStyle name="Normal 21 2 4" xfId="13785" xr:uid="{00000000-0005-0000-0000-0000E1350000}"/>
    <cellStyle name="Normal 21 2 4 2" xfId="13786" xr:uid="{00000000-0005-0000-0000-0000E2350000}"/>
    <cellStyle name="Normal 21 2 4 2 2" xfId="13787" xr:uid="{00000000-0005-0000-0000-0000E3350000}"/>
    <cellStyle name="Normal 21 2 4 2 2 2" xfId="13788" xr:uid="{00000000-0005-0000-0000-0000E4350000}"/>
    <cellStyle name="Normal 21 2 4 2 3" xfId="13789" xr:uid="{00000000-0005-0000-0000-0000E5350000}"/>
    <cellStyle name="Normal 21 2 4 3" xfId="13790" xr:uid="{00000000-0005-0000-0000-0000E6350000}"/>
    <cellStyle name="Normal 21 2 4 3 2" xfId="13791" xr:uid="{00000000-0005-0000-0000-0000E7350000}"/>
    <cellStyle name="Normal 21 2 4 4" xfId="13792" xr:uid="{00000000-0005-0000-0000-0000E8350000}"/>
    <cellStyle name="Normal 21 2 4_RH et QS" xfId="13793" xr:uid="{00000000-0005-0000-0000-0000E9350000}"/>
    <cellStyle name="Normal 21 2 5" xfId="13794" xr:uid="{00000000-0005-0000-0000-0000EA350000}"/>
    <cellStyle name="Normal 21 2 5 2" xfId="13795" xr:uid="{00000000-0005-0000-0000-0000EB350000}"/>
    <cellStyle name="Normal 21 2 5 2 2" xfId="13796" xr:uid="{00000000-0005-0000-0000-0000EC350000}"/>
    <cellStyle name="Normal 21 2 5 2 2 2" xfId="13797" xr:uid="{00000000-0005-0000-0000-0000ED350000}"/>
    <cellStyle name="Normal 21 2 5 2 3" xfId="13798" xr:uid="{00000000-0005-0000-0000-0000EE350000}"/>
    <cellStyle name="Normal 21 2 5 3" xfId="13799" xr:uid="{00000000-0005-0000-0000-0000EF350000}"/>
    <cellStyle name="Normal 21 2 5 3 2" xfId="13800" xr:uid="{00000000-0005-0000-0000-0000F0350000}"/>
    <cellStyle name="Normal 21 2 5 4" xfId="13801" xr:uid="{00000000-0005-0000-0000-0000F1350000}"/>
    <cellStyle name="Normal 21 2 5_RH et QS" xfId="13802" xr:uid="{00000000-0005-0000-0000-0000F2350000}"/>
    <cellStyle name="Normal 21 2 6" xfId="13803" xr:uid="{00000000-0005-0000-0000-0000F3350000}"/>
    <cellStyle name="Normal 21 2 6 2" xfId="13804" xr:uid="{00000000-0005-0000-0000-0000F4350000}"/>
    <cellStyle name="Normal 21 2 6 2 2" xfId="13805" xr:uid="{00000000-0005-0000-0000-0000F5350000}"/>
    <cellStyle name="Normal 21 2 6 2 2 2" xfId="13806" xr:uid="{00000000-0005-0000-0000-0000F6350000}"/>
    <cellStyle name="Normal 21 2 6 2 3" xfId="13807" xr:uid="{00000000-0005-0000-0000-0000F7350000}"/>
    <cellStyle name="Normal 21 2 6 3" xfId="13808" xr:uid="{00000000-0005-0000-0000-0000F8350000}"/>
    <cellStyle name="Normal 21 2 6 3 2" xfId="13809" xr:uid="{00000000-0005-0000-0000-0000F9350000}"/>
    <cellStyle name="Normal 21 2 6 4" xfId="13810" xr:uid="{00000000-0005-0000-0000-0000FA350000}"/>
    <cellStyle name="Normal 21 2 6_RH et QS" xfId="13811" xr:uid="{00000000-0005-0000-0000-0000FB350000}"/>
    <cellStyle name="Normal 21 2 7" xfId="13812" xr:uid="{00000000-0005-0000-0000-0000FC350000}"/>
    <cellStyle name="Normal 21 2 7 2" xfId="13813" xr:uid="{00000000-0005-0000-0000-0000FD350000}"/>
    <cellStyle name="Normal 21 2 7 2 2" xfId="13814" xr:uid="{00000000-0005-0000-0000-0000FE350000}"/>
    <cellStyle name="Normal 21 2 7 3" xfId="13815" xr:uid="{00000000-0005-0000-0000-0000FF350000}"/>
    <cellStyle name="Normal 21 2 8" xfId="13816" xr:uid="{00000000-0005-0000-0000-000000360000}"/>
    <cellStyle name="Normal 21 2 8 2" xfId="13817" xr:uid="{00000000-0005-0000-0000-000001360000}"/>
    <cellStyle name="Normal 21 2 9" xfId="13818" xr:uid="{00000000-0005-0000-0000-000002360000}"/>
    <cellStyle name="Normal 21 2_RH et QS" xfId="13819" xr:uid="{00000000-0005-0000-0000-000003360000}"/>
    <cellStyle name="Normal 21 3" xfId="13820" xr:uid="{00000000-0005-0000-0000-000004360000}"/>
    <cellStyle name="Normal 21 4" xfId="13821" xr:uid="{00000000-0005-0000-0000-000005360000}"/>
    <cellStyle name="Normal 21 4 2" xfId="13822" xr:uid="{00000000-0005-0000-0000-000006360000}"/>
    <cellStyle name="Normal 21 4 2 2" xfId="13823" xr:uid="{00000000-0005-0000-0000-000007360000}"/>
    <cellStyle name="Normal 21 4 2 2 2" xfId="13824" xr:uid="{00000000-0005-0000-0000-000008360000}"/>
    <cellStyle name="Normal 21 4 2 2 2 2" xfId="13825" xr:uid="{00000000-0005-0000-0000-000009360000}"/>
    <cellStyle name="Normal 21 4 2 2 3" xfId="13826" xr:uid="{00000000-0005-0000-0000-00000A360000}"/>
    <cellStyle name="Normal 21 4 2 3" xfId="13827" xr:uid="{00000000-0005-0000-0000-00000B360000}"/>
    <cellStyle name="Normal 21 4 2 3 2" xfId="13828" xr:uid="{00000000-0005-0000-0000-00000C360000}"/>
    <cellStyle name="Normal 21 4 2 4" xfId="13829" xr:uid="{00000000-0005-0000-0000-00000D360000}"/>
    <cellStyle name="Normal 21 4 2_RH et QS" xfId="13830" xr:uid="{00000000-0005-0000-0000-00000E360000}"/>
    <cellStyle name="Normal 21 4 3" xfId="13831" xr:uid="{00000000-0005-0000-0000-00000F360000}"/>
    <cellStyle name="Normal 21 4 3 2" xfId="13832" xr:uid="{00000000-0005-0000-0000-000010360000}"/>
    <cellStyle name="Normal 21 4 3 2 2" xfId="13833" xr:uid="{00000000-0005-0000-0000-000011360000}"/>
    <cellStyle name="Normal 21 4 3 2 2 2" xfId="13834" xr:uid="{00000000-0005-0000-0000-000012360000}"/>
    <cellStyle name="Normal 21 4 3 2 3" xfId="13835" xr:uid="{00000000-0005-0000-0000-000013360000}"/>
    <cellStyle name="Normal 21 4 3 3" xfId="13836" xr:uid="{00000000-0005-0000-0000-000014360000}"/>
    <cellStyle name="Normal 21 4 3 3 2" xfId="13837" xr:uid="{00000000-0005-0000-0000-000015360000}"/>
    <cellStyle name="Normal 21 4 3 4" xfId="13838" xr:uid="{00000000-0005-0000-0000-000016360000}"/>
    <cellStyle name="Normal 21 4 3_RH et QS" xfId="13839" xr:uid="{00000000-0005-0000-0000-000017360000}"/>
    <cellStyle name="Normal 21 4 4" xfId="13840" xr:uid="{00000000-0005-0000-0000-000018360000}"/>
    <cellStyle name="Normal 21 4 4 2" xfId="13841" xr:uid="{00000000-0005-0000-0000-000019360000}"/>
    <cellStyle name="Normal 21 4 4 2 2" xfId="13842" xr:uid="{00000000-0005-0000-0000-00001A360000}"/>
    <cellStyle name="Normal 21 4 4 3" xfId="13843" xr:uid="{00000000-0005-0000-0000-00001B360000}"/>
    <cellStyle name="Normal 21 4 5" xfId="13844" xr:uid="{00000000-0005-0000-0000-00001C360000}"/>
    <cellStyle name="Normal 21 4 5 2" xfId="13845" xr:uid="{00000000-0005-0000-0000-00001D360000}"/>
    <cellStyle name="Normal 21 4 6" xfId="13846" xr:uid="{00000000-0005-0000-0000-00001E360000}"/>
    <cellStyle name="Normal 21 4_RH et QS" xfId="13847" xr:uid="{00000000-0005-0000-0000-00001F360000}"/>
    <cellStyle name="Normal 21 5" xfId="13848" xr:uid="{00000000-0005-0000-0000-000020360000}"/>
    <cellStyle name="Normal 21 5 2" xfId="13849" xr:uid="{00000000-0005-0000-0000-000021360000}"/>
    <cellStyle name="Normal 21 5 2 2" xfId="13850" xr:uid="{00000000-0005-0000-0000-000022360000}"/>
    <cellStyle name="Normal 21 5 2 2 2" xfId="13851" xr:uid="{00000000-0005-0000-0000-000023360000}"/>
    <cellStyle name="Normal 21 5 2 2 2 2" xfId="13852" xr:uid="{00000000-0005-0000-0000-000024360000}"/>
    <cellStyle name="Normal 21 5 2 2 3" xfId="13853" xr:uid="{00000000-0005-0000-0000-000025360000}"/>
    <cellStyle name="Normal 21 5 2 3" xfId="13854" xr:uid="{00000000-0005-0000-0000-000026360000}"/>
    <cellStyle name="Normal 21 5 2 3 2" xfId="13855" xr:uid="{00000000-0005-0000-0000-000027360000}"/>
    <cellStyle name="Normal 21 5 2 4" xfId="13856" xr:uid="{00000000-0005-0000-0000-000028360000}"/>
    <cellStyle name="Normal 21 5 2_RH et QS" xfId="13857" xr:uid="{00000000-0005-0000-0000-000029360000}"/>
    <cellStyle name="Normal 21 5 3" xfId="13858" xr:uid="{00000000-0005-0000-0000-00002A360000}"/>
    <cellStyle name="Normal 21 5 3 2" xfId="13859" xr:uid="{00000000-0005-0000-0000-00002B360000}"/>
    <cellStyle name="Normal 21 5 3 2 2" xfId="13860" xr:uid="{00000000-0005-0000-0000-00002C360000}"/>
    <cellStyle name="Normal 21 5 3 2 2 2" xfId="13861" xr:uid="{00000000-0005-0000-0000-00002D360000}"/>
    <cellStyle name="Normal 21 5 3 2 3" xfId="13862" xr:uid="{00000000-0005-0000-0000-00002E360000}"/>
    <cellStyle name="Normal 21 5 3 3" xfId="13863" xr:uid="{00000000-0005-0000-0000-00002F360000}"/>
    <cellStyle name="Normal 21 5 3 3 2" xfId="13864" xr:uid="{00000000-0005-0000-0000-000030360000}"/>
    <cellStyle name="Normal 21 5 3 4" xfId="13865" xr:uid="{00000000-0005-0000-0000-000031360000}"/>
    <cellStyle name="Normal 21 5 3_RH et QS" xfId="13866" xr:uid="{00000000-0005-0000-0000-000032360000}"/>
    <cellStyle name="Normal 21 5 4" xfId="13867" xr:uid="{00000000-0005-0000-0000-000033360000}"/>
    <cellStyle name="Normal 21 5 4 2" xfId="13868" xr:uid="{00000000-0005-0000-0000-000034360000}"/>
    <cellStyle name="Normal 21 5 4 2 2" xfId="13869" xr:uid="{00000000-0005-0000-0000-000035360000}"/>
    <cellStyle name="Normal 21 5 4 3" xfId="13870" xr:uid="{00000000-0005-0000-0000-000036360000}"/>
    <cellStyle name="Normal 21 5 5" xfId="13871" xr:uid="{00000000-0005-0000-0000-000037360000}"/>
    <cellStyle name="Normal 21 5 5 2" xfId="13872" xr:uid="{00000000-0005-0000-0000-000038360000}"/>
    <cellStyle name="Normal 21 5 6" xfId="13873" xr:uid="{00000000-0005-0000-0000-000039360000}"/>
    <cellStyle name="Normal 21 5_RH et QS" xfId="13874" xr:uid="{00000000-0005-0000-0000-00003A360000}"/>
    <cellStyle name="Normal 21 6" xfId="13875" xr:uid="{00000000-0005-0000-0000-00003B360000}"/>
    <cellStyle name="Normal 21 6 2" xfId="13876" xr:uid="{00000000-0005-0000-0000-00003C360000}"/>
    <cellStyle name="Normal 21 6 2 2" xfId="13877" xr:uid="{00000000-0005-0000-0000-00003D360000}"/>
    <cellStyle name="Normal 21 6 2 2 2" xfId="13878" xr:uid="{00000000-0005-0000-0000-00003E360000}"/>
    <cellStyle name="Normal 21 6 2 3" xfId="13879" xr:uid="{00000000-0005-0000-0000-00003F360000}"/>
    <cellStyle name="Normal 21 6 3" xfId="13880" xr:uid="{00000000-0005-0000-0000-000040360000}"/>
    <cellStyle name="Normal 21 6 3 2" xfId="13881" xr:uid="{00000000-0005-0000-0000-000041360000}"/>
    <cellStyle name="Normal 21 6 4" xfId="13882" xr:uid="{00000000-0005-0000-0000-000042360000}"/>
    <cellStyle name="Normal 21 6_RH et QS" xfId="13883" xr:uid="{00000000-0005-0000-0000-000043360000}"/>
    <cellStyle name="Normal 21 7" xfId="13884" xr:uid="{00000000-0005-0000-0000-000044360000}"/>
    <cellStyle name="Normal 21 7 2" xfId="13885" xr:uid="{00000000-0005-0000-0000-000045360000}"/>
    <cellStyle name="Normal 21 7 2 2" xfId="13886" xr:uid="{00000000-0005-0000-0000-000046360000}"/>
    <cellStyle name="Normal 21 7 2 2 2" xfId="13887" xr:uid="{00000000-0005-0000-0000-000047360000}"/>
    <cellStyle name="Normal 21 7 2 3" xfId="13888" xr:uid="{00000000-0005-0000-0000-000048360000}"/>
    <cellStyle name="Normal 21 7 3" xfId="13889" xr:uid="{00000000-0005-0000-0000-000049360000}"/>
    <cellStyle name="Normal 21 7 3 2" xfId="13890" xr:uid="{00000000-0005-0000-0000-00004A360000}"/>
    <cellStyle name="Normal 21 7 4" xfId="13891" xr:uid="{00000000-0005-0000-0000-00004B360000}"/>
    <cellStyle name="Normal 21 7_RH et QS" xfId="13892" xr:uid="{00000000-0005-0000-0000-00004C360000}"/>
    <cellStyle name="Normal 21 8" xfId="13893" xr:uid="{00000000-0005-0000-0000-00004D360000}"/>
    <cellStyle name="Normal 21 8 2" xfId="13894" xr:uid="{00000000-0005-0000-0000-00004E360000}"/>
    <cellStyle name="Normal 21 8 2 2" xfId="13895" xr:uid="{00000000-0005-0000-0000-00004F360000}"/>
    <cellStyle name="Normal 21 8 3" xfId="13896" xr:uid="{00000000-0005-0000-0000-000050360000}"/>
    <cellStyle name="Normal 21 9" xfId="13897" xr:uid="{00000000-0005-0000-0000-000051360000}"/>
    <cellStyle name="Normal 21 9 2" xfId="13898" xr:uid="{00000000-0005-0000-0000-000052360000}"/>
    <cellStyle name="Normal 21_RH et QS" xfId="13899" xr:uid="{00000000-0005-0000-0000-000053360000}"/>
    <cellStyle name="Normal 22" xfId="13900" xr:uid="{00000000-0005-0000-0000-000054360000}"/>
    <cellStyle name="Normal 22 2" xfId="13901" xr:uid="{00000000-0005-0000-0000-000055360000}"/>
    <cellStyle name="Normal 22 2 2" xfId="13902" xr:uid="{00000000-0005-0000-0000-000056360000}"/>
    <cellStyle name="Normal 22 2 2 2" xfId="13903" xr:uid="{00000000-0005-0000-0000-000057360000}"/>
    <cellStyle name="Normal 22 2 2 2 2" xfId="13904" xr:uid="{00000000-0005-0000-0000-000058360000}"/>
    <cellStyle name="Normal 22 2 2 2 2 2" xfId="13905" xr:uid="{00000000-0005-0000-0000-000059360000}"/>
    <cellStyle name="Normal 22 2 2 2 3" xfId="13906" xr:uid="{00000000-0005-0000-0000-00005A360000}"/>
    <cellStyle name="Normal 22 2 2 3" xfId="13907" xr:uid="{00000000-0005-0000-0000-00005B360000}"/>
    <cellStyle name="Normal 22 2 2 3 2" xfId="13908" xr:uid="{00000000-0005-0000-0000-00005C360000}"/>
    <cellStyle name="Normal 22 2 2 4" xfId="13909" xr:uid="{00000000-0005-0000-0000-00005D360000}"/>
    <cellStyle name="Normal 22 2 2_RH et QS" xfId="13910" xr:uid="{00000000-0005-0000-0000-00005E360000}"/>
    <cellStyle name="Normal 22_RH et QS" xfId="13911" xr:uid="{00000000-0005-0000-0000-00005F360000}"/>
    <cellStyle name="Normal 23" xfId="13912" xr:uid="{00000000-0005-0000-0000-000060360000}"/>
    <cellStyle name="Normal 23 2" xfId="13913" xr:uid="{00000000-0005-0000-0000-000061360000}"/>
    <cellStyle name="Normal 23 2 2" xfId="13914" xr:uid="{00000000-0005-0000-0000-000062360000}"/>
    <cellStyle name="Normal 23 2 2 2" xfId="13915" xr:uid="{00000000-0005-0000-0000-000063360000}"/>
    <cellStyle name="Normal 23 2 2 2 2" xfId="13916" xr:uid="{00000000-0005-0000-0000-000064360000}"/>
    <cellStyle name="Normal 23 2 2 2 2 2" xfId="13917" xr:uid="{00000000-0005-0000-0000-000065360000}"/>
    <cellStyle name="Normal 23 2 2 2 3" xfId="13918" xr:uid="{00000000-0005-0000-0000-000066360000}"/>
    <cellStyle name="Normal 23 2 2 3" xfId="13919" xr:uid="{00000000-0005-0000-0000-000067360000}"/>
    <cellStyle name="Normal 23 2 2 3 2" xfId="13920" xr:uid="{00000000-0005-0000-0000-000068360000}"/>
    <cellStyle name="Normal 23 2 2 4" xfId="13921" xr:uid="{00000000-0005-0000-0000-000069360000}"/>
    <cellStyle name="Normal 23 2 2_RH et QS" xfId="13922" xr:uid="{00000000-0005-0000-0000-00006A360000}"/>
    <cellStyle name="Normal 23 2 3" xfId="13923" xr:uid="{00000000-0005-0000-0000-00006B360000}"/>
    <cellStyle name="Normal 23 2 3 2" xfId="13924" xr:uid="{00000000-0005-0000-0000-00006C360000}"/>
    <cellStyle name="Normal 23 2 3 2 2" xfId="13925" xr:uid="{00000000-0005-0000-0000-00006D360000}"/>
    <cellStyle name="Normal 23 2 3 2 2 2" xfId="13926" xr:uid="{00000000-0005-0000-0000-00006E360000}"/>
    <cellStyle name="Normal 23 2 3 2 3" xfId="13927" xr:uid="{00000000-0005-0000-0000-00006F360000}"/>
    <cellStyle name="Normal 23 2 3 3" xfId="13928" xr:uid="{00000000-0005-0000-0000-000070360000}"/>
    <cellStyle name="Normal 23 2 3 3 2" xfId="13929" xr:uid="{00000000-0005-0000-0000-000071360000}"/>
    <cellStyle name="Normal 23 2 3 4" xfId="13930" xr:uid="{00000000-0005-0000-0000-000072360000}"/>
    <cellStyle name="Normal 23 2 3_RH et QS" xfId="13931" xr:uid="{00000000-0005-0000-0000-000073360000}"/>
    <cellStyle name="Normal 23 2 4" xfId="13932" xr:uid="{00000000-0005-0000-0000-000074360000}"/>
    <cellStyle name="Normal 23 2 4 2" xfId="13933" xr:uid="{00000000-0005-0000-0000-000075360000}"/>
    <cellStyle name="Normal 23 2 4 2 2" xfId="13934" xr:uid="{00000000-0005-0000-0000-000076360000}"/>
    <cellStyle name="Normal 23 2 4 3" xfId="13935" xr:uid="{00000000-0005-0000-0000-000077360000}"/>
    <cellStyle name="Normal 23 2 5" xfId="13936" xr:uid="{00000000-0005-0000-0000-000078360000}"/>
    <cellStyle name="Normal 23 2 5 2" xfId="13937" xr:uid="{00000000-0005-0000-0000-000079360000}"/>
    <cellStyle name="Normal 23 2 6" xfId="13938" xr:uid="{00000000-0005-0000-0000-00007A360000}"/>
    <cellStyle name="Normal 23 2_RH et QS" xfId="13939" xr:uid="{00000000-0005-0000-0000-00007B360000}"/>
    <cellStyle name="Normal 23 3" xfId="13940" xr:uid="{00000000-0005-0000-0000-00007C360000}"/>
    <cellStyle name="Normal 23 4" xfId="13941" xr:uid="{00000000-0005-0000-0000-00007D360000}"/>
    <cellStyle name="Normal 23 4 2" xfId="13942" xr:uid="{00000000-0005-0000-0000-00007E360000}"/>
    <cellStyle name="Normal 23 4 2 2" xfId="13943" xr:uid="{00000000-0005-0000-0000-00007F360000}"/>
    <cellStyle name="Normal 23 4 2 2 2" xfId="13944" xr:uid="{00000000-0005-0000-0000-000080360000}"/>
    <cellStyle name="Normal 23 4 2 3" xfId="13945" xr:uid="{00000000-0005-0000-0000-000081360000}"/>
    <cellStyle name="Normal 23 4 3" xfId="13946" xr:uid="{00000000-0005-0000-0000-000082360000}"/>
    <cellStyle name="Normal 23 4 3 2" xfId="13947" xr:uid="{00000000-0005-0000-0000-000083360000}"/>
    <cellStyle name="Normal 23 4 4" xfId="13948" xr:uid="{00000000-0005-0000-0000-000084360000}"/>
    <cellStyle name="Normal 23 4_RH et QS" xfId="13949" xr:uid="{00000000-0005-0000-0000-000085360000}"/>
    <cellStyle name="Normal 23 5" xfId="13950" xr:uid="{00000000-0005-0000-0000-000086360000}"/>
    <cellStyle name="Normal 23 5 2" xfId="13951" xr:uid="{00000000-0005-0000-0000-000087360000}"/>
    <cellStyle name="Normal 23 5 2 2" xfId="13952" xr:uid="{00000000-0005-0000-0000-000088360000}"/>
    <cellStyle name="Normal 23 5 2 2 2" xfId="13953" xr:uid="{00000000-0005-0000-0000-000089360000}"/>
    <cellStyle name="Normal 23 5 2 3" xfId="13954" xr:uid="{00000000-0005-0000-0000-00008A360000}"/>
    <cellStyle name="Normal 23 5 3" xfId="13955" xr:uid="{00000000-0005-0000-0000-00008B360000}"/>
    <cellStyle name="Normal 23 5 3 2" xfId="13956" xr:uid="{00000000-0005-0000-0000-00008C360000}"/>
    <cellStyle name="Normal 23 5 4" xfId="13957" xr:uid="{00000000-0005-0000-0000-00008D360000}"/>
    <cellStyle name="Normal 23 5_RH et QS" xfId="13958" xr:uid="{00000000-0005-0000-0000-00008E360000}"/>
    <cellStyle name="Normal 23 6" xfId="13959" xr:uid="{00000000-0005-0000-0000-00008F360000}"/>
    <cellStyle name="Normal 23 6 2" xfId="13960" xr:uid="{00000000-0005-0000-0000-000090360000}"/>
    <cellStyle name="Normal 23 6 2 2" xfId="13961" xr:uid="{00000000-0005-0000-0000-000091360000}"/>
    <cellStyle name="Normal 23 6 3" xfId="13962" xr:uid="{00000000-0005-0000-0000-000092360000}"/>
    <cellStyle name="Normal 23 7" xfId="13963" xr:uid="{00000000-0005-0000-0000-000093360000}"/>
    <cellStyle name="Normal 23 7 2" xfId="13964" xr:uid="{00000000-0005-0000-0000-000094360000}"/>
    <cellStyle name="Normal 23 8" xfId="13965" xr:uid="{00000000-0005-0000-0000-000095360000}"/>
    <cellStyle name="Normal 23_RH et QS" xfId="13966" xr:uid="{00000000-0005-0000-0000-000096360000}"/>
    <cellStyle name="Normal 24" xfId="13967" xr:uid="{00000000-0005-0000-0000-000097360000}"/>
    <cellStyle name="Normal 24 2" xfId="13968" xr:uid="{00000000-0005-0000-0000-000098360000}"/>
    <cellStyle name="Normal 24 2 2" xfId="13969" xr:uid="{00000000-0005-0000-0000-000099360000}"/>
    <cellStyle name="Normal 24 2 2 2" xfId="13970" xr:uid="{00000000-0005-0000-0000-00009A360000}"/>
    <cellStyle name="Normal 24 2 2 2 2" xfId="13971" xr:uid="{00000000-0005-0000-0000-00009B360000}"/>
    <cellStyle name="Normal 24 2 2 2 2 2" xfId="13972" xr:uid="{00000000-0005-0000-0000-00009C360000}"/>
    <cellStyle name="Normal 24 2 2 2 3" xfId="13973" xr:uid="{00000000-0005-0000-0000-00009D360000}"/>
    <cellStyle name="Normal 24 2 2 3" xfId="13974" xr:uid="{00000000-0005-0000-0000-00009E360000}"/>
    <cellStyle name="Normal 24 2 2 3 2" xfId="13975" xr:uid="{00000000-0005-0000-0000-00009F360000}"/>
    <cellStyle name="Normal 24 2 2 4" xfId="13976" xr:uid="{00000000-0005-0000-0000-0000A0360000}"/>
    <cellStyle name="Normal 24 2 2_RH et QS" xfId="13977" xr:uid="{00000000-0005-0000-0000-0000A1360000}"/>
    <cellStyle name="Normal 24 2 3" xfId="13978" xr:uid="{00000000-0005-0000-0000-0000A2360000}"/>
    <cellStyle name="Normal 24 2 3 2" xfId="13979" xr:uid="{00000000-0005-0000-0000-0000A3360000}"/>
    <cellStyle name="Normal 24 2 3 2 2" xfId="13980" xr:uid="{00000000-0005-0000-0000-0000A4360000}"/>
    <cellStyle name="Normal 24 2 3 2 2 2" xfId="13981" xr:uid="{00000000-0005-0000-0000-0000A5360000}"/>
    <cellStyle name="Normal 24 2 3 2 3" xfId="13982" xr:uid="{00000000-0005-0000-0000-0000A6360000}"/>
    <cellStyle name="Normal 24 2 3 3" xfId="13983" xr:uid="{00000000-0005-0000-0000-0000A7360000}"/>
    <cellStyle name="Normal 24 2 3 3 2" xfId="13984" xr:uid="{00000000-0005-0000-0000-0000A8360000}"/>
    <cellStyle name="Normal 24 2 3 4" xfId="13985" xr:uid="{00000000-0005-0000-0000-0000A9360000}"/>
    <cellStyle name="Normal 24 2 3_RH et QS" xfId="13986" xr:uid="{00000000-0005-0000-0000-0000AA360000}"/>
    <cellStyle name="Normal 24 2 4" xfId="13987" xr:uid="{00000000-0005-0000-0000-0000AB360000}"/>
    <cellStyle name="Normal 24 2 4 2" xfId="13988" xr:uid="{00000000-0005-0000-0000-0000AC360000}"/>
    <cellStyle name="Normal 24 2 4 2 2" xfId="13989" xr:uid="{00000000-0005-0000-0000-0000AD360000}"/>
    <cellStyle name="Normal 24 2 4 3" xfId="13990" xr:uid="{00000000-0005-0000-0000-0000AE360000}"/>
    <cellStyle name="Normal 24 2 5" xfId="13991" xr:uid="{00000000-0005-0000-0000-0000AF360000}"/>
    <cellStyle name="Normal 24 2 5 2" xfId="13992" xr:uid="{00000000-0005-0000-0000-0000B0360000}"/>
    <cellStyle name="Normal 24 2 6" xfId="13993" xr:uid="{00000000-0005-0000-0000-0000B1360000}"/>
    <cellStyle name="Normal 24 2_RH et QS" xfId="13994" xr:uid="{00000000-0005-0000-0000-0000B2360000}"/>
    <cellStyle name="Normal 24 3" xfId="13995" xr:uid="{00000000-0005-0000-0000-0000B3360000}"/>
    <cellStyle name="Normal 24 4" xfId="13996" xr:uid="{00000000-0005-0000-0000-0000B4360000}"/>
    <cellStyle name="Normal 24 4 2" xfId="13997" xr:uid="{00000000-0005-0000-0000-0000B5360000}"/>
    <cellStyle name="Normal 24 4 2 2" xfId="13998" xr:uid="{00000000-0005-0000-0000-0000B6360000}"/>
    <cellStyle name="Normal 24 4 2 2 2" xfId="13999" xr:uid="{00000000-0005-0000-0000-0000B7360000}"/>
    <cellStyle name="Normal 24 4 2 3" xfId="14000" xr:uid="{00000000-0005-0000-0000-0000B8360000}"/>
    <cellStyle name="Normal 24 4 3" xfId="14001" xr:uid="{00000000-0005-0000-0000-0000B9360000}"/>
    <cellStyle name="Normal 24 4 3 2" xfId="14002" xr:uid="{00000000-0005-0000-0000-0000BA360000}"/>
    <cellStyle name="Normal 24 4 4" xfId="14003" xr:uid="{00000000-0005-0000-0000-0000BB360000}"/>
    <cellStyle name="Normal 24 4_RH et QS" xfId="14004" xr:uid="{00000000-0005-0000-0000-0000BC360000}"/>
    <cellStyle name="Normal 24 5" xfId="14005" xr:uid="{00000000-0005-0000-0000-0000BD360000}"/>
    <cellStyle name="Normal 24 5 2" xfId="14006" xr:uid="{00000000-0005-0000-0000-0000BE360000}"/>
    <cellStyle name="Normal 24 5 2 2" xfId="14007" xr:uid="{00000000-0005-0000-0000-0000BF360000}"/>
    <cellStyle name="Normal 24 5 2 2 2" xfId="14008" xr:uid="{00000000-0005-0000-0000-0000C0360000}"/>
    <cellStyle name="Normal 24 5 2 3" xfId="14009" xr:uid="{00000000-0005-0000-0000-0000C1360000}"/>
    <cellStyle name="Normal 24 5 3" xfId="14010" xr:uid="{00000000-0005-0000-0000-0000C2360000}"/>
    <cellStyle name="Normal 24 5 3 2" xfId="14011" xr:uid="{00000000-0005-0000-0000-0000C3360000}"/>
    <cellStyle name="Normal 24 5 4" xfId="14012" xr:uid="{00000000-0005-0000-0000-0000C4360000}"/>
    <cellStyle name="Normal 24 5_RH et QS" xfId="14013" xr:uid="{00000000-0005-0000-0000-0000C5360000}"/>
    <cellStyle name="Normal 24 6" xfId="14014" xr:uid="{00000000-0005-0000-0000-0000C6360000}"/>
    <cellStyle name="Normal 24 6 2" xfId="14015" xr:uid="{00000000-0005-0000-0000-0000C7360000}"/>
    <cellStyle name="Normal 24 6 2 2" xfId="14016" xr:uid="{00000000-0005-0000-0000-0000C8360000}"/>
    <cellStyle name="Normal 24 6 3" xfId="14017" xr:uid="{00000000-0005-0000-0000-0000C9360000}"/>
    <cellStyle name="Normal 24 7" xfId="14018" xr:uid="{00000000-0005-0000-0000-0000CA360000}"/>
    <cellStyle name="Normal 24 7 2" xfId="14019" xr:uid="{00000000-0005-0000-0000-0000CB360000}"/>
    <cellStyle name="Normal 24 8" xfId="14020" xr:uid="{00000000-0005-0000-0000-0000CC360000}"/>
    <cellStyle name="Normal 24_Parc Mobile" xfId="14021" xr:uid="{00000000-0005-0000-0000-0000CD360000}"/>
    <cellStyle name="Normal 25" xfId="14022" xr:uid="{00000000-0005-0000-0000-0000CE360000}"/>
    <cellStyle name="Normal 25 2" xfId="14023" xr:uid="{00000000-0005-0000-0000-0000CF360000}"/>
    <cellStyle name="Normal 25 2 2" xfId="14024" xr:uid="{00000000-0005-0000-0000-0000D0360000}"/>
    <cellStyle name="Normal 25 2 2 2" xfId="14025" xr:uid="{00000000-0005-0000-0000-0000D1360000}"/>
    <cellStyle name="Normal 25 2 2 2 2" xfId="14026" xr:uid="{00000000-0005-0000-0000-0000D2360000}"/>
    <cellStyle name="Normal 25 2 2 2 2 2" xfId="14027" xr:uid="{00000000-0005-0000-0000-0000D3360000}"/>
    <cellStyle name="Normal 25 2 2 2 3" xfId="14028" xr:uid="{00000000-0005-0000-0000-0000D4360000}"/>
    <cellStyle name="Normal 25 2 2 3" xfId="14029" xr:uid="{00000000-0005-0000-0000-0000D5360000}"/>
    <cellStyle name="Normal 25 2 2 3 2" xfId="14030" xr:uid="{00000000-0005-0000-0000-0000D6360000}"/>
    <cellStyle name="Normal 25 2 2 4" xfId="14031" xr:uid="{00000000-0005-0000-0000-0000D7360000}"/>
    <cellStyle name="Normal 25 2 2_RH et QS" xfId="14032" xr:uid="{00000000-0005-0000-0000-0000D8360000}"/>
    <cellStyle name="Normal 25 2 3" xfId="14033" xr:uid="{00000000-0005-0000-0000-0000D9360000}"/>
    <cellStyle name="Normal 25 2 3 2" xfId="14034" xr:uid="{00000000-0005-0000-0000-0000DA360000}"/>
    <cellStyle name="Normal 25 2 3 2 2" xfId="14035" xr:uid="{00000000-0005-0000-0000-0000DB360000}"/>
    <cellStyle name="Normal 25 2 3 2 2 2" xfId="14036" xr:uid="{00000000-0005-0000-0000-0000DC360000}"/>
    <cellStyle name="Normal 25 2 3 2 3" xfId="14037" xr:uid="{00000000-0005-0000-0000-0000DD360000}"/>
    <cellStyle name="Normal 25 2 3 3" xfId="14038" xr:uid="{00000000-0005-0000-0000-0000DE360000}"/>
    <cellStyle name="Normal 25 2 3 3 2" xfId="14039" xr:uid="{00000000-0005-0000-0000-0000DF360000}"/>
    <cellStyle name="Normal 25 2 3 4" xfId="14040" xr:uid="{00000000-0005-0000-0000-0000E0360000}"/>
    <cellStyle name="Normal 25 2 3_RH et QS" xfId="14041" xr:uid="{00000000-0005-0000-0000-0000E1360000}"/>
    <cellStyle name="Normal 25 2 4" xfId="14042" xr:uid="{00000000-0005-0000-0000-0000E2360000}"/>
    <cellStyle name="Normal 25 2 4 2" xfId="14043" xr:uid="{00000000-0005-0000-0000-0000E3360000}"/>
    <cellStyle name="Normal 25 2 4 2 2" xfId="14044" xr:uid="{00000000-0005-0000-0000-0000E4360000}"/>
    <cellStyle name="Normal 25 2 4 3" xfId="14045" xr:uid="{00000000-0005-0000-0000-0000E5360000}"/>
    <cellStyle name="Normal 25 2 5" xfId="14046" xr:uid="{00000000-0005-0000-0000-0000E6360000}"/>
    <cellStyle name="Normal 25 2 5 2" xfId="14047" xr:uid="{00000000-0005-0000-0000-0000E7360000}"/>
    <cellStyle name="Normal 25 2 6" xfId="14048" xr:uid="{00000000-0005-0000-0000-0000E8360000}"/>
    <cellStyle name="Normal 25 2_RH et QS" xfId="14049" xr:uid="{00000000-0005-0000-0000-0000E9360000}"/>
    <cellStyle name="Normal 25 3" xfId="14050" xr:uid="{00000000-0005-0000-0000-0000EA360000}"/>
    <cellStyle name="Normal 25 4" xfId="14051" xr:uid="{00000000-0005-0000-0000-0000EB360000}"/>
    <cellStyle name="Normal 25 4 2" xfId="14052" xr:uid="{00000000-0005-0000-0000-0000EC360000}"/>
    <cellStyle name="Normal 25 4 2 2" xfId="14053" xr:uid="{00000000-0005-0000-0000-0000ED360000}"/>
    <cellStyle name="Normal 25 4 2 2 2" xfId="14054" xr:uid="{00000000-0005-0000-0000-0000EE360000}"/>
    <cellStyle name="Normal 25 4 2 3" xfId="14055" xr:uid="{00000000-0005-0000-0000-0000EF360000}"/>
    <cellStyle name="Normal 25 4 3" xfId="14056" xr:uid="{00000000-0005-0000-0000-0000F0360000}"/>
    <cellStyle name="Normal 25 4 3 2" xfId="14057" xr:uid="{00000000-0005-0000-0000-0000F1360000}"/>
    <cellStyle name="Normal 25 4 4" xfId="14058" xr:uid="{00000000-0005-0000-0000-0000F2360000}"/>
    <cellStyle name="Normal 25 4_RH et QS" xfId="14059" xr:uid="{00000000-0005-0000-0000-0000F3360000}"/>
    <cellStyle name="Normal 25 5" xfId="14060" xr:uid="{00000000-0005-0000-0000-0000F4360000}"/>
    <cellStyle name="Normal 25 5 2" xfId="14061" xr:uid="{00000000-0005-0000-0000-0000F5360000}"/>
    <cellStyle name="Normal 25 5 2 2" xfId="14062" xr:uid="{00000000-0005-0000-0000-0000F6360000}"/>
    <cellStyle name="Normal 25 5 2 2 2" xfId="14063" xr:uid="{00000000-0005-0000-0000-0000F7360000}"/>
    <cellStyle name="Normal 25 5 2 3" xfId="14064" xr:uid="{00000000-0005-0000-0000-0000F8360000}"/>
    <cellStyle name="Normal 25 5 3" xfId="14065" xr:uid="{00000000-0005-0000-0000-0000F9360000}"/>
    <cellStyle name="Normal 25 5 3 2" xfId="14066" xr:uid="{00000000-0005-0000-0000-0000FA360000}"/>
    <cellStyle name="Normal 25 5 4" xfId="14067" xr:uid="{00000000-0005-0000-0000-0000FB360000}"/>
    <cellStyle name="Normal 25 5_RH et QS" xfId="14068" xr:uid="{00000000-0005-0000-0000-0000FC360000}"/>
    <cellStyle name="Normal 25 6" xfId="14069" xr:uid="{00000000-0005-0000-0000-0000FD360000}"/>
    <cellStyle name="Normal 25 6 2" xfId="14070" xr:uid="{00000000-0005-0000-0000-0000FE360000}"/>
    <cellStyle name="Normal 25 6 2 2" xfId="14071" xr:uid="{00000000-0005-0000-0000-0000FF360000}"/>
    <cellStyle name="Normal 25 6 3" xfId="14072" xr:uid="{00000000-0005-0000-0000-000000370000}"/>
    <cellStyle name="Normal 25 7" xfId="14073" xr:uid="{00000000-0005-0000-0000-000001370000}"/>
    <cellStyle name="Normal 25 7 2" xfId="14074" xr:uid="{00000000-0005-0000-0000-000002370000}"/>
    <cellStyle name="Normal 25 8" xfId="14075" xr:uid="{00000000-0005-0000-0000-000003370000}"/>
    <cellStyle name="Normal 25_Parc Mobile" xfId="14076" xr:uid="{00000000-0005-0000-0000-000004370000}"/>
    <cellStyle name="Normal 26" xfId="14077" xr:uid="{00000000-0005-0000-0000-000005370000}"/>
    <cellStyle name="Normal 26 2" xfId="14078" xr:uid="{00000000-0005-0000-0000-000006370000}"/>
    <cellStyle name="Normal 26 2 2" xfId="14079" xr:uid="{00000000-0005-0000-0000-000007370000}"/>
    <cellStyle name="Normal 26 2 2 2" xfId="14080" xr:uid="{00000000-0005-0000-0000-000008370000}"/>
    <cellStyle name="Normal 26 2 2 2 2" xfId="14081" xr:uid="{00000000-0005-0000-0000-000009370000}"/>
    <cellStyle name="Normal 26 2 2 2 2 2" xfId="14082" xr:uid="{00000000-0005-0000-0000-00000A370000}"/>
    <cellStyle name="Normal 26 2 2 2 3" xfId="14083" xr:uid="{00000000-0005-0000-0000-00000B370000}"/>
    <cellStyle name="Normal 26 2 2 3" xfId="14084" xr:uid="{00000000-0005-0000-0000-00000C370000}"/>
    <cellStyle name="Normal 26 2 2 3 2" xfId="14085" xr:uid="{00000000-0005-0000-0000-00000D370000}"/>
    <cellStyle name="Normal 26 2 2 4" xfId="14086" xr:uid="{00000000-0005-0000-0000-00000E370000}"/>
    <cellStyle name="Normal 26 2 2_RH et QS" xfId="14087" xr:uid="{00000000-0005-0000-0000-00000F370000}"/>
    <cellStyle name="Normal 26 2 3" xfId="14088" xr:uid="{00000000-0005-0000-0000-000010370000}"/>
    <cellStyle name="Normal 26 2 3 2" xfId="14089" xr:uid="{00000000-0005-0000-0000-000011370000}"/>
    <cellStyle name="Normal 26 2 3 2 2" xfId="14090" xr:uid="{00000000-0005-0000-0000-000012370000}"/>
    <cellStyle name="Normal 26 2 3 2 2 2" xfId="14091" xr:uid="{00000000-0005-0000-0000-000013370000}"/>
    <cellStyle name="Normal 26 2 3 2 3" xfId="14092" xr:uid="{00000000-0005-0000-0000-000014370000}"/>
    <cellStyle name="Normal 26 2 3 3" xfId="14093" xr:uid="{00000000-0005-0000-0000-000015370000}"/>
    <cellStyle name="Normal 26 2 3 3 2" xfId="14094" xr:uid="{00000000-0005-0000-0000-000016370000}"/>
    <cellStyle name="Normal 26 2 3 4" xfId="14095" xr:uid="{00000000-0005-0000-0000-000017370000}"/>
    <cellStyle name="Normal 26 2 3_RH et QS" xfId="14096" xr:uid="{00000000-0005-0000-0000-000018370000}"/>
    <cellStyle name="Normal 26 2 4" xfId="14097" xr:uid="{00000000-0005-0000-0000-000019370000}"/>
    <cellStyle name="Normal 26 2 4 2" xfId="14098" xr:uid="{00000000-0005-0000-0000-00001A370000}"/>
    <cellStyle name="Normal 26 2 4 2 2" xfId="14099" xr:uid="{00000000-0005-0000-0000-00001B370000}"/>
    <cellStyle name="Normal 26 2 4 3" xfId="14100" xr:uid="{00000000-0005-0000-0000-00001C370000}"/>
    <cellStyle name="Normal 26 2 5" xfId="14101" xr:uid="{00000000-0005-0000-0000-00001D370000}"/>
    <cellStyle name="Normal 26 2 5 2" xfId="14102" xr:uid="{00000000-0005-0000-0000-00001E370000}"/>
    <cellStyle name="Normal 26 2 6" xfId="14103" xr:uid="{00000000-0005-0000-0000-00001F370000}"/>
    <cellStyle name="Normal 26 2_RH et QS" xfId="14104" xr:uid="{00000000-0005-0000-0000-000020370000}"/>
    <cellStyle name="Normal 26 3" xfId="14105" xr:uid="{00000000-0005-0000-0000-000021370000}"/>
    <cellStyle name="Normal 26 4" xfId="14106" xr:uid="{00000000-0005-0000-0000-000022370000}"/>
    <cellStyle name="Normal 26 4 2" xfId="14107" xr:uid="{00000000-0005-0000-0000-000023370000}"/>
    <cellStyle name="Normal 26 4 2 2" xfId="14108" xr:uid="{00000000-0005-0000-0000-000024370000}"/>
    <cellStyle name="Normal 26 4 2 2 2" xfId="14109" xr:uid="{00000000-0005-0000-0000-000025370000}"/>
    <cellStyle name="Normal 26 4 2 3" xfId="14110" xr:uid="{00000000-0005-0000-0000-000026370000}"/>
    <cellStyle name="Normal 26 4 3" xfId="14111" xr:uid="{00000000-0005-0000-0000-000027370000}"/>
    <cellStyle name="Normal 26 4 3 2" xfId="14112" xr:uid="{00000000-0005-0000-0000-000028370000}"/>
    <cellStyle name="Normal 26 4 4" xfId="14113" xr:uid="{00000000-0005-0000-0000-000029370000}"/>
    <cellStyle name="Normal 26 4_RH et QS" xfId="14114" xr:uid="{00000000-0005-0000-0000-00002A370000}"/>
    <cellStyle name="Normal 26 5" xfId="14115" xr:uid="{00000000-0005-0000-0000-00002B370000}"/>
    <cellStyle name="Normal 26 5 2" xfId="14116" xr:uid="{00000000-0005-0000-0000-00002C370000}"/>
    <cellStyle name="Normal 26 5 2 2" xfId="14117" xr:uid="{00000000-0005-0000-0000-00002D370000}"/>
    <cellStyle name="Normal 26 5 2 2 2" xfId="14118" xr:uid="{00000000-0005-0000-0000-00002E370000}"/>
    <cellStyle name="Normal 26 5 2 3" xfId="14119" xr:uid="{00000000-0005-0000-0000-00002F370000}"/>
    <cellStyle name="Normal 26 5 3" xfId="14120" xr:uid="{00000000-0005-0000-0000-000030370000}"/>
    <cellStyle name="Normal 26 5 3 2" xfId="14121" xr:uid="{00000000-0005-0000-0000-000031370000}"/>
    <cellStyle name="Normal 26 5 4" xfId="14122" xr:uid="{00000000-0005-0000-0000-000032370000}"/>
    <cellStyle name="Normal 26 5_RH et QS" xfId="14123" xr:uid="{00000000-0005-0000-0000-000033370000}"/>
    <cellStyle name="Normal 26 6" xfId="14124" xr:uid="{00000000-0005-0000-0000-000034370000}"/>
    <cellStyle name="Normal 26 6 2" xfId="14125" xr:uid="{00000000-0005-0000-0000-000035370000}"/>
    <cellStyle name="Normal 26 6 2 2" xfId="14126" xr:uid="{00000000-0005-0000-0000-000036370000}"/>
    <cellStyle name="Normal 26 6 3" xfId="14127" xr:uid="{00000000-0005-0000-0000-000037370000}"/>
    <cellStyle name="Normal 26 7" xfId="14128" xr:uid="{00000000-0005-0000-0000-000038370000}"/>
    <cellStyle name="Normal 26 7 2" xfId="14129" xr:uid="{00000000-0005-0000-0000-000039370000}"/>
    <cellStyle name="Normal 26 8" xfId="14130" xr:uid="{00000000-0005-0000-0000-00003A370000}"/>
    <cellStyle name="Normal 26_Parc Mobile" xfId="14131" xr:uid="{00000000-0005-0000-0000-00003B370000}"/>
    <cellStyle name="Normal 27" xfId="14132" xr:uid="{00000000-0005-0000-0000-00003C370000}"/>
    <cellStyle name="Normal 27 2" xfId="14133" xr:uid="{00000000-0005-0000-0000-00003D370000}"/>
    <cellStyle name="Normal 27 2 2" xfId="14134" xr:uid="{00000000-0005-0000-0000-00003E370000}"/>
    <cellStyle name="Normal 27 2 2 2" xfId="14135" xr:uid="{00000000-0005-0000-0000-00003F370000}"/>
    <cellStyle name="Normal 27 2 2 2 2" xfId="14136" xr:uid="{00000000-0005-0000-0000-000040370000}"/>
    <cellStyle name="Normal 27 2 2 2 2 2" xfId="14137" xr:uid="{00000000-0005-0000-0000-000041370000}"/>
    <cellStyle name="Normal 27 2 2 2 3" xfId="14138" xr:uid="{00000000-0005-0000-0000-000042370000}"/>
    <cellStyle name="Normal 27 2 2 3" xfId="14139" xr:uid="{00000000-0005-0000-0000-000043370000}"/>
    <cellStyle name="Normal 27 2 2 3 2" xfId="14140" xr:uid="{00000000-0005-0000-0000-000044370000}"/>
    <cellStyle name="Normal 27 2 2 4" xfId="14141" xr:uid="{00000000-0005-0000-0000-000045370000}"/>
    <cellStyle name="Normal 27 2 2_RH et QS" xfId="14142" xr:uid="{00000000-0005-0000-0000-000046370000}"/>
    <cellStyle name="Normal 27 2 3" xfId="14143" xr:uid="{00000000-0005-0000-0000-000047370000}"/>
    <cellStyle name="Normal 27 2 3 2" xfId="14144" xr:uid="{00000000-0005-0000-0000-000048370000}"/>
    <cellStyle name="Normal 27 2 3 2 2" xfId="14145" xr:uid="{00000000-0005-0000-0000-000049370000}"/>
    <cellStyle name="Normal 27 2 3 2 2 2" xfId="14146" xr:uid="{00000000-0005-0000-0000-00004A370000}"/>
    <cellStyle name="Normal 27 2 3 2 3" xfId="14147" xr:uid="{00000000-0005-0000-0000-00004B370000}"/>
    <cellStyle name="Normal 27 2 3 3" xfId="14148" xr:uid="{00000000-0005-0000-0000-00004C370000}"/>
    <cellStyle name="Normal 27 2 3 3 2" xfId="14149" xr:uid="{00000000-0005-0000-0000-00004D370000}"/>
    <cellStyle name="Normal 27 2 3 4" xfId="14150" xr:uid="{00000000-0005-0000-0000-00004E370000}"/>
    <cellStyle name="Normal 27 2 3_RH et QS" xfId="14151" xr:uid="{00000000-0005-0000-0000-00004F370000}"/>
    <cellStyle name="Normal 27 2 4" xfId="14152" xr:uid="{00000000-0005-0000-0000-000050370000}"/>
    <cellStyle name="Normal 27 2 4 2" xfId="14153" xr:uid="{00000000-0005-0000-0000-000051370000}"/>
    <cellStyle name="Normal 27 2 4 2 2" xfId="14154" xr:uid="{00000000-0005-0000-0000-000052370000}"/>
    <cellStyle name="Normal 27 2 4 3" xfId="14155" xr:uid="{00000000-0005-0000-0000-000053370000}"/>
    <cellStyle name="Normal 27 2 5" xfId="14156" xr:uid="{00000000-0005-0000-0000-000054370000}"/>
    <cellStyle name="Normal 27 2 5 2" xfId="14157" xr:uid="{00000000-0005-0000-0000-000055370000}"/>
    <cellStyle name="Normal 27 2 6" xfId="14158" xr:uid="{00000000-0005-0000-0000-000056370000}"/>
    <cellStyle name="Normal 27 2_RH et QS" xfId="14159" xr:uid="{00000000-0005-0000-0000-000057370000}"/>
    <cellStyle name="Normal 27 3" xfId="14160" xr:uid="{00000000-0005-0000-0000-000058370000}"/>
    <cellStyle name="Normal 27 4" xfId="14161" xr:uid="{00000000-0005-0000-0000-000059370000}"/>
    <cellStyle name="Normal 27 4 2" xfId="14162" xr:uid="{00000000-0005-0000-0000-00005A370000}"/>
    <cellStyle name="Normal 27 4 2 2" xfId="14163" xr:uid="{00000000-0005-0000-0000-00005B370000}"/>
    <cellStyle name="Normal 27 4 2 2 2" xfId="14164" xr:uid="{00000000-0005-0000-0000-00005C370000}"/>
    <cellStyle name="Normal 27 4 2 3" xfId="14165" xr:uid="{00000000-0005-0000-0000-00005D370000}"/>
    <cellStyle name="Normal 27 4 3" xfId="14166" xr:uid="{00000000-0005-0000-0000-00005E370000}"/>
    <cellStyle name="Normal 27 4 3 2" xfId="14167" xr:uid="{00000000-0005-0000-0000-00005F370000}"/>
    <cellStyle name="Normal 27 4 4" xfId="14168" xr:uid="{00000000-0005-0000-0000-000060370000}"/>
    <cellStyle name="Normal 27 4_RH et QS" xfId="14169" xr:uid="{00000000-0005-0000-0000-000061370000}"/>
    <cellStyle name="Normal 27 5" xfId="14170" xr:uid="{00000000-0005-0000-0000-000062370000}"/>
    <cellStyle name="Normal 27 5 2" xfId="14171" xr:uid="{00000000-0005-0000-0000-000063370000}"/>
    <cellStyle name="Normal 27 5 2 2" xfId="14172" xr:uid="{00000000-0005-0000-0000-000064370000}"/>
    <cellStyle name="Normal 27 5 2 2 2" xfId="14173" xr:uid="{00000000-0005-0000-0000-000065370000}"/>
    <cellStyle name="Normal 27 5 2 3" xfId="14174" xr:uid="{00000000-0005-0000-0000-000066370000}"/>
    <cellStyle name="Normal 27 5 3" xfId="14175" xr:uid="{00000000-0005-0000-0000-000067370000}"/>
    <cellStyle name="Normal 27 5 3 2" xfId="14176" xr:uid="{00000000-0005-0000-0000-000068370000}"/>
    <cellStyle name="Normal 27 5 4" xfId="14177" xr:uid="{00000000-0005-0000-0000-000069370000}"/>
    <cellStyle name="Normal 27 5_RH et QS" xfId="14178" xr:uid="{00000000-0005-0000-0000-00006A370000}"/>
    <cellStyle name="Normal 27 6" xfId="14179" xr:uid="{00000000-0005-0000-0000-00006B370000}"/>
    <cellStyle name="Normal 27 6 2" xfId="14180" xr:uid="{00000000-0005-0000-0000-00006C370000}"/>
    <cellStyle name="Normal 27 6 2 2" xfId="14181" xr:uid="{00000000-0005-0000-0000-00006D370000}"/>
    <cellStyle name="Normal 27 6 3" xfId="14182" xr:uid="{00000000-0005-0000-0000-00006E370000}"/>
    <cellStyle name="Normal 27 7" xfId="14183" xr:uid="{00000000-0005-0000-0000-00006F370000}"/>
    <cellStyle name="Normal 27 7 2" xfId="14184" xr:uid="{00000000-0005-0000-0000-000070370000}"/>
    <cellStyle name="Normal 27 8" xfId="14185" xr:uid="{00000000-0005-0000-0000-000071370000}"/>
    <cellStyle name="Normal 27_Parc Mobile" xfId="14186" xr:uid="{00000000-0005-0000-0000-000072370000}"/>
    <cellStyle name="Normal 28" xfId="14187" xr:uid="{00000000-0005-0000-0000-000073370000}"/>
    <cellStyle name="Normal 29" xfId="14188" xr:uid="{00000000-0005-0000-0000-000074370000}"/>
    <cellStyle name="Normal 3" xfId="14190" xr:uid="{00000000-0005-0000-0000-000076370000}"/>
    <cellStyle name="Normal 3 10" xfId="14191" xr:uid="{00000000-0005-0000-0000-000077370000}"/>
    <cellStyle name="Normal 3 11" xfId="14192" xr:uid="{00000000-0005-0000-0000-000078370000}"/>
    <cellStyle name="Normal 3 12" xfId="14193" xr:uid="{00000000-0005-0000-0000-000079370000}"/>
    <cellStyle name="Normal 3 12 2" xfId="14194" xr:uid="{00000000-0005-0000-0000-00007A370000}"/>
    <cellStyle name="Normal 3 12 2 2" xfId="14195" xr:uid="{00000000-0005-0000-0000-00007B370000}"/>
    <cellStyle name="Normal 3 12 2 2 2" xfId="14196" xr:uid="{00000000-0005-0000-0000-00007C370000}"/>
    <cellStyle name="Normal 3 12 2 2 2 2" xfId="14197" xr:uid="{00000000-0005-0000-0000-00007D370000}"/>
    <cellStyle name="Normal 3 12 2 2 3" xfId="14198" xr:uid="{00000000-0005-0000-0000-00007E370000}"/>
    <cellStyle name="Normal 3 12 2 3" xfId="14199" xr:uid="{00000000-0005-0000-0000-00007F370000}"/>
    <cellStyle name="Normal 3 12 2 3 2" xfId="14200" xr:uid="{00000000-0005-0000-0000-000080370000}"/>
    <cellStyle name="Normal 3 12 2 4" xfId="14201" xr:uid="{00000000-0005-0000-0000-000081370000}"/>
    <cellStyle name="Normal 3 12 2_RH et QS" xfId="14202" xr:uid="{00000000-0005-0000-0000-000082370000}"/>
    <cellStyle name="Normal 3 12 3" xfId="14203" xr:uid="{00000000-0005-0000-0000-000083370000}"/>
    <cellStyle name="Normal 3 12 3 2" xfId="14204" xr:uid="{00000000-0005-0000-0000-000084370000}"/>
    <cellStyle name="Normal 3 12 3 2 2" xfId="14205" xr:uid="{00000000-0005-0000-0000-000085370000}"/>
    <cellStyle name="Normal 3 12 3 2 2 2" xfId="14206" xr:uid="{00000000-0005-0000-0000-000086370000}"/>
    <cellStyle name="Normal 3 12 3 2 3" xfId="14207" xr:uid="{00000000-0005-0000-0000-000087370000}"/>
    <cellStyle name="Normal 3 12 3 3" xfId="14208" xr:uid="{00000000-0005-0000-0000-000088370000}"/>
    <cellStyle name="Normal 3 12 3 3 2" xfId="14209" xr:uid="{00000000-0005-0000-0000-000089370000}"/>
    <cellStyle name="Normal 3 12 3 4" xfId="14210" xr:uid="{00000000-0005-0000-0000-00008A370000}"/>
    <cellStyle name="Normal 3 12 3_RH et QS" xfId="14211" xr:uid="{00000000-0005-0000-0000-00008B370000}"/>
    <cellStyle name="Normal 3 12 4" xfId="14212" xr:uid="{00000000-0005-0000-0000-00008C370000}"/>
    <cellStyle name="Normal 3 12 4 2" xfId="14213" xr:uid="{00000000-0005-0000-0000-00008D370000}"/>
    <cellStyle name="Normal 3 12 4 2 2" xfId="14214" xr:uid="{00000000-0005-0000-0000-00008E370000}"/>
    <cellStyle name="Normal 3 12 4 3" xfId="14215" xr:uid="{00000000-0005-0000-0000-00008F370000}"/>
    <cellStyle name="Normal 3 12 5" xfId="14216" xr:uid="{00000000-0005-0000-0000-000090370000}"/>
    <cellStyle name="Normal 3 12 5 2" xfId="14217" xr:uid="{00000000-0005-0000-0000-000091370000}"/>
    <cellStyle name="Normal 3 12 6" xfId="14218" xr:uid="{00000000-0005-0000-0000-000092370000}"/>
    <cellStyle name="Normal 3 12_RH et QS" xfId="14219" xr:uid="{00000000-0005-0000-0000-000093370000}"/>
    <cellStyle name="Normal 3 13" xfId="14220" xr:uid="{00000000-0005-0000-0000-000094370000}"/>
    <cellStyle name="Normal 3 13 2" xfId="14221" xr:uid="{00000000-0005-0000-0000-000095370000}"/>
    <cellStyle name="Normal 3 13 2 2" xfId="14222" xr:uid="{00000000-0005-0000-0000-000096370000}"/>
    <cellStyle name="Normal 3 13 2 2 2" xfId="14223" xr:uid="{00000000-0005-0000-0000-000097370000}"/>
    <cellStyle name="Normal 3 13 2 3" xfId="14224" xr:uid="{00000000-0005-0000-0000-000098370000}"/>
    <cellStyle name="Normal 3 13 3" xfId="14225" xr:uid="{00000000-0005-0000-0000-000099370000}"/>
    <cellStyle name="Normal 3 13 3 2" xfId="14226" xr:uid="{00000000-0005-0000-0000-00009A370000}"/>
    <cellStyle name="Normal 3 13 4" xfId="14227" xr:uid="{00000000-0005-0000-0000-00009B370000}"/>
    <cellStyle name="Normal 3 13_RH et QS" xfId="14228" xr:uid="{00000000-0005-0000-0000-00009C370000}"/>
    <cellStyle name="Normal 3 14" xfId="14229" xr:uid="{00000000-0005-0000-0000-00009D370000}"/>
    <cellStyle name="Normal 3 14 2" xfId="14230" xr:uid="{00000000-0005-0000-0000-00009E370000}"/>
    <cellStyle name="Normal 3 15" xfId="14231" xr:uid="{00000000-0005-0000-0000-00009F370000}"/>
    <cellStyle name="Normal 3 2" xfId="14232" xr:uid="{00000000-0005-0000-0000-0000A0370000}"/>
    <cellStyle name="Normal 3 2 10" xfId="14233" xr:uid="{00000000-0005-0000-0000-0000A1370000}"/>
    <cellStyle name="Normal 3 2 2" xfId="14234" xr:uid="{00000000-0005-0000-0000-0000A2370000}"/>
    <cellStyle name="Normal 3 2 2 2" xfId="14235" xr:uid="{00000000-0005-0000-0000-0000A3370000}"/>
    <cellStyle name="Normal 3 2 2 2 2" xfId="14236" xr:uid="{00000000-0005-0000-0000-0000A4370000}"/>
    <cellStyle name="Normal 3 2 2 2 2 2" xfId="14237" xr:uid="{00000000-0005-0000-0000-0000A5370000}"/>
    <cellStyle name="Normal 3 2 2 2 2 2 2" xfId="14238" xr:uid="{00000000-0005-0000-0000-0000A6370000}"/>
    <cellStyle name="Normal 3 2 2 2 2 2 2 2" xfId="14239" xr:uid="{00000000-0005-0000-0000-0000A7370000}"/>
    <cellStyle name="Normal 3 2 2 2 2 2 3" xfId="14240" xr:uid="{00000000-0005-0000-0000-0000A8370000}"/>
    <cellStyle name="Normal 3 2 2 2 2 3" xfId="14241" xr:uid="{00000000-0005-0000-0000-0000A9370000}"/>
    <cellStyle name="Normal 3 2 2 2 2 3 2" xfId="14242" xr:uid="{00000000-0005-0000-0000-0000AA370000}"/>
    <cellStyle name="Normal 3 2 2 2 2 4" xfId="14243" xr:uid="{00000000-0005-0000-0000-0000AB370000}"/>
    <cellStyle name="Normal 3 2 2 2 2_RH et QS" xfId="14244" xr:uid="{00000000-0005-0000-0000-0000AC370000}"/>
    <cellStyle name="Normal 3 2 2 2 3" xfId="14245" xr:uid="{00000000-0005-0000-0000-0000AD370000}"/>
    <cellStyle name="Normal 3 2 2 2 3 2" xfId="14246" xr:uid="{00000000-0005-0000-0000-0000AE370000}"/>
    <cellStyle name="Normal 3 2 2 2 3 2 2" xfId="14247" xr:uid="{00000000-0005-0000-0000-0000AF370000}"/>
    <cellStyle name="Normal 3 2 2 2 3 2 2 2" xfId="14248" xr:uid="{00000000-0005-0000-0000-0000B0370000}"/>
    <cellStyle name="Normal 3 2 2 2 3 2 3" xfId="14249" xr:uid="{00000000-0005-0000-0000-0000B1370000}"/>
    <cellStyle name="Normal 3 2 2 2 3 3" xfId="14250" xr:uid="{00000000-0005-0000-0000-0000B2370000}"/>
    <cellStyle name="Normal 3 2 2 2 3 3 2" xfId="14251" xr:uid="{00000000-0005-0000-0000-0000B3370000}"/>
    <cellStyle name="Normal 3 2 2 2 3 4" xfId="14252" xr:uid="{00000000-0005-0000-0000-0000B4370000}"/>
    <cellStyle name="Normal 3 2 2 2 3_RH et QS" xfId="14253" xr:uid="{00000000-0005-0000-0000-0000B5370000}"/>
    <cellStyle name="Normal 3 2 2 2 4" xfId="14254" xr:uid="{00000000-0005-0000-0000-0000B6370000}"/>
    <cellStyle name="Normal 3 2 2 2 4 2" xfId="14255" xr:uid="{00000000-0005-0000-0000-0000B7370000}"/>
    <cellStyle name="Normal 3 2 2 2 4 2 2" xfId="14256" xr:uid="{00000000-0005-0000-0000-0000B8370000}"/>
    <cellStyle name="Normal 3 2 2 2 4 3" xfId="14257" xr:uid="{00000000-0005-0000-0000-0000B9370000}"/>
    <cellStyle name="Normal 3 2 2 2 5" xfId="14258" xr:uid="{00000000-0005-0000-0000-0000BA370000}"/>
    <cellStyle name="Normal 3 2 2 2 5 2" xfId="14259" xr:uid="{00000000-0005-0000-0000-0000BB370000}"/>
    <cellStyle name="Normal 3 2 2 2 6" xfId="14260" xr:uid="{00000000-0005-0000-0000-0000BC370000}"/>
    <cellStyle name="Normal 3 2 2 2_RH et QS" xfId="14261" xr:uid="{00000000-0005-0000-0000-0000BD370000}"/>
    <cellStyle name="Normal 3 2 2 3" xfId="14262" xr:uid="{00000000-0005-0000-0000-0000BE370000}"/>
    <cellStyle name="Normal 3 2 2 3 2" xfId="14263" xr:uid="{00000000-0005-0000-0000-0000BF370000}"/>
    <cellStyle name="Normal 3 2 2 3 2 2" xfId="14264" xr:uid="{00000000-0005-0000-0000-0000C0370000}"/>
    <cellStyle name="Normal 3 2 2 3 2 2 2" xfId="14265" xr:uid="{00000000-0005-0000-0000-0000C1370000}"/>
    <cellStyle name="Normal 3 2 2 3 2 2 2 2" xfId="14266" xr:uid="{00000000-0005-0000-0000-0000C2370000}"/>
    <cellStyle name="Normal 3 2 2 3 2 2 3" xfId="14267" xr:uid="{00000000-0005-0000-0000-0000C3370000}"/>
    <cellStyle name="Normal 3 2 2 3 2 3" xfId="14268" xr:uid="{00000000-0005-0000-0000-0000C4370000}"/>
    <cellStyle name="Normal 3 2 2 3 2 3 2" xfId="14269" xr:uid="{00000000-0005-0000-0000-0000C5370000}"/>
    <cellStyle name="Normal 3 2 2 3 2 4" xfId="14270" xr:uid="{00000000-0005-0000-0000-0000C6370000}"/>
    <cellStyle name="Normal 3 2 2 3 2_RH et QS" xfId="14271" xr:uid="{00000000-0005-0000-0000-0000C7370000}"/>
    <cellStyle name="Normal 3 2 2 3 3" xfId="14272" xr:uid="{00000000-0005-0000-0000-0000C8370000}"/>
    <cellStyle name="Normal 3 2 2 3 3 2" xfId="14273" xr:uid="{00000000-0005-0000-0000-0000C9370000}"/>
    <cellStyle name="Normal 3 2 2 3 3 2 2" xfId="14274" xr:uid="{00000000-0005-0000-0000-0000CA370000}"/>
    <cellStyle name="Normal 3 2 2 3 3 2 2 2" xfId="14275" xr:uid="{00000000-0005-0000-0000-0000CB370000}"/>
    <cellStyle name="Normal 3 2 2 3 3 2 3" xfId="14276" xr:uid="{00000000-0005-0000-0000-0000CC370000}"/>
    <cellStyle name="Normal 3 2 2 3 3 3" xfId="14277" xr:uid="{00000000-0005-0000-0000-0000CD370000}"/>
    <cellStyle name="Normal 3 2 2 3 3 3 2" xfId="14278" xr:uid="{00000000-0005-0000-0000-0000CE370000}"/>
    <cellStyle name="Normal 3 2 2 3 3 4" xfId="14279" xr:uid="{00000000-0005-0000-0000-0000CF370000}"/>
    <cellStyle name="Normal 3 2 2 3 3_RH et QS" xfId="14280" xr:uid="{00000000-0005-0000-0000-0000D0370000}"/>
    <cellStyle name="Normal 3 2 2 3 4" xfId="14281" xr:uid="{00000000-0005-0000-0000-0000D1370000}"/>
    <cellStyle name="Normal 3 2 2 3 4 2" xfId="14282" xr:uid="{00000000-0005-0000-0000-0000D2370000}"/>
    <cellStyle name="Normal 3 2 2 3 4 2 2" xfId="14283" xr:uid="{00000000-0005-0000-0000-0000D3370000}"/>
    <cellStyle name="Normal 3 2 2 3 4 3" xfId="14284" xr:uid="{00000000-0005-0000-0000-0000D4370000}"/>
    <cellStyle name="Normal 3 2 2 3 5" xfId="14285" xr:uid="{00000000-0005-0000-0000-0000D5370000}"/>
    <cellStyle name="Normal 3 2 2 3 5 2" xfId="14286" xr:uid="{00000000-0005-0000-0000-0000D6370000}"/>
    <cellStyle name="Normal 3 2 2 3 6" xfId="14287" xr:uid="{00000000-0005-0000-0000-0000D7370000}"/>
    <cellStyle name="Normal 3 2 2 3_RH et QS" xfId="14288" xr:uid="{00000000-0005-0000-0000-0000D8370000}"/>
    <cellStyle name="Normal 3 2 2 4" xfId="14289" xr:uid="{00000000-0005-0000-0000-0000D9370000}"/>
    <cellStyle name="Normal 3 2 2 4 2" xfId="14290" xr:uid="{00000000-0005-0000-0000-0000DA370000}"/>
    <cellStyle name="Normal 3 2 2 4 2 2" xfId="14291" xr:uid="{00000000-0005-0000-0000-0000DB370000}"/>
    <cellStyle name="Normal 3 2 2 4 2 2 2" xfId="14292" xr:uid="{00000000-0005-0000-0000-0000DC370000}"/>
    <cellStyle name="Normal 3 2 2 4 2 3" xfId="14293" xr:uid="{00000000-0005-0000-0000-0000DD370000}"/>
    <cellStyle name="Normal 3 2 2 4 3" xfId="14294" xr:uid="{00000000-0005-0000-0000-0000DE370000}"/>
    <cellStyle name="Normal 3 2 2 4 3 2" xfId="14295" xr:uid="{00000000-0005-0000-0000-0000DF370000}"/>
    <cellStyle name="Normal 3 2 2 4 4" xfId="14296" xr:uid="{00000000-0005-0000-0000-0000E0370000}"/>
    <cellStyle name="Normal 3 2 2 4_RH et QS" xfId="14297" xr:uid="{00000000-0005-0000-0000-0000E1370000}"/>
    <cellStyle name="Normal 3 2 2 5" xfId="14298" xr:uid="{00000000-0005-0000-0000-0000E2370000}"/>
    <cellStyle name="Normal 3 2 2 5 2" xfId="14299" xr:uid="{00000000-0005-0000-0000-0000E3370000}"/>
    <cellStyle name="Normal 3 2 2 5 2 2" xfId="14300" xr:uid="{00000000-0005-0000-0000-0000E4370000}"/>
    <cellStyle name="Normal 3 2 2 5 2 2 2" xfId="14301" xr:uid="{00000000-0005-0000-0000-0000E5370000}"/>
    <cellStyle name="Normal 3 2 2 5 2 3" xfId="14302" xr:uid="{00000000-0005-0000-0000-0000E6370000}"/>
    <cellStyle name="Normal 3 2 2 5 3" xfId="14303" xr:uid="{00000000-0005-0000-0000-0000E7370000}"/>
    <cellStyle name="Normal 3 2 2 5 3 2" xfId="14304" xr:uid="{00000000-0005-0000-0000-0000E8370000}"/>
    <cellStyle name="Normal 3 2 2 5 4" xfId="14305" xr:uid="{00000000-0005-0000-0000-0000E9370000}"/>
    <cellStyle name="Normal 3 2 2 5_RH et QS" xfId="14306" xr:uid="{00000000-0005-0000-0000-0000EA370000}"/>
    <cellStyle name="Normal 3 2 2 6" xfId="14307" xr:uid="{00000000-0005-0000-0000-0000EB370000}"/>
    <cellStyle name="Normal 3 2 2 6 2" xfId="14308" xr:uid="{00000000-0005-0000-0000-0000EC370000}"/>
    <cellStyle name="Normal 3 2 2 6 2 2" xfId="14309" xr:uid="{00000000-0005-0000-0000-0000ED370000}"/>
    <cellStyle name="Normal 3 2 2 6 3" xfId="14310" xr:uid="{00000000-0005-0000-0000-0000EE370000}"/>
    <cellStyle name="Normal 3 2 2 7" xfId="14311" xr:uid="{00000000-0005-0000-0000-0000EF370000}"/>
    <cellStyle name="Normal 3 2 2 7 2" xfId="14312" xr:uid="{00000000-0005-0000-0000-0000F0370000}"/>
    <cellStyle name="Normal 3 2 2 8" xfId="14313" xr:uid="{00000000-0005-0000-0000-0000F1370000}"/>
    <cellStyle name="Normal 3 2 2_RH et QS" xfId="14314" xr:uid="{00000000-0005-0000-0000-0000F2370000}"/>
    <cellStyle name="Normal 3 2 3" xfId="14315" xr:uid="{00000000-0005-0000-0000-0000F3370000}"/>
    <cellStyle name="Normal 3 2 4" xfId="14316" xr:uid="{00000000-0005-0000-0000-0000F4370000}"/>
    <cellStyle name="Normal 3 2 4 2" xfId="14317" xr:uid="{00000000-0005-0000-0000-0000F5370000}"/>
    <cellStyle name="Normal 3 2 4 2 2" xfId="14318" xr:uid="{00000000-0005-0000-0000-0000F6370000}"/>
    <cellStyle name="Normal 3 2 4 2 2 2" xfId="14319" xr:uid="{00000000-0005-0000-0000-0000F7370000}"/>
    <cellStyle name="Normal 3 2 4 2 2 2 2" xfId="14320" xr:uid="{00000000-0005-0000-0000-0000F8370000}"/>
    <cellStyle name="Normal 3 2 4 2 2 3" xfId="14321" xr:uid="{00000000-0005-0000-0000-0000F9370000}"/>
    <cellStyle name="Normal 3 2 4 2 3" xfId="14322" xr:uid="{00000000-0005-0000-0000-0000FA370000}"/>
    <cellStyle name="Normal 3 2 4 2 3 2" xfId="14323" xr:uid="{00000000-0005-0000-0000-0000FB370000}"/>
    <cellStyle name="Normal 3 2 4 2 4" xfId="14324" xr:uid="{00000000-0005-0000-0000-0000FC370000}"/>
    <cellStyle name="Normal 3 2 4 2_RH et QS" xfId="14325" xr:uid="{00000000-0005-0000-0000-0000FD370000}"/>
    <cellStyle name="Normal 3 2 4 3" xfId="14326" xr:uid="{00000000-0005-0000-0000-0000FE370000}"/>
    <cellStyle name="Normal 3 2 4 3 2" xfId="14327" xr:uid="{00000000-0005-0000-0000-0000FF370000}"/>
    <cellStyle name="Normal 3 2 4 3 2 2" xfId="14328" xr:uid="{00000000-0005-0000-0000-000000380000}"/>
    <cellStyle name="Normal 3 2 4 3 2 2 2" xfId="14329" xr:uid="{00000000-0005-0000-0000-000001380000}"/>
    <cellStyle name="Normal 3 2 4 3 2 3" xfId="14330" xr:uid="{00000000-0005-0000-0000-000002380000}"/>
    <cellStyle name="Normal 3 2 4 3 3" xfId="14331" xr:uid="{00000000-0005-0000-0000-000003380000}"/>
    <cellStyle name="Normal 3 2 4 3 3 2" xfId="14332" xr:uid="{00000000-0005-0000-0000-000004380000}"/>
    <cellStyle name="Normal 3 2 4 3 4" xfId="14333" xr:uid="{00000000-0005-0000-0000-000005380000}"/>
    <cellStyle name="Normal 3 2 4 3_RH et QS" xfId="14334" xr:uid="{00000000-0005-0000-0000-000006380000}"/>
    <cellStyle name="Normal 3 2 4 4" xfId="14335" xr:uid="{00000000-0005-0000-0000-000007380000}"/>
    <cellStyle name="Normal 3 2 4 4 2" xfId="14336" xr:uid="{00000000-0005-0000-0000-000008380000}"/>
    <cellStyle name="Normal 3 2 4 4 2 2" xfId="14337" xr:uid="{00000000-0005-0000-0000-000009380000}"/>
    <cellStyle name="Normal 3 2 4 4 3" xfId="14338" xr:uid="{00000000-0005-0000-0000-00000A380000}"/>
    <cellStyle name="Normal 3 2 4 5" xfId="14339" xr:uid="{00000000-0005-0000-0000-00000B380000}"/>
    <cellStyle name="Normal 3 2 4 5 2" xfId="14340" xr:uid="{00000000-0005-0000-0000-00000C380000}"/>
    <cellStyle name="Normal 3 2 4 6" xfId="14341" xr:uid="{00000000-0005-0000-0000-00000D380000}"/>
    <cellStyle name="Normal 3 2 4_RH et QS" xfId="14342" xr:uid="{00000000-0005-0000-0000-00000E380000}"/>
    <cellStyle name="Normal 3 2 5" xfId="14343" xr:uid="{00000000-0005-0000-0000-00000F380000}"/>
    <cellStyle name="Normal 3 2 5 2" xfId="14344" xr:uid="{00000000-0005-0000-0000-000010380000}"/>
    <cellStyle name="Normal 3 2 5 2 2" xfId="14345" xr:uid="{00000000-0005-0000-0000-000011380000}"/>
    <cellStyle name="Normal 3 2 5 2 2 2" xfId="14346" xr:uid="{00000000-0005-0000-0000-000012380000}"/>
    <cellStyle name="Normal 3 2 5 2 2 2 2" xfId="14347" xr:uid="{00000000-0005-0000-0000-000013380000}"/>
    <cellStyle name="Normal 3 2 5 2 2 3" xfId="14348" xr:uid="{00000000-0005-0000-0000-000014380000}"/>
    <cellStyle name="Normal 3 2 5 2 3" xfId="14349" xr:uid="{00000000-0005-0000-0000-000015380000}"/>
    <cellStyle name="Normal 3 2 5 2 3 2" xfId="14350" xr:uid="{00000000-0005-0000-0000-000016380000}"/>
    <cellStyle name="Normal 3 2 5 2 4" xfId="14351" xr:uid="{00000000-0005-0000-0000-000017380000}"/>
    <cellStyle name="Normal 3 2 5 2_RH et QS" xfId="14352" xr:uid="{00000000-0005-0000-0000-000018380000}"/>
    <cellStyle name="Normal 3 2 5 3" xfId="14353" xr:uid="{00000000-0005-0000-0000-000019380000}"/>
    <cellStyle name="Normal 3 2 5 3 2" xfId="14354" xr:uid="{00000000-0005-0000-0000-00001A380000}"/>
    <cellStyle name="Normal 3 2 5 3 2 2" xfId="14355" xr:uid="{00000000-0005-0000-0000-00001B380000}"/>
    <cellStyle name="Normal 3 2 5 3 2 2 2" xfId="14356" xr:uid="{00000000-0005-0000-0000-00001C380000}"/>
    <cellStyle name="Normal 3 2 5 3 2 3" xfId="14357" xr:uid="{00000000-0005-0000-0000-00001D380000}"/>
    <cellStyle name="Normal 3 2 5 3 3" xfId="14358" xr:uid="{00000000-0005-0000-0000-00001E380000}"/>
    <cellStyle name="Normal 3 2 5 3 3 2" xfId="14359" xr:uid="{00000000-0005-0000-0000-00001F380000}"/>
    <cellStyle name="Normal 3 2 5 3 4" xfId="14360" xr:uid="{00000000-0005-0000-0000-000020380000}"/>
    <cellStyle name="Normal 3 2 5 3_RH et QS" xfId="14361" xr:uid="{00000000-0005-0000-0000-000021380000}"/>
    <cellStyle name="Normal 3 2 5 4" xfId="14362" xr:uid="{00000000-0005-0000-0000-000022380000}"/>
    <cellStyle name="Normal 3 2 5 4 2" xfId="14363" xr:uid="{00000000-0005-0000-0000-000023380000}"/>
    <cellStyle name="Normal 3 2 5 4 2 2" xfId="14364" xr:uid="{00000000-0005-0000-0000-000024380000}"/>
    <cellStyle name="Normal 3 2 5 4 3" xfId="14365" xr:uid="{00000000-0005-0000-0000-000025380000}"/>
    <cellStyle name="Normal 3 2 5 5" xfId="14366" xr:uid="{00000000-0005-0000-0000-000026380000}"/>
    <cellStyle name="Normal 3 2 5 5 2" xfId="14367" xr:uid="{00000000-0005-0000-0000-000027380000}"/>
    <cellStyle name="Normal 3 2 5 6" xfId="14368" xr:uid="{00000000-0005-0000-0000-000028380000}"/>
    <cellStyle name="Normal 3 2 5_RH et QS" xfId="14369" xr:uid="{00000000-0005-0000-0000-000029380000}"/>
    <cellStyle name="Normal 3 2 6" xfId="14370" xr:uid="{00000000-0005-0000-0000-00002A380000}"/>
    <cellStyle name="Normal 3 2 6 2" xfId="14371" xr:uid="{00000000-0005-0000-0000-00002B380000}"/>
    <cellStyle name="Normal 3 2 6 2 2" xfId="14372" xr:uid="{00000000-0005-0000-0000-00002C380000}"/>
    <cellStyle name="Normal 3 2 6 2 2 2" xfId="14373" xr:uid="{00000000-0005-0000-0000-00002D380000}"/>
    <cellStyle name="Normal 3 2 6 2 3" xfId="14374" xr:uid="{00000000-0005-0000-0000-00002E380000}"/>
    <cellStyle name="Normal 3 2 6 3" xfId="14375" xr:uid="{00000000-0005-0000-0000-00002F380000}"/>
    <cellStyle name="Normal 3 2 6 3 2" xfId="14376" xr:uid="{00000000-0005-0000-0000-000030380000}"/>
    <cellStyle name="Normal 3 2 6 4" xfId="14377" xr:uid="{00000000-0005-0000-0000-000031380000}"/>
    <cellStyle name="Normal 3 2 6_RH et QS" xfId="14378" xr:uid="{00000000-0005-0000-0000-000032380000}"/>
    <cellStyle name="Normal 3 2 7" xfId="14379" xr:uid="{00000000-0005-0000-0000-000033380000}"/>
    <cellStyle name="Normal 3 2 7 2" xfId="14380" xr:uid="{00000000-0005-0000-0000-000034380000}"/>
    <cellStyle name="Normal 3 2 7 2 2" xfId="14381" xr:uid="{00000000-0005-0000-0000-000035380000}"/>
    <cellStyle name="Normal 3 2 7 2 2 2" xfId="14382" xr:uid="{00000000-0005-0000-0000-000036380000}"/>
    <cellStyle name="Normal 3 2 7 2 3" xfId="14383" xr:uid="{00000000-0005-0000-0000-000037380000}"/>
    <cellStyle name="Normal 3 2 7 3" xfId="14384" xr:uid="{00000000-0005-0000-0000-000038380000}"/>
    <cellStyle name="Normal 3 2 7 3 2" xfId="14385" xr:uid="{00000000-0005-0000-0000-000039380000}"/>
    <cellStyle name="Normal 3 2 7 4" xfId="14386" xr:uid="{00000000-0005-0000-0000-00003A380000}"/>
    <cellStyle name="Normal 3 2 7_RH et QS" xfId="14387" xr:uid="{00000000-0005-0000-0000-00003B380000}"/>
    <cellStyle name="Normal 3 2 8" xfId="14388" xr:uid="{00000000-0005-0000-0000-00003C380000}"/>
    <cellStyle name="Normal 3 2 8 2" xfId="14389" xr:uid="{00000000-0005-0000-0000-00003D380000}"/>
    <cellStyle name="Normal 3 2 8 2 2" xfId="14390" xr:uid="{00000000-0005-0000-0000-00003E380000}"/>
    <cellStyle name="Normal 3 2 8 3" xfId="14391" xr:uid="{00000000-0005-0000-0000-00003F380000}"/>
    <cellStyle name="Normal 3 2 9" xfId="14392" xr:uid="{00000000-0005-0000-0000-000040380000}"/>
    <cellStyle name="Normal 3 2 9 2" xfId="14393" xr:uid="{00000000-0005-0000-0000-000041380000}"/>
    <cellStyle name="Normal 3 2_RH et QS" xfId="14394" xr:uid="{00000000-0005-0000-0000-000042380000}"/>
    <cellStyle name="Normal 3 3" xfId="14395" xr:uid="{00000000-0005-0000-0000-000043380000}"/>
    <cellStyle name="Normal 3 3 2" xfId="14396" xr:uid="{00000000-0005-0000-0000-000044380000}"/>
    <cellStyle name="Normal 3 3 3" xfId="14397" xr:uid="{00000000-0005-0000-0000-000045380000}"/>
    <cellStyle name="Normal 3 3 3 2" xfId="14398" xr:uid="{00000000-0005-0000-0000-000046380000}"/>
    <cellStyle name="Normal 3 3 3 2 2" xfId="14399" xr:uid="{00000000-0005-0000-0000-000047380000}"/>
    <cellStyle name="Normal 3 3 3 2 2 2" xfId="14400" xr:uid="{00000000-0005-0000-0000-000048380000}"/>
    <cellStyle name="Normal 3 3 3 2 2 2 2" xfId="14401" xr:uid="{00000000-0005-0000-0000-000049380000}"/>
    <cellStyle name="Normal 3 3 3 2 2 3" xfId="14402" xr:uid="{00000000-0005-0000-0000-00004A380000}"/>
    <cellStyle name="Normal 3 3 3 2 3" xfId="14403" xr:uid="{00000000-0005-0000-0000-00004B380000}"/>
    <cellStyle name="Normal 3 3 3 2 3 2" xfId="14404" xr:uid="{00000000-0005-0000-0000-00004C380000}"/>
    <cellStyle name="Normal 3 3 3 2 4" xfId="14405" xr:uid="{00000000-0005-0000-0000-00004D380000}"/>
    <cellStyle name="Normal 3 3 3 2_RH et QS" xfId="14406" xr:uid="{00000000-0005-0000-0000-00004E380000}"/>
    <cellStyle name="Normal 3 3 3 3" xfId="14407" xr:uid="{00000000-0005-0000-0000-00004F380000}"/>
    <cellStyle name="Normal 3 3 3 3 2" xfId="14408" xr:uid="{00000000-0005-0000-0000-000050380000}"/>
    <cellStyle name="Normal 3 3 3 3 2 2" xfId="14409" xr:uid="{00000000-0005-0000-0000-000051380000}"/>
    <cellStyle name="Normal 3 3 3 3 2 2 2" xfId="14410" xr:uid="{00000000-0005-0000-0000-000052380000}"/>
    <cellStyle name="Normal 3 3 3 3 2 3" xfId="14411" xr:uid="{00000000-0005-0000-0000-000053380000}"/>
    <cellStyle name="Normal 3 3 3 3 3" xfId="14412" xr:uid="{00000000-0005-0000-0000-000054380000}"/>
    <cellStyle name="Normal 3 3 3 3 3 2" xfId="14413" xr:uid="{00000000-0005-0000-0000-000055380000}"/>
    <cellStyle name="Normal 3 3 3 3 4" xfId="14414" xr:uid="{00000000-0005-0000-0000-000056380000}"/>
    <cellStyle name="Normal 3 3 3 3_RH et QS" xfId="14415" xr:uid="{00000000-0005-0000-0000-000057380000}"/>
    <cellStyle name="Normal 3 3 3 4" xfId="14416" xr:uid="{00000000-0005-0000-0000-000058380000}"/>
    <cellStyle name="Normal 3 3 3 4 2" xfId="14417" xr:uid="{00000000-0005-0000-0000-000059380000}"/>
    <cellStyle name="Normal 3 3 3 4 2 2" xfId="14418" xr:uid="{00000000-0005-0000-0000-00005A380000}"/>
    <cellStyle name="Normal 3 3 3 4 3" xfId="14419" xr:uid="{00000000-0005-0000-0000-00005B380000}"/>
    <cellStyle name="Normal 3 3 3 5" xfId="14420" xr:uid="{00000000-0005-0000-0000-00005C380000}"/>
    <cellStyle name="Normal 3 3 3 5 2" xfId="14421" xr:uid="{00000000-0005-0000-0000-00005D380000}"/>
    <cellStyle name="Normal 3 3 3 6" xfId="14422" xr:uid="{00000000-0005-0000-0000-00005E380000}"/>
    <cellStyle name="Normal 3 3 3_RH et QS" xfId="14423" xr:uid="{00000000-0005-0000-0000-00005F380000}"/>
    <cellStyle name="Normal 3 3 4" xfId="14424" xr:uid="{00000000-0005-0000-0000-000060380000}"/>
    <cellStyle name="Normal 3 3 4 2" xfId="14425" xr:uid="{00000000-0005-0000-0000-000061380000}"/>
    <cellStyle name="Normal 3 3 4 2 2" xfId="14426" xr:uid="{00000000-0005-0000-0000-000062380000}"/>
    <cellStyle name="Normal 3 3 4 2 2 2" xfId="14427" xr:uid="{00000000-0005-0000-0000-000063380000}"/>
    <cellStyle name="Normal 3 3 4 2 3" xfId="14428" xr:uid="{00000000-0005-0000-0000-000064380000}"/>
    <cellStyle name="Normal 3 3 4 3" xfId="14429" xr:uid="{00000000-0005-0000-0000-000065380000}"/>
    <cellStyle name="Normal 3 3 4 3 2" xfId="14430" xr:uid="{00000000-0005-0000-0000-000066380000}"/>
    <cellStyle name="Normal 3 3 4 4" xfId="14431" xr:uid="{00000000-0005-0000-0000-000067380000}"/>
    <cellStyle name="Normal 3 3 4_RH et QS" xfId="14432" xr:uid="{00000000-0005-0000-0000-000068380000}"/>
    <cellStyle name="Normal 3 3 5" xfId="14433" xr:uid="{00000000-0005-0000-0000-000069380000}"/>
    <cellStyle name="Normal 3 3 5 2" xfId="14434" xr:uid="{00000000-0005-0000-0000-00006A380000}"/>
    <cellStyle name="Normal 3 3 5 2 2" xfId="14435" xr:uid="{00000000-0005-0000-0000-00006B380000}"/>
    <cellStyle name="Normal 3 3 5 2 2 2" xfId="14436" xr:uid="{00000000-0005-0000-0000-00006C380000}"/>
    <cellStyle name="Normal 3 3 5 2 3" xfId="14437" xr:uid="{00000000-0005-0000-0000-00006D380000}"/>
    <cellStyle name="Normal 3 3 5 3" xfId="14438" xr:uid="{00000000-0005-0000-0000-00006E380000}"/>
    <cellStyle name="Normal 3 3 5 3 2" xfId="14439" xr:uid="{00000000-0005-0000-0000-00006F380000}"/>
    <cellStyle name="Normal 3 3 5 4" xfId="14440" xr:uid="{00000000-0005-0000-0000-000070380000}"/>
    <cellStyle name="Normal 3 3 5_RH et QS" xfId="14441" xr:uid="{00000000-0005-0000-0000-000071380000}"/>
    <cellStyle name="Normal 3 3 6" xfId="14442" xr:uid="{00000000-0005-0000-0000-000072380000}"/>
    <cellStyle name="Normal 3 3 6 2" xfId="14443" xr:uid="{00000000-0005-0000-0000-000073380000}"/>
    <cellStyle name="Normal 3 3 6 2 2" xfId="14444" xr:uid="{00000000-0005-0000-0000-000074380000}"/>
    <cellStyle name="Normal 3 3 6 3" xfId="14445" xr:uid="{00000000-0005-0000-0000-000075380000}"/>
    <cellStyle name="Normal 3 3 7" xfId="14446" xr:uid="{00000000-0005-0000-0000-000076380000}"/>
    <cellStyle name="Normal 3 3 7 2" xfId="14447" xr:uid="{00000000-0005-0000-0000-000077380000}"/>
    <cellStyle name="Normal 3 3 8" xfId="14448" xr:uid="{00000000-0005-0000-0000-000078380000}"/>
    <cellStyle name="Normal 3 3_RH et QS" xfId="14449" xr:uid="{00000000-0005-0000-0000-000079380000}"/>
    <cellStyle name="Normal 3 4" xfId="14450" xr:uid="{00000000-0005-0000-0000-00007A380000}"/>
    <cellStyle name="Normal 3 5" xfId="14451" xr:uid="{00000000-0005-0000-0000-00007B380000}"/>
    <cellStyle name="Normal 3 6" xfId="14452" xr:uid="{00000000-0005-0000-0000-00007C380000}"/>
    <cellStyle name="Normal 3 7" xfId="14453" xr:uid="{00000000-0005-0000-0000-00007D380000}"/>
    <cellStyle name="Normal 3 8" xfId="14454" xr:uid="{00000000-0005-0000-0000-00007E380000}"/>
    <cellStyle name="Normal 3 9" xfId="14455" xr:uid="{00000000-0005-0000-0000-00007F380000}"/>
    <cellStyle name="Normal 3_banfora" xfId="14466" xr:uid="{00000000-0005-0000-0000-00008A380000}"/>
    <cellStyle name="Normal 30" xfId="14456" xr:uid="{00000000-0005-0000-0000-000080380000}"/>
    <cellStyle name="Normal 31" xfId="14457" xr:uid="{00000000-0005-0000-0000-000081380000}"/>
    <cellStyle name="Normal 32" xfId="14458" xr:uid="{00000000-0005-0000-0000-000082380000}"/>
    <cellStyle name="Normal 33" xfId="14459" xr:uid="{00000000-0005-0000-0000-000083380000}"/>
    <cellStyle name="Normal 34" xfId="14460" xr:uid="{00000000-0005-0000-0000-000084380000}"/>
    <cellStyle name="Normal 35" xfId="14461" xr:uid="{00000000-0005-0000-0000-000085380000}"/>
    <cellStyle name="Normal 36" xfId="14462" xr:uid="{00000000-0005-0000-0000-000086380000}"/>
    <cellStyle name="Normal 37" xfId="14463" xr:uid="{00000000-0005-0000-0000-000087380000}"/>
    <cellStyle name="Normal 38" xfId="14464" xr:uid="{00000000-0005-0000-0000-000088380000}"/>
    <cellStyle name="Normal 39" xfId="14465" xr:uid="{00000000-0005-0000-0000-000089380000}"/>
    <cellStyle name="Normal 4" xfId="14467" xr:uid="{00000000-0005-0000-0000-00008B380000}"/>
    <cellStyle name="Normal 4 10" xfId="14468" xr:uid="{00000000-0005-0000-0000-00008C380000}"/>
    <cellStyle name="Normal 4 11" xfId="14469" xr:uid="{00000000-0005-0000-0000-00008D380000}"/>
    <cellStyle name="Normal 4 12" xfId="14470" xr:uid="{00000000-0005-0000-0000-00008E380000}"/>
    <cellStyle name="Normal 4 13" xfId="14471" xr:uid="{00000000-0005-0000-0000-00008F380000}"/>
    <cellStyle name="Normal 4 14" xfId="14472" xr:uid="{00000000-0005-0000-0000-000090380000}"/>
    <cellStyle name="Normal 4 14 2" xfId="14473" xr:uid="{00000000-0005-0000-0000-000091380000}"/>
    <cellStyle name="Normal 4 14 2 2" xfId="14474" xr:uid="{00000000-0005-0000-0000-000092380000}"/>
    <cellStyle name="Normal 4 14 2 2 2" xfId="14475" xr:uid="{00000000-0005-0000-0000-000093380000}"/>
    <cellStyle name="Normal 4 14 2 2 2 2" xfId="14476" xr:uid="{00000000-0005-0000-0000-000094380000}"/>
    <cellStyle name="Normal 4 14 2 2 3" xfId="14477" xr:uid="{00000000-0005-0000-0000-000095380000}"/>
    <cellStyle name="Normal 4 14 2 3" xfId="14478" xr:uid="{00000000-0005-0000-0000-000096380000}"/>
    <cellStyle name="Normal 4 14 2 3 2" xfId="14479" xr:uid="{00000000-0005-0000-0000-000097380000}"/>
    <cellStyle name="Normal 4 14 2 4" xfId="14480" xr:uid="{00000000-0005-0000-0000-000098380000}"/>
    <cellStyle name="Normal 4 14 2_RH et QS" xfId="14481" xr:uid="{00000000-0005-0000-0000-000099380000}"/>
    <cellStyle name="Normal 4 14 3" xfId="14482" xr:uid="{00000000-0005-0000-0000-00009A380000}"/>
    <cellStyle name="Normal 4 14 3 2" xfId="14483" xr:uid="{00000000-0005-0000-0000-00009B380000}"/>
    <cellStyle name="Normal 4 14 3 2 2" xfId="14484" xr:uid="{00000000-0005-0000-0000-00009C380000}"/>
    <cellStyle name="Normal 4 14 3 2 2 2" xfId="14485" xr:uid="{00000000-0005-0000-0000-00009D380000}"/>
    <cellStyle name="Normal 4 14 3 2 3" xfId="14486" xr:uid="{00000000-0005-0000-0000-00009E380000}"/>
    <cellStyle name="Normal 4 14 3 3" xfId="14487" xr:uid="{00000000-0005-0000-0000-00009F380000}"/>
    <cellStyle name="Normal 4 14 3 3 2" xfId="14488" xr:uid="{00000000-0005-0000-0000-0000A0380000}"/>
    <cellStyle name="Normal 4 14 3 4" xfId="14489" xr:uid="{00000000-0005-0000-0000-0000A1380000}"/>
    <cellStyle name="Normal 4 14 3_RH et QS" xfId="14490" xr:uid="{00000000-0005-0000-0000-0000A2380000}"/>
    <cellStyle name="Normal 4 14 4" xfId="14491" xr:uid="{00000000-0005-0000-0000-0000A3380000}"/>
    <cellStyle name="Normal 4 14 4 2" xfId="14492" xr:uid="{00000000-0005-0000-0000-0000A4380000}"/>
    <cellStyle name="Normal 4 14 4 2 2" xfId="14493" xr:uid="{00000000-0005-0000-0000-0000A5380000}"/>
    <cellStyle name="Normal 4 14 4 3" xfId="14494" xr:uid="{00000000-0005-0000-0000-0000A6380000}"/>
    <cellStyle name="Normal 4 14 5" xfId="14495" xr:uid="{00000000-0005-0000-0000-0000A7380000}"/>
    <cellStyle name="Normal 4 14 5 2" xfId="14496" xr:uid="{00000000-0005-0000-0000-0000A8380000}"/>
    <cellStyle name="Normal 4 14 6" xfId="14497" xr:uid="{00000000-0005-0000-0000-0000A9380000}"/>
    <cellStyle name="Normal 4 14_RH et QS" xfId="14498" xr:uid="{00000000-0005-0000-0000-0000AA380000}"/>
    <cellStyle name="Normal 4 15" xfId="14499" xr:uid="{00000000-0005-0000-0000-0000AB380000}"/>
    <cellStyle name="Normal 4 16" xfId="14500" xr:uid="{00000000-0005-0000-0000-0000AC380000}"/>
    <cellStyle name="Normal 4 16 2" xfId="14501" xr:uid="{00000000-0005-0000-0000-0000AD380000}"/>
    <cellStyle name="Normal 4 16 2 2" xfId="14502" xr:uid="{00000000-0005-0000-0000-0000AE380000}"/>
    <cellStyle name="Normal 4 16 2 2 2" xfId="14503" xr:uid="{00000000-0005-0000-0000-0000AF380000}"/>
    <cellStyle name="Normal 4 16 2 2 2 2" xfId="14504" xr:uid="{00000000-0005-0000-0000-0000B0380000}"/>
    <cellStyle name="Normal 4 16 2 2 3" xfId="14505" xr:uid="{00000000-0005-0000-0000-0000B1380000}"/>
    <cellStyle name="Normal 4 16 2 3" xfId="14506" xr:uid="{00000000-0005-0000-0000-0000B2380000}"/>
    <cellStyle name="Normal 4 16 2 3 2" xfId="14507" xr:uid="{00000000-0005-0000-0000-0000B3380000}"/>
    <cellStyle name="Normal 4 16 2 4" xfId="14508" xr:uid="{00000000-0005-0000-0000-0000B4380000}"/>
    <cellStyle name="Normal 4 16 2_RH et QS" xfId="14509" xr:uid="{00000000-0005-0000-0000-0000B5380000}"/>
    <cellStyle name="Normal 4 16 3" xfId="14510" xr:uid="{00000000-0005-0000-0000-0000B6380000}"/>
    <cellStyle name="Normal 4 16 3 2" xfId="14511" xr:uid="{00000000-0005-0000-0000-0000B7380000}"/>
    <cellStyle name="Normal 4 16 3 2 2" xfId="14512" xr:uid="{00000000-0005-0000-0000-0000B8380000}"/>
    <cellStyle name="Normal 4 16 3 2 2 2" xfId="14513" xr:uid="{00000000-0005-0000-0000-0000B9380000}"/>
    <cellStyle name="Normal 4 16 3 2 3" xfId="14514" xr:uid="{00000000-0005-0000-0000-0000BA380000}"/>
    <cellStyle name="Normal 4 16 3 3" xfId="14515" xr:uid="{00000000-0005-0000-0000-0000BB380000}"/>
    <cellStyle name="Normal 4 16 3 3 2" xfId="14516" xr:uid="{00000000-0005-0000-0000-0000BC380000}"/>
    <cellStyle name="Normal 4 16 3 4" xfId="14517" xr:uid="{00000000-0005-0000-0000-0000BD380000}"/>
    <cellStyle name="Normal 4 16 3_RH et QS" xfId="14518" xr:uid="{00000000-0005-0000-0000-0000BE380000}"/>
    <cellStyle name="Normal 4 16 4" xfId="14519" xr:uid="{00000000-0005-0000-0000-0000BF380000}"/>
    <cellStyle name="Normal 4 16 4 2" xfId="14520" xr:uid="{00000000-0005-0000-0000-0000C0380000}"/>
    <cellStyle name="Normal 4 16 4 2 2" xfId="14521" xr:uid="{00000000-0005-0000-0000-0000C1380000}"/>
    <cellStyle name="Normal 4 16 4 3" xfId="14522" xr:uid="{00000000-0005-0000-0000-0000C2380000}"/>
    <cellStyle name="Normal 4 16 5" xfId="14523" xr:uid="{00000000-0005-0000-0000-0000C3380000}"/>
    <cellStyle name="Normal 4 16 5 2" xfId="14524" xr:uid="{00000000-0005-0000-0000-0000C4380000}"/>
    <cellStyle name="Normal 4 16 6" xfId="14525" xr:uid="{00000000-0005-0000-0000-0000C5380000}"/>
    <cellStyle name="Normal 4 16_RH et QS" xfId="14526" xr:uid="{00000000-0005-0000-0000-0000C6380000}"/>
    <cellStyle name="Normal 4 17" xfId="14527" xr:uid="{00000000-0005-0000-0000-0000C7380000}"/>
    <cellStyle name="Normal 4 17 2" xfId="14528" xr:uid="{00000000-0005-0000-0000-0000C8380000}"/>
    <cellStyle name="Normal 4 17 2 2" xfId="14529" xr:uid="{00000000-0005-0000-0000-0000C9380000}"/>
    <cellStyle name="Normal 4 17 2 2 2" xfId="14530" xr:uid="{00000000-0005-0000-0000-0000CA380000}"/>
    <cellStyle name="Normal 4 17 2 3" xfId="14531" xr:uid="{00000000-0005-0000-0000-0000CB380000}"/>
    <cellStyle name="Normal 4 17 3" xfId="14532" xr:uid="{00000000-0005-0000-0000-0000CC380000}"/>
    <cellStyle name="Normal 4 17 3 2" xfId="14533" xr:uid="{00000000-0005-0000-0000-0000CD380000}"/>
    <cellStyle name="Normal 4 17 4" xfId="14534" xr:uid="{00000000-0005-0000-0000-0000CE380000}"/>
    <cellStyle name="Normal 4 17_RH et QS" xfId="14535" xr:uid="{00000000-0005-0000-0000-0000CF380000}"/>
    <cellStyle name="Normal 4 18" xfId="14536" xr:uid="{00000000-0005-0000-0000-0000D0380000}"/>
    <cellStyle name="Normal 4 18 2" xfId="14537" xr:uid="{00000000-0005-0000-0000-0000D1380000}"/>
    <cellStyle name="Normal 4 18 2 2" xfId="14538" xr:uid="{00000000-0005-0000-0000-0000D2380000}"/>
    <cellStyle name="Normal 4 18 2 2 2" xfId="14539" xr:uid="{00000000-0005-0000-0000-0000D3380000}"/>
    <cellStyle name="Normal 4 18 2 3" xfId="14540" xr:uid="{00000000-0005-0000-0000-0000D4380000}"/>
    <cellStyle name="Normal 4 18 3" xfId="14541" xr:uid="{00000000-0005-0000-0000-0000D5380000}"/>
    <cellStyle name="Normal 4 18 3 2" xfId="14542" xr:uid="{00000000-0005-0000-0000-0000D6380000}"/>
    <cellStyle name="Normal 4 18 4" xfId="14543" xr:uid="{00000000-0005-0000-0000-0000D7380000}"/>
    <cellStyle name="Normal 4 18_RH et QS" xfId="14544" xr:uid="{00000000-0005-0000-0000-0000D8380000}"/>
    <cellStyle name="Normal 4 19" xfId="14545" xr:uid="{00000000-0005-0000-0000-0000D9380000}"/>
    <cellStyle name="Normal 4 19 2" xfId="14546" xr:uid="{00000000-0005-0000-0000-0000DA380000}"/>
    <cellStyle name="Normal 4 19 2 2" xfId="14547" xr:uid="{00000000-0005-0000-0000-0000DB380000}"/>
    <cellStyle name="Normal 4 19 3" xfId="14548" xr:uid="{00000000-0005-0000-0000-0000DC380000}"/>
    <cellStyle name="Normal 4 2" xfId="14549" xr:uid="{00000000-0005-0000-0000-0000DD380000}"/>
    <cellStyle name="Normal 4 2 2" xfId="14550" xr:uid="{00000000-0005-0000-0000-0000DE380000}"/>
    <cellStyle name="Normal 4 2 3" xfId="14551" xr:uid="{00000000-0005-0000-0000-0000DF380000}"/>
    <cellStyle name="Normal 4 2 3 2" xfId="14552" xr:uid="{00000000-0005-0000-0000-0000E0380000}"/>
    <cellStyle name="Normal 4 2 3 2 2" xfId="14553" xr:uid="{00000000-0005-0000-0000-0000E1380000}"/>
    <cellStyle name="Normal 4 2 3 2 2 2" xfId="14554" xr:uid="{00000000-0005-0000-0000-0000E2380000}"/>
    <cellStyle name="Normal 4 2 3 2 2 2 2" xfId="14555" xr:uid="{00000000-0005-0000-0000-0000E3380000}"/>
    <cellStyle name="Normal 4 2 3 2 2 3" xfId="14556" xr:uid="{00000000-0005-0000-0000-0000E4380000}"/>
    <cellStyle name="Normal 4 2 3 2 3" xfId="14557" xr:uid="{00000000-0005-0000-0000-0000E5380000}"/>
    <cellStyle name="Normal 4 2 3 2 3 2" xfId="14558" xr:uid="{00000000-0005-0000-0000-0000E6380000}"/>
    <cellStyle name="Normal 4 2 3 2 4" xfId="14559" xr:uid="{00000000-0005-0000-0000-0000E7380000}"/>
    <cellStyle name="Normal 4 2 3 2_RH et QS" xfId="14560" xr:uid="{00000000-0005-0000-0000-0000E8380000}"/>
    <cellStyle name="Normal 4 2 3 3" xfId="14561" xr:uid="{00000000-0005-0000-0000-0000E9380000}"/>
    <cellStyle name="Normal 4 2 3 3 2" xfId="14562" xr:uid="{00000000-0005-0000-0000-0000EA380000}"/>
    <cellStyle name="Normal 4 2 3 3 2 2" xfId="14563" xr:uid="{00000000-0005-0000-0000-0000EB380000}"/>
    <cellStyle name="Normal 4 2 3 3 2 2 2" xfId="14564" xr:uid="{00000000-0005-0000-0000-0000EC380000}"/>
    <cellStyle name="Normal 4 2 3 3 2 3" xfId="14565" xr:uid="{00000000-0005-0000-0000-0000ED380000}"/>
    <cellStyle name="Normal 4 2 3 3 3" xfId="14566" xr:uid="{00000000-0005-0000-0000-0000EE380000}"/>
    <cellStyle name="Normal 4 2 3 3 3 2" xfId="14567" xr:uid="{00000000-0005-0000-0000-0000EF380000}"/>
    <cellStyle name="Normal 4 2 3 3 4" xfId="14568" xr:uid="{00000000-0005-0000-0000-0000F0380000}"/>
    <cellStyle name="Normal 4 2 3 3_RH et QS" xfId="14569" xr:uid="{00000000-0005-0000-0000-0000F1380000}"/>
    <cellStyle name="Normal 4 2 3 4" xfId="14570" xr:uid="{00000000-0005-0000-0000-0000F2380000}"/>
    <cellStyle name="Normal 4 2 3 4 2" xfId="14571" xr:uid="{00000000-0005-0000-0000-0000F3380000}"/>
    <cellStyle name="Normal 4 2 3 4 2 2" xfId="14572" xr:uid="{00000000-0005-0000-0000-0000F4380000}"/>
    <cellStyle name="Normal 4 2 3 4 3" xfId="14573" xr:uid="{00000000-0005-0000-0000-0000F5380000}"/>
    <cellStyle name="Normal 4 2 3 5" xfId="14574" xr:uid="{00000000-0005-0000-0000-0000F6380000}"/>
    <cellStyle name="Normal 4 2 3 5 2" xfId="14575" xr:uid="{00000000-0005-0000-0000-0000F7380000}"/>
    <cellStyle name="Normal 4 2 3 6" xfId="14576" xr:uid="{00000000-0005-0000-0000-0000F8380000}"/>
    <cellStyle name="Normal 4 2 3_RH et QS" xfId="14577" xr:uid="{00000000-0005-0000-0000-0000F9380000}"/>
    <cellStyle name="Normal 4 2 4" xfId="14578" xr:uid="{00000000-0005-0000-0000-0000FA380000}"/>
    <cellStyle name="Normal 4 2 4 2" xfId="14579" xr:uid="{00000000-0005-0000-0000-0000FB380000}"/>
    <cellStyle name="Normal 4 2 4 2 2" xfId="14580" xr:uid="{00000000-0005-0000-0000-0000FC380000}"/>
    <cellStyle name="Normal 4 2 4 2 2 2" xfId="14581" xr:uid="{00000000-0005-0000-0000-0000FD380000}"/>
    <cellStyle name="Normal 4 2 4 2 2 2 2" xfId="14582" xr:uid="{00000000-0005-0000-0000-0000FE380000}"/>
    <cellStyle name="Normal 4 2 4 2 2 3" xfId="14583" xr:uid="{00000000-0005-0000-0000-0000FF380000}"/>
    <cellStyle name="Normal 4 2 4 2 3" xfId="14584" xr:uid="{00000000-0005-0000-0000-000000390000}"/>
    <cellStyle name="Normal 4 2 4 2 3 2" xfId="14585" xr:uid="{00000000-0005-0000-0000-000001390000}"/>
    <cellStyle name="Normal 4 2 4 2 4" xfId="14586" xr:uid="{00000000-0005-0000-0000-000002390000}"/>
    <cellStyle name="Normal 4 2 4 2_RH et QS" xfId="14587" xr:uid="{00000000-0005-0000-0000-000003390000}"/>
    <cellStyle name="Normal 4 2 4 3" xfId="14588" xr:uid="{00000000-0005-0000-0000-000004390000}"/>
    <cellStyle name="Normal 4 2 4 3 2" xfId="14589" xr:uid="{00000000-0005-0000-0000-000005390000}"/>
    <cellStyle name="Normal 4 2 4 3 2 2" xfId="14590" xr:uid="{00000000-0005-0000-0000-000006390000}"/>
    <cellStyle name="Normal 4 2 4 3 2 2 2" xfId="14591" xr:uid="{00000000-0005-0000-0000-000007390000}"/>
    <cellStyle name="Normal 4 2 4 3 2 3" xfId="14592" xr:uid="{00000000-0005-0000-0000-000008390000}"/>
    <cellStyle name="Normal 4 2 4 3 3" xfId="14593" xr:uid="{00000000-0005-0000-0000-000009390000}"/>
    <cellStyle name="Normal 4 2 4 3 3 2" xfId="14594" xr:uid="{00000000-0005-0000-0000-00000A390000}"/>
    <cellStyle name="Normal 4 2 4 3 4" xfId="14595" xr:uid="{00000000-0005-0000-0000-00000B390000}"/>
    <cellStyle name="Normal 4 2 4 3_RH et QS" xfId="14596" xr:uid="{00000000-0005-0000-0000-00000C390000}"/>
    <cellStyle name="Normal 4 2 4 4" xfId="14597" xr:uid="{00000000-0005-0000-0000-00000D390000}"/>
    <cellStyle name="Normal 4 2 4 4 2" xfId="14598" xr:uid="{00000000-0005-0000-0000-00000E390000}"/>
    <cellStyle name="Normal 4 2 4 4 2 2" xfId="14599" xr:uid="{00000000-0005-0000-0000-00000F390000}"/>
    <cellStyle name="Normal 4 2 4 4 3" xfId="14600" xr:uid="{00000000-0005-0000-0000-000010390000}"/>
    <cellStyle name="Normal 4 2 4 5" xfId="14601" xr:uid="{00000000-0005-0000-0000-000011390000}"/>
    <cellStyle name="Normal 4 2 4 5 2" xfId="14602" xr:uid="{00000000-0005-0000-0000-000012390000}"/>
    <cellStyle name="Normal 4 2 4 6" xfId="14603" xr:uid="{00000000-0005-0000-0000-000013390000}"/>
    <cellStyle name="Normal 4 2 4_RH et QS" xfId="14604" xr:uid="{00000000-0005-0000-0000-000014390000}"/>
    <cellStyle name="Normal 4 2 5" xfId="14605" xr:uid="{00000000-0005-0000-0000-000015390000}"/>
    <cellStyle name="Normal 4 2 5 2" xfId="14606" xr:uid="{00000000-0005-0000-0000-000016390000}"/>
    <cellStyle name="Normal 4 2 5 2 2" xfId="14607" xr:uid="{00000000-0005-0000-0000-000017390000}"/>
    <cellStyle name="Normal 4 2 5 2 2 2" xfId="14608" xr:uid="{00000000-0005-0000-0000-000018390000}"/>
    <cellStyle name="Normal 4 2 5 2 3" xfId="14609" xr:uid="{00000000-0005-0000-0000-000019390000}"/>
    <cellStyle name="Normal 4 2 5 3" xfId="14610" xr:uid="{00000000-0005-0000-0000-00001A390000}"/>
    <cellStyle name="Normal 4 2 5 3 2" xfId="14611" xr:uid="{00000000-0005-0000-0000-00001B390000}"/>
    <cellStyle name="Normal 4 2 5 4" xfId="14612" xr:uid="{00000000-0005-0000-0000-00001C390000}"/>
    <cellStyle name="Normal 4 2 5_RH et QS" xfId="14613" xr:uid="{00000000-0005-0000-0000-00001D390000}"/>
    <cellStyle name="Normal 4 2 6" xfId="14614" xr:uid="{00000000-0005-0000-0000-00001E390000}"/>
    <cellStyle name="Normal 4 2 6 2" xfId="14615" xr:uid="{00000000-0005-0000-0000-00001F390000}"/>
    <cellStyle name="Normal 4 2 6 2 2" xfId="14616" xr:uid="{00000000-0005-0000-0000-000020390000}"/>
    <cellStyle name="Normal 4 2 6 2 2 2" xfId="14617" xr:uid="{00000000-0005-0000-0000-000021390000}"/>
    <cellStyle name="Normal 4 2 6 2 3" xfId="14618" xr:uid="{00000000-0005-0000-0000-000022390000}"/>
    <cellStyle name="Normal 4 2 6 3" xfId="14619" xr:uid="{00000000-0005-0000-0000-000023390000}"/>
    <cellStyle name="Normal 4 2 6 3 2" xfId="14620" xr:uid="{00000000-0005-0000-0000-000024390000}"/>
    <cellStyle name="Normal 4 2 6 4" xfId="14621" xr:uid="{00000000-0005-0000-0000-000025390000}"/>
    <cellStyle name="Normal 4 2 6_RH et QS" xfId="14622" xr:uid="{00000000-0005-0000-0000-000026390000}"/>
    <cellStyle name="Normal 4 2 7" xfId="14623" xr:uid="{00000000-0005-0000-0000-000027390000}"/>
    <cellStyle name="Normal 4 2 7 2" xfId="14624" xr:uid="{00000000-0005-0000-0000-000028390000}"/>
    <cellStyle name="Normal 4 2 7 2 2" xfId="14625" xr:uid="{00000000-0005-0000-0000-000029390000}"/>
    <cellStyle name="Normal 4 2 7 3" xfId="14626" xr:uid="{00000000-0005-0000-0000-00002A390000}"/>
    <cellStyle name="Normal 4 2 8" xfId="14627" xr:uid="{00000000-0005-0000-0000-00002B390000}"/>
    <cellStyle name="Normal 4 2 8 2" xfId="14628" xr:uid="{00000000-0005-0000-0000-00002C390000}"/>
    <cellStyle name="Normal 4 2 9" xfId="14629" xr:uid="{00000000-0005-0000-0000-00002D390000}"/>
    <cellStyle name="Normal 4 2_RH et QS" xfId="14633" xr:uid="{00000000-0005-0000-0000-000031390000}"/>
    <cellStyle name="Normal 4 20" xfId="14630" xr:uid="{00000000-0005-0000-0000-00002E390000}"/>
    <cellStyle name="Normal 4 20 2" xfId="14631" xr:uid="{00000000-0005-0000-0000-00002F390000}"/>
    <cellStyle name="Normal 4 21" xfId="14632" xr:uid="{00000000-0005-0000-0000-000030390000}"/>
    <cellStyle name="Normal 4 3" xfId="14634" xr:uid="{00000000-0005-0000-0000-000032390000}"/>
    <cellStyle name="Normal 4 4" xfId="14635" xr:uid="{00000000-0005-0000-0000-000033390000}"/>
    <cellStyle name="Normal 4 5" xfId="14636" xr:uid="{00000000-0005-0000-0000-000034390000}"/>
    <cellStyle name="Normal 4 6" xfId="14637" xr:uid="{00000000-0005-0000-0000-000035390000}"/>
    <cellStyle name="Normal 4 7" xfId="14638" xr:uid="{00000000-0005-0000-0000-000036390000}"/>
    <cellStyle name="Normal 4 8" xfId="14639" xr:uid="{00000000-0005-0000-0000-000037390000}"/>
    <cellStyle name="Normal 4 9" xfId="14640" xr:uid="{00000000-0005-0000-0000-000038390000}"/>
    <cellStyle name="Normal 4_Parc Mobile" xfId="14677" xr:uid="{00000000-0005-0000-0000-00005D390000}"/>
    <cellStyle name="Normal 40" xfId="14641" xr:uid="{00000000-0005-0000-0000-000039390000}"/>
    <cellStyle name="Normal 41" xfId="14642" xr:uid="{00000000-0005-0000-0000-00003A390000}"/>
    <cellStyle name="Normal 42" xfId="14643" xr:uid="{00000000-0005-0000-0000-00003B390000}"/>
    <cellStyle name="Normal 43" xfId="14644" xr:uid="{00000000-0005-0000-0000-00003C390000}"/>
    <cellStyle name="Normal 43 2" xfId="14645" xr:uid="{00000000-0005-0000-0000-00003D390000}"/>
    <cellStyle name="Normal 43 2 2" xfId="14646" xr:uid="{00000000-0005-0000-0000-00003E390000}"/>
    <cellStyle name="Normal 43 2 2 2" xfId="14647" xr:uid="{00000000-0005-0000-0000-00003F390000}"/>
    <cellStyle name="Normal 43 2 2 2 2" xfId="14648" xr:uid="{00000000-0005-0000-0000-000040390000}"/>
    <cellStyle name="Normal 43 2 2 3" xfId="14649" xr:uid="{00000000-0005-0000-0000-000041390000}"/>
    <cellStyle name="Normal 43 2 3" xfId="14650" xr:uid="{00000000-0005-0000-0000-000042390000}"/>
    <cellStyle name="Normal 43 2 3 2" xfId="14651" xr:uid="{00000000-0005-0000-0000-000043390000}"/>
    <cellStyle name="Normal 43 2 4" xfId="14652" xr:uid="{00000000-0005-0000-0000-000044390000}"/>
    <cellStyle name="Normal 43 2_RH et QS" xfId="14653" xr:uid="{00000000-0005-0000-0000-000045390000}"/>
    <cellStyle name="Normal 43 3" xfId="14654" xr:uid="{00000000-0005-0000-0000-000046390000}"/>
    <cellStyle name="Normal 43 3 2" xfId="14655" xr:uid="{00000000-0005-0000-0000-000047390000}"/>
    <cellStyle name="Normal 43 3 2 2" xfId="14656" xr:uid="{00000000-0005-0000-0000-000048390000}"/>
    <cellStyle name="Normal 43 3 2 2 2" xfId="14657" xr:uid="{00000000-0005-0000-0000-000049390000}"/>
    <cellStyle name="Normal 43 3 2 3" xfId="14658" xr:uid="{00000000-0005-0000-0000-00004A390000}"/>
    <cellStyle name="Normal 43 3 3" xfId="14659" xr:uid="{00000000-0005-0000-0000-00004B390000}"/>
    <cellStyle name="Normal 43 3 3 2" xfId="14660" xr:uid="{00000000-0005-0000-0000-00004C390000}"/>
    <cellStyle name="Normal 43 3 4" xfId="14661" xr:uid="{00000000-0005-0000-0000-00004D390000}"/>
    <cellStyle name="Normal 43 3_RH et QS" xfId="14662" xr:uid="{00000000-0005-0000-0000-00004E390000}"/>
    <cellStyle name="Normal 43 4" xfId="14663" xr:uid="{00000000-0005-0000-0000-00004F390000}"/>
    <cellStyle name="Normal 43 4 2" xfId="14664" xr:uid="{00000000-0005-0000-0000-000050390000}"/>
    <cellStyle name="Normal 43 4 2 2" xfId="14665" xr:uid="{00000000-0005-0000-0000-000051390000}"/>
    <cellStyle name="Normal 43 4 3" xfId="14666" xr:uid="{00000000-0005-0000-0000-000052390000}"/>
    <cellStyle name="Normal 43 5" xfId="14667" xr:uid="{00000000-0005-0000-0000-000053390000}"/>
    <cellStyle name="Normal 43 5 2" xfId="14668" xr:uid="{00000000-0005-0000-0000-000054390000}"/>
    <cellStyle name="Normal 43 6" xfId="14669" xr:uid="{00000000-0005-0000-0000-000055390000}"/>
    <cellStyle name="Normal 43_RH et QS" xfId="14670" xr:uid="{00000000-0005-0000-0000-000056390000}"/>
    <cellStyle name="Normal 44" xfId="14671" xr:uid="{00000000-0005-0000-0000-000057390000}"/>
    <cellStyle name="Normal 45" xfId="14672" xr:uid="{00000000-0005-0000-0000-000058390000}"/>
    <cellStyle name="Normal 46" xfId="14673" xr:uid="{00000000-0005-0000-0000-000059390000}"/>
    <cellStyle name="Normal 47" xfId="14674" xr:uid="{00000000-0005-0000-0000-00005A390000}"/>
    <cellStyle name="Normal 48" xfId="14675" xr:uid="{00000000-0005-0000-0000-00005B390000}"/>
    <cellStyle name="Normal 49" xfId="14676" xr:uid="{00000000-0005-0000-0000-00005C390000}"/>
    <cellStyle name="Normal 5" xfId="14678" xr:uid="{00000000-0005-0000-0000-00005E390000}"/>
    <cellStyle name="Normal 5 2" xfId="14679" xr:uid="{00000000-0005-0000-0000-00005F390000}"/>
    <cellStyle name="Normal 5 2 10" xfId="14680" xr:uid="{00000000-0005-0000-0000-000060390000}"/>
    <cellStyle name="Normal 5 2 10 2" xfId="14681" xr:uid="{00000000-0005-0000-0000-000061390000}"/>
    <cellStyle name="Normal 5 2 11" xfId="14682" xr:uid="{00000000-0005-0000-0000-000062390000}"/>
    <cellStyle name="Normal 5 2 2" xfId="14683" xr:uid="{00000000-0005-0000-0000-000063390000}"/>
    <cellStyle name="Normal 5 2 2 2" xfId="14684" xr:uid="{00000000-0005-0000-0000-000064390000}"/>
    <cellStyle name="Normal 5 2 2 2 2" xfId="14685" xr:uid="{00000000-0005-0000-0000-000065390000}"/>
    <cellStyle name="Normal 5 2 2 2 2 2" xfId="14686" xr:uid="{00000000-0005-0000-0000-000066390000}"/>
    <cellStyle name="Normal 5 2 2 2 2 2 2" xfId="14687" xr:uid="{00000000-0005-0000-0000-000067390000}"/>
    <cellStyle name="Normal 5 2 2 2 2 2 2 2" xfId="14688" xr:uid="{00000000-0005-0000-0000-000068390000}"/>
    <cellStyle name="Normal 5 2 2 2 2 2 3" xfId="14689" xr:uid="{00000000-0005-0000-0000-000069390000}"/>
    <cellStyle name="Normal 5 2 2 2 2 3" xfId="14690" xr:uid="{00000000-0005-0000-0000-00006A390000}"/>
    <cellStyle name="Normal 5 2 2 2 2 3 2" xfId="14691" xr:uid="{00000000-0005-0000-0000-00006B390000}"/>
    <cellStyle name="Normal 5 2 2 2 2 4" xfId="14692" xr:uid="{00000000-0005-0000-0000-00006C390000}"/>
    <cellStyle name="Normal 5 2 2 2 2_RH et QS" xfId="14693" xr:uid="{00000000-0005-0000-0000-00006D390000}"/>
    <cellStyle name="Normal 5 2 2 2 3" xfId="14694" xr:uid="{00000000-0005-0000-0000-00006E390000}"/>
    <cellStyle name="Normal 5 2 2 2 3 2" xfId="14695" xr:uid="{00000000-0005-0000-0000-00006F390000}"/>
    <cellStyle name="Normal 5 2 2 2 3 2 2" xfId="14696" xr:uid="{00000000-0005-0000-0000-000070390000}"/>
    <cellStyle name="Normal 5 2 2 2 3 2 2 2" xfId="14697" xr:uid="{00000000-0005-0000-0000-000071390000}"/>
    <cellStyle name="Normal 5 2 2 2 3 2 3" xfId="14698" xr:uid="{00000000-0005-0000-0000-000072390000}"/>
    <cellStyle name="Normal 5 2 2 2 3 3" xfId="14699" xr:uid="{00000000-0005-0000-0000-000073390000}"/>
    <cellStyle name="Normal 5 2 2 2 3 3 2" xfId="14700" xr:uid="{00000000-0005-0000-0000-000074390000}"/>
    <cellStyle name="Normal 5 2 2 2 3 4" xfId="14701" xr:uid="{00000000-0005-0000-0000-000075390000}"/>
    <cellStyle name="Normal 5 2 2 2 3_RH et QS" xfId="14702" xr:uid="{00000000-0005-0000-0000-000076390000}"/>
    <cellStyle name="Normal 5 2 2 2 4" xfId="14703" xr:uid="{00000000-0005-0000-0000-000077390000}"/>
    <cellStyle name="Normal 5 2 2 2 4 2" xfId="14704" xr:uid="{00000000-0005-0000-0000-000078390000}"/>
    <cellStyle name="Normal 5 2 2 2 4 2 2" xfId="14705" xr:uid="{00000000-0005-0000-0000-000079390000}"/>
    <cellStyle name="Normal 5 2 2 2 4 3" xfId="14706" xr:uid="{00000000-0005-0000-0000-00007A390000}"/>
    <cellStyle name="Normal 5 2 2 2 5" xfId="14707" xr:uid="{00000000-0005-0000-0000-00007B390000}"/>
    <cellStyle name="Normal 5 2 2 2 5 2" xfId="14708" xr:uid="{00000000-0005-0000-0000-00007C390000}"/>
    <cellStyle name="Normal 5 2 2 2 6" xfId="14709" xr:uid="{00000000-0005-0000-0000-00007D390000}"/>
    <cellStyle name="Normal 5 2 2 2_RH et QS" xfId="14710" xr:uid="{00000000-0005-0000-0000-00007E390000}"/>
    <cellStyle name="Normal 5 2 2 3" xfId="14711" xr:uid="{00000000-0005-0000-0000-00007F390000}"/>
    <cellStyle name="Normal 5 2 2 3 2" xfId="14712" xr:uid="{00000000-0005-0000-0000-000080390000}"/>
    <cellStyle name="Normal 5 2 2 3 2 2" xfId="14713" xr:uid="{00000000-0005-0000-0000-000081390000}"/>
    <cellStyle name="Normal 5 2 2 3 2 2 2" xfId="14714" xr:uid="{00000000-0005-0000-0000-000082390000}"/>
    <cellStyle name="Normal 5 2 2 3 2 2 2 2" xfId="14715" xr:uid="{00000000-0005-0000-0000-000083390000}"/>
    <cellStyle name="Normal 5 2 2 3 2 2 3" xfId="14716" xr:uid="{00000000-0005-0000-0000-000084390000}"/>
    <cellStyle name="Normal 5 2 2 3 2 3" xfId="14717" xr:uid="{00000000-0005-0000-0000-000085390000}"/>
    <cellStyle name="Normal 5 2 2 3 2 3 2" xfId="14718" xr:uid="{00000000-0005-0000-0000-000086390000}"/>
    <cellStyle name="Normal 5 2 2 3 2 4" xfId="14719" xr:uid="{00000000-0005-0000-0000-000087390000}"/>
    <cellStyle name="Normal 5 2 2 3 2_RH et QS" xfId="14720" xr:uid="{00000000-0005-0000-0000-000088390000}"/>
    <cellStyle name="Normal 5 2 2 3 3" xfId="14721" xr:uid="{00000000-0005-0000-0000-000089390000}"/>
    <cellStyle name="Normal 5 2 2 3 3 2" xfId="14722" xr:uid="{00000000-0005-0000-0000-00008A390000}"/>
    <cellStyle name="Normal 5 2 2 3 3 2 2" xfId="14723" xr:uid="{00000000-0005-0000-0000-00008B390000}"/>
    <cellStyle name="Normal 5 2 2 3 3 2 2 2" xfId="14724" xr:uid="{00000000-0005-0000-0000-00008C390000}"/>
    <cellStyle name="Normal 5 2 2 3 3 2 3" xfId="14725" xr:uid="{00000000-0005-0000-0000-00008D390000}"/>
    <cellStyle name="Normal 5 2 2 3 3 3" xfId="14726" xr:uid="{00000000-0005-0000-0000-00008E390000}"/>
    <cellStyle name="Normal 5 2 2 3 3 3 2" xfId="14727" xr:uid="{00000000-0005-0000-0000-00008F390000}"/>
    <cellStyle name="Normal 5 2 2 3 3 4" xfId="14728" xr:uid="{00000000-0005-0000-0000-000090390000}"/>
    <cellStyle name="Normal 5 2 2 3 3_RH et QS" xfId="14729" xr:uid="{00000000-0005-0000-0000-000091390000}"/>
    <cellStyle name="Normal 5 2 2 3 4" xfId="14730" xr:uid="{00000000-0005-0000-0000-000092390000}"/>
    <cellStyle name="Normal 5 2 2 3 4 2" xfId="14731" xr:uid="{00000000-0005-0000-0000-000093390000}"/>
    <cellStyle name="Normal 5 2 2 3 4 2 2" xfId="14732" xr:uid="{00000000-0005-0000-0000-000094390000}"/>
    <cellStyle name="Normal 5 2 2 3 4 3" xfId="14733" xr:uid="{00000000-0005-0000-0000-000095390000}"/>
    <cellStyle name="Normal 5 2 2 3 5" xfId="14734" xr:uid="{00000000-0005-0000-0000-000096390000}"/>
    <cellStyle name="Normal 5 2 2 3 5 2" xfId="14735" xr:uid="{00000000-0005-0000-0000-000097390000}"/>
    <cellStyle name="Normal 5 2 2 3 6" xfId="14736" xr:uid="{00000000-0005-0000-0000-000098390000}"/>
    <cellStyle name="Normal 5 2 2 3_RH et QS" xfId="14737" xr:uid="{00000000-0005-0000-0000-000099390000}"/>
    <cellStyle name="Normal 5 2 2 4" xfId="14738" xr:uid="{00000000-0005-0000-0000-00009A390000}"/>
    <cellStyle name="Normal 5 2 2 4 2" xfId="14739" xr:uid="{00000000-0005-0000-0000-00009B390000}"/>
    <cellStyle name="Normal 5 2 2 4 2 2" xfId="14740" xr:uid="{00000000-0005-0000-0000-00009C390000}"/>
    <cellStyle name="Normal 5 2 2 4 2 2 2" xfId="14741" xr:uid="{00000000-0005-0000-0000-00009D390000}"/>
    <cellStyle name="Normal 5 2 2 4 2 3" xfId="14742" xr:uid="{00000000-0005-0000-0000-00009E390000}"/>
    <cellStyle name="Normal 5 2 2 4 3" xfId="14743" xr:uid="{00000000-0005-0000-0000-00009F390000}"/>
    <cellStyle name="Normal 5 2 2 4 3 2" xfId="14744" xr:uid="{00000000-0005-0000-0000-0000A0390000}"/>
    <cellStyle name="Normal 5 2 2 4 4" xfId="14745" xr:uid="{00000000-0005-0000-0000-0000A1390000}"/>
    <cellStyle name="Normal 5 2 2 4_RH et QS" xfId="14746" xr:uid="{00000000-0005-0000-0000-0000A2390000}"/>
    <cellStyle name="Normal 5 2 2 5" xfId="14747" xr:uid="{00000000-0005-0000-0000-0000A3390000}"/>
    <cellStyle name="Normal 5 2 2 5 2" xfId="14748" xr:uid="{00000000-0005-0000-0000-0000A4390000}"/>
    <cellStyle name="Normal 5 2 2 5 2 2" xfId="14749" xr:uid="{00000000-0005-0000-0000-0000A5390000}"/>
    <cellStyle name="Normal 5 2 2 5 2 2 2" xfId="14750" xr:uid="{00000000-0005-0000-0000-0000A6390000}"/>
    <cellStyle name="Normal 5 2 2 5 2 3" xfId="14751" xr:uid="{00000000-0005-0000-0000-0000A7390000}"/>
    <cellStyle name="Normal 5 2 2 5 3" xfId="14752" xr:uid="{00000000-0005-0000-0000-0000A8390000}"/>
    <cellStyle name="Normal 5 2 2 5 3 2" xfId="14753" xr:uid="{00000000-0005-0000-0000-0000A9390000}"/>
    <cellStyle name="Normal 5 2 2 5 4" xfId="14754" xr:uid="{00000000-0005-0000-0000-0000AA390000}"/>
    <cellStyle name="Normal 5 2 2 5_RH et QS" xfId="14755" xr:uid="{00000000-0005-0000-0000-0000AB390000}"/>
    <cellStyle name="Normal 5 2 2 6" xfId="14756" xr:uid="{00000000-0005-0000-0000-0000AC390000}"/>
    <cellStyle name="Normal 5 2 2 6 2" xfId="14757" xr:uid="{00000000-0005-0000-0000-0000AD390000}"/>
    <cellStyle name="Normal 5 2 2 6 2 2" xfId="14758" xr:uid="{00000000-0005-0000-0000-0000AE390000}"/>
    <cellStyle name="Normal 5 2 2 6 3" xfId="14759" xr:uid="{00000000-0005-0000-0000-0000AF390000}"/>
    <cellStyle name="Normal 5 2 2 7" xfId="14760" xr:uid="{00000000-0005-0000-0000-0000B0390000}"/>
    <cellStyle name="Normal 5 2 2 7 2" xfId="14761" xr:uid="{00000000-0005-0000-0000-0000B1390000}"/>
    <cellStyle name="Normal 5 2 2 8" xfId="14762" xr:uid="{00000000-0005-0000-0000-0000B2390000}"/>
    <cellStyle name="Normal 5 2 2_RH et QS" xfId="14763" xr:uid="{00000000-0005-0000-0000-0000B3390000}"/>
    <cellStyle name="Normal 5 2 3" xfId="14764" xr:uid="{00000000-0005-0000-0000-0000B4390000}"/>
    <cellStyle name="Normal 5 2 4" xfId="14765" xr:uid="{00000000-0005-0000-0000-0000B5390000}"/>
    <cellStyle name="Normal 5 2 4 2" xfId="14766" xr:uid="{00000000-0005-0000-0000-0000B6390000}"/>
    <cellStyle name="Normal 5 2 4 2 2" xfId="14767" xr:uid="{00000000-0005-0000-0000-0000B7390000}"/>
    <cellStyle name="Normal 5 2 4 2 2 2" xfId="14768" xr:uid="{00000000-0005-0000-0000-0000B8390000}"/>
    <cellStyle name="Normal 5 2 4 2 2 2 2" xfId="14769" xr:uid="{00000000-0005-0000-0000-0000B9390000}"/>
    <cellStyle name="Normal 5 2 4 2 2 3" xfId="14770" xr:uid="{00000000-0005-0000-0000-0000BA390000}"/>
    <cellStyle name="Normal 5 2 4 2 3" xfId="14771" xr:uid="{00000000-0005-0000-0000-0000BB390000}"/>
    <cellStyle name="Normal 5 2 4 2 3 2" xfId="14772" xr:uid="{00000000-0005-0000-0000-0000BC390000}"/>
    <cellStyle name="Normal 5 2 4 2 4" xfId="14773" xr:uid="{00000000-0005-0000-0000-0000BD390000}"/>
    <cellStyle name="Normal 5 2 4 2_RH et QS" xfId="14774" xr:uid="{00000000-0005-0000-0000-0000BE390000}"/>
    <cellStyle name="Normal 5 2 4 3" xfId="14775" xr:uid="{00000000-0005-0000-0000-0000BF390000}"/>
    <cellStyle name="Normal 5 2 4 3 2" xfId="14776" xr:uid="{00000000-0005-0000-0000-0000C0390000}"/>
    <cellStyle name="Normal 5 2 4 3 2 2" xfId="14777" xr:uid="{00000000-0005-0000-0000-0000C1390000}"/>
    <cellStyle name="Normal 5 2 4 3 2 2 2" xfId="14778" xr:uid="{00000000-0005-0000-0000-0000C2390000}"/>
    <cellStyle name="Normal 5 2 4 3 2 3" xfId="14779" xr:uid="{00000000-0005-0000-0000-0000C3390000}"/>
    <cellStyle name="Normal 5 2 4 3 3" xfId="14780" xr:uid="{00000000-0005-0000-0000-0000C4390000}"/>
    <cellStyle name="Normal 5 2 4 3 3 2" xfId="14781" xr:uid="{00000000-0005-0000-0000-0000C5390000}"/>
    <cellStyle name="Normal 5 2 4 3 4" xfId="14782" xr:uid="{00000000-0005-0000-0000-0000C6390000}"/>
    <cellStyle name="Normal 5 2 4 3_RH et QS" xfId="14783" xr:uid="{00000000-0005-0000-0000-0000C7390000}"/>
    <cellStyle name="Normal 5 2 4 4" xfId="14784" xr:uid="{00000000-0005-0000-0000-0000C8390000}"/>
    <cellStyle name="Normal 5 2 4 4 2" xfId="14785" xr:uid="{00000000-0005-0000-0000-0000C9390000}"/>
    <cellStyle name="Normal 5 2 4 4 2 2" xfId="14786" xr:uid="{00000000-0005-0000-0000-0000CA390000}"/>
    <cellStyle name="Normal 5 2 4 4 3" xfId="14787" xr:uid="{00000000-0005-0000-0000-0000CB390000}"/>
    <cellStyle name="Normal 5 2 4 5" xfId="14788" xr:uid="{00000000-0005-0000-0000-0000CC390000}"/>
    <cellStyle name="Normal 5 2 4 5 2" xfId="14789" xr:uid="{00000000-0005-0000-0000-0000CD390000}"/>
    <cellStyle name="Normal 5 2 4 6" xfId="14790" xr:uid="{00000000-0005-0000-0000-0000CE390000}"/>
    <cellStyle name="Normal 5 2 4_RH et QS" xfId="14791" xr:uid="{00000000-0005-0000-0000-0000CF390000}"/>
    <cellStyle name="Normal 5 2 5" xfId="14792" xr:uid="{00000000-0005-0000-0000-0000D0390000}"/>
    <cellStyle name="Normal 5 2 5 2" xfId="14793" xr:uid="{00000000-0005-0000-0000-0000D1390000}"/>
    <cellStyle name="Normal 5 2 5 2 2" xfId="14794" xr:uid="{00000000-0005-0000-0000-0000D2390000}"/>
    <cellStyle name="Normal 5 2 5 2 2 2" xfId="14795" xr:uid="{00000000-0005-0000-0000-0000D3390000}"/>
    <cellStyle name="Normal 5 2 5 2 2 2 2" xfId="14796" xr:uid="{00000000-0005-0000-0000-0000D4390000}"/>
    <cellStyle name="Normal 5 2 5 2 2 3" xfId="14797" xr:uid="{00000000-0005-0000-0000-0000D5390000}"/>
    <cellStyle name="Normal 5 2 5 2 3" xfId="14798" xr:uid="{00000000-0005-0000-0000-0000D6390000}"/>
    <cellStyle name="Normal 5 2 5 2 3 2" xfId="14799" xr:uid="{00000000-0005-0000-0000-0000D7390000}"/>
    <cellStyle name="Normal 5 2 5 2 4" xfId="14800" xr:uid="{00000000-0005-0000-0000-0000D8390000}"/>
    <cellStyle name="Normal 5 2 5 2_RH et QS" xfId="14801" xr:uid="{00000000-0005-0000-0000-0000D9390000}"/>
    <cellStyle name="Normal 5 2 5 3" xfId="14802" xr:uid="{00000000-0005-0000-0000-0000DA390000}"/>
    <cellStyle name="Normal 5 2 5 3 2" xfId="14803" xr:uid="{00000000-0005-0000-0000-0000DB390000}"/>
    <cellStyle name="Normal 5 2 5 3 2 2" xfId="14804" xr:uid="{00000000-0005-0000-0000-0000DC390000}"/>
    <cellStyle name="Normal 5 2 5 3 2 2 2" xfId="14805" xr:uid="{00000000-0005-0000-0000-0000DD390000}"/>
    <cellStyle name="Normal 5 2 5 3 2 3" xfId="14806" xr:uid="{00000000-0005-0000-0000-0000DE390000}"/>
    <cellStyle name="Normal 5 2 5 3 3" xfId="14807" xr:uid="{00000000-0005-0000-0000-0000DF390000}"/>
    <cellStyle name="Normal 5 2 5 3 3 2" xfId="14808" xr:uid="{00000000-0005-0000-0000-0000E0390000}"/>
    <cellStyle name="Normal 5 2 5 3 4" xfId="14809" xr:uid="{00000000-0005-0000-0000-0000E1390000}"/>
    <cellStyle name="Normal 5 2 5 3_RH et QS" xfId="14810" xr:uid="{00000000-0005-0000-0000-0000E2390000}"/>
    <cellStyle name="Normal 5 2 5 4" xfId="14811" xr:uid="{00000000-0005-0000-0000-0000E3390000}"/>
    <cellStyle name="Normal 5 2 5 4 2" xfId="14812" xr:uid="{00000000-0005-0000-0000-0000E4390000}"/>
    <cellStyle name="Normal 5 2 5 4 2 2" xfId="14813" xr:uid="{00000000-0005-0000-0000-0000E5390000}"/>
    <cellStyle name="Normal 5 2 5 4 3" xfId="14814" xr:uid="{00000000-0005-0000-0000-0000E6390000}"/>
    <cellStyle name="Normal 5 2 5 5" xfId="14815" xr:uid="{00000000-0005-0000-0000-0000E7390000}"/>
    <cellStyle name="Normal 5 2 5 5 2" xfId="14816" xr:uid="{00000000-0005-0000-0000-0000E8390000}"/>
    <cellStyle name="Normal 5 2 5 6" xfId="14817" xr:uid="{00000000-0005-0000-0000-0000E9390000}"/>
    <cellStyle name="Normal 5 2 5_RH et QS" xfId="14818" xr:uid="{00000000-0005-0000-0000-0000EA390000}"/>
    <cellStyle name="Normal 5 2 6" xfId="14819" xr:uid="{00000000-0005-0000-0000-0000EB390000}"/>
    <cellStyle name="Normal 5 2 7" xfId="14820" xr:uid="{00000000-0005-0000-0000-0000EC390000}"/>
    <cellStyle name="Normal 5 2 7 2" xfId="14821" xr:uid="{00000000-0005-0000-0000-0000ED390000}"/>
    <cellStyle name="Normal 5 2 7 2 2" xfId="14822" xr:uid="{00000000-0005-0000-0000-0000EE390000}"/>
    <cellStyle name="Normal 5 2 7 2 2 2" xfId="14823" xr:uid="{00000000-0005-0000-0000-0000EF390000}"/>
    <cellStyle name="Normal 5 2 7 2 3" xfId="14824" xr:uid="{00000000-0005-0000-0000-0000F0390000}"/>
    <cellStyle name="Normal 5 2 7 3" xfId="14825" xr:uid="{00000000-0005-0000-0000-0000F1390000}"/>
    <cellStyle name="Normal 5 2 7 3 2" xfId="14826" xr:uid="{00000000-0005-0000-0000-0000F2390000}"/>
    <cellStyle name="Normal 5 2 7 4" xfId="14827" xr:uid="{00000000-0005-0000-0000-0000F3390000}"/>
    <cellStyle name="Normal 5 2 7_RH et QS" xfId="14828" xr:uid="{00000000-0005-0000-0000-0000F4390000}"/>
    <cellStyle name="Normal 5 2 8" xfId="14829" xr:uid="{00000000-0005-0000-0000-0000F5390000}"/>
    <cellStyle name="Normal 5 2 8 2" xfId="14830" xr:uid="{00000000-0005-0000-0000-0000F6390000}"/>
    <cellStyle name="Normal 5 2 8 2 2" xfId="14831" xr:uid="{00000000-0005-0000-0000-0000F7390000}"/>
    <cellStyle name="Normal 5 2 8 2 2 2" xfId="14832" xr:uid="{00000000-0005-0000-0000-0000F8390000}"/>
    <cellStyle name="Normal 5 2 8 2 3" xfId="14833" xr:uid="{00000000-0005-0000-0000-0000F9390000}"/>
    <cellStyle name="Normal 5 2 8 3" xfId="14834" xr:uid="{00000000-0005-0000-0000-0000FA390000}"/>
    <cellStyle name="Normal 5 2 8 3 2" xfId="14835" xr:uid="{00000000-0005-0000-0000-0000FB390000}"/>
    <cellStyle name="Normal 5 2 8 4" xfId="14836" xr:uid="{00000000-0005-0000-0000-0000FC390000}"/>
    <cellStyle name="Normal 5 2 8_RH et QS" xfId="14837" xr:uid="{00000000-0005-0000-0000-0000FD390000}"/>
    <cellStyle name="Normal 5 2 9" xfId="14838" xr:uid="{00000000-0005-0000-0000-0000FE390000}"/>
    <cellStyle name="Normal 5 2 9 2" xfId="14839" xr:uid="{00000000-0005-0000-0000-0000FF390000}"/>
    <cellStyle name="Normal 5 2 9 2 2" xfId="14840" xr:uid="{00000000-0005-0000-0000-0000003A0000}"/>
    <cellStyle name="Normal 5 2 9 3" xfId="14841" xr:uid="{00000000-0005-0000-0000-0000013A0000}"/>
    <cellStyle name="Normal 5 2_RH et QS" xfId="14842" xr:uid="{00000000-0005-0000-0000-0000023A0000}"/>
    <cellStyle name="Normal 5 3" xfId="14843" xr:uid="{00000000-0005-0000-0000-0000033A0000}"/>
    <cellStyle name="Normal 5_ouaga distribution" xfId="14880" xr:uid="{00000000-0005-0000-0000-0000283A0000}"/>
    <cellStyle name="Normal 50" xfId="14844" xr:uid="{00000000-0005-0000-0000-0000043A0000}"/>
    <cellStyle name="Normal 51" xfId="14845" xr:uid="{00000000-0005-0000-0000-0000053A0000}"/>
    <cellStyle name="Normal 52" xfId="14846" xr:uid="{00000000-0005-0000-0000-0000063A0000}"/>
    <cellStyle name="Normal 53" xfId="14847" xr:uid="{00000000-0005-0000-0000-0000073A0000}"/>
    <cellStyle name="Normal 54" xfId="14848" xr:uid="{00000000-0005-0000-0000-0000083A0000}"/>
    <cellStyle name="Normal 55" xfId="14849" xr:uid="{00000000-0005-0000-0000-0000093A0000}"/>
    <cellStyle name="Normal 55 2" xfId="14850" xr:uid="{00000000-0005-0000-0000-00000A3A0000}"/>
    <cellStyle name="Normal 55 2 2" xfId="14851" xr:uid="{00000000-0005-0000-0000-00000B3A0000}"/>
    <cellStyle name="Normal 55 2 2 2" xfId="14852" xr:uid="{00000000-0005-0000-0000-00000C3A0000}"/>
    <cellStyle name="Normal 55 2 2 2 2" xfId="14853" xr:uid="{00000000-0005-0000-0000-00000D3A0000}"/>
    <cellStyle name="Normal 55 2 2 3" xfId="14854" xr:uid="{00000000-0005-0000-0000-00000E3A0000}"/>
    <cellStyle name="Normal 55 2 3" xfId="14855" xr:uid="{00000000-0005-0000-0000-00000F3A0000}"/>
    <cellStyle name="Normal 55 2 3 2" xfId="14856" xr:uid="{00000000-0005-0000-0000-0000103A0000}"/>
    <cellStyle name="Normal 55 2 4" xfId="14857" xr:uid="{00000000-0005-0000-0000-0000113A0000}"/>
    <cellStyle name="Normal 55 2_RH et QS" xfId="14858" xr:uid="{00000000-0005-0000-0000-0000123A0000}"/>
    <cellStyle name="Normal 55 3" xfId="14859" xr:uid="{00000000-0005-0000-0000-0000133A0000}"/>
    <cellStyle name="Normal 55 3 2" xfId="14860" xr:uid="{00000000-0005-0000-0000-0000143A0000}"/>
    <cellStyle name="Normal 55 3 2 2" xfId="14861" xr:uid="{00000000-0005-0000-0000-0000153A0000}"/>
    <cellStyle name="Normal 55 3 2 2 2" xfId="14862" xr:uid="{00000000-0005-0000-0000-0000163A0000}"/>
    <cellStyle name="Normal 55 3 2 3" xfId="14863" xr:uid="{00000000-0005-0000-0000-0000173A0000}"/>
    <cellStyle name="Normal 55 3 3" xfId="14864" xr:uid="{00000000-0005-0000-0000-0000183A0000}"/>
    <cellStyle name="Normal 55 3 3 2" xfId="14865" xr:uid="{00000000-0005-0000-0000-0000193A0000}"/>
    <cellStyle name="Normal 55 3 4" xfId="14866" xr:uid="{00000000-0005-0000-0000-00001A3A0000}"/>
    <cellStyle name="Normal 55 3_RH et QS" xfId="14867" xr:uid="{00000000-0005-0000-0000-00001B3A0000}"/>
    <cellStyle name="Normal 55 4" xfId="14868" xr:uid="{00000000-0005-0000-0000-00001C3A0000}"/>
    <cellStyle name="Normal 55 4 2" xfId="14869" xr:uid="{00000000-0005-0000-0000-00001D3A0000}"/>
    <cellStyle name="Normal 55 4 2 2" xfId="14870" xr:uid="{00000000-0005-0000-0000-00001E3A0000}"/>
    <cellStyle name="Normal 55 4 3" xfId="14871" xr:uid="{00000000-0005-0000-0000-00001F3A0000}"/>
    <cellStyle name="Normal 55 5" xfId="14872" xr:uid="{00000000-0005-0000-0000-0000203A0000}"/>
    <cellStyle name="Normal 55 5 2" xfId="14873" xr:uid="{00000000-0005-0000-0000-0000213A0000}"/>
    <cellStyle name="Normal 55 6" xfId="14874" xr:uid="{00000000-0005-0000-0000-0000223A0000}"/>
    <cellStyle name="Normal 55_RH et QS" xfId="14875" xr:uid="{00000000-0005-0000-0000-0000233A0000}"/>
    <cellStyle name="Normal 56" xfId="14876" xr:uid="{00000000-0005-0000-0000-0000243A0000}"/>
    <cellStyle name="Normal 57" xfId="14877" xr:uid="{00000000-0005-0000-0000-0000253A0000}"/>
    <cellStyle name="Normal 58" xfId="14878" xr:uid="{00000000-0005-0000-0000-0000263A0000}"/>
    <cellStyle name="Normal 59" xfId="14879" xr:uid="{00000000-0005-0000-0000-0000273A0000}"/>
    <cellStyle name="Normal 6" xfId="14881" xr:uid="{00000000-0005-0000-0000-0000293A0000}"/>
    <cellStyle name="Normal 6 2" xfId="14882" xr:uid="{00000000-0005-0000-0000-00002A3A0000}"/>
    <cellStyle name="Normal 6 2 10" xfId="14883" xr:uid="{00000000-0005-0000-0000-00002B3A0000}"/>
    <cellStyle name="Normal 6 2 2" xfId="14884" xr:uid="{00000000-0005-0000-0000-00002C3A0000}"/>
    <cellStyle name="Normal 6 2 3" xfId="14885" xr:uid="{00000000-0005-0000-0000-00002D3A0000}"/>
    <cellStyle name="Normal 6 2 3 2" xfId="14886" xr:uid="{00000000-0005-0000-0000-00002E3A0000}"/>
    <cellStyle name="Normal 6 2 3 2 2" xfId="14887" xr:uid="{00000000-0005-0000-0000-00002F3A0000}"/>
    <cellStyle name="Normal 6 2 3 2 2 2" xfId="14888" xr:uid="{00000000-0005-0000-0000-0000303A0000}"/>
    <cellStyle name="Normal 6 2 3 2 2 2 2" xfId="14889" xr:uid="{00000000-0005-0000-0000-0000313A0000}"/>
    <cellStyle name="Normal 6 2 3 2 2 2 2 2" xfId="14890" xr:uid="{00000000-0005-0000-0000-0000323A0000}"/>
    <cellStyle name="Normal 6 2 3 2 2 2 3" xfId="14891" xr:uid="{00000000-0005-0000-0000-0000333A0000}"/>
    <cellStyle name="Normal 6 2 3 2 2 3" xfId="14892" xr:uid="{00000000-0005-0000-0000-0000343A0000}"/>
    <cellStyle name="Normal 6 2 3 2 2 3 2" xfId="14893" xr:uid="{00000000-0005-0000-0000-0000353A0000}"/>
    <cellStyle name="Normal 6 2 3 2 2 4" xfId="14894" xr:uid="{00000000-0005-0000-0000-0000363A0000}"/>
    <cellStyle name="Normal 6 2 3 2 2_RH et QS" xfId="14895" xr:uid="{00000000-0005-0000-0000-0000373A0000}"/>
    <cellStyle name="Normal 6 2 3 2 3" xfId="14896" xr:uid="{00000000-0005-0000-0000-0000383A0000}"/>
    <cellStyle name="Normal 6 2 3 2 3 2" xfId="14897" xr:uid="{00000000-0005-0000-0000-0000393A0000}"/>
    <cellStyle name="Normal 6 2 3 2 3 2 2" xfId="14898" xr:uid="{00000000-0005-0000-0000-00003A3A0000}"/>
    <cellStyle name="Normal 6 2 3 2 3 2 2 2" xfId="14899" xr:uid="{00000000-0005-0000-0000-00003B3A0000}"/>
    <cellStyle name="Normal 6 2 3 2 3 2 3" xfId="14900" xr:uid="{00000000-0005-0000-0000-00003C3A0000}"/>
    <cellStyle name="Normal 6 2 3 2 3 3" xfId="14901" xr:uid="{00000000-0005-0000-0000-00003D3A0000}"/>
    <cellStyle name="Normal 6 2 3 2 3 3 2" xfId="14902" xr:uid="{00000000-0005-0000-0000-00003E3A0000}"/>
    <cellStyle name="Normal 6 2 3 2 3 4" xfId="14903" xr:uid="{00000000-0005-0000-0000-00003F3A0000}"/>
    <cellStyle name="Normal 6 2 3 2 3_RH et QS" xfId="14904" xr:uid="{00000000-0005-0000-0000-0000403A0000}"/>
    <cellStyle name="Normal 6 2 3 2 4" xfId="14905" xr:uid="{00000000-0005-0000-0000-0000413A0000}"/>
    <cellStyle name="Normal 6 2 3 2 4 2" xfId="14906" xr:uid="{00000000-0005-0000-0000-0000423A0000}"/>
    <cellStyle name="Normal 6 2 3 2 4 2 2" xfId="14907" xr:uid="{00000000-0005-0000-0000-0000433A0000}"/>
    <cellStyle name="Normal 6 2 3 2 4 3" xfId="14908" xr:uid="{00000000-0005-0000-0000-0000443A0000}"/>
    <cellStyle name="Normal 6 2 3 2 5" xfId="14909" xr:uid="{00000000-0005-0000-0000-0000453A0000}"/>
    <cellStyle name="Normal 6 2 3 2 5 2" xfId="14910" xr:uid="{00000000-0005-0000-0000-0000463A0000}"/>
    <cellStyle name="Normal 6 2 3 2 6" xfId="14911" xr:uid="{00000000-0005-0000-0000-0000473A0000}"/>
    <cellStyle name="Normal 6 2 3 2_RH et QS" xfId="14912" xr:uid="{00000000-0005-0000-0000-0000483A0000}"/>
    <cellStyle name="Normal 6 2 3 3" xfId="14913" xr:uid="{00000000-0005-0000-0000-0000493A0000}"/>
    <cellStyle name="Normal 6 2 3 3 2" xfId="14914" xr:uid="{00000000-0005-0000-0000-00004A3A0000}"/>
    <cellStyle name="Normal 6 2 3 3 2 2" xfId="14915" xr:uid="{00000000-0005-0000-0000-00004B3A0000}"/>
    <cellStyle name="Normal 6 2 3 3 2 2 2" xfId="14916" xr:uid="{00000000-0005-0000-0000-00004C3A0000}"/>
    <cellStyle name="Normal 6 2 3 3 2 2 2 2" xfId="14917" xr:uid="{00000000-0005-0000-0000-00004D3A0000}"/>
    <cellStyle name="Normal 6 2 3 3 2 2 3" xfId="14918" xr:uid="{00000000-0005-0000-0000-00004E3A0000}"/>
    <cellStyle name="Normal 6 2 3 3 2 3" xfId="14919" xr:uid="{00000000-0005-0000-0000-00004F3A0000}"/>
    <cellStyle name="Normal 6 2 3 3 2 3 2" xfId="14920" xr:uid="{00000000-0005-0000-0000-0000503A0000}"/>
    <cellStyle name="Normal 6 2 3 3 2 4" xfId="14921" xr:uid="{00000000-0005-0000-0000-0000513A0000}"/>
    <cellStyle name="Normal 6 2 3 3 2_RH et QS" xfId="14922" xr:uid="{00000000-0005-0000-0000-0000523A0000}"/>
    <cellStyle name="Normal 6 2 3 3 3" xfId="14923" xr:uid="{00000000-0005-0000-0000-0000533A0000}"/>
    <cellStyle name="Normal 6 2 3 3 3 2" xfId="14924" xr:uid="{00000000-0005-0000-0000-0000543A0000}"/>
    <cellStyle name="Normal 6 2 3 3 3 2 2" xfId="14925" xr:uid="{00000000-0005-0000-0000-0000553A0000}"/>
    <cellStyle name="Normal 6 2 3 3 3 2 2 2" xfId="14926" xr:uid="{00000000-0005-0000-0000-0000563A0000}"/>
    <cellStyle name="Normal 6 2 3 3 3 2 3" xfId="14927" xr:uid="{00000000-0005-0000-0000-0000573A0000}"/>
    <cellStyle name="Normal 6 2 3 3 3 3" xfId="14928" xr:uid="{00000000-0005-0000-0000-0000583A0000}"/>
    <cellStyle name="Normal 6 2 3 3 3 3 2" xfId="14929" xr:uid="{00000000-0005-0000-0000-0000593A0000}"/>
    <cellStyle name="Normal 6 2 3 3 3 4" xfId="14930" xr:uid="{00000000-0005-0000-0000-00005A3A0000}"/>
    <cellStyle name="Normal 6 2 3 3 3_RH et QS" xfId="14931" xr:uid="{00000000-0005-0000-0000-00005B3A0000}"/>
    <cellStyle name="Normal 6 2 3 3 4" xfId="14932" xr:uid="{00000000-0005-0000-0000-00005C3A0000}"/>
    <cellStyle name="Normal 6 2 3 3 4 2" xfId="14933" xr:uid="{00000000-0005-0000-0000-00005D3A0000}"/>
    <cellStyle name="Normal 6 2 3 3 4 2 2" xfId="14934" xr:uid="{00000000-0005-0000-0000-00005E3A0000}"/>
    <cellStyle name="Normal 6 2 3 3 4 3" xfId="14935" xr:uid="{00000000-0005-0000-0000-00005F3A0000}"/>
    <cellStyle name="Normal 6 2 3 3 5" xfId="14936" xr:uid="{00000000-0005-0000-0000-0000603A0000}"/>
    <cellStyle name="Normal 6 2 3 3 5 2" xfId="14937" xr:uid="{00000000-0005-0000-0000-0000613A0000}"/>
    <cellStyle name="Normal 6 2 3 3 6" xfId="14938" xr:uid="{00000000-0005-0000-0000-0000623A0000}"/>
    <cellStyle name="Normal 6 2 3 3_RH et QS" xfId="14939" xr:uid="{00000000-0005-0000-0000-0000633A0000}"/>
    <cellStyle name="Normal 6 2 3 4" xfId="14940" xr:uid="{00000000-0005-0000-0000-0000643A0000}"/>
    <cellStyle name="Normal 6 2 3 4 2" xfId="14941" xr:uid="{00000000-0005-0000-0000-0000653A0000}"/>
    <cellStyle name="Normal 6 2 3 4 2 2" xfId="14942" xr:uid="{00000000-0005-0000-0000-0000663A0000}"/>
    <cellStyle name="Normal 6 2 3 4 2 2 2" xfId="14943" xr:uid="{00000000-0005-0000-0000-0000673A0000}"/>
    <cellStyle name="Normal 6 2 3 4 2 3" xfId="14944" xr:uid="{00000000-0005-0000-0000-0000683A0000}"/>
    <cellStyle name="Normal 6 2 3 4 3" xfId="14945" xr:uid="{00000000-0005-0000-0000-0000693A0000}"/>
    <cellStyle name="Normal 6 2 3 4 3 2" xfId="14946" xr:uid="{00000000-0005-0000-0000-00006A3A0000}"/>
    <cellStyle name="Normal 6 2 3 4 4" xfId="14947" xr:uid="{00000000-0005-0000-0000-00006B3A0000}"/>
    <cellStyle name="Normal 6 2 3 4_RH et QS" xfId="14948" xr:uid="{00000000-0005-0000-0000-00006C3A0000}"/>
    <cellStyle name="Normal 6 2 3 5" xfId="14949" xr:uid="{00000000-0005-0000-0000-00006D3A0000}"/>
    <cellStyle name="Normal 6 2 3 5 2" xfId="14950" xr:uid="{00000000-0005-0000-0000-00006E3A0000}"/>
    <cellStyle name="Normal 6 2 3 5 2 2" xfId="14951" xr:uid="{00000000-0005-0000-0000-00006F3A0000}"/>
    <cellStyle name="Normal 6 2 3 5 2 2 2" xfId="14952" xr:uid="{00000000-0005-0000-0000-0000703A0000}"/>
    <cellStyle name="Normal 6 2 3 5 2 3" xfId="14953" xr:uid="{00000000-0005-0000-0000-0000713A0000}"/>
    <cellStyle name="Normal 6 2 3 5 3" xfId="14954" xr:uid="{00000000-0005-0000-0000-0000723A0000}"/>
    <cellStyle name="Normal 6 2 3 5 3 2" xfId="14955" xr:uid="{00000000-0005-0000-0000-0000733A0000}"/>
    <cellStyle name="Normal 6 2 3 5 4" xfId="14956" xr:uid="{00000000-0005-0000-0000-0000743A0000}"/>
    <cellStyle name="Normal 6 2 3 5_RH et QS" xfId="14957" xr:uid="{00000000-0005-0000-0000-0000753A0000}"/>
    <cellStyle name="Normal 6 2 3 6" xfId="14958" xr:uid="{00000000-0005-0000-0000-0000763A0000}"/>
    <cellStyle name="Normal 6 2 3 6 2" xfId="14959" xr:uid="{00000000-0005-0000-0000-0000773A0000}"/>
    <cellStyle name="Normal 6 2 3 6 2 2" xfId="14960" xr:uid="{00000000-0005-0000-0000-0000783A0000}"/>
    <cellStyle name="Normal 6 2 3 6 3" xfId="14961" xr:uid="{00000000-0005-0000-0000-0000793A0000}"/>
    <cellStyle name="Normal 6 2 3 7" xfId="14962" xr:uid="{00000000-0005-0000-0000-00007A3A0000}"/>
    <cellStyle name="Normal 6 2 3 7 2" xfId="14963" xr:uid="{00000000-0005-0000-0000-00007B3A0000}"/>
    <cellStyle name="Normal 6 2 3 8" xfId="14964" xr:uid="{00000000-0005-0000-0000-00007C3A0000}"/>
    <cellStyle name="Normal 6 2 3_RH et QS" xfId="14965" xr:uid="{00000000-0005-0000-0000-00007D3A0000}"/>
    <cellStyle name="Normal 6 2 4" xfId="14966" xr:uid="{00000000-0005-0000-0000-00007E3A0000}"/>
    <cellStyle name="Normal 6 2 4 2" xfId="14967" xr:uid="{00000000-0005-0000-0000-00007F3A0000}"/>
    <cellStyle name="Normal 6 2 4 2 2" xfId="14968" xr:uid="{00000000-0005-0000-0000-0000803A0000}"/>
    <cellStyle name="Normal 6 2 4 2 2 2" xfId="14969" xr:uid="{00000000-0005-0000-0000-0000813A0000}"/>
    <cellStyle name="Normal 6 2 4 2 2 2 2" xfId="14970" xr:uid="{00000000-0005-0000-0000-0000823A0000}"/>
    <cellStyle name="Normal 6 2 4 2 2 3" xfId="14971" xr:uid="{00000000-0005-0000-0000-0000833A0000}"/>
    <cellStyle name="Normal 6 2 4 2 3" xfId="14972" xr:uid="{00000000-0005-0000-0000-0000843A0000}"/>
    <cellStyle name="Normal 6 2 4 2 3 2" xfId="14973" xr:uid="{00000000-0005-0000-0000-0000853A0000}"/>
    <cellStyle name="Normal 6 2 4 2 4" xfId="14974" xr:uid="{00000000-0005-0000-0000-0000863A0000}"/>
    <cellStyle name="Normal 6 2 4 2_RH et QS" xfId="14975" xr:uid="{00000000-0005-0000-0000-0000873A0000}"/>
    <cellStyle name="Normal 6 2 4 3" xfId="14976" xr:uid="{00000000-0005-0000-0000-0000883A0000}"/>
    <cellStyle name="Normal 6 2 4 3 2" xfId="14977" xr:uid="{00000000-0005-0000-0000-0000893A0000}"/>
    <cellStyle name="Normal 6 2 4 3 2 2" xfId="14978" xr:uid="{00000000-0005-0000-0000-00008A3A0000}"/>
    <cellStyle name="Normal 6 2 4 3 2 2 2" xfId="14979" xr:uid="{00000000-0005-0000-0000-00008B3A0000}"/>
    <cellStyle name="Normal 6 2 4 3 2 3" xfId="14980" xr:uid="{00000000-0005-0000-0000-00008C3A0000}"/>
    <cellStyle name="Normal 6 2 4 3 3" xfId="14981" xr:uid="{00000000-0005-0000-0000-00008D3A0000}"/>
    <cellStyle name="Normal 6 2 4 3 3 2" xfId="14982" xr:uid="{00000000-0005-0000-0000-00008E3A0000}"/>
    <cellStyle name="Normal 6 2 4 3 4" xfId="14983" xr:uid="{00000000-0005-0000-0000-00008F3A0000}"/>
    <cellStyle name="Normal 6 2 4 3_RH et QS" xfId="14984" xr:uid="{00000000-0005-0000-0000-0000903A0000}"/>
    <cellStyle name="Normal 6 2 4 4" xfId="14985" xr:uid="{00000000-0005-0000-0000-0000913A0000}"/>
    <cellStyle name="Normal 6 2 4 4 2" xfId="14986" xr:uid="{00000000-0005-0000-0000-0000923A0000}"/>
    <cellStyle name="Normal 6 2 4 4 2 2" xfId="14987" xr:uid="{00000000-0005-0000-0000-0000933A0000}"/>
    <cellStyle name="Normal 6 2 4 4 3" xfId="14988" xr:uid="{00000000-0005-0000-0000-0000943A0000}"/>
    <cellStyle name="Normal 6 2 4 5" xfId="14989" xr:uid="{00000000-0005-0000-0000-0000953A0000}"/>
    <cellStyle name="Normal 6 2 4 5 2" xfId="14990" xr:uid="{00000000-0005-0000-0000-0000963A0000}"/>
    <cellStyle name="Normal 6 2 4 6" xfId="14991" xr:uid="{00000000-0005-0000-0000-0000973A0000}"/>
    <cellStyle name="Normal 6 2 4_RH et QS" xfId="14992" xr:uid="{00000000-0005-0000-0000-0000983A0000}"/>
    <cellStyle name="Normal 6 2 5" xfId="14993" xr:uid="{00000000-0005-0000-0000-0000993A0000}"/>
    <cellStyle name="Normal 6 2 5 2" xfId="14994" xr:uid="{00000000-0005-0000-0000-00009A3A0000}"/>
    <cellStyle name="Normal 6 2 5 2 2" xfId="14995" xr:uid="{00000000-0005-0000-0000-00009B3A0000}"/>
    <cellStyle name="Normal 6 2 5 2 2 2" xfId="14996" xr:uid="{00000000-0005-0000-0000-00009C3A0000}"/>
    <cellStyle name="Normal 6 2 5 2 2 2 2" xfId="14997" xr:uid="{00000000-0005-0000-0000-00009D3A0000}"/>
    <cellStyle name="Normal 6 2 5 2 2 3" xfId="14998" xr:uid="{00000000-0005-0000-0000-00009E3A0000}"/>
    <cellStyle name="Normal 6 2 5 2 3" xfId="14999" xr:uid="{00000000-0005-0000-0000-00009F3A0000}"/>
    <cellStyle name="Normal 6 2 5 2 3 2" xfId="15000" xr:uid="{00000000-0005-0000-0000-0000A03A0000}"/>
    <cellStyle name="Normal 6 2 5 2 4" xfId="15001" xr:uid="{00000000-0005-0000-0000-0000A13A0000}"/>
    <cellStyle name="Normal 6 2 5 2_RH et QS" xfId="15002" xr:uid="{00000000-0005-0000-0000-0000A23A0000}"/>
    <cellStyle name="Normal 6 2 5 3" xfId="15003" xr:uid="{00000000-0005-0000-0000-0000A33A0000}"/>
    <cellStyle name="Normal 6 2 5 3 2" xfId="15004" xr:uid="{00000000-0005-0000-0000-0000A43A0000}"/>
    <cellStyle name="Normal 6 2 5 3 2 2" xfId="15005" xr:uid="{00000000-0005-0000-0000-0000A53A0000}"/>
    <cellStyle name="Normal 6 2 5 3 2 2 2" xfId="15006" xr:uid="{00000000-0005-0000-0000-0000A63A0000}"/>
    <cellStyle name="Normal 6 2 5 3 2 3" xfId="15007" xr:uid="{00000000-0005-0000-0000-0000A73A0000}"/>
    <cellStyle name="Normal 6 2 5 3 3" xfId="15008" xr:uid="{00000000-0005-0000-0000-0000A83A0000}"/>
    <cellStyle name="Normal 6 2 5 3 3 2" xfId="15009" xr:uid="{00000000-0005-0000-0000-0000A93A0000}"/>
    <cellStyle name="Normal 6 2 5 3 4" xfId="15010" xr:uid="{00000000-0005-0000-0000-0000AA3A0000}"/>
    <cellStyle name="Normal 6 2 5 3_RH et QS" xfId="15011" xr:uid="{00000000-0005-0000-0000-0000AB3A0000}"/>
    <cellStyle name="Normal 6 2 5 4" xfId="15012" xr:uid="{00000000-0005-0000-0000-0000AC3A0000}"/>
    <cellStyle name="Normal 6 2 5 4 2" xfId="15013" xr:uid="{00000000-0005-0000-0000-0000AD3A0000}"/>
    <cellStyle name="Normal 6 2 5 4 2 2" xfId="15014" xr:uid="{00000000-0005-0000-0000-0000AE3A0000}"/>
    <cellStyle name="Normal 6 2 5 4 3" xfId="15015" xr:uid="{00000000-0005-0000-0000-0000AF3A0000}"/>
    <cellStyle name="Normal 6 2 5 5" xfId="15016" xr:uid="{00000000-0005-0000-0000-0000B03A0000}"/>
    <cellStyle name="Normal 6 2 5 5 2" xfId="15017" xr:uid="{00000000-0005-0000-0000-0000B13A0000}"/>
    <cellStyle name="Normal 6 2 5 6" xfId="15018" xr:uid="{00000000-0005-0000-0000-0000B23A0000}"/>
    <cellStyle name="Normal 6 2 5_RH et QS" xfId="15019" xr:uid="{00000000-0005-0000-0000-0000B33A0000}"/>
    <cellStyle name="Normal 6 2 6" xfId="15020" xr:uid="{00000000-0005-0000-0000-0000B43A0000}"/>
    <cellStyle name="Normal 6 2 6 2" xfId="15021" xr:uid="{00000000-0005-0000-0000-0000B53A0000}"/>
    <cellStyle name="Normal 6 2 6 2 2" xfId="15022" xr:uid="{00000000-0005-0000-0000-0000B63A0000}"/>
    <cellStyle name="Normal 6 2 6 2 2 2" xfId="15023" xr:uid="{00000000-0005-0000-0000-0000B73A0000}"/>
    <cellStyle name="Normal 6 2 6 2 3" xfId="15024" xr:uid="{00000000-0005-0000-0000-0000B83A0000}"/>
    <cellStyle name="Normal 6 2 6 3" xfId="15025" xr:uid="{00000000-0005-0000-0000-0000B93A0000}"/>
    <cellStyle name="Normal 6 2 6 3 2" xfId="15026" xr:uid="{00000000-0005-0000-0000-0000BA3A0000}"/>
    <cellStyle name="Normal 6 2 6 4" xfId="15027" xr:uid="{00000000-0005-0000-0000-0000BB3A0000}"/>
    <cellStyle name="Normal 6 2 6_RH et QS" xfId="15028" xr:uid="{00000000-0005-0000-0000-0000BC3A0000}"/>
    <cellStyle name="Normal 6 2 7" xfId="15029" xr:uid="{00000000-0005-0000-0000-0000BD3A0000}"/>
    <cellStyle name="Normal 6 2 7 2" xfId="15030" xr:uid="{00000000-0005-0000-0000-0000BE3A0000}"/>
    <cellStyle name="Normal 6 2 7 2 2" xfId="15031" xr:uid="{00000000-0005-0000-0000-0000BF3A0000}"/>
    <cellStyle name="Normal 6 2 7 2 2 2" xfId="15032" xr:uid="{00000000-0005-0000-0000-0000C03A0000}"/>
    <cellStyle name="Normal 6 2 7 2 3" xfId="15033" xr:uid="{00000000-0005-0000-0000-0000C13A0000}"/>
    <cellStyle name="Normal 6 2 7 3" xfId="15034" xr:uid="{00000000-0005-0000-0000-0000C23A0000}"/>
    <cellStyle name="Normal 6 2 7 3 2" xfId="15035" xr:uid="{00000000-0005-0000-0000-0000C33A0000}"/>
    <cellStyle name="Normal 6 2 7 4" xfId="15036" xr:uid="{00000000-0005-0000-0000-0000C43A0000}"/>
    <cellStyle name="Normal 6 2 7_RH et QS" xfId="15037" xr:uid="{00000000-0005-0000-0000-0000C53A0000}"/>
    <cellStyle name="Normal 6 2 8" xfId="15038" xr:uid="{00000000-0005-0000-0000-0000C63A0000}"/>
    <cellStyle name="Normal 6 2 8 2" xfId="15039" xr:uid="{00000000-0005-0000-0000-0000C73A0000}"/>
    <cellStyle name="Normal 6 2 8 2 2" xfId="15040" xr:uid="{00000000-0005-0000-0000-0000C83A0000}"/>
    <cellStyle name="Normal 6 2 8 3" xfId="15041" xr:uid="{00000000-0005-0000-0000-0000C93A0000}"/>
    <cellStyle name="Normal 6 2 9" xfId="15042" xr:uid="{00000000-0005-0000-0000-0000CA3A0000}"/>
    <cellStyle name="Normal 6 2 9 2" xfId="15043" xr:uid="{00000000-0005-0000-0000-0000CB3A0000}"/>
    <cellStyle name="Normal 6 2_CA Fixe" xfId="15044" xr:uid="{00000000-0005-0000-0000-0000CC3A0000}"/>
    <cellStyle name="Normal 6 3" xfId="15045" xr:uid="{00000000-0005-0000-0000-0000CD3A0000}"/>
    <cellStyle name="Normal 6 4" xfId="15046" xr:uid="{00000000-0005-0000-0000-0000CE3A0000}"/>
    <cellStyle name="Normal 60" xfId="15047" xr:uid="{00000000-0005-0000-0000-0000CF3A0000}"/>
    <cellStyle name="Normal 61" xfId="15048" xr:uid="{00000000-0005-0000-0000-0000D03A0000}"/>
    <cellStyle name="Normal 62" xfId="15049" xr:uid="{00000000-0005-0000-0000-0000D13A0000}"/>
    <cellStyle name="Normal 63" xfId="15050" xr:uid="{00000000-0005-0000-0000-0000D23A0000}"/>
    <cellStyle name="Normal 64" xfId="15051" xr:uid="{00000000-0005-0000-0000-0000D33A0000}"/>
    <cellStyle name="Normal 65" xfId="15052" xr:uid="{00000000-0005-0000-0000-0000D43A0000}"/>
    <cellStyle name="Normal 66" xfId="15053" xr:uid="{00000000-0005-0000-0000-0000D53A0000}"/>
    <cellStyle name="Normal 67" xfId="15054" xr:uid="{00000000-0005-0000-0000-0000D63A0000}"/>
    <cellStyle name="Normal 68" xfId="15055" xr:uid="{00000000-0005-0000-0000-0000D73A0000}"/>
    <cellStyle name="Normal 69" xfId="15056" xr:uid="{00000000-0005-0000-0000-0000D83A0000}"/>
    <cellStyle name="Normal 7" xfId="15057" xr:uid="{00000000-0005-0000-0000-0000D93A0000}"/>
    <cellStyle name="Normal 7 2" xfId="15058" xr:uid="{00000000-0005-0000-0000-0000DA3A0000}"/>
    <cellStyle name="Normal 70" xfId="15059" xr:uid="{00000000-0005-0000-0000-0000DB3A0000}"/>
    <cellStyle name="Normal 71" xfId="15060" xr:uid="{00000000-0005-0000-0000-0000DC3A0000}"/>
    <cellStyle name="Normal 72" xfId="15061" xr:uid="{00000000-0005-0000-0000-0000DD3A0000}"/>
    <cellStyle name="Normal 73" xfId="15062" xr:uid="{00000000-0005-0000-0000-0000DE3A0000}"/>
    <cellStyle name="Normal 74" xfId="15063" xr:uid="{00000000-0005-0000-0000-0000DF3A0000}"/>
    <cellStyle name="Normal 74 2" xfId="15064" xr:uid="{00000000-0005-0000-0000-0000E03A0000}"/>
    <cellStyle name="Normal 74 2 2" xfId="15065" xr:uid="{00000000-0005-0000-0000-0000E13A0000}"/>
    <cellStyle name="Normal 74 2 2 2" xfId="15066" xr:uid="{00000000-0005-0000-0000-0000E23A0000}"/>
    <cellStyle name="Normal 74 2 2 2 2" xfId="15067" xr:uid="{00000000-0005-0000-0000-0000E33A0000}"/>
    <cellStyle name="Normal 74 2 2 3" xfId="15068" xr:uid="{00000000-0005-0000-0000-0000E43A0000}"/>
    <cellStyle name="Normal 74 2 3" xfId="15069" xr:uid="{00000000-0005-0000-0000-0000E53A0000}"/>
    <cellStyle name="Normal 74 2 3 2" xfId="15070" xr:uid="{00000000-0005-0000-0000-0000E63A0000}"/>
    <cellStyle name="Normal 74 2 4" xfId="15071" xr:uid="{00000000-0005-0000-0000-0000E73A0000}"/>
    <cellStyle name="Normal 74 2_RH et QS" xfId="15072" xr:uid="{00000000-0005-0000-0000-0000E83A0000}"/>
    <cellStyle name="Normal 74 3" xfId="15073" xr:uid="{00000000-0005-0000-0000-0000E93A0000}"/>
    <cellStyle name="Normal 74 3 2" xfId="15074" xr:uid="{00000000-0005-0000-0000-0000EA3A0000}"/>
    <cellStyle name="Normal 74 3 2 2" xfId="15075" xr:uid="{00000000-0005-0000-0000-0000EB3A0000}"/>
    <cellStyle name="Normal 74 3 2 2 2" xfId="15076" xr:uid="{00000000-0005-0000-0000-0000EC3A0000}"/>
    <cellStyle name="Normal 74 3 2 3" xfId="15077" xr:uid="{00000000-0005-0000-0000-0000ED3A0000}"/>
    <cellStyle name="Normal 74 3 3" xfId="15078" xr:uid="{00000000-0005-0000-0000-0000EE3A0000}"/>
    <cellStyle name="Normal 74 3 3 2" xfId="15079" xr:uid="{00000000-0005-0000-0000-0000EF3A0000}"/>
    <cellStyle name="Normal 74 3 4" xfId="15080" xr:uid="{00000000-0005-0000-0000-0000F03A0000}"/>
    <cellStyle name="Normal 74 3_RH et QS" xfId="15081" xr:uid="{00000000-0005-0000-0000-0000F13A0000}"/>
    <cellStyle name="Normal 74 4" xfId="15082" xr:uid="{00000000-0005-0000-0000-0000F23A0000}"/>
    <cellStyle name="Normal 74 4 2" xfId="15083" xr:uid="{00000000-0005-0000-0000-0000F33A0000}"/>
    <cellStyle name="Normal 74 4 2 2" xfId="15084" xr:uid="{00000000-0005-0000-0000-0000F43A0000}"/>
    <cellStyle name="Normal 74 4 3" xfId="15085" xr:uid="{00000000-0005-0000-0000-0000F53A0000}"/>
    <cellStyle name="Normal 74 5" xfId="15086" xr:uid="{00000000-0005-0000-0000-0000F63A0000}"/>
    <cellStyle name="Normal 74 5 2" xfId="15087" xr:uid="{00000000-0005-0000-0000-0000F73A0000}"/>
    <cellStyle name="Normal 74 6" xfId="15088" xr:uid="{00000000-0005-0000-0000-0000F83A0000}"/>
    <cellStyle name="Normal 74_RH et QS" xfId="15089" xr:uid="{00000000-0005-0000-0000-0000F93A0000}"/>
    <cellStyle name="Normal 75" xfId="15090" xr:uid="{00000000-0005-0000-0000-0000FA3A0000}"/>
    <cellStyle name="Normal 75 2" xfId="15091" xr:uid="{00000000-0005-0000-0000-0000FB3A0000}"/>
    <cellStyle name="Normal 75 2 2" xfId="15092" xr:uid="{00000000-0005-0000-0000-0000FC3A0000}"/>
    <cellStyle name="Normal 75 2 2 2" xfId="15093" xr:uid="{00000000-0005-0000-0000-0000FD3A0000}"/>
    <cellStyle name="Normal 75 2 2 2 2" xfId="15094" xr:uid="{00000000-0005-0000-0000-0000FE3A0000}"/>
    <cellStyle name="Normal 75 2 2 3" xfId="15095" xr:uid="{00000000-0005-0000-0000-0000FF3A0000}"/>
    <cellStyle name="Normal 75 2 3" xfId="15096" xr:uid="{00000000-0005-0000-0000-0000003B0000}"/>
    <cellStyle name="Normal 75 2 3 2" xfId="15097" xr:uid="{00000000-0005-0000-0000-0000013B0000}"/>
    <cellStyle name="Normal 75 2 4" xfId="15098" xr:uid="{00000000-0005-0000-0000-0000023B0000}"/>
    <cellStyle name="Normal 75 2_RH et QS" xfId="15099" xr:uid="{00000000-0005-0000-0000-0000033B0000}"/>
    <cellStyle name="Normal 75 3" xfId="15100" xr:uid="{00000000-0005-0000-0000-0000043B0000}"/>
    <cellStyle name="Normal 75 3 2" xfId="15101" xr:uid="{00000000-0005-0000-0000-0000053B0000}"/>
    <cellStyle name="Normal 75 3 2 2" xfId="15102" xr:uid="{00000000-0005-0000-0000-0000063B0000}"/>
    <cellStyle name="Normal 75 3 2 2 2" xfId="15103" xr:uid="{00000000-0005-0000-0000-0000073B0000}"/>
    <cellStyle name="Normal 75 3 2 3" xfId="15104" xr:uid="{00000000-0005-0000-0000-0000083B0000}"/>
    <cellStyle name="Normal 75 3 3" xfId="15105" xr:uid="{00000000-0005-0000-0000-0000093B0000}"/>
    <cellStyle name="Normal 75 3 3 2" xfId="15106" xr:uid="{00000000-0005-0000-0000-00000A3B0000}"/>
    <cellStyle name="Normal 75 3 4" xfId="15107" xr:uid="{00000000-0005-0000-0000-00000B3B0000}"/>
    <cellStyle name="Normal 75 3_RH et QS" xfId="15108" xr:uid="{00000000-0005-0000-0000-00000C3B0000}"/>
    <cellStyle name="Normal 75 4" xfId="15109" xr:uid="{00000000-0005-0000-0000-00000D3B0000}"/>
    <cellStyle name="Normal 75 4 2" xfId="15110" xr:uid="{00000000-0005-0000-0000-00000E3B0000}"/>
    <cellStyle name="Normal 75 4 2 2" xfId="15111" xr:uid="{00000000-0005-0000-0000-00000F3B0000}"/>
    <cellStyle name="Normal 75 4 3" xfId="15112" xr:uid="{00000000-0005-0000-0000-0000103B0000}"/>
    <cellStyle name="Normal 75 5" xfId="15113" xr:uid="{00000000-0005-0000-0000-0000113B0000}"/>
    <cellStyle name="Normal 75 5 2" xfId="15114" xr:uid="{00000000-0005-0000-0000-0000123B0000}"/>
    <cellStyle name="Normal 75 6" xfId="15115" xr:uid="{00000000-0005-0000-0000-0000133B0000}"/>
    <cellStyle name="Normal 75_RH et QS" xfId="15116" xr:uid="{00000000-0005-0000-0000-0000143B0000}"/>
    <cellStyle name="Normal 76" xfId="15117" xr:uid="{00000000-0005-0000-0000-0000153B0000}"/>
    <cellStyle name="Normal 76 2" xfId="15118" xr:uid="{00000000-0005-0000-0000-0000163B0000}"/>
    <cellStyle name="Normal 76 2 2" xfId="15119" xr:uid="{00000000-0005-0000-0000-0000173B0000}"/>
    <cellStyle name="Normal 76 2 2 2" xfId="15120" xr:uid="{00000000-0005-0000-0000-0000183B0000}"/>
    <cellStyle name="Normal 76 2 2 2 2" xfId="15121" xr:uid="{00000000-0005-0000-0000-0000193B0000}"/>
    <cellStyle name="Normal 76 2 2 3" xfId="15122" xr:uid="{00000000-0005-0000-0000-00001A3B0000}"/>
    <cellStyle name="Normal 76 2 3" xfId="15123" xr:uid="{00000000-0005-0000-0000-00001B3B0000}"/>
    <cellStyle name="Normal 76 2 3 2" xfId="15124" xr:uid="{00000000-0005-0000-0000-00001C3B0000}"/>
    <cellStyle name="Normal 76 2 4" xfId="15125" xr:uid="{00000000-0005-0000-0000-00001D3B0000}"/>
    <cellStyle name="Normal 76 2_RH et QS" xfId="15126" xr:uid="{00000000-0005-0000-0000-00001E3B0000}"/>
    <cellStyle name="Normal 76 3" xfId="15127" xr:uid="{00000000-0005-0000-0000-00001F3B0000}"/>
    <cellStyle name="Normal 76 3 2" xfId="15128" xr:uid="{00000000-0005-0000-0000-0000203B0000}"/>
    <cellStyle name="Normal 76 3 2 2" xfId="15129" xr:uid="{00000000-0005-0000-0000-0000213B0000}"/>
    <cellStyle name="Normal 76 3 2 2 2" xfId="15130" xr:uid="{00000000-0005-0000-0000-0000223B0000}"/>
    <cellStyle name="Normal 76 3 2 3" xfId="15131" xr:uid="{00000000-0005-0000-0000-0000233B0000}"/>
    <cellStyle name="Normal 76 3 3" xfId="15132" xr:uid="{00000000-0005-0000-0000-0000243B0000}"/>
    <cellStyle name="Normal 76 3 3 2" xfId="15133" xr:uid="{00000000-0005-0000-0000-0000253B0000}"/>
    <cellStyle name="Normal 76 3 4" xfId="15134" xr:uid="{00000000-0005-0000-0000-0000263B0000}"/>
    <cellStyle name="Normal 76 3_RH et QS" xfId="15135" xr:uid="{00000000-0005-0000-0000-0000273B0000}"/>
    <cellStyle name="Normal 76 4" xfId="15136" xr:uid="{00000000-0005-0000-0000-0000283B0000}"/>
    <cellStyle name="Normal 76 4 2" xfId="15137" xr:uid="{00000000-0005-0000-0000-0000293B0000}"/>
    <cellStyle name="Normal 76 4 2 2" xfId="15138" xr:uid="{00000000-0005-0000-0000-00002A3B0000}"/>
    <cellStyle name="Normal 76 4 3" xfId="15139" xr:uid="{00000000-0005-0000-0000-00002B3B0000}"/>
    <cellStyle name="Normal 76 5" xfId="15140" xr:uid="{00000000-0005-0000-0000-00002C3B0000}"/>
    <cellStyle name="Normal 76 5 2" xfId="15141" xr:uid="{00000000-0005-0000-0000-00002D3B0000}"/>
    <cellStyle name="Normal 76 6" xfId="15142" xr:uid="{00000000-0005-0000-0000-00002E3B0000}"/>
    <cellStyle name="Normal 76_RH et QS" xfId="15143" xr:uid="{00000000-0005-0000-0000-00002F3B0000}"/>
    <cellStyle name="Normal 77" xfId="15144" xr:uid="{00000000-0005-0000-0000-0000303B0000}"/>
    <cellStyle name="Normal 77 2" xfId="15145" xr:uid="{00000000-0005-0000-0000-0000313B0000}"/>
    <cellStyle name="Normal 77 2 2" xfId="15146" xr:uid="{00000000-0005-0000-0000-0000323B0000}"/>
    <cellStyle name="Normal 77 2 2 2" xfId="15147" xr:uid="{00000000-0005-0000-0000-0000333B0000}"/>
    <cellStyle name="Normal 77 2 2 2 2" xfId="15148" xr:uid="{00000000-0005-0000-0000-0000343B0000}"/>
    <cellStyle name="Normal 77 2 2 3" xfId="15149" xr:uid="{00000000-0005-0000-0000-0000353B0000}"/>
    <cellStyle name="Normal 77 2 3" xfId="15150" xr:uid="{00000000-0005-0000-0000-0000363B0000}"/>
    <cellStyle name="Normal 77 2 3 2" xfId="15151" xr:uid="{00000000-0005-0000-0000-0000373B0000}"/>
    <cellStyle name="Normal 77 2 4" xfId="15152" xr:uid="{00000000-0005-0000-0000-0000383B0000}"/>
    <cellStyle name="Normal 77 2_RH et QS" xfId="15153" xr:uid="{00000000-0005-0000-0000-0000393B0000}"/>
    <cellStyle name="Normal 77 3" xfId="15154" xr:uid="{00000000-0005-0000-0000-00003A3B0000}"/>
    <cellStyle name="Normal 77 3 2" xfId="15155" xr:uid="{00000000-0005-0000-0000-00003B3B0000}"/>
    <cellStyle name="Normal 77 3 2 2" xfId="15156" xr:uid="{00000000-0005-0000-0000-00003C3B0000}"/>
    <cellStyle name="Normal 77 3 2 2 2" xfId="15157" xr:uid="{00000000-0005-0000-0000-00003D3B0000}"/>
    <cellStyle name="Normal 77 3 2 3" xfId="15158" xr:uid="{00000000-0005-0000-0000-00003E3B0000}"/>
    <cellStyle name="Normal 77 3 3" xfId="15159" xr:uid="{00000000-0005-0000-0000-00003F3B0000}"/>
    <cellStyle name="Normal 77 3 3 2" xfId="15160" xr:uid="{00000000-0005-0000-0000-0000403B0000}"/>
    <cellStyle name="Normal 77 3 4" xfId="15161" xr:uid="{00000000-0005-0000-0000-0000413B0000}"/>
    <cellStyle name="Normal 77 3_RH et QS" xfId="15162" xr:uid="{00000000-0005-0000-0000-0000423B0000}"/>
    <cellStyle name="Normal 77 4" xfId="15163" xr:uid="{00000000-0005-0000-0000-0000433B0000}"/>
    <cellStyle name="Normal 77 4 2" xfId="15164" xr:uid="{00000000-0005-0000-0000-0000443B0000}"/>
    <cellStyle name="Normal 77 4 2 2" xfId="15165" xr:uid="{00000000-0005-0000-0000-0000453B0000}"/>
    <cellStyle name="Normal 77 4 3" xfId="15166" xr:uid="{00000000-0005-0000-0000-0000463B0000}"/>
    <cellStyle name="Normal 77 5" xfId="15167" xr:uid="{00000000-0005-0000-0000-0000473B0000}"/>
    <cellStyle name="Normal 77 5 2" xfId="15168" xr:uid="{00000000-0005-0000-0000-0000483B0000}"/>
    <cellStyle name="Normal 77 6" xfId="15169" xr:uid="{00000000-0005-0000-0000-0000493B0000}"/>
    <cellStyle name="Normal 77_RH et QS" xfId="15170" xr:uid="{00000000-0005-0000-0000-00004A3B0000}"/>
    <cellStyle name="Normal 78" xfId="15171" xr:uid="{00000000-0005-0000-0000-00004B3B0000}"/>
    <cellStyle name="Normal 78 2" xfId="15172" xr:uid="{00000000-0005-0000-0000-00004C3B0000}"/>
    <cellStyle name="Normal 78 2 2" xfId="15173" xr:uid="{00000000-0005-0000-0000-00004D3B0000}"/>
    <cellStyle name="Normal 78 2 2 2" xfId="15174" xr:uid="{00000000-0005-0000-0000-00004E3B0000}"/>
    <cellStyle name="Normal 78 2 2 2 2" xfId="15175" xr:uid="{00000000-0005-0000-0000-00004F3B0000}"/>
    <cellStyle name="Normal 78 2 2 3" xfId="15176" xr:uid="{00000000-0005-0000-0000-0000503B0000}"/>
    <cellStyle name="Normal 78 2 3" xfId="15177" xr:uid="{00000000-0005-0000-0000-0000513B0000}"/>
    <cellStyle name="Normal 78 2 3 2" xfId="15178" xr:uid="{00000000-0005-0000-0000-0000523B0000}"/>
    <cellStyle name="Normal 78 2 4" xfId="15179" xr:uid="{00000000-0005-0000-0000-0000533B0000}"/>
    <cellStyle name="Normal 78 2_RH et QS" xfId="15180" xr:uid="{00000000-0005-0000-0000-0000543B0000}"/>
    <cellStyle name="Normal 78 3" xfId="15181" xr:uid="{00000000-0005-0000-0000-0000553B0000}"/>
    <cellStyle name="Normal 78 3 2" xfId="15182" xr:uid="{00000000-0005-0000-0000-0000563B0000}"/>
    <cellStyle name="Normal 78 3 2 2" xfId="15183" xr:uid="{00000000-0005-0000-0000-0000573B0000}"/>
    <cellStyle name="Normal 78 3 2 2 2" xfId="15184" xr:uid="{00000000-0005-0000-0000-0000583B0000}"/>
    <cellStyle name="Normal 78 3 2 3" xfId="15185" xr:uid="{00000000-0005-0000-0000-0000593B0000}"/>
    <cellStyle name="Normal 78 3 3" xfId="15186" xr:uid="{00000000-0005-0000-0000-00005A3B0000}"/>
    <cellStyle name="Normal 78 3 3 2" xfId="15187" xr:uid="{00000000-0005-0000-0000-00005B3B0000}"/>
    <cellStyle name="Normal 78 3 4" xfId="15188" xr:uid="{00000000-0005-0000-0000-00005C3B0000}"/>
    <cellStyle name="Normal 78 3_RH et QS" xfId="15189" xr:uid="{00000000-0005-0000-0000-00005D3B0000}"/>
    <cellStyle name="Normal 78 4" xfId="15190" xr:uid="{00000000-0005-0000-0000-00005E3B0000}"/>
    <cellStyle name="Normal 78 4 2" xfId="15191" xr:uid="{00000000-0005-0000-0000-00005F3B0000}"/>
    <cellStyle name="Normal 78 4 2 2" xfId="15192" xr:uid="{00000000-0005-0000-0000-0000603B0000}"/>
    <cellStyle name="Normal 78 4 3" xfId="15193" xr:uid="{00000000-0005-0000-0000-0000613B0000}"/>
    <cellStyle name="Normal 78 5" xfId="15194" xr:uid="{00000000-0005-0000-0000-0000623B0000}"/>
    <cellStyle name="Normal 78 5 2" xfId="15195" xr:uid="{00000000-0005-0000-0000-0000633B0000}"/>
    <cellStyle name="Normal 78 6" xfId="15196" xr:uid="{00000000-0005-0000-0000-0000643B0000}"/>
    <cellStyle name="Normal 78_RH et QS" xfId="15197" xr:uid="{00000000-0005-0000-0000-0000653B0000}"/>
    <cellStyle name="Normal 79" xfId="15198" xr:uid="{00000000-0005-0000-0000-0000663B0000}"/>
    <cellStyle name="Normal 79 2" xfId="15199" xr:uid="{00000000-0005-0000-0000-0000673B0000}"/>
    <cellStyle name="Normal 79 2 2" xfId="15200" xr:uid="{00000000-0005-0000-0000-0000683B0000}"/>
    <cellStyle name="Normal 79 2 2 2" xfId="15201" xr:uid="{00000000-0005-0000-0000-0000693B0000}"/>
    <cellStyle name="Normal 79 2 2 2 2" xfId="15202" xr:uid="{00000000-0005-0000-0000-00006A3B0000}"/>
    <cellStyle name="Normal 79 2 2 3" xfId="15203" xr:uid="{00000000-0005-0000-0000-00006B3B0000}"/>
    <cellStyle name="Normal 79 2 3" xfId="15204" xr:uid="{00000000-0005-0000-0000-00006C3B0000}"/>
    <cellStyle name="Normal 79 2 3 2" xfId="15205" xr:uid="{00000000-0005-0000-0000-00006D3B0000}"/>
    <cellStyle name="Normal 79 2 4" xfId="15206" xr:uid="{00000000-0005-0000-0000-00006E3B0000}"/>
    <cellStyle name="Normal 79 2_RH et QS" xfId="15207" xr:uid="{00000000-0005-0000-0000-00006F3B0000}"/>
    <cellStyle name="Normal 79 3" xfId="15208" xr:uid="{00000000-0005-0000-0000-0000703B0000}"/>
    <cellStyle name="Normal 79 3 2" xfId="15209" xr:uid="{00000000-0005-0000-0000-0000713B0000}"/>
    <cellStyle name="Normal 79 3 2 2" xfId="15210" xr:uid="{00000000-0005-0000-0000-0000723B0000}"/>
    <cellStyle name="Normal 79 3 2 2 2" xfId="15211" xr:uid="{00000000-0005-0000-0000-0000733B0000}"/>
    <cellStyle name="Normal 79 3 2 3" xfId="15212" xr:uid="{00000000-0005-0000-0000-0000743B0000}"/>
    <cellStyle name="Normal 79 3 3" xfId="15213" xr:uid="{00000000-0005-0000-0000-0000753B0000}"/>
    <cellStyle name="Normal 79 3 3 2" xfId="15214" xr:uid="{00000000-0005-0000-0000-0000763B0000}"/>
    <cellStyle name="Normal 79 3 4" xfId="15215" xr:uid="{00000000-0005-0000-0000-0000773B0000}"/>
    <cellStyle name="Normal 79 3_RH et QS" xfId="15216" xr:uid="{00000000-0005-0000-0000-0000783B0000}"/>
    <cellStyle name="Normal 79 4" xfId="15217" xr:uid="{00000000-0005-0000-0000-0000793B0000}"/>
    <cellStyle name="Normal 79 4 2" xfId="15218" xr:uid="{00000000-0005-0000-0000-00007A3B0000}"/>
    <cellStyle name="Normal 79 4 2 2" xfId="15219" xr:uid="{00000000-0005-0000-0000-00007B3B0000}"/>
    <cellStyle name="Normal 79 4 3" xfId="15220" xr:uid="{00000000-0005-0000-0000-00007C3B0000}"/>
    <cellStyle name="Normal 79 5" xfId="15221" xr:uid="{00000000-0005-0000-0000-00007D3B0000}"/>
    <cellStyle name="Normal 79 5 2" xfId="15222" xr:uid="{00000000-0005-0000-0000-00007E3B0000}"/>
    <cellStyle name="Normal 79 6" xfId="15223" xr:uid="{00000000-0005-0000-0000-00007F3B0000}"/>
    <cellStyle name="Normal 79_RH et QS" xfId="15224" xr:uid="{00000000-0005-0000-0000-0000803B0000}"/>
    <cellStyle name="Normal 8" xfId="15225" xr:uid="{00000000-0005-0000-0000-0000813B0000}"/>
    <cellStyle name="Normal 8 10" xfId="15226" xr:uid="{00000000-0005-0000-0000-0000823B0000}"/>
    <cellStyle name="Normal 8 2" xfId="15227" xr:uid="{00000000-0005-0000-0000-0000833B0000}"/>
    <cellStyle name="Normal 8 2 2" xfId="15228" xr:uid="{00000000-0005-0000-0000-0000843B0000}"/>
    <cellStyle name="Normal 8 2 2 2" xfId="15229" xr:uid="{00000000-0005-0000-0000-0000853B0000}"/>
    <cellStyle name="Normal 8 2 2 2 2" xfId="15230" xr:uid="{00000000-0005-0000-0000-0000863B0000}"/>
    <cellStyle name="Normal 8 2 2 2 2 2" xfId="15231" xr:uid="{00000000-0005-0000-0000-0000873B0000}"/>
    <cellStyle name="Normal 8 2 2 2 2 2 2" xfId="15232" xr:uid="{00000000-0005-0000-0000-0000883B0000}"/>
    <cellStyle name="Normal 8 2 2 2 2 3" xfId="15233" xr:uid="{00000000-0005-0000-0000-0000893B0000}"/>
    <cellStyle name="Normal 8 2 2 2 3" xfId="15234" xr:uid="{00000000-0005-0000-0000-00008A3B0000}"/>
    <cellStyle name="Normal 8 2 2 2 3 2" xfId="15235" xr:uid="{00000000-0005-0000-0000-00008B3B0000}"/>
    <cellStyle name="Normal 8 2 2 2 4" xfId="15236" xr:uid="{00000000-0005-0000-0000-00008C3B0000}"/>
    <cellStyle name="Normal 8 2 2 2_RH et QS" xfId="15237" xr:uid="{00000000-0005-0000-0000-00008D3B0000}"/>
    <cellStyle name="Normal 8 2 2 3" xfId="15238" xr:uid="{00000000-0005-0000-0000-00008E3B0000}"/>
    <cellStyle name="Normal 8 2 2 3 2" xfId="15239" xr:uid="{00000000-0005-0000-0000-00008F3B0000}"/>
    <cellStyle name="Normal 8 2 2 3 2 2" xfId="15240" xr:uid="{00000000-0005-0000-0000-0000903B0000}"/>
    <cellStyle name="Normal 8 2 2 3 2 2 2" xfId="15241" xr:uid="{00000000-0005-0000-0000-0000913B0000}"/>
    <cellStyle name="Normal 8 2 2 3 2 3" xfId="15242" xr:uid="{00000000-0005-0000-0000-0000923B0000}"/>
    <cellStyle name="Normal 8 2 2 3 3" xfId="15243" xr:uid="{00000000-0005-0000-0000-0000933B0000}"/>
    <cellStyle name="Normal 8 2 2 3 3 2" xfId="15244" xr:uid="{00000000-0005-0000-0000-0000943B0000}"/>
    <cellStyle name="Normal 8 2 2 3 4" xfId="15245" xr:uid="{00000000-0005-0000-0000-0000953B0000}"/>
    <cellStyle name="Normal 8 2 2 3_RH et QS" xfId="15246" xr:uid="{00000000-0005-0000-0000-0000963B0000}"/>
    <cellStyle name="Normal 8 2 2 4" xfId="15247" xr:uid="{00000000-0005-0000-0000-0000973B0000}"/>
    <cellStyle name="Normal 8 2 2 4 2" xfId="15248" xr:uid="{00000000-0005-0000-0000-0000983B0000}"/>
    <cellStyle name="Normal 8 2 2 4 2 2" xfId="15249" xr:uid="{00000000-0005-0000-0000-0000993B0000}"/>
    <cellStyle name="Normal 8 2 2 4 3" xfId="15250" xr:uid="{00000000-0005-0000-0000-00009A3B0000}"/>
    <cellStyle name="Normal 8 2 2 5" xfId="15251" xr:uid="{00000000-0005-0000-0000-00009B3B0000}"/>
    <cellStyle name="Normal 8 2 2 5 2" xfId="15252" xr:uid="{00000000-0005-0000-0000-00009C3B0000}"/>
    <cellStyle name="Normal 8 2 2 6" xfId="15253" xr:uid="{00000000-0005-0000-0000-00009D3B0000}"/>
    <cellStyle name="Normal 8 2 2_RH et QS" xfId="15254" xr:uid="{00000000-0005-0000-0000-00009E3B0000}"/>
    <cellStyle name="Normal 8 2 3" xfId="15255" xr:uid="{00000000-0005-0000-0000-00009F3B0000}"/>
    <cellStyle name="Normal 8 2 3 2" xfId="15256" xr:uid="{00000000-0005-0000-0000-0000A03B0000}"/>
    <cellStyle name="Normal 8 2 3 2 2" xfId="15257" xr:uid="{00000000-0005-0000-0000-0000A13B0000}"/>
    <cellStyle name="Normal 8 2 3 2 2 2" xfId="15258" xr:uid="{00000000-0005-0000-0000-0000A23B0000}"/>
    <cellStyle name="Normal 8 2 3 2 2 2 2" xfId="15259" xr:uid="{00000000-0005-0000-0000-0000A33B0000}"/>
    <cellStyle name="Normal 8 2 3 2 2 3" xfId="15260" xr:uid="{00000000-0005-0000-0000-0000A43B0000}"/>
    <cellStyle name="Normal 8 2 3 2 3" xfId="15261" xr:uid="{00000000-0005-0000-0000-0000A53B0000}"/>
    <cellStyle name="Normal 8 2 3 2 3 2" xfId="15262" xr:uid="{00000000-0005-0000-0000-0000A63B0000}"/>
    <cellStyle name="Normal 8 2 3 2 4" xfId="15263" xr:uid="{00000000-0005-0000-0000-0000A73B0000}"/>
    <cellStyle name="Normal 8 2 3 2_RH et QS" xfId="15264" xr:uid="{00000000-0005-0000-0000-0000A83B0000}"/>
    <cellStyle name="Normal 8 2 3 3" xfId="15265" xr:uid="{00000000-0005-0000-0000-0000A93B0000}"/>
    <cellStyle name="Normal 8 2 3 3 2" xfId="15266" xr:uid="{00000000-0005-0000-0000-0000AA3B0000}"/>
    <cellStyle name="Normal 8 2 3 3 2 2" xfId="15267" xr:uid="{00000000-0005-0000-0000-0000AB3B0000}"/>
    <cellStyle name="Normal 8 2 3 3 2 2 2" xfId="15268" xr:uid="{00000000-0005-0000-0000-0000AC3B0000}"/>
    <cellStyle name="Normal 8 2 3 3 2 3" xfId="15269" xr:uid="{00000000-0005-0000-0000-0000AD3B0000}"/>
    <cellStyle name="Normal 8 2 3 3 3" xfId="15270" xr:uid="{00000000-0005-0000-0000-0000AE3B0000}"/>
    <cellStyle name="Normal 8 2 3 3 3 2" xfId="15271" xr:uid="{00000000-0005-0000-0000-0000AF3B0000}"/>
    <cellStyle name="Normal 8 2 3 3 4" xfId="15272" xr:uid="{00000000-0005-0000-0000-0000B03B0000}"/>
    <cellStyle name="Normal 8 2 3 3_RH et QS" xfId="15273" xr:uid="{00000000-0005-0000-0000-0000B13B0000}"/>
    <cellStyle name="Normal 8 2 3 4" xfId="15274" xr:uid="{00000000-0005-0000-0000-0000B23B0000}"/>
    <cellStyle name="Normal 8 2 3 4 2" xfId="15275" xr:uid="{00000000-0005-0000-0000-0000B33B0000}"/>
    <cellStyle name="Normal 8 2 3 4 2 2" xfId="15276" xr:uid="{00000000-0005-0000-0000-0000B43B0000}"/>
    <cellStyle name="Normal 8 2 3 4 3" xfId="15277" xr:uid="{00000000-0005-0000-0000-0000B53B0000}"/>
    <cellStyle name="Normal 8 2 3 5" xfId="15278" xr:uid="{00000000-0005-0000-0000-0000B63B0000}"/>
    <cellStyle name="Normal 8 2 3 5 2" xfId="15279" xr:uid="{00000000-0005-0000-0000-0000B73B0000}"/>
    <cellStyle name="Normal 8 2 3 6" xfId="15280" xr:uid="{00000000-0005-0000-0000-0000B83B0000}"/>
    <cellStyle name="Normal 8 2 3_RH et QS" xfId="15281" xr:uid="{00000000-0005-0000-0000-0000B93B0000}"/>
    <cellStyle name="Normal 8 2 4" xfId="15282" xr:uid="{00000000-0005-0000-0000-0000BA3B0000}"/>
    <cellStyle name="Normal 8 2 4 2" xfId="15283" xr:uid="{00000000-0005-0000-0000-0000BB3B0000}"/>
    <cellStyle name="Normal 8 2 4 2 2" xfId="15284" xr:uid="{00000000-0005-0000-0000-0000BC3B0000}"/>
    <cellStyle name="Normal 8 2 4 2 2 2" xfId="15285" xr:uid="{00000000-0005-0000-0000-0000BD3B0000}"/>
    <cellStyle name="Normal 8 2 4 2 3" xfId="15286" xr:uid="{00000000-0005-0000-0000-0000BE3B0000}"/>
    <cellStyle name="Normal 8 2 4 3" xfId="15287" xr:uid="{00000000-0005-0000-0000-0000BF3B0000}"/>
    <cellStyle name="Normal 8 2 4 3 2" xfId="15288" xr:uid="{00000000-0005-0000-0000-0000C03B0000}"/>
    <cellStyle name="Normal 8 2 4 4" xfId="15289" xr:uid="{00000000-0005-0000-0000-0000C13B0000}"/>
    <cellStyle name="Normal 8 2 4_RH et QS" xfId="15290" xr:uid="{00000000-0005-0000-0000-0000C23B0000}"/>
    <cellStyle name="Normal 8 2 5" xfId="15291" xr:uid="{00000000-0005-0000-0000-0000C33B0000}"/>
    <cellStyle name="Normal 8 2 5 2" xfId="15292" xr:uid="{00000000-0005-0000-0000-0000C43B0000}"/>
    <cellStyle name="Normal 8 2 5 2 2" xfId="15293" xr:uid="{00000000-0005-0000-0000-0000C53B0000}"/>
    <cellStyle name="Normal 8 2 5 2 2 2" xfId="15294" xr:uid="{00000000-0005-0000-0000-0000C63B0000}"/>
    <cellStyle name="Normal 8 2 5 2 3" xfId="15295" xr:uid="{00000000-0005-0000-0000-0000C73B0000}"/>
    <cellStyle name="Normal 8 2 5 3" xfId="15296" xr:uid="{00000000-0005-0000-0000-0000C83B0000}"/>
    <cellStyle name="Normal 8 2 5 3 2" xfId="15297" xr:uid="{00000000-0005-0000-0000-0000C93B0000}"/>
    <cellStyle name="Normal 8 2 5 4" xfId="15298" xr:uid="{00000000-0005-0000-0000-0000CA3B0000}"/>
    <cellStyle name="Normal 8 2 5_RH et QS" xfId="15299" xr:uid="{00000000-0005-0000-0000-0000CB3B0000}"/>
    <cellStyle name="Normal 8 2 6" xfId="15300" xr:uid="{00000000-0005-0000-0000-0000CC3B0000}"/>
    <cellStyle name="Normal 8 2 6 2" xfId="15301" xr:uid="{00000000-0005-0000-0000-0000CD3B0000}"/>
    <cellStyle name="Normal 8 2 6 2 2" xfId="15302" xr:uid="{00000000-0005-0000-0000-0000CE3B0000}"/>
    <cellStyle name="Normal 8 2 6 2 2 2" xfId="15303" xr:uid="{00000000-0005-0000-0000-0000CF3B0000}"/>
    <cellStyle name="Normal 8 2 6 2 3" xfId="15304" xr:uid="{00000000-0005-0000-0000-0000D03B0000}"/>
    <cellStyle name="Normal 8 2 6 3" xfId="15305" xr:uid="{00000000-0005-0000-0000-0000D13B0000}"/>
    <cellStyle name="Normal 8 2 6 3 2" xfId="15306" xr:uid="{00000000-0005-0000-0000-0000D23B0000}"/>
    <cellStyle name="Normal 8 2 6 4" xfId="15307" xr:uid="{00000000-0005-0000-0000-0000D33B0000}"/>
    <cellStyle name="Normal 8 2 6_RH et QS" xfId="15308" xr:uid="{00000000-0005-0000-0000-0000D43B0000}"/>
    <cellStyle name="Normal 8 2 7" xfId="15309" xr:uid="{00000000-0005-0000-0000-0000D53B0000}"/>
    <cellStyle name="Normal 8 2 7 2" xfId="15310" xr:uid="{00000000-0005-0000-0000-0000D63B0000}"/>
    <cellStyle name="Normal 8 2 7 2 2" xfId="15311" xr:uid="{00000000-0005-0000-0000-0000D73B0000}"/>
    <cellStyle name="Normal 8 2 7 3" xfId="15312" xr:uid="{00000000-0005-0000-0000-0000D83B0000}"/>
    <cellStyle name="Normal 8 2 8" xfId="15313" xr:uid="{00000000-0005-0000-0000-0000D93B0000}"/>
    <cellStyle name="Normal 8 2 8 2" xfId="15314" xr:uid="{00000000-0005-0000-0000-0000DA3B0000}"/>
    <cellStyle name="Normal 8 2 9" xfId="15315" xr:uid="{00000000-0005-0000-0000-0000DB3B0000}"/>
    <cellStyle name="Normal 8 2_RH et QS" xfId="15316" xr:uid="{00000000-0005-0000-0000-0000DC3B0000}"/>
    <cellStyle name="Normal 8 3" xfId="15317" xr:uid="{00000000-0005-0000-0000-0000DD3B0000}"/>
    <cellStyle name="Normal 8 4" xfId="15318" xr:uid="{00000000-0005-0000-0000-0000DE3B0000}"/>
    <cellStyle name="Normal 8 4 2" xfId="15319" xr:uid="{00000000-0005-0000-0000-0000DF3B0000}"/>
    <cellStyle name="Normal 8 4 2 2" xfId="15320" xr:uid="{00000000-0005-0000-0000-0000E03B0000}"/>
    <cellStyle name="Normal 8 4 2 2 2" xfId="15321" xr:uid="{00000000-0005-0000-0000-0000E13B0000}"/>
    <cellStyle name="Normal 8 4 2 2 2 2" xfId="15322" xr:uid="{00000000-0005-0000-0000-0000E23B0000}"/>
    <cellStyle name="Normal 8 4 2 2 3" xfId="15323" xr:uid="{00000000-0005-0000-0000-0000E33B0000}"/>
    <cellStyle name="Normal 8 4 2 3" xfId="15324" xr:uid="{00000000-0005-0000-0000-0000E43B0000}"/>
    <cellStyle name="Normal 8 4 2 3 2" xfId="15325" xr:uid="{00000000-0005-0000-0000-0000E53B0000}"/>
    <cellStyle name="Normal 8 4 2 4" xfId="15326" xr:uid="{00000000-0005-0000-0000-0000E63B0000}"/>
    <cellStyle name="Normal 8 4 2_RH et QS" xfId="15327" xr:uid="{00000000-0005-0000-0000-0000E73B0000}"/>
    <cellStyle name="Normal 8 4 3" xfId="15328" xr:uid="{00000000-0005-0000-0000-0000E83B0000}"/>
    <cellStyle name="Normal 8 4 3 2" xfId="15329" xr:uid="{00000000-0005-0000-0000-0000E93B0000}"/>
    <cellStyle name="Normal 8 4 3 2 2" xfId="15330" xr:uid="{00000000-0005-0000-0000-0000EA3B0000}"/>
    <cellStyle name="Normal 8 4 3 2 2 2" xfId="15331" xr:uid="{00000000-0005-0000-0000-0000EB3B0000}"/>
    <cellStyle name="Normal 8 4 3 2 3" xfId="15332" xr:uid="{00000000-0005-0000-0000-0000EC3B0000}"/>
    <cellStyle name="Normal 8 4 3 3" xfId="15333" xr:uid="{00000000-0005-0000-0000-0000ED3B0000}"/>
    <cellStyle name="Normal 8 4 3 3 2" xfId="15334" xr:uid="{00000000-0005-0000-0000-0000EE3B0000}"/>
    <cellStyle name="Normal 8 4 3 4" xfId="15335" xr:uid="{00000000-0005-0000-0000-0000EF3B0000}"/>
    <cellStyle name="Normal 8 4 3_RH et QS" xfId="15336" xr:uid="{00000000-0005-0000-0000-0000F03B0000}"/>
    <cellStyle name="Normal 8 4 4" xfId="15337" xr:uid="{00000000-0005-0000-0000-0000F13B0000}"/>
    <cellStyle name="Normal 8 4 4 2" xfId="15338" xr:uid="{00000000-0005-0000-0000-0000F23B0000}"/>
    <cellStyle name="Normal 8 4 4 2 2" xfId="15339" xr:uid="{00000000-0005-0000-0000-0000F33B0000}"/>
    <cellStyle name="Normal 8 4 4 3" xfId="15340" xr:uid="{00000000-0005-0000-0000-0000F43B0000}"/>
    <cellStyle name="Normal 8 4 5" xfId="15341" xr:uid="{00000000-0005-0000-0000-0000F53B0000}"/>
    <cellStyle name="Normal 8 4 5 2" xfId="15342" xr:uid="{00000000-0005-0000-0000-0000F63B0000}"/>
    <cellStyle name="Normal 8 4 6" xfId="15343" xr:uid="{00000000-0005-0000-0000-0000F73B0000}"/>
    <cellStyle name="Normal 8 4_RH et QS" xfId="15344" xr:uid="{00000000-0005-0000-0000-0000F83B0000}"/>
    <cellStyle name="Normal 8 5" xfId="15345" xr:uid="{00000000-0005-0000-0000-0000F93B0000}"/>
    <cellStyle name="Normal 8 5 2" xfId="15346" xr:uid="{00000000-0005-0000-0000-0000FA3B0000}"/>
    <cellStyle name="Normal 8 5 2 2" xfId="15347" xr:uid="{00000000-0005-0000-0000-0000FB3B0000}"/>
    <cellStyle name="Normal 8 5 2 2 2" xfId="15348" xr:uid="{00000000-0005-0000-0000-0000FC3B0000}"/>
    <cellStyle name="Normal 8 5 2 2 2 2" xfId="15349" xr:uid="{00000000-0005-0000-0000-0000FD3B0000}"/>
    <cellStyle name="Normal 8 5 2 2 3" xfId="15350" xr:uid="{00000000-0005-0000-0000-0000FE3B0000}"/>
    <cellStyle name="Normal 8 5 2 3" xfId="15351" xr:uid="{00000000-0005-0000-0000-0000FF3B0000}"/>
    <cellStyle name="Normal 8 5 2 3 2" xfId="15352" xr:uid="{00000000-0005-0000-0000-0000003C0000}"/>
    <cellStyle name="Normal 8 5 2 4" xfId="15353" xr:uid="{00000000-0005-0000-0000-0000013C0000}"/>
    <cellStyle name="Normal 8 5 2_RH et QS" xfId="15354" xr:uid="{00000000-0005-0000-0000-0000023C0000}"/>
    <cellStyle name="Normal 8 5 3" xfId="15355" xr:uid="{00000000-0005-0000-0000-0000033C0000}"/>
    <cellStyle name="Normal 8 5 3 2" xfId="15356" xr:uid="{00000000-0005-0000-0000-0000043C0000}"/>
    <cellStyle name="Normal 8 5 3 2 2" xfId="15357" xr:uid="{00000000-0005-0000-0000-0000053C0000}"/>
    <cellStyle name="Normal 8 5 3 2 2 2" xfId="15358" xr:uid="{00000000-0005-0000-0000-0000063C0000}"/>
    <cellStyle name="Normal 8 5 3 2 3" xfId="15359" xr:uid="{00000000-0005-0000-0000-0000073C0000}"/>
    <cellStyle name="Normal 8 5 3 3" xfId="15360" xr:uid="{00000000-0005-0000-0000-0000083C0000}"/>
    <cellStyle name="Normal 8 5 3 3 2" xfId="15361" xr:uid="{00000000-0005-0000-0000-0000093C0000}"/>
    <cellStyle name="Normal 8 5 3 4" xfId="15362" xr:uid="{00000000-0005-0000-0000-00000A3C0000}"/>
    <cellStyle name="Normal 8 5 3_RH et QS" xfId="15363" xr:uid="{00000000-0005-0000-0000-00000B3C0000}"/>
    <cellStyle name="Normal 8 5 4" xfId="15364" xr:uid="{00000000-0005-0000-0000-00000C3C0000}"/>
    <cellStyle name="Normal 8 5 4 2" xfId="15365" xr:uid="{00000000-0005-0000-0000-00000D3C0000}"/>
    <cellStyle name="Normal 8 5 4 2 2" xfId="15366" xr:uid="{00000000-0005-0000-0000-00000E3C0000}"/>
    <cellStyle name="Normal 8 5 4 3" xfId="15367" xr:uid="{00000000-0005-0000-0000-00000F3C0000}"/>
    <cellStyle name="Normal 8 5 5" xfId="15368" xr:uid="{00000000-0005-0000-0000-0000103C0000}"/>
    <cellStyle name="Normal 8 5 5 2" xfId="15369" xr:uid="{00000000-0005-0000-0000-0000113C0000}"/>
    <cellStyle name="Normal 8 5 6" xfId="15370" xr:uid="{00000000-0005-0000-0000-0000123C0000}"/>
    <cellStyle name="Normal 8 5_RH et QS" xfId="15371" xr:uid="{00000000-0005-0000-0000-0000133C0000}"/>
    <cellStyle name="Normal 8 6" xfId="15372" xr:uid="{00000000-0005-0000-0000-0000143C0000}"/>
    <cellStyle name="Normal 8 6 2" xfId="15373" xr:uid="{00000000-0005-0000-0000-0000153C0000}"/>
    <cellStyle name="Normal 8 6 2 2" xfId="15374" xr:uid="{00000000-0005-0000-0000-0000163C0000}"/>
    <cellStyle name="Normal 8 6 2 2 2" xfId="15375" xr:uid="{00000000-0005-0000-0000-0000173C0000}"/>
    <cellStyle name="Normal 8 6 2 3" xfId="15376" xr:uid="{00000000-0005-0000-0000-0000183C0000}"/>
    <cellStyle name="Normal 8 6 3" xfId="15377" xr:uid="{00000000-0005-0000-0000-0000193C0000}"/>
    <cellStyle name="Normal 8 6 3 2" xfId="15378" xr:uid="{00000000-0005-0000-0000-00001A3C0000}"/>
    <cellStyle name="Normal 8 6 4" xfId="15379" xr:uid="{00000000-0005-0000-0000-00001B3C0000}"/>
    <cellStyle name="Normal 8 6_RH et QS" xfId="15380" xr:uid="{00000000-0005-0000-0000-00001C3C0000}"/>
    <cellStyle name="Normal 8 7" xfId="15381" xr:uid="{00000000-0005-0000-0000-00001D3C0000}"/>
    <cellStyle name="Normal 8 7 2" xfId="15382" xr:uid="{00000000-0005-0000-0000-00001E3C0000}"/>
    <cellStyle name="Normal 8 7 2 2" xfId="15383" xr:uid="{00000000-0005-0000-0000-00001F3C0000}"/>
    <cellStyle name="Normal 8 7 2 2 2" xfId="15384" xr:uid="{00000000-0005-0000-0000-0000203C0000}"/>
    <cellStyle name="Normal 8 7 2 3" xfId="15385" xr:uid="{00000000-0005-0000-0000-0000213C0000}"/>
    <cellStyle name="Normal 8 7 3" xfId="15386" xr:uid="{00000000-0005-0000-0000-0000223C0000}"/>
    <cellStyle name="Normal 8 7 3 2" xfId="15387" xr:uid="{00000000-0005-0000-0000-0000233C0000}"/>
    <cellStyle name="Normal 8 7 4" xfId="15388" xr:uid="{00000000-0005-0000-0000-0000243C0000}"/>
    <cellStyle name="Normal 8 7_RH et QS" xfId="15389" xr:uid="{00000000-0005-0000-0000-0000253C0000}"/>
    <cellStyle name="Normal 8 8" xfId="15390" xr:uid="{00000000-0005-0000-0000-0000263C0000}"/>
    <cellStyle name="Normal 8 8 2" xfId="15391" xr:uid="{00000000-0005-0000-0000-0000273C0000}"/>
    <cellStyle name="Normal 8 8 2 2" xfId="15392" xr:uid="{00000000-0005-0000-0000-0000283C0000}"/>
    <cellStyle name="Normal 8 8 3" xfId="15393" xr:uid="{00000000-0005-0000-0000-0000293C0000}"/>
    <cellStyle name="Normal 8 9" xfId="15394" xr:uid="{00000000-0005-0000-0000-00002A3C0000}"/>
    <cellStyle name="Normal 8 9 2" xfId="15395" xr:uid="{00000000-0005-0000-0000-00002B3C0000}"/>
    <cellStyle name="Normal 8_RH et QS" xfId="15620" xr:uid="{00000000-0005-0000-0000-00000C3D0000}"/>
    <cellStyle name="Normal 80" xfId="15396" xr:uid="{00000000-0005-0000-0000-00002C3C0000}"/>
    <cellStyle name="Normal 80 2" xfId="15397" xr:uid="{00000000-0005-0000-0000-00002D3C0000}"/>
    <cellStyle name="Normal 80 2 2" xfId="15398" xr:uid="{00000000-0005-0000-0000-00002E3C0000}"/>
    <cellStyle name="Normal 80 2 2 2" xfId="15399" xr:uid="{00000000-0005-0000-0000-00002F3C0000}"/>
    <cellStyle name="Normal 80 2 2 2 2" xfId="15400" xr:uid="{00000000-0005-0000-0000-0000303C0000}"/>
    <cellStyle name="Normal 80 2 2 3" xfId="15401" xr:uid="{00000000-0005-0000-0000-0000313C0000}"/>
    <cellStyle name="Normal 80 2 3" xfId="15402" xr:uid="{00000000-0005-0000-0000-0000323C0000}"/>
    <cellStyle name="Normal 80 2 3 2" xfId="15403" xr:uid="{00000000-0005-0000-0000-0000333C0000}"/>
    <cellStyle name="Normal 80 2 4" xfId="15404" xr:uid="{00000000-0005-0000-0000-0000343C0000}"/>
    <cellStyle name="Normal 80 2_RH et QS" xfId="15405" xr:uid="{00000000-0005-0000-0000-0000353C0000}"/>
    <cellStyle name="Normal 80 3" xfId="15406" xr:uid="{00000000-0005-0000-0000-0000363C0000}"/>
    <cellStyle name="Normal 80 3 2" xfId="15407" xr:uid="{00000000-0005-0000-0000-0000373C0000}"/>
    <cellStyle name="Normal 80 3 2 2" xfId="15408" xr:uid="{00000000-0005-0000-0000-0000383C0000}"/>
    <cellStyle name="Normal 80 3 2 2 2" xfId="15409" xr:uid="{00000000-0005-0000-0000-0000393C0000}"/>
    <cellStyle name="Normal 80 3 2 3" xfId="15410" xr:uid="{00000000-0005-0000-0000-00003A3C0000}"/>
    <cellStyle name="Normal 80 3 3" xfId="15411" xr:uid="{00000000-0005-0000-0000-00003B3C0000}"/>
    <cellStyle name="Normal 80 3 3 2" xfId="15412" xr:uid="{00000000-0005-0000-0000-00003C3C0000}"/>
    <cellStyle name="Normal 80 3 4" xfId="15413" xr:uid="{00000000-0005-0000-0000-00003D3C0000}"/>
    <cellStyle name="Normal 80 3_RH et QS" xfId="15414" xr:uid="{00000000-0005-0000-0000-00003E3C0000}"/>
    <cellStyle name="Normal 80 4" xfId="15415" xr:uid="{00000000-0005-0000-0000-00003F3C0000}"/>
    <cellStyle name="Normal 80 4 2" xfId="15416" xr:uid="{00000000-0005-0000-0000-0000403C0000}"/>
    <cellStyle name="Normal 80 4 2 2" xfId="15417" xr:uid="{00000000-0005-0000-0000-0000413C0000}"/>
    <cellStyle name="Normal 80 4 3" xfId="15418" xr:uid="{00000000-0005-0000-0000-0000423C0000}"/>
    <cellStyle name="Normal 80 5" xfId="15419" xr:uid="{00000000-0005-0000-0000-0000433C0000}"/>
    <cellStyle name="Normal 80 5 2" xfId="15420" xr:uid="{00000000-0005-0000-0000-0000443C0000}"/>
    <cellStyle name="Normal 80 6" xfId="15421" xr:uid="{00000000-0005-0000-0000-0000453C0000}"/>
    <cellStyle name="Normal 80_RH et QS" xfId="15422" xr:uid="{00000000-0005-0000-0000-0000463C0000}"/>
    <cellStyle name="Normal 81" xfId="15423" xr:uid="{00000000-0005-0000-0000-0000473C0000}"/>
    <cellStyle name="Normal 81 2" xfId="15424" xr:uid="{00000000-0005-0000-0000-0000483C0000}"/>
    <cellStyle name="Normal 81 2 2" xfId="15425" xr:uid="{00000000-0005-0000-0000-0000493C0000}"/>
    <cellStyle name="Normal 81 2 2 2" xfId="15426" xr:uid="{00000000-0005-0000-0000-00004A3C0000}"/>
    <cellStyle name="Normal 81 2 2 2 2" xfId="15427" xr:uid="{00000000-0005-0000-0000-00004B3C0000}"/>
    <cellStyle name="Normal 81 2 2 3" xfId="15428" xr:uid="{00000000-0005-0000-0000-00004C3C0000}"/>
    <cellStyle name="Normal 81 2 3" xfId="15429" xr:uid="{00000000-0005-0000-0000-00004D3C0000}"/>
    <cellStyle name="Normal 81 2 3 2" xfId="15430" xr:uid="{00000000-0005-0000-0000-00004E3C0000}"/>
    <cellStyle name="Normal 81 2 4" xfId="15431" xr:uid="{00000000-0005-0000-0000-00004F3C0000}"/>
    <cellStyle name="Normal 81 2_RH et QS" xfId="15432" xr:uid="{00000000-0005-0000-0000-0000503C0000}"/>
    <cellStyle name="Normal 81 3" xfId="15433" xr:uid="{00000000-0005-0000-0000-0000513C0000}"/>
    <cellStyle name="Normal 81 3 2" xfId="15434" xr:uid="{00000000-0005-0000-0000-0000523C0000}"/>
    <cellStyle name="Normal 81 3 2 2" xfId="15435" xr:uid="{00000000-0005-0000-0000-0000533C0000}"/>
    <cellStyle name="Normal 81 3 2 2 2" xfId="15436" xr:uid="{00000000-0005-0000-0000-0000543C0000}"/>
    <cellStyle name="Normal 81 3 2 3" xfId="15437" xr:uid="{00000000-0005-0000-0000-0000553C0000}"/>
    <cellStyle name="Normal 81 3 3" xfId="15438" xr:uid="{00000000-0005-0000-0000-0000563C0000}"/>
    <cellStyle name="Normal 81 3 3 2" xfId="15439" xr:uid="{00000000-0005-0000-0000-0000573C0000}"/>
    <cellStyle name="Normal 81 3 4" xfId="15440" xr:uid="{00000000-0005-0000-0000-0000583C0000}"/>
    <cellStyle name="Normal 81 3_RH et QS" xfId="15441" xr:uid="{00000000-0005-0000-0000-0000593C0000}"/>
    <cellStyle name="Normal 81 4" xfId="15442" xr:uid="{00000000-0005-0000-0000-00005A3C0000}"/>
    <cellStyle name="Normal 81 4 2" xfId="15443" xr:uid="{00000000-0005-0000-0000-00005B3C0000}"/>
    <cellStyle name="Normal 81 4 2 2" xfId="15444" xr:uid="{00000000-0005-0000-0000-00005C3C0000}"/>
    <cellStyle name="Normal 81 4 3" xfId="15445" xr:uid="{00000000-0005-0000-0000-00005D3C0000}"/>
    <cellStyle name="Normal 81 5" xfId="15446" xr:uid="{00000000-0005-0000-0000-00005E3C0000}"/>
    <cellStyle name="Normal 81 5 2" xfId="15447" xr:uid="{00000000-0005-0000-0000-00005F3C0000}"/>
    <cellStyle name="Normal 81 6" xfId="15448" xr:uid="{00000000-0005-0000-0000-0000603C0000}"/>
    <cellStyle name="Normal 81_RH et QS" xfId="15449" xr:uid="{00000000-0005-0000-0000-0000613C0000}"/>
    <cellStyle name="Normal 82" xfId="15450" xr:uid="{00000000-0005-0000-0000-0000623C0000}"/>
    <cellStyle name="Normal 82 2" xfId="15451" xr:uid="{00000000-0005-0000-0000-0000633C0000}"/>
    <cellStyle name="Normal 82 2 2" xfId="15452" xr:uid="{00000000-0005-0000-0000-0000643C0000}"/>
    <cellStyle name="Normal 82 3" xfId="15453" xr:uid="{00000000-0005-0000-0000-0000653C0000}"/>
    <cellStyle name="Normal 83" xfId="15454" xr:uid="{00000000-0005-0000-0000-0000663C0000}"/>
    <cellStyle name="Normal 83 2" xfId="15455" xr:uid="{00000000-0005-0000-0000-0000673C0000}"/>
    <cellStyle name="Normal 83 2 2" xfId="15456" xr:uid="{00000000-0005-0000-0000-0000683C0000}"/>
    <cellStyle name="Normal 83 2 2 2" xfId="15457" xr:uid="{00000000-0005-0000-0000-0000693C0000}"/>
    <cellStyle name="Normal 83 2 2 2 2" xfId="15458" xr:uid="{00000000-0005-0000-0000-00006A3C0000}"/>
    <cellStyle name="Normal 83 2 2 3" xfId="15459" xr:uid="{00000000-0005-0000-0000-00006B3C0000}"/>
    <cellStyle name="Normal 83 2 3" xfId="15460" xr:uid="{00000000-0005-0000-0000-00006C3C0000}"/>
    <cellStyle name="Normal 83 2 3 2" xfId="15461" xr:uid="{00000000-0005-0000-0000-00006D3C0000}"/>
    <cellStyle name="Normal 83 2 4" xfId="15462" xr:uid="{00000000-0005-0000-0000-00006E3C0000}"/>
    <cellStyle name="Normal 83 2_RH et QS" xfId="15463" xr:uid="{00000000-0005-0000-0000-00006F3C0000}"/>
    <cellStyle name="Normal 83 3" xfId="15464" xr:uid="{00000000-0005-0000-0000-0000703C0000}"/>
    <cellStyle name="Normal 83 3 2" xfId="15465" xr:uid="{00000000-0005-0000-0000-0000713C0000}"/>
    <cellStyle name="Normal 83 3 2 2" xfId="15466" xr:uid="{00000000-0005-0000-0000-0000723C0000}"/>
    <cellStyle name="Normal 83 3 2 2 2" xfId="15467" xr:uid="{00000000-0005-0000-0000-0000733C0000}"/>
    <cellStyle name="Normal 83 3 2 3" xfId="15468" xr:uid="{00000000-0005-0000-0000-0000743C0000}"/>
    <cellStyle name="Normal 83 3 3" xfId="15469" xr:uid="{00000000-0005-0000-0000-0000753C0000}"/>
    <cellStyle name="Normal 83 3 3 2" xfId="15470" xr:uid="{00000000-0005-0000-0000-0000763C0000}"/>
    <cellStyle name="Normal 83 3 4" xfId="15471" xr:uid="{00000000-0005-0000-0000-0000773C0000}"/>
    <cellStyle name="Normal 83 3_RH et QS" xfId="15472" xr:uid="{00000000-0005-0000-0000-0000783C0000}"/>
    <cellStyle name="Normal 83 4" xfId="15473" xr:uid="{00000000-0005-0000-0000-0000793C0000}"/>
    <cellStyle name="Normal 83 4 2" xfId="15474" xr:uid="{00000000-0005-0000-0000-00007A3C0000}"/>
    <cellStyle name="Normal 83 4 2 2" xfId="15475" xr:uid="{00000000-0005-0000-0000-00007B3C0000}"/>
    <cellStyle name="Normal 83 4 3" xfId="15476" xr:uid="{00000000-0005-0000-0000-00007C3C0000}"/>
    <cellStyle name="Normal 83 5" xfId="15477" xr:uid="{00000000-0005-0000-0000-00007D3C0000}"/>
    <cellStyle name="Normal 83 5 2" xfId="15478" xr:uid="{00000000-0005-0000-0000-00007E3C0000}"/>
    <cellStyle name="Normal 83 6" xfId="15479" xr:uid="{00000000-0005-0000-0000-00007F3C0000}"/>
    <cellStyle name="Normal 83_RH et QS" xfId="15480" xr:uid="{00000000-0005-0000-0000-0000803C0000}"/>
    <cellStyle name="Normal 84" xfId="15481" xr:uid="{00000000-0005-0000-0000-0000813C0000}"/>
    <cellStyle name="Normal 84 2" xfId="15482" xr:uid="{00000000-0005-0000-0000-0000823C0000}"/>
    <cellStyle name="Normal 84 2 2" xfId="15483" xr:uid="{00000000-0005-0000-0000-0000833C0000}"/>
    <cellStyle name="Normal 84 3" xfId="15484" xr:uid="{00000000-0005-0000-0000-0000843C0000}"/>
    <cellStyle name="Normal 85" xfId="15485" xr:uid="{00000000-0005-0000-0000-0000853C0000}"/>
    <cellStyle name="Normal 85 2" xfId="15486" xr:uid="{00000000-0005-0000-0000-0000863C0000}"/>
    <cellStyle name="Normal 85 2 2" xfId="15487" xr:uid="{00000000-0005-0000-0000-0000873C0000}"/>
    <cellStyle name="Normal 85 2 2 2" xfId="15488" xr:uid="{00000000-0005-0000-0000-0000883C0000}"/>
    <cellStyle name="Normal 85 2 2 2 2" xfId="15489" xr:uid="{00000000-0005-0000-0000-0000893C0000}"/>
    <cellStyle name="Normal 85 2 2 3" xfId="15490" xr:uid="{00000000-0005-0000-0000-00008A3C0000}"/>
    <cellStyle name="Normal 85 2 3" xfId="15491" xr:uid="{00000000-0005-0000-0000-00008B3C0000}"/>
    <cellStyle name="Normal 85 2 3 2" xfId="15492" xr:uid="{00000000-0005-0000-0000-00008C3C0000}"/>
    <cellStyle name="Normal 85 2 4" xfId="15493" xr:uid="{00000000-0005-0000-0000-00008D3C0000}"/>
    <cellStyle name="Normal 85 2_RH et QS" xfId="15494" xr:uid="{00000000-0005-0000-0000-00008E3C0000}"/>
    <cellStyle name="Normal 85 3" xfId="15495" xr:uid="{00000000-0005-0000-0000-00008F3C0000}"/>
    <cellStyle name="Normal 85 3 2" xfId="15496" xr:uid="{00000000-0005-0000-0000-0000903C0000}"/>
    <cellStyle name="Normal 85 3 2 2" xfId="15497" xr:uid="{00000000-0005-0000-0000-0000913C0000}"/>
    <cellStyle name="Normal 85 3 2 2 2" xfId="15498" xr:uid="{00000000-0005-0000-0000-0000923C0000}"/>
    <cellStyle name="Normal 85 3 2 3" xfId="15499" xr:uid="{00000000-0005-0000-0000-0000933C0000}"/>
    <cellStyle name="Normal 85 3 3" xfId="15500" xr:uid="{00000000-0005-0000-0000-0000943C0000}"/>
    <cellStyle name="Normal 85 3 3 2" xfId="15501" xr:uid="{00000000-0005-0000-0000-0000953C0000}"/>
    <cellStyle name="Normal 85 3 4" xfId="15502" xr:uid="{00000000-0005-0000-0000-0000963C0000}"/>
    <cellStyle name="Normal 85 3_RH et QS" xfId="15503" xr:uid="{00000000-0005-0000-0000-0000973C0000}"/>
    <cellStyle name="Normal 85 4" xfId="15504" xr:uid="{00000000-0005-0000-0000-0000983C0000}"/>
    <cellStyle name="Normal 85 4 2" xfId="15505" xr:uid="{00000000-0005-0000-0000-0000993C0000}"/>
    <cellStyle name="Normal 85 4 2 2" xfId="15506" xr:uid="{00000000-0005-0000-0000-00009A3C0000}"/>
    <cellStyle name="Normal 85 4 3" xfId="15507" xr:uid="{00000000-0005-0000-0000-00009B3C0000}"/>
    <cellStyle name="Normal 85 5" xfId="15508" xr:uid="{00000000-0005-0000-0000-00009C3C0000}"/>
    <cellStyle name="Normal 85 5 2" xfId="15509" xr:uid="{00000000-0005-0000-0000-00009D3C0000}"/>
    <cellStyle name="Normal 85 6" xfId="15510" xr:uid="{00000000-0005-0000-0000-00009E3C0000}"/>
    <cellStyle name="Normal 85_RH et QS" xfId="15511" xr:uid="{00000000-0005-0000-0000-00009F3C0000}"/>
    <cellStyle name="Normal 86" xfId="15512" xr:uid="{00000000-0005-0000-0000-0000A03C0000}"/>
    <cellStyle name="Normal 86 2" xfId="15513" xr:uid="{00000000-0005-0000-0000-0000A13C0000}"/>
    <cellStyle name="Normal 86 2 2" xfId="15514" xr:uid="{00000000-0005-0000-0000-0000A23C0000}"/>
    <cellStyle name="Normal 86 2 2 2" xfId="15515" xr:uid="{00000000-0005-0000-0000-0000A33C0000}"/>
    <cellStyle name="Normal 86 2 2 2 2" xfId="15516" xr:uid="{00000000-0005-0000-0000-0000A43C0000}"/>
    <cellStyle name="Normal 86 2 2 3" xfId="15517" xr:uid="{00000000-0005-0000-0000-0000A53C0000}"/>
    <cellStyle name="Normal 86 2 3" xfId="15518" xr:uid="{00000000-0005-0000-0000-0000A63C0000}"/>
    <cellStyle name="Normal 86 2 3 2" xfId="15519" xr:uid="{00000000-0005-0000-0000-0000A73C0000}"/>
    <cellStyle name="Normal 86 2 4" xfId="15520" xr:uid="{00000000-0005-0000-0000-0000A83C0000}"/>
    <cellStyle name="Normal 86 2_RH et QS" xfId="15521" xr:uid="{00000000-0005-0000-0000-0000A93C0000}"/>
    <cellStyle name="Normal 86 3" xfId="15522" xr:uid="{00000000-0005-0000-0000-0000AA3C0000}"/>
    <cellStyle name="Normal 86 3 2" xfId="15523" xr:uid="{00000000-0005-0000-0000-0000AB3C0000}"/>
    <cellStyle name="Normal 86 3 2 2" xfId="15524" xr:uid="{00000000-0005-0000-0000-0000AC3C0000}"/>
    <cellStyle name="Normal 86 3 2 2 2" xfId="15525" xr:uid="{00000000-0005-0000-0000-0000AD3C0000}"/>
    <cellStyle name="Normal 86 3 2 3" xfId="15526" xr:uid="{00000000-0005-0000-0000-0000AE3C0000}"/>
    <cellStyle name="Normal 86 3 3" xfId="15527" xr:uid="{00000000-0005-0000-0000-0000AF3C0000}"/>
    <cellStyle name="Normal 86 3 3 2" xfId="15528" xr:uid="{00000000-0005-0000-0000-0000B03C0000}"/>
    <cellStyle name="Normal 86 3 4" xfId="15529" xr:uid="{00000000-0005-0000-0000-0000B13C0000}"/>
    <cellStyle name="Normal 86 3_RH et QS" xfId="15530" xr:uid="{00000000-0005-0000-0000-0000B23C0000}"/>
    <cellStyle name="Normal 86 4" xfId="15531" xr:uid="{00000000-0005-0000-0000-0000B33C0000}"/>
    <cellStyle name="Normal 86 4 2" xfId="15532" xr:uid="{00000000-0005-0000-0000-0000B43C0000}"/>
    <cellStyle name="Normal 86 4 2 2" xfId="15533" xr:uid="{00000000-0005-0000-0000-0000B53C0000}"/>
    <cellStyle name="Normal 86 4 3" xfId="15534" xr:uid="{00000000-0005-0000-0000-0000B63C0000}"/>
    <cellStyle name="Normal 86 5" xfId="15535" xr:uid="{00000000-0005-0000-0000-0000B73C0000}"/>
    <cellStyle name="Normal 86 5 2" xfId="15536" xr:uid="{00000000-0005-0000-0000-0000B83C0000}"/>
    <cellStyle name="Normal 86 6" xfId="15537" xr:uid="{00000000-0005-0000-0000-0000B93C0000}"/>
    <cellStyle name="Normal 86_RH et QS" xfId="15538" xr:uid="{00000000-0005-0000-0000-0000BA3C0000}"/>
    <cellStyle name="Normal 87" xfId="15539" xr:uid="{00000000-0005-0000-0000-0000BB3C0000}"/>
    <cellStyle name="Normal 87 2" xfId="15540" xr:uid="{00000000-0005-0000-0000-0000BC3C0000}"/>
    <cellStyle name="Normal 87 2 2" xfId="15541" xr:uid="{00000000-0005-0000-0000-0000BD3C0000}"/>
    <cellStyle name="Normal 87 2 2 2" xfId="15542" xr:uid="{00000000-0005-0000-0000-0000BE3C0000}"/>
    <cellStyle name="Normal 87 2 2 2 2" xfId="15543" xr:uid="{00000000-0005-0000-0000-0000BF3C0000}"/>
    <cellStyle name="Normal 87 2 2 3" xfId="15544" xr:uid="{00000000-0005-0000-0000-0000C03C0000}"/>
    <cellStyle name="Normal 87 2 3" xfId="15545" xr:uid="{00000000-0005-0000-0000-0000C13C0000}"/>
    <cellStyle name="Normal 87 2 3 2" xfId="15546" xr:uid="{00000000-0005-0000-0000-0000C23C0000}"/>
    <cellStyle name="Normal 87 2 4" xfId="15547" xr:uid="{00000000-0005-0000-0000-0000C33C0000}"/>
    <cellStyle name="Normal 87 2_RH et QS" xfId="15548" xr:uid="{00000000-0005-0000-0000-0000C43C0000}"/>
    <cellStyle name="Normal 87 3" xfId="15549" xr:uid="{00000000-0005-0000-0000-0000C53C0000}"/>
    <cellStyle name="Normal 87 3 2" xfId="15550" xr:uid="{00000000-0005-0000-0000-0000C63C0000}"/>
    <cellStyle name="Normal 87 3 2 2" xfId="15551" xr:uid="{00000000-0005-0000-0000-0000C73C0000}"/>
    <cellStyle name="Normal 87 3 2 2 2" xfId="15552" xr:uid="{00000000-0005-0000-0000-0000C83C0000}"/>
    <cellStyle name="Normal 87 3 2 3" xfId="15553" xr:uid="{00000000-0005-0000-0000-0000C93C0000}"/>
    <cellStyle name="Normal 87 3 3" xfId="15554" xr:uid="{00000000-0005-0000-0000-0000CA3C0000}"/>
    <cellStyle name="Normal 87 3 3 2" xfId="15555" xr:uid="{00000000-0005-0000-0000-0000CB3C0000}"/>
    <cellStyle name="Normal 87 3 4" xfId="15556" xr:uid="{00000000-0005-0000-0000-0000CC3C0000}"/>
    <cellStyle name="Normal 87 3_RH et QS" xfId="15557" xr:uid="{00000000-0005-0000-0000-0000CD3C0000}"/>
    <cellStyle name="Normal 87 4" xfId="15558" xr:uid="{00000000-0005-0000-0000-0000CE3C0000}"/>
    <cellStyle name="Normal 87 4 2" xfId="15559" xr:uid="{00000000-0005-0000-0000-0000CF3C0000}"/>
    <cellStyle name="Normal 87 4 2 2" xfId="15560" xr:uid="{00000000-0005-0000-0000-0000D03C0000}"/>
    <cellStyle name="Normal 87 4 3" xfId="15561" xr:uid="{00000000-0005-0000-0000-0000D13C0000}"/>
    <cellStyle name="Normal 87 5" xfId="15562" xr:uid="{00000000-0005-0000-0000-0000D23C0000}"/>
    <cellStyle name="Normal 87 5 2" xfId="15563" xr:uid="{00000000-0005-0000-0000-0000D33C0000}"/>
    <cellStyle name="Normal 87 6" xfId="15564" xr:uid="{00000000-0005-0000-0000-0000D43C0000}"/>
    <cellStyle name="Normal 87_RH et QS" xfId="15565" xr:uid="{00000000-0005-0000-0000-0000D53C0000}"/>
    <cellStyle name="Normal 88" xfId="15566" xr:uid="{00000000-0005-0000-0000-0000D63C0000}"/>
    <cellStyle name="Normal 88 2" xfId="15567" xr:uid="{00000000-0005-0000-0000-0000D73C0000}"/>
    <cellStyle name="Normal 88 2 2" xfId="15568" xr:uid="{00000000-0005-0000-0000-0000D83C0000}"/>
    <cellStyle name="Normal 88 2 2 2" xfId="15569" xr:uid="{00000000-0005-0000-0000-0000D93C0000}"/>
    <cellStyle name="Normal 88 2 2 2 2" xfId="15570" xr:uid="{00000000-0005-0000-0000-0000DA3C0000}"/>
    <cellStyle name="Normal 88 2 2 3" xfId="15571" xr:uid="{00000000-0005-0000-0000-0000DB3C0000}"/>
    <cellStyle name="Normal 88 2 3" xfId="15572" xr:uid="{00000000-0005-0000-0000-0000DC3C0000}"/>
    <cellStyle name="Normal 88 2 3 2" xfId="15573" xr:uid="{00000000-0005-0000-0000-0000DD3C0000}"/>
    <cellStyle name="Normal 88 2 4" xfId="15574" xr:uid="{00000000-0005-0000-0000-0000DE3C0000}"/>
    <cellStyle name="Normal 88 2_RH et QS" xfId="15575" xr:uid="{00000000-0005-0000-0000-0000DF3C0000}"/>
    <cellStyle name="Normal 88 3" xfId="15576" xr:uid="{00000000-0005-0000-0000-0000E03C0000}"/>
    <cellStyle name="Normal 88 3 2" xfId="15577" xr:uid="{00000000-0005-0000-0000-0000E13C0000}"/>
    <cellStyle name="Normal 88 3 2 2" xfId="15578" xr:uid="{00000000-0005-0000-0000-0000E23C0000}"/>
    <cellStyle name="Normal 88 3 2 2 2" xfId="15579" xr:uid="{00000000-0005-0000-0000-0000E33C0000}"/>
    <cellStyle name="Normal 88 3 2 3" xfId="15580" xr:uid="{00000000-0005-0000-0000-0000E43C0000}"/>
    <cellStyle name="Normal 88 3 3" xfId="15581" xr:uid="{00000000-0005-0000-0000-0000E53C0000}"/>
    <cellStyle name="Normal 88 3 3 2" xfId="15582" xr:uid="{00000000-0005-0000-0000-0000E63C0000}"/>
    <cellStyle name="Normal 88 3 4" xfId="15583" xr:uid="{00000000-0005-0000-0000-0000E73C0000}"/>
    <cellStyle name="Normal 88 3_RH et QS" xfId="15584" xr:uid="{00000000-0005-0000-0000-0000E83C0000}"/>
    <cellStyle name="Normal 88 4" xfId="15585" xr:uid="{00000000-0005-0000-0000-0000E93C0000}"/>
    <cellStyle name="Normal 88 4 2" xfId="15586" xr:uid="{00000000-0005-0000-0000-0000EA3C0000}"/>
    <cellStyle name="Normal 88 4 2 2" xfId="15587" xr:uid="{00000000-0005-0000-0000-0000EB3C0000}"/>
    <cellStyle name="Normal 88 4 3" xfId="15588" xr:uid="{00000000-0005-0000-0000-0000EC3C0000}"/>
    <cellStyle name="Normal 88 5" xfId="15589" xr:uid="{00000000-0005-0000-0000-0000ED3C0000}"/>
    <cellStyle name="Normal 88 5 2" xfId="15590" xr:uid="{00000000-0005-0000-0000-0000EE3C0000}"/>
    <cellStyle name="Normal 88 6" xfId="15591" xr:uid="{00000000-0005-0000-0000-0000EF3C0000}"/>
    <cellStyle name="Normal 88_RH et QS" xfId="15592" xr:uid="{00000000-0005-0000-0000-0000F03C0000}"/>
    <cellStyle name="Normal 89" xfId="15593" xr:uid="{00000000-0005-0000-0000-0000F13C0000}"/>
    <cellStyle name="Normal 89 2" xfId="15594" xr:uid="{00000000-0005-0000-0000-0000F23C0000}"/>
    <cellStyle name="Normal 89 2 2" xfId="15595" xr:uid="{00000000-0005-0000-0000-0000F33C0000}"/>
    <cellStyle name="Normal 89 2 2 2" xfId="15596" xr:uid="{00000000-0005-0000-0000-0000F43C0000}"/>
    <cellStyle name="Normal 89 2 2 2 2" xfId="15597" xr:uid="{00000000-0005-0000-0000-0000F53C0000}"/>
    <cellStyle name="Normal 89 2 2 3" xfId="15598" xr:uid="{00000000-0005-0000-0000-0000F63C0000}"/>
    <cellStyle name="Normal 89 2 3" xfId="15599" xr:uid="{00000000-0005-0000-0000-0000F73C0000}"/>
    <cellStyle name="Normal 89 2 3 2" xfId="15600" xr:uid="{00000000-0005-0000-0000-0000F83C0000}"/>
    <cellStyle name="Normal 89 2 4" xfId="15601" xr:uid="{00000000-0005-0000-0000-0000F93C0000}"/>
    <cellStyle name="Normal 89 2_RH et QS" xfId="15602" xr:uid="{00000000-0005-0000-0000-0000FA3C0000}"/>
    <cellStyle name="Normal 89 3" xfId="15603" xr:uid="{00000000-0005-0000-0000-0000FB3C0000}"/>
    <cellStyle name="Normal 89 3 2" xfId="15604" xr:uid="{00000000-0005-0000-0000-0000FC3C0000}"/>
    <cellStyle name="Normal 89 3 2 2" xfId="15605" xr:uid="{00000000-0005-0000-0000-0000FD3C0000}"/>
    <cellStyle name="Normal 89 3 2 2 2" xfId="15606" xr:uid="{00000000-0005-0000-0000-0000FE3C0000}"/>
    <cellStyle name="Normal 89 3 2 3" xfId="15607" xr:uid="{00000000-0005-0000-0000-0000FF3C0000}"/>
    <cellStyle name="Normal 89 3 3" xfId="15608" xr:uid="{00000000-0005-0000-0000-0000003D0000}"/>
    <cellStyle name="Normal 89 3 3 2" xfId="15609" xr:uid="{00000000-0005-0000-0000-0000013D0000}"/>
    <cellStyle name="Normal 89 3 4" xfId="15610" xr:uid="{00000000-0005-0000-0000-0000023D0000}"/>
    <cellStyle name="Normal 89 3_RH et QS" xfId="15611" xr:uid="{00000000-0005-0000-0000-0000033D0000}"/>
    <cellStyle name="Normal 89 4" xfId="15612" xr:uid="{00000000-0005-0000-0000-0000043D0000}"/>
    <cellStyle name="Normal 89 4 2" xfId="15613" xr:uid="{00000000-0005-0000-0000-0000053D0000}"/>
    <cellStyle name="Normal 89 4 2 2" xfId="15614" xr:uid="{00000000-0005-0000-0000-0000063D0000}"/>
    <cellStyle name="Normal 89 4 3" xfId="15615" xr:uid="{00000000-0005-0000-0000-0000073D0000}"/>
    <cellStyle name="Normal 89 5" xfId="15616" xr:uid="{00000000-0005-0000-0000-0000083D0000}"/>
    <cellStyle name="Normal 89 5 2" xfId="15617" xr:uid="{00000000-0005-0000-0000-0000093D0000}"/>
    <cellStyle name="Normal 89 6" xfId="15618" xr:uid="{00000000-0005-0000-0000-00000A3D0000}"/>
    <cellStyle name="Normal 89_RH et QS" xfId="15619" xr:uid="{00000000-0005-0000-0000-00000B3D0000}"/>
    <cellStyle name="Normal 9" xfId="15621" xr:uid="{00000000-0005-0000-0000-00000D3D0000}"/>
    <cellStyle name="Normal 9 2" xfId="15622" xr:uid="{00000000-0005-0000-0000-00000E3D0000}"/>
    <cellStyle name="Normal 9 2 2" xfId="15623" xr:uid="{00000000-0005-0000-0000-00000F3D0000}"/>
    <cellStyle name="Normal 9 2 2 2" xfId="15624" xr:uid="{00000000-0005-0000-0000-0000103D0000}"/>
    <cellStyle name="Normal 9 2 2 2 2" xfId="15625" xr:uid="{00000000-0005-0000-0000-0000113D0000}"/>
    <cellStyle name="Normal 9 2 2 3" xfId="15626" xr:uid="{00000000-0005-0000-0000-0000123D0000}"/>
    <cellStyle name="Normal 9 2 3" xfId="15627" xr:uid="{00000000-0005-0000-0000-0000133D0000}"/>
    <cellStyle name="Normal 9 2 3 2" xfId="15628" xr:uid="{00000000-0005-0000-0000-0000143D0000}"/>
    <cellStyle name="Normal 9 2 4" xfId="15629" xr:uid="{00000000-0005-0000-0000-0000153D0000}"/>
    <cellStyle name="Normal 9 2_RH et QS" xfId="15630" xr:uid="{00000000-0005-0000-0000-0000163D0000}"/>
    <cellStyle name="Normal 90" xfId="15631" xr:uid="{00000000-0005-0000-0000-0000173D0000}"/>
    <cellStyle name="Normal 90 2" xfId="15632" xr:uid="{00000000-0005-0000-0000-0000183D0000}"/>
    <cellStyle name="Normal 90 2 2" xfId="15633" xr:uid="{00000000-0005-0000-0000-0000193D0000}"/>
    <cellStyle name="Normal 90 2 2 2" xfId="15634" xr:uid="{00000000-0005-0000-0000-00001A3D0000}"/>
    <cellStyle name="Normal 90 2 2 2 2" xfId="15635" xr:uid="{00000000-0005-0000-0000-00001B3D0000}"/>
    <cellStyle name="Normal 90 2 2 3" xfId="15636" xr:uid="{00000000-0005-0000-0000-00001C3D0000}"/>
    <cellStyle name="Normal 90 2 3" xfId="15637" xr:uid="{00000000-0005-0000-0000-00001D3D0000}"/>
    <cellStyle name="Normal 90 2 3 2" xfId="15638" xr:uid="{00000000-0005-0000-0000-00001E3D0000}"/>
    <cellStyle name="Normal 90 2 4" xfId="15639" xr:uid="{00000000-0005-0000-0000-00001F3D0000}"/>
    <cellStyle name="Normal 90 2_RH et QS" xfId="15640" xr:uid="{00000000-0005-0000-0000-0000203D0000}"/>
    <cellStyle name="Normal 90 3" xfId="15641" xr:uid="{00000000-0005-0000-0000-0000213D0000}"/>
    <cellStyle name="Normal 90 3 2" xfId="15642" xr:uid="{00000000-0005-0000-0000-0000223D0000}"/>
    <cellStyle name="Normal 90 3 2 2" xfId="15643" xr:uid="{00000000-0005-0000-0000-0000233D0000}"/>
    <cellStyle name="Normal 90 3 2 2 2" xfId="15644" xr:uid="{00000000-0005-0000-0000-0000243D0000}"/>
    <cellStyle name="Normal 90 3 2 3" xfId="15645" xr:uid="{00000000-0005-0000-0000-0000253D0000}"/>
    <cellStyle name="Normal 90 3 3" xfId="15646" xr:uid="{00000000-0005-0000-0000-0000263D0000}"/>
    <cellStyle name="Normal 90 3 3 2" xfId="15647" xr:uid="{00000000-0005-0000-0000-0000273D0000}"/>
    <cellStyle name="Normal 90 3 4" xfId="15648" xr:uid="{00000000-0005-0000-0000-0000283D0000}"/>
    <cellStyle name="Normal 90 3_RH et QS" xfId="15649" xr:uid="{00000000-0005-0000-0000-0000293D0000}"/>
    <cellStyle name="Normal 90 4" xfId="15650" xr:uid="{00000000-0005-0000-0000-00002A3D0000}"/>
    <cellStyle name="Normal 90 4 2" xfId="15651" xr:uid="{00000000-0005-0000-0000-00002B3D0000}"/>
    <cellStyle name="Normal 90 4 2 2" xfId="15652" xr:uid="{00000000-0005-0000-0000-00002C3D0000}"/>
    <cellStyle name="Normal 90 4 3" xfId="15653" xr:uid="{00000000-0005-0000-0000-00002D3D0000}"/>
    <cellStyle name="Normal 90 5" xfId="15654" xr:uid="{00000000-0005-0000-0000-00002E3D0000}"/>
    <cellStyle name="Normal 90 5 2" xfId="15655" xr:uid="{00000000-0005-0000-0000-00002F3D0000}"/>
    <cellStyle name="Normal 90 6" xfId="15656" xr:uid="{00000000-0005-0000-0000-0000303D0000}"/>
    <cellStyle name="Normal 90_RH et QS" xfId="15657" xr:uid="{00000000-0005-0000-0000-0000313D0000}"/>
    <cellStyle name="Normal 91" xfId="15658" xr:uid="{00000000-0005-0000-0000-0000323D0000}"/>
    <cellStyle name="Normal 91 2" xfId="15659" xr:uid="{00000000-0005-0000-0000-0000333D0000}"/>
    <cellStyle name="Normal 91 2 2" xfId="15660" xr:uid="{00000000-0005-0000-0000-0000343D0000}"/>
    <cellStyle name="Normal 91 2 2 2" xfId="15661" xr:uid="{00000000-0005-0000-0000-0000353D0000}"/>
    <cellStyle name="Normal 91 2 2 2 2" xfId="15662" xr:uid="{00000000-0005-0000-0000-0000363D0000}"/>
    <cellStyle name="Normal 91 2 2 3" xfId="15663" xr:uid="{00000000-0005-0000-0000-0000373D0000}"/>
    <cellStyle name="Normal 91 2 3" xfId="15664" xr:uid="{00000000-0005-0000-0000-0000383D0000}"/>
    <cellStyle name="Normal 91 2 3 2" xfId="15665" xr:uid="{00000000-0005-0000-0000-0000393D0000}"/>
    <cellStyle name="Normal 91 2 4" xfId="15666" xr:uid="{00000000-0005-0000-0000-00003A3D0000}"/>
    <cellStyle name="Normal 91 2_RH et QS" xfId="15667" xr:uid="{00000000-0005-0000-0000-00003B3D0000}"/>
    <cellStyle name="Normal 91 3" xfId="15668" xr:uid="{00000000-0005-0000-0000-00003C3D0000}"/>
    <cellStyle name="Normal 91 3 2" xfId="15669" xr:uid="{00000000-0005-0000-0000-00003D3D0000}"/>
    <cellStyle name="Normal 91 3 2 2" xfId="15670" xr:uid="{00000000-0005-0000-0000-00003E3D0000}"/>
    <cellStyle name="Normal 91 3 2 2 2" xfId="15671" xr:uid="{00000000-0005-0000-0000-00003F3D0000}"/>
    <cellStyle name="Normal 91 3 2 3" xfId="15672" xr:uid="{00000000-0005-0000-0000-0000403D0000}"/>
    <cellStyle name="Normal 91 3 3" xfId="15673" xr:uid="{00000000-0005-0000-0000-0000413D0000}"/>
    <cellStyle name="Normal 91 3 3 2" xfId="15674" xr:uid="{00000000-0005-0000-0000-0000423D0000}"/>
    <cellStyle name="Normal 91 3 4" xfId="15675" xr:uid="{00000000-0005-0000-0000-0000433D0000}"/>
    <cellStyle name="Normal 91 3_RH et QS" xfId="15676" xr:uid="{00000000-0005-0000-0000-0000443D0000}"/>
    <cellStyle name="Normal 91 4" xfId="15677" xr:uid="{00000000-0005-0000-0000-0000453D0000}"/>
    <cellStyle name="Normal 91 4 2" xfId="15678" xr:uid="{00000000-0005-0000-0000-0000463D0000}"/>
    <cellStyle name="Normal 91 4 2 2" xfId="15679" xr:uid="{00000000-0005-0000-0000-0000473D0000}"/>
    <cellStyle name="Normal 91 4 3" xfId="15680" xr:uid="{00000000-0005-0000-0000-0000483D0000}"/>
    <cellStyle name="Normal 91 5" xfId="15681" xr:uid="{00000000-0005-0000-0000-0000493D0000}"/>
    <cellStyle name="Normal 91 5 2" xfId="15682" xr:uid="{00000000-0005-0000-0000-00004A3D0000}"/>
    <cellStyle name="Normal 91 6" xfId="15683" xr:uid="{00000000-0005-0000-0000-00004B3D0000}"/>
    <cellStyle name="Normal 91_RH et QS" xfId="15684" xr:uid="{00000000-0005-0000-0000-00004C3D0000}"/>
    <cellStyle name="Normal 92" xfId="15685" xr:uid="{00000000-0005-0000-0000-00004D3D0000}"/>
    <cellStyle name="Normal 92 2" xfId="15686" xr:uid="{00000000-0005-0000-0000-00004E3D0000}"/>
    <cellStyle name="Normal 92 2 2" xfId="15687" xr:uid="{00000000-0005-0000-0000-00004F3D0000}"/>
    <cellStyle name="Normal 92 2 2 2" xfId="15688" xr:uid="{00000000-0005-0000-0000-0000503D0000}"/>
    <cellStyle name="Normal 92 2 2 2 2" xfId="15689" xr:uid="{00000000-0005-0000-0000-0000513D0000}"/>
    <cellStyle name="Normal 92 2 2 3" xfId="15690" xr:uid="{00000000-0005-0000-0000-0000523D0000}"/>
    <cellStyle name="Normal 92 2 3" xfId="15691" xr:uid="{00000000-0005-0000-0000-0000533D0000}"/>
    <cellStyle name="Normal 92 2 3 2" xfId="15692" xr:uid="{00000000-0005-0000-0000-0000543D0000}"/>
    <cellStyle name="Normal 92 2 4" xfId="15693" xr:uid="{00000000-0005-0000-0000-0000553D0000}"/>
    <cellStyle name="Normal 92 2_RH et QS" xfId="15694" xr:uid="{00000000-0005-0000-0000-0000563D0000}"/>
    <cellStyle name="Normal 92 3" xfId="15695" xr:uid="{00000000-0005-0000-0000-0000573D0000}"/>
    <cellStyle name="Normal 92 3 2" xfId="15696" xr:uid="{00000000-0005-0000-0000-0000583D0000}"/>
    <cellStyle name="Normal 92 3 2 2" xfId="15697" xr:uid="{00000000-0005-0000-0000-0000593D0000}"/>
    <cellStyle name="Normal 92 3 2 2 2" xfId="15698" xr:uid="{00000000-0005-0000-0000-00005A3D0000}"/>
    <cellStyle name="Normal 92 3 2 3" xfId="15699" xr:uid="{00000000-0005-0000-0000-00005B3D0000}"/>
    <cellStyle name="Normal 92 3 3" xfId="15700" xr:uid="{00000000-0005-0000-0000-00005C3D0000}"/>
    <cellStyle name="Normal 92 3 3 2" xfId="15701" xr:uid="{00000000-0005-0000-0000-00005D3D0000}"/>
    <cellStyle name="Normal 92 3 4" xfId="15702" xr:uid="{00000000-0005-0000-0000-00005E3D0000}"/>
    <cellStyle name="Normal 92 3_RH et QS" xfId="15703" xr:uid="{00000000-0005-0000-0000-00005F3D0000}"/>
    <cellStyle name="Normal 92 4" xfId="15704" xr:uid="{00000000-0005-0000-0000-0000603D0000}"/>
    <cellStyle name="Normal 92 4 2" xfId="15705" xr:uid="{00000000-0005-0000-0000-0000613D0000}"/>
    <cellStyle name="Normal 92 4 2 2" xfId="15706" xr:uid="{00000000-0005-0000-0000-0000623D0000}"/>
    <cellStyle name="Normal 92 4 3" xfId="15707" xr:uid="{00000000-0005-0000-0000-0000633D0000}"/>
    <cellStyle name="Normal 92 5" xfId="15708" xr:uid="{00000000-0005-0000-0000-0000643D0000}"/>
    <cellStyle name="Normal 92 5 2" xfId="15709" xr:uid="{00000000-0005-0000-0000-0000653D0000}"/>
    <cellStyle name="Normal 92 6" xfId="15710" xr:uid="{00000000-0005-0000-0000-0000663D0000}"/>
    <cellStyle name="Normal 92_RH et QS" xfId="15711" xr:uid="{00000000-0005-0000-0000-0000673D0000}"/>
    <cellStyle name="Normal 93" xfId="15712" xr:uid="{00000000-0005-0000-0000-0000683D0000}"/>
    <cellStyle name="Normal 93 2" xfId="15713" xr:uid="{00000000-0005-0000-0000-0000693D0000}"/>
    <cellStyle name="Normal 93 2 2" xfId="15714" xr:uid="{00000000-0005-0000-0000-00006A3D0000}"/>
    <cellStyle name="Normal 93 2 2 2" xfId="15715" xr:uid="{00000000-0005-0000-0000-00006B3D0000}"/>
    <cellStyle name="Normal 93 2 2 2 2" xfId="15716" xr:uid="{00000000-0005-0000-0000-00006C3D0000}"/>
    <cellStyle name="Normal 93 2 2 3" xfId="15717" xr:uid="{00000000-0005-0000-0000-00006D3D0000}"/>
    <cellStyle name="Normal 93 2 3" xfId="15718" xr:uid="{00000000-0005-0000-0000-00006E3D0000}"/>
    <cellStyle name="Normal 93 2 3 2" xfId="15719" xr:uid="{00000000-0005-0000-0000-00006F3D0000}"/>
    <cellStyle name="Normal 93 2 4" xfId="15720" xr:uid="{00000000-0005-0000-0000-0000703D0000}"/>
    <cellStyle name="Normal 93 2_RH et QS" xfId="15721" xr:uid="{00000000-0005-0000-0000-0000713D0000}"/>
    <cellStyle name="Normal 93 3" xfId="15722" xr:uid="{00000000-0005-0000-0000-0000723D0000}"/>
    <cellStyle name="Normal 93 3 2" xfId="15723" xr:uid="{00000000-0005-0000-0000-0000733D0000}"/>
    <cellStyle name="Normal 93 3 2 2" xfId="15724" xr:uid="{00000000-0005-0000-0000-0000743D0000}"/>
    <cellStyle name="Normal 93 3 2 2 2" xfId="15725" xr:uid="{00000000-0005-0000-0000-0000753D0000}"/>
    <cellStyle name="Normal 93 3 2 3" xfId="15726" xr:uid="{00000000-0005-0000-0000-0000763D0000}"/>
    <cellStyle name="Normal 93 3 3" xfId="15727" xr:uid="{00000000-0005-0000-0000-0000773D0000}"/>
    <cellStyle name="Normal 93 3 3 2" xfId="15728" xr:uid="{00000000-0005-0000-0000-0000783D0000}"/>
    <cellStyle name="Normal 93 3 4" xfId="15729" xr:uid="{00000000-0005-0000-0000-0000793D0000}"/>
    <cellStyle name="Normal 93 3_RH et QS" xfId="15730" xr:uid="{00000000-0005-0000-0000-00007A3D0000}"/>
    <cellStyle name="Normal 93 4" xfId="15731" xr:uid="{00000000-0005-0000-0000-00007B3D0000}"/>
    <cellStyle name="Normal 93 4 2" xfId="15732" xr:uid="{00000000-0005-0000-0000-00007C3D0000}"/>
    <cellStyle name="Normal 93 4 2 2" xfId="15733" xr:uid="{00000000-0005-0000-0000-00007D3D0000}"/>
    <cellStyle name="Normal 93 4 3" xfId="15734" xr:uid="{00000000-0005-0000-0000-00007E3D0000}"/>
    <cellStyle name="Normal 93 5" xfId="15735" xr:uid="{00000000-0005-0000-0000-00007F3D0000}"/>
    <cellStyle name="Normal 93 5 2" xfId="15736" xr:uid="{00000000-0005-0000-0000-0000803D0000}"/>
    <cellStyle name="Normal 93 6" xfId="15737" xr:uid="{00000000-0005-0000-0000-0000813D0000}"/>
    <cellStyle name="Normal 93_RH et QS" xfId="15738" xr:uid="{00000000-0005-0000-0000-0000823D0000}"/>
    <cellStyle name="Normal 94" xfId="15739" xr:uid="{00000000-0005-0000-0000-0000833D0000}"/>
    <cellStyle name="Normal 94 2" xfId="15740" xr:uid="{00000000-0005-0000-0000-0000843D0000}"/>
    <cellStyle name="Normal 94 2 2" xfId="15741" xr:uid="{00000000-0005-0000-0000-0000853D0000}"/>
    <cellStyle name="Normal 94 2 2 2" xfId="15742" xr:uid="{00000000-0005-0000-0000-0000863D0000}"/>
    <cellStyle name="Normal 94 2 2 2 2" xfId="15743" xr:uid="{00000000-0005-0000-0000-0000873D0000}"/>
    <cellStyle name="Normal 94 2 2 3" xfId="15744" xr:uid="{00000000-0005-0000-0000-0000883D0000}"/>
    <cellStyle name="Normal 94 2 3" xfId="15745" xr:uid="{00000000-0005-0000-0000-0000893D0000}"/>
    <cellStyle name="Normal 94 2 3 2" xfId="15746" xr:uid="{00000000-0005-0000-0000-00008A3D0000}"/>
    <cellStyle name="Normal 94 2 4" xfId="15747" xr:uid="{00000000-0005-0000-0000-00008B3D0000}"/>
    <cellStyle name="Normal 94 2_RH et QS" xfId="15748" xr:uid="{00000000-0005-0000-0000-00008C3D0000}"/>
    <cellStyle name="Normal 94 3" xfId="15749" xr:uid="{00000000-0005-0000-0000-00008D3D0000}"/>
    <cellStyle name="Normal 94 3 2" xfId="15750" xr:uid="{00000000-0005-0000-0000-00008E3D0000}"/>
    <cellStyle name="Normal 94 3 2 2" xfId="15751" xr:uid="{00000000-0005-0000-0000-00008F3D0000}"/>
    <cellStyle name="Normal 94 3 2 2 2" xfId="15752" xr:uid="{00000000-0005-0000-0000-0000903D0000}"/>
    <cellStyle name="Normal 94 3 2 3" xfId="15753" xr:uid="{00000000-0005-0000-0000-0000913D0000}"/>
    <cellStyle name="Normal 94 3 3" xfId="15754" xr:uid="{00000000-0005-0000-0000-0000923D0000}"/>
    <cellStyle name="Normal 94 3 3 2" xfId="15755" xr:uid="{00000000-0005-0000-0000-0000933D0000}"/>
    <cellStyle name="Normal 94 3 4" xfId="15756" xr:uid="{00000000-0005-0000-0000-0000943D0000}"/>
    <cellStyle name="Normal 94 3_RH et QS" xfId="15757" xr:uid="{00000000-0005-0000-0000-0000953D0000}"/>
    <cellStyle name="Normal 94 4" xfId="15758" xr:uid="{00000000-0005-0000-0000-0000963D0000}"/>
    <cellStyle name="Normal 94 4 2" xfId="15759" xr:uid="{00000000-0005-0000-0000-0000973D0000}"/>
    <cellStyle name="Normal 94 4 2 2" xfId="15760" xr:uid="{00000000-0005-0000-0000-0000983D0000}"/>
    <cellStyle name="Normal 94 4 3" xfId="15761" xr:uid="{00000000-0005-0000-0000-0000993D0000}"/>
    <cellStyle name="Normal 94 5" xfId="15762" xr:uid="{00000000-0005-0000-0000-00009A3D0000}"/>
    <cellStyle name="Normal 94 5 2" xfId="15763" xr:uid="{00000000-0005-0000-0000-00009B3D0000}"/>
    <cellStyle name="Normal 94 6" xfId="15764" xr:uid="{00000000-0005-0000-0000-00009C3D0000}"/>
    <cellStyle name="Normal 94_RH et QS" xfId="15765" xr:uid="{00000000-0005-0000-0000-00009D3D0000}"/>
    <cellStyle name="Normal 95" xfId="15766" xr:uid="{00000000-0005-0000-0000-00009E3D0000}"/>
    <cellStyle name="Normal 95 2" xfId="15767" xr:uid="{00000000-0005-0000-0000-00009F3D0000}"/>
    <cellStyle name="Normal 95 2 2" xfId="15768" xr:uid="{00000000-0005-0000-0000-0000A03D0000}"/>
    <cellStyle name="Normal 95 2 2 2" xfId="15769" xr:uid="{00000000-0005-0000-0000-0000A13D0000}"/>
    <cellStyle name="Normal 95 2 2 2 2" xfId="15770" xr:uid="{00000000-0005-0000-0000-0000A23D0000}"/>
    <cellStyle name="Normal 95 2 2 3" xfId="15771" xr:uid="{00000000-0005-0000-0000-0000A33D0000}"/>
    <cellStyle name="Normal 95 2 3" xfId="15772" xr:uid="{00000000-0005-0000-0000-0000A43D0000}"/>
    <cellStyle name="Normal 95 2 3 2" xfId="15773" xr:uid="{00000000-0005-0000-0000-0000A53D0000}"/>
    <cellStyle name="Normal 95 2 4" xfId="15774" xr:uid="{00000000-0005-0000-0000-0000A63D0000}"/>
    <cellStyle name="Normal 95 2_RH et QS" xfId="15775" xr:uid="{00000000-0005-0000-0000-0000A73D0000}"/>
    <cellStyle name="Normal 95 3" xfId="15776" xr:uid="{00000000-0005-0000-0000-0000A83D0000}"/>
    <cellStyle name="Normal 95 3 2" xfId="15777" xr:uid="{00000000-0005-0000-0000-0000A93D0000}"/>
    <cellStyle name="Normal 95 3 2 2" xfId="15778" xr:uid="{00000000-0005-0000-0000-0000AA3D0000}"/>
    <cellStyle name="Normal 95 3 2 2 2" xfId="15779" xr:uid="{00000000-0005-0000-0000-0000AB3D0000}"/>
    <cellStyle name="Normal 95 3 2 3" xfId="15780" xr:uid="{00000000-0005-0000-0000-0000AC3D0000}"/>
    <cellStyle name="Normal 95 3 3" xfId="15781" xr:uid="{00000000-0005-0000-0000-0000AD3D0000}"/>
    <cellStyle name="Normal 95 3 3 2" xfId="15782" xr:uid="{00000000-0005-0000-0000-0000AE3D0000}"/>
    <cellStyle name="Normal 95 3 4" xfId="15783" xr:uid="{00000000-0005-0000-0000-0000AF3D0000}"/>
    <cellStyle name="Normal 95 3_RH et QS" xfId="15784" xr:uid="{00000000-0005-0000-0000-0000B03D0000}"/>
    <cellStyle name="Normal 95 4" xfId="15785" xr:uid="{00000000-0005-0000-0000-0000B13D0000}"/>
    <cellStyle name="Normal 95 4 2" xfId="15786" xr:uid="{00000000-0005-0000-0000-0000B23D0000}"/>
    <cellStyle name="Normal 95 4 2 2" xfId="15787" xr:uid="{00000000-0005-0000-0000-0000B33D0000}"/>
    <cellStyle name="Normal 95 4 3" xfId="15788" xr:uid="{00000000-0005-0000-0000-0000B43D0000}"/>
    <cellStyle name="Normal 95 5" xfId="15789" xr:uid="{00000000-0005-0000-0000-0000B53D0000}"/>
    <cellStyle name="Normal 95 5 2" xfId="15790" xr:uid="{00000000-0005-0000-0000-0000B63D0000}"/>
    <cellStyle name="Normal 95 6" xfId="15791" xr:uid="{00000000-0005-0000-0000-0000B73D0000}"/>
    <cellStyle name="Normal 95_RH et QS" xfId="15792" xr:uid="{00000000-0005-0000-0000-0000B83D0000}"/>
    <cellStyle name="Normal 96" xfId="15793" xr:uid="{00000000-0005-0000-0000-0000B93D0000}"/>
    <cellStyle name="Normal 96 2" xfId="15794" xr:uid="{00000000-0005-0000-0000-0000BA3D0000}"/>
    <cellStyle name="Normal 96 2 2" xfId="15795" xr:uid="{00000000-0005-0000-0000-0000BB3D0000}"/>
    <cellStyle name="Normal 96 2 2 2" xfId="15796" xr:uid="{00000000-0005-0000-0000-0000BC3D0000}"/>
    <cellStyle name="Normal 96 2 3" xfId="15797" xr:uid="{00000000-0005-0000-0000-0000BD3D0000}"/>
    <cellStyle name="Normal 96 3" xfId="15798" xr:uid="{00000000-0005-0000-0000-0000BE3D0000}"/>
    <cellStyle name="Normal 96 3 2" xfId="15799" xr:uid="{00000000-0005-0000-0000-0000BF3D0000}"/>
    <cellStyle name="Normal 96 4" xfId="15800" xr:uid="{00000000-0005-0000-0000-0000C03D0000}"/>
    <cellStyle name="Normal 96_RH et QS" xfId="15801" xr:uid="{00000000-0005-0000-0000-0000C13D0000}"/>
    <cellStyle name="Normal 97" xfId="15802" xr:uid="{00000000-0005-0000-0000-0000C23D0000}"/>
    <cellStyle name="Normal 97 2" xfId="15803" xr:uid="{00000000-0005-0000-0000-0000C33D0000}"/>
    <cellStyle name="Normal 97 2 2" xfId="15804" xr:uid="{00000000-0005-0000-0000-0000C43D0000}"/>
    <cellStyle name="Normal 97 2 2 2" xfId="15805" xr:uid="{00000000-0005-0000-0000-0000C53D0000}"/>
    <cellStyle name="Normal 97 2 3" xfId="15806" xr:uid="{00000000-0005-0000-0000-0000C63D0000}"/>
    <cellStyle name="Normal 97 3" xfId="15807" xr:uid="{00000000-0005-0000-0000-0000C73D0000}"/>
    <cellStyle name="Normal 97 3 2" xfId="15808" xr:uid="{00000000-0005-0000-0000-0000C83D0000}"/>
    <cellStyle name="Normal 97 4" xfId="15809" xr:uid="{00000000-0005-0000-0000-0000C93D0000}"/>
    <cellStyle name="Normal 97_RH et QS" xfId="15810" xr:uid="{00000000-0005-0000-0000-0000CA3D0000}"/>
    <cellStyle name="Normal 98" xfId="15811" xr:uid="{00000000-0005-0000-0000-0000CB3D0000}"/>
    <cellStyle name="Normal 98 2" xfId="15812" xr:uid="{00000000-0005-0000-0000-0000CC3D0000}"/>
    <cellStyle name="Normal 98 2 2" xfId="15813" xr:uid="{00000000-0005-0000-0000-0000CD3D0000}"/>
    <cellStyle name="Normal 98 2 2 2" xfId="15814" xr:uid="{00000000-0005-0000-0000-0000CE3D0000}"/>
    <cellStyle name="Normal 98 2 3" xfId="15815" xr:uid="{00000000-0005-0000-0000-0000CF3D0000}"/>
    <cellStyle name="Normal 98 3" xfId="15816" xr:uid="{00000000-0005-0000-0000-0000D03D0000}"/>
    <cellStyle name="Normal 98 3 2" xfId="15817" xr:uid="{00000000-0005-0000-0000-0000D13D0000}"/>
    <cellStyle name="Normal 98 4" xfId="15818" xr:uid="{00000000-0005-0000-0000-0000D23D0000}"/>
    <cellStyle name="Normal 98_RH et QS" xfId="15819" xr:uid="{00000000-0005-0000-0000-0000D33D0000}"/>
    <cellStyle name="Normal 99" xfId="15820" xr:uid="{00000000-0005-0000-0000-0000D43D0000}"/>
    <cellStyle name="Normal 99 2" xfId="15821" xr:uid="{00000000-0005-0000-0000-0000D53D0000}"/>
    <cellStyle name="Normal 99 2 2" xfId="15822" xr:uid="{00000000-0005-0000-0000-0000D63D0000}"/>
    <cellStyle name="Normal 99 2 2 2" xfId="15823" xr:uid="{00000000-0005-0000-0000-0000D73D0000}"/>
    <cellStyle name="Normal 99 2 3" xfId="15824" xr:uid="{00000000-0005-0000-0000-0000D83D0000}"/>
    <cellStyle name="Normal 99 3" xfId="15825" xr:uid="{00000000-0005-0000-0000-0000D93D0000}"/>
    <cellStyle name="Normal 99 3 2" xfId="15826" xr:uid="{00000000-0005-0000-0000-0000DA3D0000}"/>
    <cellStyle name="Normal 99 4" xfId="15827" xr:uid="{00000000-0005-0000-0000-0000DB3D0000}"/>
    <cellStyle name="Normal 99_RH et QS" xfId="15828" xr:uid="{00000000-0005-0000-0000-0000DC3D0000}"/>
    <cellStyle name="Normal Bold" xfId="15875" xr:uid="{00000000-0005-0000-0000-00000B3E0000}"/>
    <cellStyle name="Normal Pct" xfId="15876" xr:uid="{00000000-0005-0000-0000-00000C3E0000}"/>
    <cellStyle name="Normal text" xfId="15877" xr:uid="{00000000-0005-0000-0000-00000D3E0000}"/>
    <cellStyle name="Normál_Book2000" xfId="15879" xr:uid="{00000000-0005-0000-0000-0000123E0000}"/>
    <cellStyle name="Normalny_12" xfId="15878" xr:uid="{00000000-0005-0000-0000-0000113E0000}"/>
    <cellStyle name="Note 10" xfId="15880" xr:uid="{00000000-0005-0000-0000-0000133E0000}"/>
    <cellStyle name="Note 11" xfId="15881" xr:uid="{00000000-0005-0000-0000-0000143E0000}"/>
    <cellStyle name="Note 12" xfId="15882" xr:uid="{00000000-0005-0000-0000-0000153E0000}"/>
    <cellStyle name="Note 13" xfId="15883" xr:uid="{00000000-0005-0000-0000-0000163E0000}"/>
    <cellStyle name="Note 14" xfId="15884" xr:uid="{00000000-0005-0000-0000-0000173E0000}"/>
    <cellStyle name="Note 15" xfId="15885" xr:uid="{00000000-0005-0000-0000-0000183E0000}"/>
    <cellStyle name="Note 16" xfId="15886" xr:uid="{00000000-0005-0000-0000-0000193E0000}"/>
    <cellStyle name="Note 17" xfId="15887" xr:uid="{00000000-0005-0000-0000-00001A3E0000}"/>
    <cellStyle name="Note 18" xfId="15888" xr:uid="{00000000-0005-0000-0000-00001B3E0000}"/>
    <cellStyle name="Note 19" xfId="15889" xr:uid="{00000000-0005-0000-0000-00001C3E0000}"/>
    <cellStyle name="Note 2" xfId="15890" xr:uid="{00000000-0005-0000-0000-00001D3E0000}"/>
    <cellStyle name="Note 20" xfId="15891" xr:uid="{00000000-0005-0000-0000-00001E3E0000}"/>
    <cellStyle name="Note 21" xfId="15892" xr:uid="{00000000-0005-0000-0000-00001F3E0000}"/>
    <cellStyle name="Note 22" xfId="15893" xr:uid="{00000000-0005-0000-0000-0000203E0000}"/>
    <cellStyle name="Note 23" xfId="15894" xr:uid="{00000000-0005-0000-0000-0000213E0000}"/>
    <cellStyle name="Note 24" xfId="15895" xr:uid="{00000000-0005-0000-0000-0000223E0000}"/>
    <cellStyle name="Note 25" xfId="15896" xr:uid="{00000000-0005-0000-0000-0000233E0000}"/>
    <cellStyle name="Note 26" xfId="15897" xr:uid="{00000000-0005-0000-0000-0000243E0000}"/>
    <cellStyle name="Note 27" xfId="15898" xr:uid="{00000000-0005-0000-0000-0000253E0000}"/>
    <cellStyle name="Note 28" xfId="15899" xr:uid="{00000000-0005-0000-0000-0000263E0000}"/>
    <cellStyle name="Note 3" xfId="15900" xr:uid="{00000000-0005-0000-0000-0000273E0000}"/>
    <cellStyle name="Note 31" xfId="15901" xr:uid="{00000000-0005-0000-0000-0000283E0000}"/>
    <cellStyle name="Note 4" xfId="15902" xr:uid="{00000000-0005-0000-0000-0000293E0000}"/>
    <cellStyle name="Note 5" xfId="15903" xr:uid="{00000000-0005-0000-0000-00002A3E0000}"/>
    <cellStyle name="Note 6" xfId="15904" xr:uid="{00000000-0005-0000-0000-00002B3E0000}"/>
    <cellStyle name="Note 7" xfId="15905" xr:uid="{00000000-0005-0000-0000-00002C3E0000}"/>
    <cellStyle name="Note 8" xfId="15906" xr:uid="{00000000-0005-0000-0000-00002D3E0000}"/>
    <cellStyle name="Note 9" xfId="15907" xr:uid="{00000000-0005-0000-0000-00002E3E0000}"/>
    <cellStyle name="NPPESalesPct" xfId="15908" xr:uid="{00000000-0005-0000-0000-0000303E0000}"/>
    <cellStyle name="NPPESalesPct 10" xfId="15909" xr:uid="{00000000-0005-0000-0000-0000313E0000}"/>
    <cellStyle name="NPPESalesPct 11" xfId="15910" xr:uid="{00000000-0005-0000-0000-0000323E0000}"/>
    <cellStyle name="NPPESalesPct 12" xfId="15911" xr:uid="{00000000-0005-0000-0000-0000333E0000}"/>
    <cellStyle name="NPPESalesPct 13" xfId="15912" xr:uid="{00000000-0005-0000-0000-0000343E0000}"/>
    <cellStyle name="NPPESalesPct 14" xfId="15913" xr:uid="{00000000-0005-0000-0000-0000353E0000}"/>
    <cellStyle name="NPPESalesPct 2" xfId="15914" xr:uid="{00000000-0005-0000-0000-0000363E0000}"/>
    <cellStyle name="NPPESalesPct 3" xfId="15915" xr:uid="{00000000-0005-0000-0000-0000373E0000}"/>
    <cellStyle name="NPPESalesPct 4" xfId="15916" xr:uid="{00000000-0005-0000-0000-0000383E0000}"/>
    <cellStyle name="NPPESalesPct 5" xfId="15917" xr:uid="{00000000-0005-0000-0000-0000393E0000}"/>
    <cellStyle name="NPPESalesPct 6" xfId="15918" xr:uid="{00000000-0005-0000-0000-00003A3E0000}"/>
    <cellStyle name="NPPESalesPct 7" xfId="15919" xr:uid="{00000000-0005-0000-0000-00003B3E0000}"/>
    <cellStyle name="NPPESalesPct 8" xfId="15920" xr:uid="{00000000-0005-0000-0000-00003C3E0000}"/>
    <cellStyle name="NPPESalesPct 9" xfId="15921" xr:uid="{00000000-0005-0000-0000-00003D3E0000}"/>
    <cellStyle name="NPPESalesPct_RH et QS" xfId="15922" xr:uid="{00000000-0005-0000-0000-00003E3E0000}"/>
    <cellStyle name="Number" xfId="15923" xr:uid="{00000000-0005-0000-0000-00003F3E0000}"/>
    <cellStyle name="Numéro_Tab" xfId="15924" xr:uid="{00000000-0005-0000-0000-0000403E0000}"/>
    <cellStyle name="NWI%S" xfId="15925" xr:uid="{00000000-0005-0000-0000-0000413E0000}"/>
    <cellStyle name="NWI%S 10" xfId="15926" xr:uid="{00000000-0005-0000-0000-0000423E0000}"/>
    <cellStyle name="NWI%S 11" xfId="15927" xr:uid="{00000000-0005-0000-0000-0000433E0000}"/>
    <cellStyle name="NWI%S 12" xfId="15928" xr:uid="{00000000-0005-0000-0000-0000443E0000}"/>
    <cellStyle name="NWI%S 13" xfId="15929" xr:uid="{00000000-0005-0000-0000-0000453E0000}"/>
    <cellStyle name="NWI%S 14" xfId="15930" xr:uid="{00000000-0005-0000-0000-0000463E0000}"/>
    <cellStyle name="NWI%S 2" xfId="15931" xr:uid="{00000000-0005-0000-0000-0000473E0000}"/>
    <cellStyle name="NWI%S 3" xfId="15932" xr:uid="{00000000-0005-0000-0000-0000483E0000}"/>
    <cellStyle name="NWI%S 4" xfId="15933" xr:uid="{00000000-0005-0000-0000-0000493E0000}"/>
    <cellStyle name="NWI%S 5" xfId="15934" xr:uid="{00000000-0005-0000-0000-00004A3E0000}"/>
    <cellStyle name="NWI%S 6" xfId="15935" xr:uid="{00000000-0005-0000-0000-00004B3E0000}"/>
    <cellStyle name="NWI%S 7" xfId="15936" xr:uid="{00000000-0005-0000-0000-00004C3E0000}"/>
    <cellStyle name="NWI%S 8" xfId="15937" xr:uid="{00000000-0005-0000-0000-00004D3E0000}"/>
    <cellStyle name="NWI%S 9" xfId="15938" xr:uid="{00000000-0005-0000-0000-00004E3E0000}"/>
    <cellStyle name="NWI%S_RH et QS" xfId="15939" xr:uid="{00000000-0005-0000-0000-00004F3E0000}"/>
    <cellStyle name="Obsolete" xfId="15940" xr:uid="{00000000-0005-0000-0000-0000503E0000}"/>
    <cellStyle name="Œ…‹æØ‚è [0.00]_laroux" xfId="17235" xr:uid="{00000000-0005-0000-0000-00005F430000}"/>
    <cellStyle name="Œ…‹æØ‚è_laroux" xfId="17236" xr:uid="{00000000-0005-0000-0000-000060430000}"/>
    <cellStyle name="Output 10" xfId="15941" xr:uid="{00000000-0005-0000-0000-0000513E0000}"/>
    <cellStyle name="Output 11" xfId="15942" xr:uid="{00000000-0005-0000-0000-0000523E0000}"/>
    <cellStyle name="Output 12" xfId="15943" xr:uid="{00000000-0005-0000-0000-0000533E0000}"/>
    <cellStyle name="Output 13" xfId="15944" xr:uid="{00000000-0005-0000-0000-0000543E0000}"/>
    <cellStyle name="Output 14" xfId="15945" xr:uid="{00000000-0005-0000-0000-0000553E0000}"/>
    <cellStyle name="Output 15" xfId="15946" xr:uid="{00000000-0005-0000-0000-0000563E0000}"/>
    <cellStyle name="Output 16" xfId="15947" xr:uid="{00000000-0005-0000-0000-0000573E0000}"/>
    <cellStyle name="Output 17" xfId="15948" xr:uid="{00000000-0005-0000-0000-0000583E0000}"/>
    <cellStyle name="Output 18" xfId="15949" xr:uid="{00000000-0005-0000-0000-0000593E0000}"/>
    <cellStyle name="Output 19" xfId="15950" xr:uid="{00000000-0005-0000-0000-00005A3E0000}"/>
    <cellStyle name="Output 2" xfId="15951" xr:uid="{00000000-0005-0000-0000-00005B3E0000}"/>
    <cellStyle name="Output 20" xfId="15952" xr:uid="{00000000-0005-0000-0000-00005C3E0000}"/>
    <cellStyle name="Output 21" xfId="15953" xr:uid="{00000000-0005-0000-0000-00005D3E0000}"/>
    <cellStyle name="Output 22" xfId="15954" xr:uid="{00000000-0005-0000-0000-00005E3E0000}"/>
    <cellStyle name="Output 23" xfId="15955" xr:uid="{00000000-0005-0000-0000-00005F3E0000}"/>
    <cellStyle name="Output 24" xfId="15956" xr:uid="{00000000-0005-0000-0000-0000603E0000}"/>
    <cellStyle name="Output 25" xfId="15957" xr:uid="{00000000-0005-0000-0000-0000613E0000}"/>
    <cellStyle name="Output 26" xfId="15958" xr:uid="{00000000-0005-0000-0000-0000623E0000}"/>
    <cellStyle name="Output 27" xfId="15959" xr:uid="{00000000-0005-0000-0000-0000633E0000}"/>
    <cellStyle name="Output 28" xfId="15960" xr:uid="{00000000-0005-0000-0000-0000643E0000}"/>
    <cellStyle name="Output 3" xfId="15961" xr:uid="{00000000-0005-0000-0000-0000653E0000}"/>
    <cellStyle name="Output 4" xfId="15962" xr:uid="{00000000-0005-0000-0000-0000663E0000}"/>
    <cellStyle name="Output 5" xfId="15963" xr:uid="{00000000-0005-0000-0000-0000673E0000}"/>
    <cellStyle name="Output 6" xfId="15964" xr:uid="{00000000-0005-0000-0000-0000683E0000}"/>
    <cellStyle name="Output 7" xfId="15965" xr:uid="{00000000-0005-0000-0000-0000693E0000}"/>
    <cellStyle name="Output 8" xfId="15966" xr:uid="{00000000-0005-0000-0000-00006A3E0000}"/>
    <cellStyle name="Output 9" xfId="15967" xr:uid="{00000000-0005-0000-0000-00006B3E0000}"/>
    <cellStyle name="Output Amounts" xfId="15968" xr:uid="{00000000-0005-0000-0000-00006C3E0000}"/>
    <cellStyle name="Output Column Headings" xfId="15969" xr:uid="{00000000-0005-0000-0000-00006D3E0000}"/>
    <cellStyle name="Output Line Items" xfId="15970" xr:uid="{00000000-0005-0000-0000-00006E3E0000}"/>
    <cellStyle name="Output Report Heading" xfId="15971" xr:uid="{00000000-0005-0000-0000-00006F3E0000}"/>
    <cellStyle name="Output Report Title" xfId="15972" xr:uid="{00000000-0005-0000-0000-0000703E0000}"/>
    <cellStyle name="Override" xfId="15973" xr:uid="{00000000-0005-0000-0000-0000713E0000}"/>
    <cellStyle name="Override 2" xfId="15974" xr:uid="{00000000-0005-0000-0000-0000723E0000}"/>
    <cellStyle name="Override 2 2" xfId="15975" xr:uid="{00000000-0005-0000-0000-0000733E0000}"/>
    <cellStyle name="Override 2 2 2" xfId="15976" xr:uid="{00000000-0005-0000-0000-0000743E0000}"/>
    <cellStyle name="Override 3" xfId="15977" xr:uid="{00000000-0005-0000-0000-0000753E0000}"/>
    <cellStyle name="Override 3 2" xfId="15978" xr:uid="{00000000-0005-0000-0000-0000763E0000}"/>
    <cellStyle name="Override_Budget Telmob 2011" xfId="15979" xr:uid="{00000000-0005-0000-0000-0000773E0000}"/>
    <cellStyle name="Page Heading Large" xfId="15980" xr:uid="{00000000-0005-0000-0000-0000783E0000}"/>
    <cellStyle name="Page Heading Small" xfId="15981" xr:uid="{00000000-0005-0000-0000-0000793E0000}"/>
    <cellStyle name="Pénznem [0]_Cable" xfId="16586" xr:uid="{00000000-0005-0000-0000-0000D6400000}"/>
    <cellStyle name="Pénznem_Cable" xfId="16587" xr:uid="{00000000-0005-0000-0000-0000D7400000}"/>
    <cellStyle name="per.style" xfId="15982" xr:uid="{00000000-0005-0000-0000-00007A3E0000}"/>
    <cellStyle name="Percent" xfId="4" builtinId="5"/>
    <cellStyle name="Percent (0)" xfId="15983" xr:uid="{00000000-0005-0000-0000-00007B3E0000}"/>
    <cellStyle name="Percent [0]" xfId="15992" xr:uid="{00000000-0005-0000-0000-0000843E0000}"/>
    <cellStyle name="Percent [00]" xfId="15989" xr:uid="{00000000-0005-0000-0000-0000813E0000}"/>
    <cellStyle name="Percent [00] 2" xfId="15990" xr:uid="{00000000-0005-0000-0000-0000823E0000}"/>
    <cellStyle name="Percent [00]_Parc Mobile" xfId="15991" xr:uid="{00000000-0005-0000-0000-0000833E0000}"/>
    <cellStyle name="Percent [1]" xfId="15993" xr:uid="{00000000-0005-0000-0000-0000853E0000}"/>
    <cellStyle name="Percent [1] 2" xfId="15994" xr:uid="{00000000-0005-0000-0000-0000863E0000}"/>
    <cellStyle name="Percent [1] 3" xfId="15995" xr:uid="{00000000-0005-0000-0000-0000873E0000}"/>
    <cellStyle name="Percent [2]" xfId="15996" xr:uid="{00000000-0005-0000-0000-0000883E0000}"/>
    <cellStyle name="Percent [2] 2" xfId="15997" xr:uid="{00000000-0005-0000-0000-0000893E0000}"/>
    <cellStyle name="Percent [2] 3" xfId="15998" xr:uid="{00000000-0005-0000-0000-00008A3E0000}"/>
    <cellStyle name="Percent 0" xfId="15984" xr:uid="{00000000-0005-0000-0000-00007C3E0000}"/>
    <cellStyle name="Percent 0,00" xfId="15985" xr:uid="{00000000-0005-0000-0000-00007D3E0000}"/>
    <cellStyle name="Percent 0,00 2" xfId="15986" xr:uid="{00000000-0005-0000-0000-00007E3E0000}"/>
    <cellStyle name="Percent 0,00_RH et QS" xfId="15987" xr:uid="{00000000-0005-0000-0000-00007F3E0000}"/>
    <cellStyle name="Percent 2" xfId="15988" xr:uid="{00000000-0005-0000-0000-0000803E0000}"/>
    <cellStyle name="Percent Hard" xfId="15999" xr:uid="{00000000-0005-0000-0000-00008B3E0000}"/>
    <cellStyle name="PercentChange" xfId="16000" xr:uid="{00000000-0005-0000-0000-00008C3E0000}"/>
    <cellStyle name="PercentSales" xfId="16001" xr:uid="{00000000-0005-0000-0000-00008D3E0000}"/>
    <cellStyle name="PercentSales 10" xfId="16002" xr:uid="{00000000-0005-0000-0000-00008E3E0000}"/>
    <cellStyle name="PercentSales 11" xfId="16003" xr:uid="{00000000-0005-0000-0000-00008F3E0000}"/>
    <cellStyle name="PercentSales 12" xfId="16004" xr:uid="{00000000-0005-0000-0000-0000903E0000}"/>
    <cellStyle name="PercentSales 13" xfId="16005" xr:uid="{00000000-0005-0000-0000-0000913E0000}"/>
    <cellStyle name="PercentSales 14" xfId="16006" xr:uid="{00000000-0005-0000-0000-0000923E0000}"/>
    <cellStyle name="PercentSales 2" xfId="16007" xr:uid="{00000000-0005-0000-0000-0000933E0000}"/>
    <cellStyle name="PercentSales 3" xfId="16008" xr:uid="{00000000-0005-0000-0000-0000943E0000}"/>
    <cellStyle name="PercentSales 4" xfId="16009" xr:uid="{00000000-0005-0000-0000-0000953E0000}"/>
    <cellStyle name="PercentSales 5" xfId="16010" xr:uid="{00000000-0005-0000-0000-0000963E0000}"/>
    <cellStyle name="PercentSales 6" xfId="16011" xr:uid="{00000000-0005-0000-0000-0000973E0000}"/>
    <cellStyle name="PercentSales 7" xfId="16012" xr:uid="{00000000-0005-0000-0000-0000983E0000}"/>
    <cellStyle name="PercentSales 8" xfId="16013" xr:uid="{00000000-0005-0000-0000-0000993E0000}"/>
    <cellStyle name="PercentSales 9" xfId="16014" xr:uid="{00000000-0005-0000-0000-00009A3E0000}"/>
    <cellStyle name="PercentSales_RH et QS" xfId="16015" xr:uid="{00000000-0005-0000-0000-00009B3E0000}"/>
    <cellStyle name="PillarData" xfId="16016" xr:uid="{00000000-0005-0000-0000-00009C3E0000}"/>
    <cellStyle name="PillarData 2" xfId="16017" xr:uid="{00000000-0005-0000-0000-00009D3E0000}"/>
    <cellStyle name="PillarData_RH et QS" xfId="16018" xr:uid="{00000000-0005-0000-0000-00009E3E0000}"/>
    <cellStyle name="PillarHeading" xfId="16019" xr:uid="{00000000-0005-0000-0000-00009F3E0000}"/>
    <cellStyle name="PillarText" xfId="16020" xr:uid="{00000000-0005-0000-0000-0000A03E0000}"/>
    <cellStyle name="PillarText 2" xfId="16021" xr:uid="{00000000-0005-0000-0000-0000A13E0000}"/>
    <cellStyle name="PillarText_RH et QS" xfId="16022" xr:uid="{00000000-0005-0000-0000-0000A23E0000}"/>
    <cellStyle name="PillarTotal" xfId="16023" xr:uid="{00000000-0005-0000-0000-0000A33E0000}"/>
    <cellStyle name="PillarTotal 2" xfId="16024" xr:uid="{00000000-0005-0000-0000-0000A43E0000}"/>
    <cellStyle name="PillarTotal_RH et QS" xfId="16025" xr:uid="{00000000-0005-0000-0000-0000A53E0000}"/>
    <cellStyle name="Pourcentage 10" xfId="16026" xr:uid="{00000000-0005-0000-0000-0000A63E0000}"/>
    <cellStyle name="Pourcentage 11" xfId="16027" xr:uid="{00000000-0005-0000-0000-0000A73E0000}"/>
    <cellStyle name="Pourcentage 11 2" xfId="16028" xr:uid="{00000000-0005-0000-0000-0000A83E0000}"/>
    <cellStyle name="Pourcentage 11_RH et QS" xfId="16029" xr:uid="{00000000-0005-0000-0000-0000A93E0000}"/>
    <cellStyle name="Pourcentage 12" xfId="16030" xr:uid="{00000000-0005-0000-0000-0000AA3E0000}"/>
    <cellStyle name="Pourcentage 12 2" xfId="16031" xr:uid="{00000000-0005-0000-0000-0000AB3E0000}"/>
    <cellStyle name="Pourcentage 12_RH et QS" xfId="16032" xr:uid="{00000000-0005-0000-0000-0000AC3E0000}"/>
    <cellStyle name="Pourcentage 13" xfId="16033" xr:uid="{00000000-0005-0000-0000-0000AD3E0000}"/>
    <cellStyle name="Pourcentage 14" xfId="16034" xr:uid="{00000000-0005-0000-0000-0000AE3E0000}"/>
    <cellStyle name="Pourcentage 14 2" xfId="16035" xr:uid="{00000000-0005-0000-0000-0000AF3E0000}"/>
    <cellStyle name="Pourcentage 14_RH et QS" xfId="16036" xr:uid="{00000000-0005-0000-0000-0000B03E0000}"/>
    <cellStyle name="Pourcentage 15" xfId="16037" xr:uid="{00000000-0005-0000-0000-0000B13E0000}"/>
    <cellStyle name="Pourcentage 16" xfId="16038" xr:uid="{00000000-0005-0000-0000-0000B23E0000}"/>
    <cellStyle name="Pourcentage 17" xfId="16039" xr:uid="{00000000-0005-0000-0000-0000B33E0000}"/>
    <cellStyle name="Pourcentage 17 2" xfId="16040" xr:uid="{00000000-0005-0000-0000-0000B43E0000}"/>
    <cellStyle name="Pourcentage 17 2 2" xfId="16041" xr:uid="{00000000-0005-0000-0000-0000B53E0000}"/>
    <cellStyle name="Pourcentage 17 2 2 2" xfId="16042" xr:uid="{00000000-0005-0000-0000-0000B63E0000}"/>
    <cellStyle name="Pourcentage 17 2 2 2 2" xfId="16043" xr:uid="{00000000-0005-0000-0000-0000B73E0000}"/>
    <cellStyle name="Pourcentage 17 2 2 2 2 2" xfId="16044" xr:uid="{00000000-0005-0000-0000-0000B83E0000}"/>
    <cellStyle name="Pourcentage 17 2 2 2 2 2 2" xfId="16045" xr:uid="{00000000-0005-0000-0000-0000B93E0000}"/>
    <cellStyle name="Pourcentage 17 2 2 2 2 3" xfId="16046" xr:uid="{00000000-0005-0000-0000-0000BA3E0000}"/>
    <cellStyle name="Pourcentage 17 2 2 2 3" xfId="16047" xr:uid="{00000000-0005-0000-0000-0000BB3E0000}"/>
    <cellStyle name="Pourcentage 17 2 2 2 3 2" xfId="16048" xr:uid="{00000000-0005-0000-0000-0000BC3E0000}"/>
    <cellStyle name="Pourcentage 17 2 2 2 4" xfId="16049" xr:uid="{00000000-0005-0000-0000-0000BD3E0000}"/>
    <cellStyle name="Pourcentage 17 2 2 2_RH et QS" xfId="16050" xr:uid="{00000000-0005-0000-0000-0000BE3E0000}"/>
    <cellStyle name="Pourcentage 17 2 2 3" xfId="16051" xr:uid="{00000000-0005-0000-0000-0000BF3E0000}"/>
    <cellStyle name="Pourcentage 17 2 2 3 2" xfId="16052" xr:uid="{00000000-0005-0000-0000-0000C03E0000}"/>
    <cellStyle name="Pourcentage 17 2 2 3 2 2" xfId="16053" xr:uid="{00000000-0005-0000-0000-0000C13E0000}"/>
    <cellStyle name="Pourcentage 17 2 2 3 2 2 2" xfId="16054" xr:uid="{00000000-0005-0000-0000-0000C23E0000}"/>
    <cellStyle name="Pourcentage 17 2 2 3 2 3" xfId="16055" xr:uid="{00000000-0005-0000-0000-0000C33E0000}"/>
    <cellStyle name="Pourcentage 17 2 2 3 3" xfId="16056" xr:uid="{00000000-0005-0000-0000-0000C43E0000}"/>
    <cellStyle name="Pourcentage 17 2 2 3 3 2" xfId="16057" xr:uid="{00000000-0005-0000-0000-0000C53E0000}"/>
    <cellStyle name="Pourcentage 17 2 2 3 4" xfId="16058" xr:uid="{00000000-0005-0000-0000-0000C63E0000}"/>
    <cellStyle name="Pourcentage 17 2 2 3_RH et QS" xfId="16059" xr:uid="{00000000-0005-0000-0000-0000C73E0000}"/>
    <cellStyle name="Pourcentage 17 2 2 4" xfId="16060" xr:uid="{00000000-0005-0000-0000-0000C83E0000}"/>
    <cellStyle name="Pourcentage 17 2 2 4 2" xfId="16061" xr:uid="{00000000-0005-0000-0000-0000C93E0000}"/>
    <cellStyle name="Pourcentage 17 2 2 4 2 2" xfId="16062" xr:uid="{00000000-0005-0000-0000-0000CA3E0000}"/>
    <cellStyle name="Pourcentage 17 2 2 4 3" xfId="16063" xr:uid="{00000000-0005-0000-0000-0000CB3E0000}"/>
    <cellStyle name="Pourcentage 17 2 2 5" xfId="16064" xr:uid="{00000000-0005-0000-0000-0000CC3E0000}"/>
    <cellStyle name="Pourcentage 17 2 2 5 2" xfId="16065" xr:uid="{00000000-0005-0000-0000-0000CD3E0000}"/>
    <cellStyle name="Pourcentage 17 2 2 6" xfId="16066" xr:uid="{00000000-0005-0000-0000-0000CE3E0000}"/>
    <cellStyle name="Pourcentage 17 2 2_RH et QS" xfId="16067" xr:uid="{00000000-0005-0000-0000-0000CF3E0000}"/>
    <cellStyle name="Pourcentage 17 2 3" xfId="16068" xr:uid="{00000000-0005-0000-0000-0000D03E0000}"/>
    <cellStyle name="Pourcentage 17 2 3 2" xfId="16069" xr:uid="{00000000-0005-0000-0000-0000D13E0000}"/>
    <cellStyle name="Pourcentage 17 2 3 2 2" xfId="16070" xr:uid="{00000000-0005-0000-0000-0000D23E0000}"/>
    <cellStyle name="Pourcentage 17 2 3 2 2 2" xfId="16071" xr:uid="{00000000-0005-0000-0000-0000D33E0000}"/>
    <cellStyle name="Pourcentage 17 2 3 2 2 2 2" xfId="16072" xr:uid="{00000000-0005-0000-0000-0000D43E0000}"/>
    <cellStyle name="Pourcentage 17 2 3 2 2 3" xfId="16073" xr:uid="{00000000-0005-0000-0000-0000D53E0000}"/>
    <cellStyle name="Pourcentage 17 2 3 2 3" xfId="16074" xr:uid="{00000000-0005-0000-0000-0000D63E0000}"/>
    <cellStyle name="Pourcentage 17 2 3 2 3 2" xfId="16075" xr:uid="{00000000-0005-0000-0000-0000D73E0000}"/>
    <cellStyle name="Pourcentage 17 2 3 2 4" xfId="16076" xr:uid="{00000000-0005-0000-0000-0000D83E0000}"/>
    <cellStyle name="Pourcentage 17 2 3 2_RH et QS" xfId="16077" xr:uid="{00000000-0005-0000-0000-0000D93E0000}"/>
    <cellStyle name="Pourcentage 17 2 3 3" xfId="16078" xr:uid="{00000000-0005-0000-0000-0000DA3E0000}"/>
    <cellStyle name="Pourcentage 17 2 3 3 2" xfId="16079" xr:uid="{00000000-0005-0000-0000-0000DB3E0000}"/>
    <cellStyle name="Pourcentage 17 2 3 3 2 2" xfId="16080" xr:uid="{00000000-0005-0000-0000-0000DC3E0000}"/>
    <cellStyle name="Pourcentage 17 2 3 3 2 2 2" xfId="16081" xr:uid="{00000000-0005-0000-0000-0000DD3E0000}"/>
    <cellStyle name="Pourcentage 17 2 3 3 2 3" xfId="16082" xr:uid="{00000000-0005-0000-0000-0000DE3E0000}"/>
    <cellStyle name="Pourcentage 17 2 3 3 3" xfId="16083" xr:uid="{00000000-0005-0000-0000-0000DF3E0000}"/>
    <cellStyle name="Pourcentage 17 2 3 3 3 2" xfId="16084" xr:uid="{00000000-0005-0000-0000-0000E03E0000}"/>
    <cellStyle name="Pourcentage 17 2 3 3 4" xfId="16085" xr:uid="{00000000-0005-0000-0000-0000E13E0000}"/>
    <cellStyle name="Pourcentage 17 2 3 3_RH et QS" xfId="16086" xr:uid="{00000000-0005-0000-0000-0000E23E0000}"/>
    <cellStyle name="Pourcentage 17 2 3 4" xfId="16087" xr:uid="{00000000-0005-0000-0000-0000E33E0000}"/>
    <cellStyle name="Pourcentage 17 2 3 4 2" xfId="16088" xr:uid="{00000000-0005-0000-0000-0000E43E0000}"/>
    <cellStyle name="Pourcentage 17 2 3 4 2 2" xfId="16089" xr:uid="{00000000-0005-0000-0000-0000E53E0000}"/>
    <cellStyle name="Pourcentage 17 2 3 4 3" xfId="16090" xr:uid="{00000000-0005-0000-0000-0000E63E0000}"/>
    <cellStyle name="Pourcentage 17 2 3 5" xfId="16091" xr:uid="{00000000-0005-0000-0000-0000E73E0000}"/>
    <cellStyle name="Pourcentage 17 2 3 5 2" xfId="16092" xr:uid="{00000000-0005-0000-0000-0000E83E0000}"/>
    <cellStyle name="Pourcentage 17 2 3 6" xfId="16093" xr:uid="{00000000-0005-0000-0000-0000E93E0000}"/>
    <cellStyle name="Pourcentage 17 2 3_RH et QS" xfId="16094" xr:uid="{00000000-0005-0000-0000-0000EA3E0000}"/>
    <cellStyle name="Pourcentage 17 2 4" xfId="16095" xr:uid="{00000000-0005-0000-0000-0000EB3E0000}"/>
    <cellStyle name="Pourcentage 17 2 4 2" xfId="16096" xr:uid="{00000000-0005-0000-0000-0000EC3E0000}"/>
    <cellStyle name="Pourcentage 17 2 4 2 2" xfId="16097" xr:uid="{00000000-0005-0000-0000-0000ED3E0000}"/>
    <cellStyle name="Pourcentage 17 2 4 2 2 2" xfId="16098" xr:uid="{00000000-0005-0000-0000-0000EE3E0000}"/>
    <cellStyle name="Pourcentage 17 2 4 2 3" xfId="16099" xr:uid="{00000000-0005-0000-0000-0000EF3E0000}"/>
    <cellStyle name="Pourcentage 17 2 4 3" xfId="16100" xr:uid="{00000000-0005-0000-0000-0000F03E0000}"/>
    <cellStyle name="Pourcentage 17 2 4 3 2" xfId="16101" xr:uid="{00000000-0005-0000-0000-0000F13E0000}"/>
    <cellStyle name="Pourcentage 17 2 4 4" xfId="16102" xr:uid="{00000000-0005-0000-0000-0000F23E0000}"/>
    <cellStyle name="Pourcentage 17 2 4_RH et QS" xfId="16103" xr:uid="{00000000-0005-0000-0000-0000F33E0000}"/>
    <cellStyle name="Pourcentage 17 2 5" xfId="16104" xr:uid="{00000000-0005-0000-0000-0000F43E0000}"/>
    <cellStyle name="Pourcentage 17 2 5 2" xfId="16105" xr:uid="{00000000-0005-0000-0000-0000F53E0000}"/>
    <cellStyle name="Pourcentage 17 2 5 2 2" xfId="16106" xr:uid="{00000000-0005-0000-0000-0000F63E0000}"/>
    <cellStyle name="Pourcentage 17 2 5 2 2 2" xfId="16107" xr:uid="{00000000-0005-0000-0000-0000F73E0000}"/>
    <cellStyle name="Pourcentage 17 2 5 2 3" xfId="16108" xr:uid="{00000000-0005-0000-0000-0000F83E0000}"/>
    <cellStyle name="Pourcentage 17 2 5 3" xfId="16109" xr:uid="{00000000-0005-0000-0000-0000F93E0000}"/>
    <cellStyle name="Pourcentage 17 2 5 3 2" xfId="16110" xr:uid="{00000000-0005-0000-0000-0000FA3E0000}"/>
    <cellStyle name="Pourcentage 17 2 5 4" xfId="16111" xr:uid="{00000000-0005-0000-0000-0000FB3E0000}"/>
    <cellStyle name="Pourcentage 17 2 5_RH et QS" xfId="16112" xr:uid="{00000000-0005-0000-0000-0000FC3E0000}"/>
    <cellStyle name="Pourcentage 17 2 6" xfId="16113" xr:uid="{00000000-0005-0000-0000-0000FD3E0000}"/>
    <cellStyle name="Pourcentage 17 2 6 2" xfId="16114" xr:uid="{00000000-0005-0000-0000-0000FE3E0000}"/>
    <cellStyle name="Pourcentage 17 2 6 2 2" xfId="16115" xr:uid="{00000000-0005-0000-0000-0000FF3E0000}"/>
    <cellStyle name="Pourcentage 17 2 6 3" xfId="16116" xr:uid="{00000000-0005-0000-0000-0000003F0000}"/>
    <cellStyle name="Pourcentage 17 2 7" xfId="16117" xr:uid="{00000000-0005-0000-0000-0000013F0000}"/>
    <cellStyle name="Pourcentage 17 2 7 2" xfId="16118" xr:uid="{00000000-0005-0000-0000-0000023F0000}"/>
    <cellStyle name="Pourcentage 17 2 8" xfId="16119" xr:uid="{00000000-0005-0000-0000-0000033F0000}"/>
    <cellStyle name="Pourcentage 17 2_RH et QS" xfId="16120" xr:uid="{00000000-0005-0000-0000-0000043F0000}"/>
    <cellStyle name="Pourcentage 17 3" xfId="16121" xr:uid="{00000000-0005-0000-0000-0000053F0000}"/>
    <cellStyle name="Pourcentage 17 3 2" xfId="16122" xr:uid="{00000000-0005-0000-0000-0000063F0000}"/>
    <cellStyle name="Pourcentage 17 3 2 2" xfId="16123" xr:uid="{00000000-0005-0000-0000-0000073F0000}"/>
    <cellStyle name="Pourcentage 17 3 2 2 2" xfId="16124" xr:uid="{00000000-0005-0000-0000-0000083F0000}"/>
    <cellStyle name="Pourcentage 17 3 2 2 2 2" xfId="16125" xr:uid="{00000000-0005-0000-0000-0000093F0000}"/>
    <cellStyle name="Pourcentage 17 3 2 2 3" xfId="16126" xr:uid="{00000000-0005-0000-0000-00000A3F0000}"/>
    <cellStyle name="Pourcentage 17 3 2 3" xfId="16127" xr:uid="{00000000-0005-0000-0000-00000B3F0000}"/>
    <cellStyle name="Pourcentage 17 3 2 3 2" xfId="16128" xr:uid="{00000000-0005-0000-0000-00000C3F0000}"/>
    <cellStyle name="Pourcentage 17 3 2 4" xfId="16129" xr:uid="{00000000-0005-0000-0000-00000D3F0000}"/>
    <cellStyle name="Pourcentage 17 3 2_RH et QS" xfId="16130" xr:uid="{00000000-0005-0000-0000-00000E3F0000}"/>
    <cellStyle name="Pourcentage 17 3 3" xfId="16131" xr:uid="{00000000-0005-0000-0000-00000F3F0000}"/>
    <cellStyle name="Pourcentage 17 3 3 2" xfId="16132" xr:uid="{00000000-0005-0000-0000-0000103F0000}"/>
    <cellStyle name="Pourcentage 17 3 3 2 2" xfId="16133" xr:uid="{00000000-0005-0000-0000-0000113F0000}"/>
    <cellStyle name="Pourcentage 17 3 3 2 2 2" xfId="16134" xr:uid="{00000000-0005-0000-0000-0000123F0000}"/>
    <cellStyle name="Pourcentage 17 3 3 2 3" xfId="16135" xr:uid="{00000000-0005-0000-0000-0000133F0000}"/>
    <cellStyle name="Pourcentage 17 3 3 3" xfId="16136" xr:uid="{00000000-0005-0000-0000-0000143F0000}"/>
    <cellStyle name="Pourcentage 17 3 3 3 2" xfId="16137" xr:uid="{00000000-0005-0000-0000-0000153F0000}"/>
    <cellStyle name="Pourcentage 17 3 3 4" xfId="16138" xr:uid="{00000000-0005-0000-0000-0000163F0000}"/>
    <cellStyle name="Pourcentage 17 3 3_RH et QS" xfId="16139" xr:uid="{00000000-0005-0000-0000-0000173F0000}"/>
    <cellStyle name="Pourcentage 17 3 4" xfId="16140" xr:uid="{00000000-0005-0000-0000-0000183F0000}"/>
    <cellStyle name="Pourcentage 17 3 4 2" xfId="16141" xr:uid="{00000000-0005-0000-0000-0000193F0000}"/>
    <cellStyle name="Pourcentage 17 3 4 2 2" xfId="16142" xr:uid="{00000000-0005-0000-0000-00001A3F0000}"/>
    <cellStyle name="Pourcentage 17 3 4 3" xfId="16143" xr:uid="{00000000-0005-0000-0000-00001B3F0000}"/>
    <cellStyle name="Pourcentage 17 3 5" xfId="16144" xr:uid="{00000000-0005-0000-0000-00001C3F0000}"/>
    <cellStyle name="Pourcentage 17 3 5 2" xfId="16145" xr:uid="{00000000-0005-0000-0000-00001D3F0000}"/>
    <cellStyle name="Pourcentage 17 3 6" xfId="16146" xr:uid="{00000000-0005-0000-0000-00001E3F0000}"/>
    <cellStyle name="Pourcentage 17 3_RH et QS" xfId="16147" xr:uid="{00000000-0005-0000-0000-00001F3F0000}"/>
    <cellStyle name="Pourcentage 17 4" xfId="16148" xr:uid="{00000000-0005-0000-0000-0000203F0000}"/>
    <cellStyle name="Pourcentage 17 4 2" xfId="16149" xr:uid="{00000000-0005-0000-0000-0000213F0000}"/>
    <cellStyle name="Pourcentage 17 4 2 2" xfId="16150" xr:uid="{00000000-0005-0000-0000-0000223F0000}"/>
    <cellStyle name="Pourcentage 17 4 2 2 2" xfId="16151" xr:uid="{00000000-0005-0000-0000-0000233F0000}"/>
    <cellStyle name="Pourcentage 17 4 2 2 2 2" xfId="16152" xr:uid="{00000000-0005-0000-0000-0000243F0000}"/>
    <cellStyle name="Pourcentage 17 4 2 2 3" xfId="16153" xr:uid="{00000000-0005-0000-0000-0000253F0000}"/>
    <cellStyle name="Pourcentage 17 4 2 3" xfId="16154" xr:uid="{00000000-0005-0000-0000-0000263F0000}"/>
    <cellStyle name="Pourcentage 17 4 2 3 2" xfId="16155" xr:uid="{00000000-0005-0000-0000-0000273F0000}"/>
    <cellStyle name="Pourcentage 17 4 2 4" xfId="16156" xr:uid="{00000000-0005-0000-0000-0000283F0000}"/>
    <cellStyle name="Pourcentage 17 4 2_RH et QS" xfId="16157" xr:uid="{00000000-0005-0000-0000-0000293F0000}"/>
    <cellStyle name="Pourcentage 17 4 3" xfId="16158" xr:uid="{00000000-0005-0000-0000-00002A3F0000}"/>
    <cellStyle name="Pourcentage 17 4 3 2" xfId="16159" xr:uid="{00000000-0005-0000-0000-00002B3F0000}"/>
    <cellStyle name="Pourcentage 17 4 3 2 2" xfId="16160" xr:uid="{00000000-0005-0000-0000-00002C3F0000}"/>
    <cellStyle name="Pourcentage 17 4 3 2 2 2" xfId="16161" xr:uid="{00000000-0005-0000-0000-00002D3F0000}"/>
    <cellStyle name="Pourcentage 17 4 3 2 3" xfId="16162" xr:uid="{00000000-0005-0000-0000-00002E3F0000}"/>
    <cellStyle name="Pourcentage 17 4 3 3" xfId="16163" xr:uid="{00000000-0005-0000-0000-00002F3F0000}"/>
    <cellStyle name="Pourcentage 17 4 3 3 2" xfId="16164" xr:uid="{00000000-0005-0000-0000-0000303F0000}"/>
    <cellStyle name="Pourcentage 17 4 3 4" xfId="16165" xr:uid="{00000000-0005-0000-0000-0000313F0000}"/>
    <cellStyle name="Pourcentage 17 4 3_RH et QS" xfId="16166" xr:uid="{00000000-0005-0000-0000-0000323F0000}"/>
    <cellStyle name="Pourcentage 17 4 4" xfId="16167" xr:uid="{00000000-0005-0000-0000-0000333F0000}"/>
    <cellStyle name="Pourcentage 17 4 4 2" xfId="16168" xr:uid="{00000000-0005-0000-0000-0000343F0000}"/>
    <cellStyle name="Pourcentage 17 4 4 2 2" xfId="16169" xr:uid="{00000000-0005-0000-0000-0000353F0000}"/>
    <cellStyle name="Pourcentage 17 4 4 3" xfId="16170" xr:uid="{00000000-0005-0000-0000-0000363F0000}"/>
    <cellStyle name="Pourcentage 17 4 5" xfId="16171" xr:uid="{00000000-0005-0000-0000-0000373F0000}"/>
    <cellStyle name="Pourcentage 17 4 5 2" xfId="16172" xr:uid="{00000000-0005-0000-0000-0000383F0000}"/>
    <cellStyle name="Pourcentage 17 4 6" xfId="16173" xr:uid="{00000000-0005-0000-0000-0000393F0000}"/>
    <cellStyle name="Pourcentage 17 4_RH et QS" xfId="16174" xr:uid="{00000000-0005-0000-0000-00003A3F0000}"/>
    <cellStyle name="Pourcentage 17 5" xfId="16175" xr:uid="{00000000-0005-0000-0000-00003B3F0000}"/>
    <cellStyle name="Pourcentage 17 5 2" xfId="16176" xr:uid="{00000000-0005-0000-0000-00003C3F0000}"/>
    <cellStyle name="Pourcentage 17 5 2 2" xfId="16177" xr:uid="{00000000-0005-0000-0000-00003D3F0000}"/>
    <cellStyle name="Pourcentage 17 5 2 2 2" xfId="16178" xr:uid="{00000000-0005-0000-0000-00003E3F0000}"/>
    <cellStyle name="Pourcentage 17 5 2 3" xfId="16179" xr:uid="{00000000-0005-0000-0000-00003F3F0000}"/>
    <cellStyle name="Pourcentage 17 5 3" xfId="16180" xr:uid="{00000000-0005-0000-0000-0000403F0000}"/>
    <cellStyle name="Pourcentage 17 5 3 2" xfId="16181" xr:uid="{00000000-0005-0000-0000-0000413F0000}"/>
    <cellStyle name="Pourcentage 17 5 4" xfId="16182" xr:uid="{00000000-0005-0000-0000-0000423F0000}"/>
    <cellStyle name="Pourcentage 17 5_RH et QS" xfId="16183" xr:uid="{00000000-0005-0000-0000-0000433F0000}"/>
    <cellStyle name="Pourcentage 17 6" xfId="16184" xr:uid="{00000000-0005-0000-0000-0000443F0000}"/>
    <cellStyle name="Pourcentage 17 6 2" xfId="16185" xr:uid="{00000000-0005-0000-0000-0000453F0000}"/>
    <cellStyle name="Pourcentage 17 6 2 2" xfId="16186" xr:uid="{00000000-0005-0000-0000-0000463F0000}"/>
    <cellStyle name="Pourcentage 17 6 2 2 2" xfId="16187" xr:uid="{00000000-0005-0000-0000-0000473F0000}"/>
    <cellStyle name="Pourcentage 17 6 2 3" xfId="16188" xr:uid="{00000000-0005-0000-0000-0000483F0000}"/>
    <cellStyle name="Pourcentage 17 6 3" xfId="16189" xr:uid="{00000000-0005-0000-0000-0000493F0000}"/>
    <cellStyle name="Pourcentage 17 6 3 2" xfId="16190" xr:uid="{00000000-0005-0000-0000-00004A3F0000}"/>
    <cellStyle name="Pourcentage 17 6 4" xfId="16191" xr:uid="{00000000-0005-0000-0000-00004B3F0000}"/>
    <cellStyle name="Pourcentage 17 6_RH et QS" xfId="16192" xr:uid="{00000000-0005-0000-0000-00004C3F0000}"/>
    <cellStyle name="Pourcentage 17 7" xfId="16193" xr:uid="{00000000-0005-0000-0000-00004D3F0000}"/>
    <cellStyle name="Pourcentage 17 7 2" xfId="16194" xr:uid="{00000000-0005-0000-0000-00004E3F0000}"/>
    <cellStyle name="Pourcentage 17 7 2 2" xfId="16195" xr:uid="{00000000-0005-0000-0000-00004F3F0000}"/>
    <cellStyle name="Pourcentage 17 7 3" xfId="16196" xr:uid="{00000000-0005-0000-0000-0000503F0000}"/>
    <cellStyle name="Pourcentage 17 8" xfId="16197" xr:uid="{00000000-0005-0000-0000-0000513F0000}"/>
    <cellStyle name="Pourcentage 17 8 2" xfId="16198" xr:uid="{00000000-0005-0000-0000-0000523F0000}"/>
    <cellStyle name="Pourcentage 17 9" xfId="16199" xr:uid="{00000000-0005-0000-0000-0000533F0000}"/>
    <cellStyle name="Pourcentage 17_RH et QS" xfId="16200" xr:uid="{00000000-0005-0000-0000-0000543F0000}"/>
    <cellStyle name="Pourcentage 18" xfId="16201" xr:uid="{00000000-0005-0000-0000-0000553F0000}"/>
    <cellStyle name="Pourcentage 18 2" xfId="16202" xr:uid="{00000000-0005-0000-0000-0000563F0000}"/>
    <cellStyle name="Pourcentage 18 2 2" xfId="16203" xr:uid="{00000000-0005-0000-0000-0000573F0000}"/>
    <cellStyle name="Pourcentage 18 2 2 2" xfId="16204" xr:uid="{00000000-0005-0000-0000-0000583F0000}"/>
    <cellStyle name="Pourcentage 18 2 2 2 2" xfId="16205" xr:uid="{00000000-0005-0000-0000-0000593F0000}"/>
    <cellStyle name="Pourcentage 18 2 2 2 2 2" xfId="16206" xr:uid="{00000000-0005-0000-0000-00005A3F0000}"/>
    <cellStyle name="Pourcentage 18 2 2 2 2 2 2" xfId="16207" xr:uid="{00000000-0005-0000-0000-00005B3F0000}"/>
    <cellStyle name="Pourcentage 18 2 2 2 2 3" xfId="16208" xr:uid="{00000000-0005-0000-0000-00005C3F0000}"/>
    <cellStyle name="Pourcentage 18 2 2 2 3" xfId="16209" xr:uid="{00000000-0005-0000-0000-00005D3F0000}"/>
    <cellStyle name="Pourcentage 18 2 2 2 3 2" xfId="16210" xr:uid="{00000000-0005-0000-0000-00005E3F0000}"/>
    <cellStyle name="Pourcentage 18 2 2 2 4" xfId="16211" xr:uid="{00000000-0005-0000-0000-00005F3F0000}"/>
    <cellStyle name="Pourcentage 18 2 2 2_RH et QS" xfId="16212" xr:uid="{00000000-0005-0000-0000-0000603F0000}"/>
    <cellStyle name="Pourcentage 18 2 2 3" xfId="16213" xr:uid="{00000000-0005-0000-0000-0000613F0000}"/>
    <cellStyle name="Pourcentage 18 2 2 3 2" xfId="16214" xr:uid="{00000000-0005-0000-0000-0000623F0000}"/>
    <cellStyle name="Pourcentage 18 2 2 3 2 2" xfId="16215" xr:uid="{00000000-0005-0000-0000-0000633F0000}"/>
    <cellStyle name="Pourcentage 18 2 2 3 2 2 2" xfId="16216" xr:uid="{00000000-0005-0000-0000-0000643F0000}"/>
    <cellStyle name="Pourcentage 18 2 2 3 2 3" xfId="16217" xr:uid="{00000000-0005-0000-0000-0000653F0000}"/>
    <cellStyle name="Pourcentage 18 2 2 3 3" xfId="16218" xr:uid="{00000000-0005-0000-0000-0000663F0000}"/>
    <cellStyle name="Pourcentage 18 2 2 3 3 2" xfId="16219" xr:uid="{00000000-0005-0000-0000-0000673F0000}"/>
    <cellStyle name="Pourcentage 18 2 2 3 4" xfId="16220" xr:uid="{00000000-0005-0000-0000-0000683F0000}"/>
    <cellStyle name="Pourcentage 18 2 2 3_RH et QS" xfId="16221" xr:uid="{00000000-0005-0000-0000-0000693F0000}"/>
    <cellStyle name="Pourcentage 18 2 2 4" xfId="16222" xr:uid="{00000000-0005-0000-0000-00006A3F0000}"/>
    <cellStyle name="Pourcentage 18 2 2 4 2" xfId="16223" xr:uid="{00000000-0005-0000-0000-00006B3F0000}"/>
    <cellStyle name="Pourcentage 18 2 2 4 2 2" xfId="16224" xr:uid="{00000000-0005-0000-0000-00006C3F0000}"/>
    <cellStyle name="Pourcentage 18 2 2 4 3" xfId="16225" xr:uid="{00000000-0005-0000-0000-00006D3F0000}"/>
    <cellStyle name="Pourcentage 18 2 2 5" xfId="16226" xr:uid="{00000000-0005-0000-0000-00006E3F0000}"/>
    <cellStyle name="Pourcentage 18 2 2 5 2" xfId="16227" xr:uid="{00000000-0005-0000-0000-00006F3F0000}"/>
    <cellStyle name="Pourcentage 18 2 2 6" xfId="16228" xr:uid="{00000000-0005-0000-0000-0000703F0000}"/>
    <cellStyle name="Pourcentage 18 2 2_RH et QS" xfId="16229" xr:uid="{00000000-0005-0000-0000-0000713F0000}"/>
    <cellStyle name="Pourcentage 18 2 3" xfId="16230" xr:uid="{00000000-0005-0000-0000-0000723F0000}"/>
    <cellStyle name="Pourcentage 18 2 3 2" xfId="16231" xr:uid="{00000000-0005-0000-0000-0000733F0000}"/>
    <cellStyle name="Pourcentage 18 2 3 2 2" xfId="16232" xr:uid="{00000000-0005-0000-0000-0000743F0000}"/>
    <cellStyle name="Pourcentage 18 2 3 2 2 2" xfId="16233" xr:uid="{00000000-0005-0000-0000-0000753F0000}"/>
    <cellStyle name="Pourcentage 18 2 3 2 2 2 2" xfId="16234" xr:uid="{00000000-0005-0000-0000-0000763F0000}"/>
    <cellStyle name="Pourcentage 18 2 3 2 2 3" xfId="16235" xr:uid="{00000000-0005-0000-0000-0000773F0000}"/>
    <cellStyle name="Pourcentage 18 2 3 2 3" xfId="16236" xr:uid="{00000000-0005-0000-0000-0000783F0000}"/>
    <cellStyle name="Pourcentage 18 2 3 2 3 2" xfId="16237" xr:uid="{00000000-0005-0000-0000-0000793F0000}"/>
    <cellStyle name="Pourcentage 18 2 3 2 4" xfId="16238" xr:uid="{00000000-0005-0000-0000-00007A3F0000}"/>
    <cellStyle name="Pourcentage 18 2 3 2_RH et QS" xfId="16239" xr:uid="{00000000-0005-0000-0000-00007B3F0000}"/>
    <cellStyle name="Pourcentage 18 2 3 3" xfId="16240" xr:uid="{00000000-0005-0000-0000-00007C3F0000}"/>
    <cellStyle name="Pourcentage 18 2 3 3 2" xfId="16241" xr:uid="{00000000-0005-0000-0000-00007D3F0000}"/>
    <cellStyle name="Pourcentage 18 2 3 3 2 2" xfId="16242" xr:uid="{00000000-0005-0000-0000-00007E3F0000}"/>
    <cellStyle name="Pourcentage 18 2 3 3 2 2 2" xfId="16243" xr:uid="{00000000-0005-0000-0000-00007F3F0000}"/>
    <cellStyle name="Pourcentage 18 2 3 3 2 3" xfId="16244" xr:uid="{00000000-0005-0000-0000-0000803F0000}"/>
    <cellStyle name="Pourcentage 18 2 3 3 3" xfId="16245" xr:uid="{00000000-0005-0000-0000-0000813F0000}"/>
    <cellStyle name="Pourcentage 18 2 3 3 3 2" xfId="16246" xr:uid="{00000000-0005-0000-0000-0000823F0000}"/>
    <cellStyle name="Pourcentage 18 2 3 3 4" xfId="16247" xr:uid="{00000000-0005-0000-0000-0000833F0000}"/>
    <cellStyle name="Pourcentage 18 2 3 3_RH et QS" xfId="16248" xr:uid="{00000000-0005-0000-0000-0000843F0000}"/>
    <cellStyle name="Pourcentage 18 2 3 4" xfId="16249" xr:uid="{00000000-0005-0000-0000-0000853F0000}"/>
    <cellStyle name="Pourcentage 18 2 3 4 2" xfId="16250" xr:uid="{00000000-0005-0000-0000-0000863F0000}"/>
    <cellStyle name="Pourcentage 18 2 3 4 2 2" xfId="16251" xr:uid="{00000000-0005-0000-0000-0000873F0000}"/>
    <cellStyle name="Pourcentage 18 2 3 4 3" xfId="16252" xr:uid="{00000000-0005-0000-0000-0000883F0000}"/>
    <cellStyle name="Pourcentage 18 2 3 5" xfId="16253" xr:uid="{00000000-0005-0000-0000-0000893F0000}"/>
    <cellStyle name="Pourcentage 18 2 3 5 2" xfId="16254" xr:uid="{00000000-0005-0000-0000-00008A3F0000}"/>
    <cellStyle name="Pourcentage 18 2 3 6" xfId="16255" xr:uid="{00000000-0005-0000-0000-00008B3F0000}"/>
    <cellStyle name="Pourcentage 18 2 3_RH et QS" xfId="16256" xr:uid="{00000000-0005-0000-0000-00008C3F0000}"/>
    <cellStyle name="Pourcentage 18 2 4" xfId="16257" xr:uid="{00000000-0005-0000-0000-00008D3F0000}"/>
    <cellStyle name="Pourcentage 18 2 4 2" xfId="16258" xr:uid="{00000000-0005-0000-0000-00008E3F0000}"/>
    <cellStyle name="Pourcentage 18 2 4 2 2" xfId="16259" xr:uid="{00000000-0005-0000-0000-00008F3F0000}"/>
    <cellStyle name="Pourcentage 18 2 4 2 2 2" xfId="16260" xr:uid="{00000000-0005-0000-0000-0000903F0000}"/>
    <cellStyle name="Pourcentage 18 2 4 2 3" xfId="16261" xr:uid="{00000000-0005-0000-0000-0000913F0000}"/>
    <cellStyle name="Pourcentage 18 2 4 3" xfId="16262" xr:uid="{00000000-0005-0000-0000-0000923F0000}"/>
    <cellStyle name="Pourcentage 18 2 4 3 2" xfId="16263" xr:uid="{00000000-0005-0000-0000-0000933F0000}"/>
    <cellStyle name="Pourcentage 18 2 4 4" xfId="16264" xr:uid="{00000000-0005-0000-0000-0000943F0000}"/>
    <cellStyle name="Pourcentage 18 2 4_RH et QS" xfId="16265" xr:uid="{00000000-0005-0000-0000-0000953F0000}"/>
    <cellStyle name="Pourcentage 18 2 5" xfId="16266" xr:uid="{00000000-0005-0000-0000-0000963F0000}"/>
    <cellStyle name="Pourcentage 18 2 5 2" xfId="16267" xr:uid="{00000000-0005-0000-0000-0000973F0000}"/>
    <cellStyle name="Pourcentage 18 2 5 2 2" xfId="16268" xr:uid="{00000000-0005-0000-0000-0000983F0000}"/>
    <cellStyle name="Pourcentage 18 2 5 2 2 2" xfId="16269" xr:uid="{00000000-0005-0000-0000-0000993F0000}"/>
    <cellStyle name="Pourcentage 18 2 5 2 3" xfId="16270" xr:uid="{00000000-0005-0000-0000-00009A3F0000}"/>
    <cellStyle name="Pourcentage 18 2 5 3" xfId="16271" xr:uid="{00000000-0005-0000-0000-00009B3F0000}"/>
    <cellStyle name="Pourcentage 18 2 5 3 2" xfId="16272" xr:uid="{00000000-0005-0000-0000-00009C3F0000}"/>
    <cellStyle name="Pourcentage 18 2 5 4" xfId="16273" xr:uid="{00000000-0005-0000-0000-00009D3F0000}"/>
    <cellStyle name="Pourcentage 18 2 5_RH et QS" xfId="16274" xr:uid="{00000000-0005-0000-0000-00009E3F0000}"/>
    <cellStyle name="Pourcentage 18 2 6" xfId="16275" xr:uid="{00000000-0005-0000-0000-00009F3F0000}"/>
    <cellStyle name="Pourcentage 18 2 6 2" xfId="16276" xr:uid="{00000000-0005-0000-0000-0000A03F0000}"/>
    <cellStyle name="Pourcentage 18 2 6 2 2" xfId="16277" xr:uid="{00000000-0005-0000-0000-0000A13F0000}"/>
    <cellStyle name="Pourcentage 18 2 6 3" xfId="16278" xr:uid="{00000000-0005-0000-0000-0000A23F0000}"/>
    <cellStyle name="Pourcentage 18 2 7" xfId="16279" xr:uid="{00000000-0005-0000-0000-0000A33F0000}"/>
    <cellStyle name="Pourcentage 18 2 7 2" xfId="16280" xr:uid="{00000000-0005-0000-0000-0000A43F0000}"/>
    <cellStyle name="Pourcentage 18 2 8" xfId="16281" xr:uid="{00000000-0005-0000-0000-0000A53F0000}"/>
    <cellStyle name="Pourcentage 18 2_RH et QS" xfId="16282" xr:uid="{00000000-0005-0000-0000-0000A63F0000}"/>
    <cellStyle name="Pourcentage 18 3" xfId="16283" xr:uid="{00000000-0005-0000-0000-0000A73F0000}"/>
    <cellStyle name="Pourcentage 18 3 2" xfId="16284" xr:uid="{00000000-0005-0000-0000-0000A83F0000}"/>
    <cellStyle name="Pourcentage 18 3 2 2" xfId="16285" xr:uid="{00000000-0005-0000-0000-0000A93F0000}"/>
    <cellStyle name="Pourcentage 18 3 2 2 2" xfId="16286" xr:uid="{00000000-0005-0000-0000-0000AA3F0000}"/>
    <cellStyle name="Pourcentage 18 3 2 2 2 2" xfId="16287" xr:uid="{00000000-0005-0000-0000-0000AB3F0000}"/>
    <cellStyle name="Pourcentage 18 3 2 2 3" xfId="16288" xr:uid="{00000000-0005-0000-0000-0000AC3F0000}"/>
    <cellStyle name="Pourcentage 18 3 2 3" xfId="16289" xr:uid="{00000000-0005-0000-0000-0000AD3F0000}"/>
    <cellStyle name="Pourcentage 18 3 2 3 2" xfId="16290" xr:uid="{00000000-0005-0000-0000-0000AE3F0000}"/>
    <cellStyle name="Pourcentage 18 3 2 4" xfId="16291" xr:uid="{00000000-0005-0000-0000-0000AF3F0000}"/>
    <cellStyle name="Pourcentage 18 3 2_RH et QS" xfId="16292" xr:uid="{00000000-0005-0000-0000-0000B03F0000}"/>
    <cellStyle name="Pourcentage 18 3 3" xfId="16293" xr:uid="{00000000-0005-0000-0000-0000B13F0000}"/>
    <cellStyle name="Pourcentage 18 3 3 2" xfId="16294" xr:uid="{00000000-0005-0000-0000-0000B23F0000}"/>
    <cellStyle name="Pourcentage 18 3 3 2 2" xfId="16295" xr:uid="{00000000-0005-0000-0000-0000B33F0000}"/>
    <cellStyle name="Pourcentage 18 3 3 2 2 2" xfId="16296" xr:uid="{00000000-0005-0000-0000-0000B43F0000}"/>
    <cellStyle name="Pourcentage 18 3 3 2 3" xfId="16297" xr:uid="{00000000-0005-0000-0000-0000B53F0000}"/>
    <cellStyle name="Pourcentage 18 3 3 3" xfId="16298" xr:uid="{00000000-0005-0000-0000-0000B63F0000}"/>
    <cellStyle name="Pourcentage 18 3 3 3 2" xfId="16299" xr:uid="{00000000-0005-0000-0000-0000B73F0000}"/>
    <cellStyle name="Pourcentage 18 3 3 4" xfId="16300" xr:uid="{00000000-0005-0000-0000-0000B83F0000}"/>
    <cellStyle name="Pourcentage 18 3 3_RH et QS" xfId="16301" xr:uid="{00000000-0005-0000-0000-0000B93F0000}"/>
    <cellStyle name="Pourcentage 18 3 4" xfId="16302" xr:uid="{00000000-0005-0000-0000-0000BA3F0000}"/>
    <cellStyle name="Pourcentage 18 3 4 2" xfId="16303" xr:uid="{00000000-0005-0000-0000-0000BB3F0000}"/>
    <cellStyle name="Pourcentage 18 3 4 2 2" xfId="16304" xr:uid="{00000000-0005-0000-0000-0000BC3F0000}"/>
    <cellStyle name="Pourcentage 18 3 4 3" xfId="16305" xr:uid="{00000000-0005-0000-0000-0000BD3F0000}"/>
    <cellStyle name="Pourcentage 18 3 5" xfId="16306" xr:uid="{00000000-0005-0000-0000-0000BE3F0000}"/>
    <cellStyle name="Pourcentage 18 3 5 2" xfId="16307" xr:uid="{00000000-0005-0000-0000-0000BF3F0000}"/>
    <cellStyle name="Pourcentage 18 3 6" xfId="16308" xr:uid="{00000000-0005-0000-0000-0000C03F0000}"/>
    <cellStyle name="Pourcentage 18 3_RH et QS" xfId="16309" xr:uid="{00000000-0005-0000-0000-0000C13F0000}"/>
    <cellStyle name="Pourcentage 18 4" xfId="16310" xr:uid="{00000000-0005-0000-0000-0000C23F0000}"/>
    <cellStyle name="Pourcentage 18 4 2" xfId="16311" xr:uid="{00000000-0005-0000-0000-0000C33F0000}"/>
    <cellStyle name="Pourcentage 18 4 2 2" xfId="16312" xr:uid="{00000000-0005-0000-0000-0000C43F0000}"/>
    <cellStyle name="Pourcentage 18 4 2 2 2" xfId="16313" xr:uid="{00000000-0005-0000-0000-0000C53F0000}"/>
    <cellStyle name="Pourcentage 18 4 2 2 2 2" xfId="16314" xr:uid="{00000000-0005-0000-0000-0000C63F0000}"/>
    <cellStyle name="Pourcentage 18 4 2 2 3" xfId="16315" xr:uid="{00000000-0005-0000-0000-0000C73F0000}"/>
    <cellStyle name="Pourcentage 18 4 2 3" xfId="16316" xr:uid="{00000000-0005-0000-0000-0000C83F0000}"/>
    <cellStyle name="Pourcentage 18 4 2 3 2" xfId="16317" xr:uid="{00000000-0005-0000-0000-0000C93F0000}"/>
    <cellStyle name="Pourcentage 18 4 2 4" xfId="16318" xr:uid="{00000000-0005-0000-0000-0000CA3F0000}"/>
    <cellStyle name="Pourcentage 18 4 2_RH et QS" xfId="16319" xr:uid="{00000000-0005-0000-0000-0000CB3F0000}"/>
    <cellStyle name="Pourcentage 18 4 3" xfId="16320" xr:uid="{00000000-0005-0000-0000-0000CC3F0000}"/>
    <cellStyle name="Pourcentage 18 4 3 2" xfId="16321" xr:uid="{00000000-0005-0000-0000-0000CD3F0000}"/>
    <cellStyle name="Pourcentage 18 4 3 2 2" xfId="16322" xr:uid="{00000000-0005-0000-0000-0000CE3F0000}"/>
    <cellStyle name="Pourcentage 18 4 3 2 2 2" xfId="16323" xr:uid="{00000000-0005-0000-0000-0000CF3F0000}"/>
    <cellStyle name="Pourcentage 18 4 3 2 3" xfId="16324" xr:uid="{00000000-0005-0000-0000-0000D03F0000}"/>
    <cellStyle name="Pourcentage 18 4 3 3" xfId="16325" xr:uid="{00000000-0005-0000-0000-0000D13F0000}"/>
    <cellStyle name="Pourcentage 18 4 3 3 2" xfId="16326" xr:uid="{00000000-0005-0000-0000-0000D23F0000}"/>
    <cellStyle name="Pourcentage 18 4 3 4" xfId="16327" xr:uid="{00000000-0005-0000-0000-0000D33F0000}"/>
    <cellStyle name="Pourcentage 18 4 3_RH et QS" xfId="16328" xr:uid="{00000000-0005-0000-0000-0000D43F0000}"/>
    <cellStyle name="Pourcentage 18 4 4" xfId="16329" xr:uid="{00000000-0005-0000-0000-0000D53F0000}"/>
    <cellStyle name="Pourcentage 18 4 4 2" xfId="16330" xr:uid="{00000000-0005-0000-0000-0000D63F0000}"/>
    <cellStyle name="Pourcentage 18 4 4 2 2" xfId="16331" xr:uid="{00000000-0005-0000-0000-0000D73F0000}"/>
    <cellStyle name="Pourcentage 18 4 4 3" xfId="16332" xr:uid="{00000000-0005-0000-0000-0000D83F0000}"/>
    <cellStyle name="Pourcentage 18 4 5" xfId="16333" xr:uid="{00000000-0005-0000-0000-0000D93F0000}"/>
    <cellStyle name="Pourcentage 18 4 5 2" xfId="16334" xr:uid="{00000000-0005-0000-0000-0000DA3F0000}"/>
    <cellStyle name="Pourcentage 18 4 6" xfId="16335" xr:uid="{00000000-0005-0000-0000-0000DB3F0000}"/>
    <cellStyle name="Pourcentage 18 4_RH et QS" xfId="16336" xr:uid="{00000000-0005-0000-0000-0000DC3F0000}"/>
    <cellStyle name="Pourcentage 18 5" xfId="16337" xr:uid="{00000000-0005-0000-0000-0000DD3F0000}"/>
    <cellStyle name="Pourcentage 18 5 2" xfId="16338" xr:uid="{00000000-0005-0000-0000-0000DE3F0000}"/>
    <cellStyle name="Pourcentage 18 5 2 2" xfId="16339" xr:uid="{00000000-0005-0000-0000-0000DF3F0000}"/>
    <cellStyle name="Pourcentage 18 5 2 2 2" xfId="16340" xr:uid="{00000000-0005-0000-0000-0000E03F0000}"/>
    <cellStyle name="Pourcentage 18 5 2 3" xfId="16341" xr:uid="{00000000-0005-0000-0000-0000E13F0000}"/>
    <cellStyle name="Pourcentage 18 5 3" xfId="16342" xr:uid="{00000000-0005-0000-0000-0000E23F0000}"/>
    <cellStyle name="Pourcentage 18 5 3 2" xfId="16343" xr:uid="{00000000-0005-0000-0000-0000E33F0000}"/>
    <cellStyle name="Pourcentage 18 5 4" xfId="16344" xr:uid="{00000000-0005-0000-0000-0000E43F0000}"/>
    <cellStyle name="Pourcentage 18 5_RH et QS" xfId="16345" xr:uid="{00000000-0005-0000-0000-0000E53F0000}"/>
    <cellStyle name="Pourcentage 18 6" xfId="16346" xr:uid="{00000000-0005-0000-0000-0000E63F0000}"/>
    <cellStyle name="Pourcentage 18 6 2" xfId="16347" xr:uid="{00000000-0005-0000-0000-0000E73F0000}"/>
    <cellStyle name="Pourcentage 18 6 2 2" xfId="16348" xr:uid="{00000000-0005-0000-0000-0000E83F0000}"/>
    <cellStyle name="Pourcentage 18 6 2 2 2" xfId="16349" xr:uid="{00000000-0005-0000-0000-0000E93F0000}"/>
    <cellStyle name="Pourcentage 18 6 2 3" xfId="16350" xr:uid="{00000000-0005-0000-0000-0000EA3F0000}"/>
    <cellStyle name="Pourcentage 18 6 3" xfId="16351" xr:uid="{00000000-0005-0000-0000-0000EB3F0000}"/>
    <cellStyle name="Pourcentage 18 6 3 2" xfId="16352" xr:uid="{00000000-0005-0000-0000-0000EC3F0000}"/>
    <cellStyle name="Pourcentage 18 6 4" xfId="16353" xr:uid="{00000000-0005-0000-0000-0000ED3F0000}"/>
    <cellStyle name="Pourcentage 18 6_RH et QS" xfId="16354" xr:uid="{00000000-0005-0000-0000-0000EE3F0000}"/>
    <cellStyle name="Pourcentage 18 7" xfId="16355" xr:uid="{00000000-0005-0000-0000-0000EF3F0000}"/>
    <cellStyle name="Pourcentage 18 7 2" xfId="16356" xr:uid="{00000000-0005-0000-0000-0000F03F0000}"/>
    <cellStyle name="Pourcentage 18 7 2 2" xfId="16357" xr:uid="{00000000-0005-0000-0000-0000F13F0000}"/>
    <cellStyle name="Pourcentage 18 7 3" xfId="16358" xr:uid="{00000000-0005-0000-0000-0000F23F0000}"/>
    <cellStyle name="Pourcentage 18 8" xfId="16359" xr:uid="{00000000-0005-0000-0000-0000F33F0000}"/>
    <cellStyle name="Pourcentage 18 8 2" xfId="16360" xr:uid="{00000000-0005-0000-0000-0000F43F0000}"/>
    <cellStyle name="Pourcentage 18 9" xfId="16361" xr:uid="{00000000-0005-0000-0000-0000F53F0000}"/>
    <cellStyle name="Pourcentage 18_RH et QS" xfId="16362" xr:uid="{00000000-0005-0000-0000-0000F63F0000}"/>
    <cellStyle name="Pourcentage 19" xfId="16363" xr:uid="{00000000-0005-0000-0000-0000F73F0000}"/>
    <cellStyle name="Pourcentage 19 2" xfId="16364" xr:uid="{00000000-0005-0000-0000-0000F83F0000}"/>
    <cellStyle name="Pourcentage 19 2 2" xfId="16365" xr:uid="{00000000-0005-0000-0000-0000F93F0000}"/>
    <cellStyle name="Pourcentage 19 2 2 2" xfId="16366" xr:uid="{00000000-0005-0000-0000-0000FA3F0000}"/>
    <cellStyle name="Pourcentage 19 2 2 2 2" xfId="16367" xr:uid="{00000000-0005-0000-0000-0000FB3F0000}"/>
    <cellStyle name="Pourcentage 19 2 2 3" xfId="16368" xr:uid="{00000000-0005-0000-0000-0000FC3F0000}"/>
    <cellStyle name="Pourcentage 19 2 3" xfId="16369" xr:uid="{00000000-0005-0000-0000-0000FD3F0000}"/>
    <cellStyle name="Pourcentage 19 2 3 2" xfId="16370" xr:uid="{00000000-0005-0000-0000-0000FE3F0000}"/>
    <cellStyle name="Pourcentage 19 2 4" xfId="16371" xr:uid="{00000000-0005-0000-0000-0000FF3F0000}"/>
    <cellStyle name="Pourcentage 19 2_RH et QS" xfId="16372" xr:uid="{00000000-0005-0000-0000-000000400000}"/>
    <cellStyle name="Pourcentage 19 3" xfId="16373" xr:uid="{00000000-0005-0000-0000-000001400000}"/>
    <cellStyle name="Pourcentage 19 3 2" xfId="16374" xr:uid="{00000000-0005-0000-0000-000002400000}"/>
    <cellStyle name="Pourcentage 19 3 2 2" xfId="16375" xr:uid="{00000000-0005-0000-0000-000003400000}"/>
    <cellStyle name="Pourcentage 19 3 2 2 2" xfId="16376" xr:uid="{00000000-0005-0000-0000-000004400000}"/>
    <cellStyle name="Pourcentage 19 3 2 3" xfId="16377" xr:uid="{00000000-0005-0000-0000-000005400000}"/>
    <cellStyle name="Pourcentage 19 3 3" xfId="16378" xr:uid="{00000000-0005-0000-0000-000006400000}"/>
    <cellStyle name="Pourcentage 19 3 3 2" xfId="16379" xr:uid="{00000000-0005-0000-0000-000007400000}"/>
    <cellStyle name="Pourcentage 19 3 4" xfId="16380" xr:uid="{00000000-0005-0000-0000-000008400000}"/>
    <cellStyle name="Pourcentage 19 3_RH et QS" xfId="16381" xr:uid="{00000000-0005-0000-0000-000009400000}"/>
    <cellStyle name="Pourcentage 19 4" xfId="16382" xr:uid="{00000000-0005-0000-0000-00000A400000}"/>
    <cellStyle name="Pourcentage 19 4 2" xfId="16383" xr:uid="{00000000-0005-0000-0000-00000B400000}"/>
    <cellStyle name="Pourcentage 19 4 2 2" xfId="16384" xr:uid="{00000000-0005-0000-0000-00000C400000}"/>
    <cellStyle name="Pourcentage 19 4 3" xfId="16385" xr:uid="{00000000-0005-0000-0000-00000D400000}"/>
    <cellStyle name="Pourcentage 19 5" xfId="16386" xr:uid="{00000000-0005-0000-0000-00000E400000}"/>
    <cellStyle name="Pourcentage 19 5 2" xfId="16387" xr:uid="{00000000-0005-0000-0000-00000F400000}"/>
    <cellStyle name="Pourcentage 19 6" xfId="16388" xr:uid="{00000000-0005-0000-0000-000010400000}"/>
    <cellStyle name="Pourcentage 19_RH et QS" xfId="16389" xr:uid="{00000000-0005-0000-0000-000011400000}"/>
    <cellStyle name="Pourcentage 2" xfId="16390" xr:uid="{00000000-0005-0000-0000-000012400000}"/>
    <cellStyle name="Pourcentage 2 10" xfId="16391" xr:uid="{00000000-0005-0000-0000-000013400000}"/>
    <cellStyle name="Pourcentage 2 11" xfId="16392" xr:uid="{00000000-0005-0000-0000-000014400000}"/>
    <cellStyle name="Pourcentage 2 12" xfId="16393" xr:uid="{00000000-0005-0000-0000-000015400000}"/>
    <cellStyle name="Pourcentage 2 13" xfId="16394" xr:uid="{00000000-0005-0000-0000-000016400000}"/>
    <cellStyle name="Pourcentage 2 13 2" xfId="16395" xr:uid="{00000000-0005-0000-0000-000017400000}"/>
    <cellStyle name="Pourcentage 2 2" xfId="16396" xr:uid="{00000000-0005-0000-0000-000018400000}"/>
    <cellStyle name="Pourcentage 2 2 2" xfId="16397" xr:uid="{00000000-0005-0000-0000-000019400000}"/>
    <cellStyle name="Pourcentage 2 2 3" xfId="16398" xr:uid="{00000000-0005-0000-0000-00001A400000}"/>
    <cellStyle name="Pourcentage 2 2 4" xfId="16399" xr:uid="{00000000-0005-0000-0000-00001B400000}"/>
    <cellStyle name="Pourcentage 2 2 5" xfId="16400" xr:uid="{00000000-0005-0000-0000-00001C400000}"/>
    <cellStyle name="Pourcentage 2 2 6" xfId="16401" xr:uid="{00000000-0005-0000-0000-00001D400000}"/>
    <cellStyle name="Pourcentage 2 2 7" xfId="16402" xr:uid="{00000000-0005-0000-0000-00001E400000}"/>
    <cellStyle name="Pourcentage 2 2 8" xfId="16403" xr:uid="{00000000-0005-0000-0000-00001F400000}"/>
    <cellStyle name="Pourcentage 2 2 9" xfId="16404" xr:uid="{00000000-0005-0000-0000-000020400000}"/>
    <cellStyle name="Pourcentage 2 2_RH et QS" xfId="16405" xr:uid="{00000000-0005-0000-0000-000021400000}"/>
    <cellStyle name="Pourcentage 2 3" xfId="16406" xr:uid="{00000000-0005-0000-0000-000022400000}"/>
    <cellStyle name="Pourcentage 2 3 2" xfId="16407" xr:uid="{00000000-0005-0000-0000-000023400000}"/>
    <cellStyle name="Pourcentage 2 3_RH et QS" xfId="16408" xr:uid="{00000000-0005-0000-0000-000024400000}"/>
    <cellStyle name="Pourcentage 2 4" xfId="16409" xr:uid="{00000000-0005-0000-0000-000025400000}"/>
    <cellStyle name="Pourcentage 2 5" xfId="16410" xr:uid="{00000000-0005-0000-0000-000026400000}"/>
    <cellStyle name="Pourcentage 2 6" xfId="16411" xr:uid="{00000000-0005-0000-0000-000027400000}"/>
    <cellStyle name="Pourcentage 2 7" xfId="16412" xr:uid="{00000000-0005-0000-0000-000028400000}"/>
    <cellStyle name="Pourcentage 2 8" xfId="16413" xr:uid="{00000000-0005-0000-0000-000029400000}"/>
    <cellStyle name="Pourcentage 2 9" xfId="16414" xr:uid="{00000000-0005-0000-0000-00002A400000}"/>
    <cellStyle name="Pourcentage 2_RH et QS" xfId="16447" xr:uid="{00000000-0005-0000-0000-00004B400000}"/>
    <cellStyle name="Pourcentage 20" xfId="16415" xr:uid="{00000000-0005-0000-0000-00002B400000}"/>
    <cellStyle name="Pourcentage 20 2" xfId="16416" xr:uid="{00000000-0005-0000-0000-00002C400000}"/>
    <cellStyle name="Pourcentage 20 2 2" xfId="16417" xr:uid="{00000000-0005-0000-0000-00002D400000}"/>
    <cellStyle name="Pourcentage 20 2 2 2" xfId="16418" xr:uid="{00000000-0005-0000-0000-00002E400000}"/>
    <cellStyle name="Pourcentage 20 2 3" xfId="16419" xr:uid="{00000000-0005-0000-0000-00002F400000}"/>
    <cellStyle name="Pourcentage 20 3" xfId="16420" xr:uid="{00000000-0005-0000-0000-000030400000}"/>
    <cellStyle name="Pourcentage 20 3 2" xfId="16421" xr:uid="{00000000-0005-0000-0000-000031400000}"/>
    <cellStyle name="Pourcentage 20 4" xfId="16422" xr:uid="{00000000-0005-0000-0000-000032400000}"/>
    <cellStyle name="Pourcentage 20_RH et QS" xfId="16423" xr:uid="{00000000-0005-0000-0000-000033400000}"/>
    <cellStyle name="Pourcentage 21" xfId="16424" xr:uid="{00000000-0005-0000-0000-000034400000}"/>
    <cellStyle name="Pourcentage 21 2" xfId="16425" xr:uid="{00000000-0005-0000-0000-000035400000}"/>
    <cellStyle name="Pourcentage 21 2 2" xfId="16426" xr:uid="{00000000-0005-0000-0000-000036400000}"/>
    <cellStyle name="Pourcentage 21 2 2 2" xfId="16427" xr:uid="{00000000-0005-0000-0000-000037400000}"/>
    <cellStyle name="Pourcentage 21 2 3" xfId="16428" xr:uid="{00000000-0005-0000-0000-000038400000}"/>
    <cellStyle name="Pourcentage 21 3" xfId="16429" xr:uid="{00000000-0005-0000-0000-000039400000}"/>
    <cellStyle name="Pourcentage 21 3 2" xfId="16430" xr:uid="{00000000-0005-0000-0000-00003A400000}"/>
    <cellStyle name="Pourcentage 21 4" xfId="16431" xr:uid="{00000000-0005-0000-0000-00003B400000}"/>
    <cellStyle name="Pourcentage 21_RH et QS" xfId="16432" xr:uid="{00000000-0005-0000-0000-00003C400000}"/>
    <cellStyle name="Pourcentage 22" xfId="16433" xr:uid="{00000000-0005-0000-0000-00003D400000}"/>
    <cellStyle name="Pourcentage 22 2" xfId="16434" xr:uid="{00000000-0005-0000-0000-00003E400000}"/>
    <cellStyle name="Pourcentage 22 2 2" xfId="16435" xr:uid="{00000000-0005-0000-0000-00003F400000}"/>
    <cellStyle name="Pourcentage 22 3" xfId="16436" xr:uid="{00000000-0005-0000-0000-000040400000}"/>
    <cellStyle name="Pourcentage 23" xfId="16437" xr:uid="{00000000-0005-0000-0000-000041400000}"/>
    <cellStyle name="Pourcentage 23 2" xfId="16438" xr:uid="{00000000-0005-0000-0000-000042400000}"/>
    <cellStyle name="Pourcentage 23 2 2" xfId="16439" xr:uid="{00000000-0005-0000-0000-000043400000}"/>
    <cellStyle name="Pourcentage 23 3" xfId="16440" xr:uid="{00000000-0005-0000-0000-000044400000}"/>
    <cellStyle name="Pourcentage 24" xfId="16441" xr:uid="{00000000-0005-0000-0000-000045400000}"/>
    <cellStyle name="Pourcentage 24 2" xfId="16442" xr:uid="{00000000-0005-0000-0000-000046400000}"/>
    <cellStyle name="Pourcentage 24 2 2" xfId="16443" xr:uid="{00000000-0005-0000-0000-000047400000}"/>
    <cellStyle name="Pourcentage 24 3" xfId="16444" xr:uid="{00000000-0005-0000-0000-000048400000}"/>
    <cellStyle name="Pourcentage 24 4" xfId="16445" xr:uid="{00000000-0005-0000-0000-000049400000}"/>
    <cellStyle name="Pourcentage 25" xfId="16446" xr:uid="{00000000-0005-0000-0000-00004A400000}"/>
    <cellStyle name="Pourcentage 3" xfId="16448" xr:uid="{00000000-0005-0000-0000-00004C400000}"/>
    <cellStyle name="Pourcentage 3 2" xfId="16449" xr:uid="{00000000-0005-0000-0000-00004D400000}"/>
    <cellStyle name="Pourcentage 3 3" xfId="16450" xr:uid="{00000000-0005-0000-0000-00004E400000}"/>
    <cellStyle name="Pourcentage 3 3 2" xfId="16451" xr:uid="{00000000-0005-0000-0000-00004F400000}"/>
    <cellStyle name="Pourcentage 3 3 2 2" xfId="16452" xr:uid="{00000000-0005-0000-0000-000050400000}"/>
    <cellStyle name="Pourcentage 3 3 2 2 2" xfId="16453" xr:uid="{00000000-0005-0000-0000-000051400000}"/>
    <cellStyle name="Pourcentage 3 3 2 2 2 2" xfId="16454" xr:uid="{00000000-0005-0000-0000-000052400000}"/>
    <cellStyle name="Pourcentage 3 3 2 2 2 2 2" xfId="16455" xr:uid="{00000000-0005-0000-0000-000053400000}"/>
    <cellStyle name="Pourcentage 3 3 2 2 2 3" xfId="16456" xr:uid="{00000000-0005-0000-0000-000054400000}"/>
    <cellStyle name="Pourcentage 3 3 2 2 3" xfId="16457" xr:uid="{00000000-0005-0000-0000-000055400000}"/>
    <cellStyle name="Pourcentage 3 3 2 2 3 2" xfId="16458" xr:uid="{00000000-0005-0000-0000-000056400000}"/>
    <cellStyle name="Pourcentage 3 3 2 2 4" xfId="16459" xr:uid="{00000000-0005-0000-0000-000057400000}"/>
    <cellStyle name="Pourcentage 3 3 2 2_RH et QS" xfId="16460" xr:uid="{00000000-0005-0000-0000-000058400000}"/>
    <cellStyle name="Pourcentage 3 3 2 3" xfId="16461" xr:uid="{00000000-0005-0000-0000-000059400000}"/>
    <cellStyle name="Pourcentage 3 3 2 3 2" xfId="16462" xr:uid="{00000000-0005-0000-0000-00005A400000}"/>
    <cellStyle name="Pourcentage 3 3 2 3 2 2" xfId="16463" xr:uid="{00000000-0005-0000-0000-00005B400000}"/>
    <cellStyle name="Pourcentage 3 3 2 3 2 2 2" xfId="16464" xr:uid="{00000000-0005-0000-0000-00005C400000}"/>
    <cellStyle name="Pourcentage 3 3 2 3 2 3" xfId="16465" xr:uid="{00000000-0005-0000-0000-00005D400000}"/>
    <cellStyle name="Pourcentage 3 3 2 3 3" xfId="16466" xr:uid="{00000000-0005-0000-0000-00005E400000}"/>
    <cellStyle name="Pourcentage 3 3 2 3 3 2" xfId="16467" xr:uid="{00000000-0005-0000-0000-00005F400000}"/>
    <cellStyle name="Pourcentage 3 3 2 3 4" xfId="16468" xr:uid="{00000000-0005-0000-0000-000060400000}"/>
    <cellStyle name="Pourcentage 3 3 2 3_RH et QS" xfId="16469" xr:uid="{00000000-0005-0000-0000-000061400000}"/>
    <cellStyle name="Pourcentage 3 3 2 4" xfId="16470" xr:uid="{00000000-0005-0000-0000-000062400000}"/>
    <cellStyle name="Pourcentage 3 3 2 4 2" xfId="16471" xr:uid="{00000000-0005-0000-0000-000063400000}"/>
    <cellStyle name="Pourcentage 3 3 2 4 2 2" xfId="16472" xr:uid="{00000000-0005-0000-0000-000064400000}"/>
    <cellStyle name="Pourcentage 3 3 2 4 3" xfId="16473" xr:uid="{00000000-0005-0000-0000-000065400000}"/>
    <cellStyle name="Pourcentage 3 3 2 5" xfId="16474" xr:uid="{00000000-0005-0000-0000-000066400000}"/>
    <cellStyle name="Pourcentage 3 3 2 5 2" xfId="16475" xr:uid="{00000000-0005-0000-0000-000067400000}"/>
    <cellStyle name="Pourcentage 3 3 2 6" xfId="16476" xr:uid="{00000000-0005-0000-0000-000068400000}"/>
    <cellStyle name="Pourcentage 3 3 2_RH et QS" xfId="16477" xr:uid="{00000000-0005-0000-0000-000069400000}"/>
    <cellStyle name="Pourcentage 3 3 3" xfId="16478" xr:uid="{00000000-0005-0000-0000-00006A400000}"/>
    <cellStyle name="Pourcentage 3 3 4" xfId="16479" xr:uid="{00000000-0005-0000-0000-00006B400000}"/>
    <cellStyle name="Pourcentage 3 3 4 2" xfId="16480" xr:uid="{00000000-0005-0000-0000-00006C400000}"/>
    <cellStyle name="Pourcentage 3 3 4 2 2" xfId="16481" xr:uid="{00000000-0005-0000-0000-00006D400000}"/>
    <cellStyle name="Pourcentage 3 3 4 2 2 2" xfId="16482" xr:uid="{00000000-0005-0000-0000-00006E400000}"/>
    <cellStyle name="Pourcentage 3 3 4 2 3" xfId="16483" xr:uid="{00000000-0005-0000-0000-00006F400000}"/>
    <cellStyle name="Pourcentage 3 3 4 3" xfId="16484" xr:uid="{00000000-0005-0000-0000-000070400000}"/>
    <cellStyle name="Pourcentage 3 3 4 3 2" xfId="16485" xr:uid="{00000000-0005-0000-0000-000071400000}"/>
    <cellStyle name="Pourcentage 3 3 4 4" xfId="16486" xr:uid="{00000000-0005-0000-0000-000072400000}"/>
    <cellStyle name="Pourcentage 3 3 4_RH et QS" xfId="16487" xr:uid="{00000000-0005-0000-0000-000073400000}"/>
    <cellStyle name="Pourcentage 3 3 5" xfId="16488" xr:uid="{00000000-0005-0000-0000-000074400000}"/>
    <cellStyle name="Pourcentage 3 3 5 2" xfId="16489" xr:uid="{00000000-0005-0000-0000-000075400000}"/>
    <cellStyle name="Pourcentage 3 3 5 2 2" xfId="16490" xr:uid="{00000000-0005-0000-0000-000076400000}"/>
    <cellStyle name="Pourcentage 3 3 5 2 2 2" xfId="16491" xr:uid="{00000000-0005-0000-0000-000077400000}"/>
    <cellStyle name="Pourcentage 3 3 5 2 3" xfId="16492" xr:uid="{00000000-0005-0000-0000-000078400000}"/>
    <cellStyle name="Pourcentage 3 3 5 3" xfId="16493" xr:uid="{00000000-0005-0000-0000-000079400000}"/>
    <cellStyle name="Pourcentage 3 3 5 3 2" xfId="16494" xr:uid="{00000000-0005-0000-0000-00007A400000}"/>
    <cellStyle name="Pourcentage 3 3 5 4" xfId="16495" xr:uid="{00000000-0005-0000-0000-00007B400000}"/>
    <cellStyle name="Pourcentage 3 3 5_RH et QS" xfId="16496" xr:uid="{00000000-0005-0000-0000-00007C400000}"/>
    <cellStyle name="Pourcentage 3 3 6" xfId="16497" xr:uid="{00000000-0005-0000-0000-00007D400000}"/>
    <cellStyle name="Pourcentage 3 3 6 2" xfId="16498" xr:uid="{00000000-0005-0000-0000-00007E400000}"/>
    <cellStyle name="Pourcentage 3 3 6 2 2" xfId="16499" xr:uid="{00000000-0005-0000-0000-00007F400000}"/>
    <cellStyle name="Pourcentage 3 3 6 3" xfId="16500" xr:uid="{00000000-0005-0000-0000-000080400000}"/>
    <cellStyle name="Pourcentage 3 3 7" xfId="16501" xr:uid="{00000000-0005-0000-0000-000081400000}"/>
    <cellStyle name="Pourcentage 3 3 7 2" xfId="16502" xr:uid="{00000000-0005-0000-0000-000082400000}"/>
    <cellStyle name="Pourcentage 3 3 8" xfId="16503" xr:uid="{00000000-0005-0000-0000-000083400000}"/>
    <cellStyle name="Pourcentage 3 3_RH et QS" xfId="16504" xr:uid="{00000000-0005-0000-0000-000084400000}"/>
    <cellStyle name="Pourcentage 3 4" xfId="16505" xr:uid="{00000000-0005-0000-0000-000085400000}"/>
    <cellStyle name="Pourcentage 3 5" xfId="16506" xr:uid="{00000000-0005-0000-0000-000086400000}"/>
    <cellStyle name="Pourcentage 3_RH et QS" xfId="16507" xr:uid="{00000000-0005-0000-0000-000087400000}"/>
    <cellStyle name="Pourcentage 4" xfId="16508" xr:uid="{00000000-0005-0000-0000-000088400000}"/>
    <cellStyle name="Pourcentage 4 2" xfId="16509" xr:uid="{00000000-0005-0000-0000-000089400000}"/>
    <cellStyle name="Pourcentage 4 3" xfId="16510" xr:uid="{00000000-0005-0000-0000-00008A400000}"/>
    <cellStyle name="Pourcentage 4_RH et QS" xfId="16511" xr:uid="{00000000-0005-0000-0000-00008B400000}"/>
    <cellStyle name="Pourcentage 5" xfId="16512" xr:uid="{00000000-0005-0000-0000-00008C400000}"/>
    <cellStyle name="Pourcentage 5 2" xfId="16513" xr:uid="{00000000-0005-0000-0000-00008D400000}"/>
    <cellStyle name="Pourcentage 5_RH et QS" xfId="16514" xr:uid="{00000000-0005-0000-0000-00008E400000}"/>
    <cellStyle name="Pourcentage 6" xfId="16515" xr:uid="{00000000-0005-0000-0000-00008F400000}"/>
    <cellStyle name="Pourcentage 7" xfId="16516" xr:uid="{00000000-0005-0000-0000-000090400000}"/>
    <cellStyle name="Pourcentage 7 2" xfId="16517" xr:uid="{00000000-0005-0000-0000-000091400000}"/>
    <cellStyle name="Pourcentage 7 2 2" xfId="16518" xr:uid="{00000000-0005-0000-0000-000092400000}"/>
    <cellStyle name="Pourcentage 7 2_RH et QS" xfId="16519" xr:uid="{00000000-0005-0000-0000-000093400000}"/>
    <cellStyle name="Pourcentage 7 3" xfId="16520" xr:uid="{00000000-0005-0000-0000-000094400000}"/>
    <cellStyle name="Pourcentage 7 4" xfId="16521" xr:uid="{00000000-0005-0000-0000-000095400000}"/>
    <cellStyle name="Pourcentage 7 5" xfId="16522" xr:uid="{00000000-0005-0000-0000-000096400000}"/>
    <cellStyle name="Pourcentage 7_RH et QS" xfId="16523" xr:uid="{00000000-0005-0000-0000-000097400000}"/>
    <cellStyle name="Pourcentage 8" xfId="16524" xr:uid="{00000000-0005-0000-0000-000098400000}"/>
    <cellStyle name="Pourcentage 8 2" xfId="16525" xr:uid="{00000000-0005-0000-0000-000099400000}"/>
    <cellStyle name="Pourcentage 8 2 2" xfId="16526" xr:uid="{00000000-0005-0000-0000-00009A400000}"/>
    <cellStyle name="Pourcentage 8 2_RH et QS" xfId="16527" xr:uid="{00000000-0005-0000-0000-00009B400000}"/>
    <cellStyle name="Pourcentage 8 3" xfId="16528" xr:uid="{00000000-0005-0000-0000-00009C400000}"/>
    <cellStyle name="Pourcentage 8 3 2" xfId="16529" xr:uid="{00000000-0005-0000-0000-00009D400000}"/>
    <cellStyle name="Pourcentage 8 3_RH et QS" xfId="16530" xr:uid="{00000000-0005-0000-0000-00009E400000}"/>
    <cellStyle name="Pourcentage 8 4" xfId="16531" xr:uid="{00000000-0005-0000-0000-00009F400000}"/>
    <cellStyle name="Pourcentage 8 5" xfId="16532" xr:uid="{00000000-0005-0000-0000-0000A0400000}"/>
    <cellStyle name="Pourcentage 8 6" xfId="16533" xr:uid="{00000000-0005-0000-0000-0000A1400000}"/>
    <cellStyle name="Pourcentage 8 7" xfId="16534" xr:uid="{00000000-0005-0000-0000-0000A2400000}"/>
    <cellStyle name="Pourcentage 8 7 2" xfId="16535" xr:uid="{00000000-0005-0000-0000-0000A3400000}"/>
    <cellStyle name="Pourcentage 8 7 2 2" xfId="16536" xr:uid="{00000000-0005-0000-0000-0000A4400000}"/>
    <cellStyle name="Pourcentage 8 7 2 2 2" xfId="16537" xr:uid="{00000000-0005-0000-0000-0000A5400000}"/>
    <cellStyle name="Pourcentage 8 7 2 3" xfId="16538" xr:uid="{00000000-0005-0000-0000-0000A6400000}"/>
    <cellStyle name="Pourcentage 8 7 3" xfId="16539" xr:uid="{00000000-0005-0000-0000-0000A7400000}"/>
    <cellStyle name="Pourcentage 8 7 3 2" xfId="16540" xr:uid="{00000000-0005-0000-0000-0000A8400000}"/>
    <cellStyle name="Pourcentage 8 7 4" xfId="16541" xr:uid="{00000000-0005-0000-0000-0000A9400000}"/>
    <cellStyle name="Pourcentage 8 7_RH et QS" xfId="16542" xr:uid="{00000000-0005-0000-0000-0000AA400000}"/>
    <cellStyle name="Pourcentage 8_RH et QS" xfId="16543" xr:uid="{00000000-0005-0000-0000-0000AB400000}"/>
    <cellStyle name="Pourcentage 9" xfId="16544" xr:uid="{00000000-0005-0000-0000-0000AC400000}"/>
    <cellStyle name="Pourcentage 9 2" xfId="16545" xr:uid="{00000000-0005-0000-0000-0000AD400000}"/>
    <cellStyle name="Pourcentage 9 2 2" xfId="16546" xr:uid="{00000000-0005-0000-0000-0000AE400000}"/>
    <cellStyle name="Pourcentage 9 2_RH et QS" xfId="16547" xr:uid="{00000000-0005-0000-0000-0000AF400000}"/>
    <cellStyle name="Pourcentage 9 3" xfId="16548" xr:uid="{00000000-0005-0000-0000-0000B0400000}"/>
    <cellStyle name="Pourcentage 9 4" xfId="16549" xr:uid="{00000000-0005-0000-0000-0000B1400000}"/>
    <cellStyle name="Pourcentage 9_RH et QS" xfId="16550" xr:uid="{00000000-0005-0000-0000-0000B2400000}"/>
    <cellStyle name="Prefilled" xfId="16551" xr:uid="{00000000-0005-0000-0000-0000B3400000}"/>
    <cellStyle name="Prefilled 2" xfId="16552" xr:uid="{00000000-0005-0000-0000-0000B4400000}"/>
    <cellStyle name="Prefilled 2 2" xfId="16553" xr:uid="{00000000-0005-0000-0000-0000B5400000}"/>
    <cellStyle name="PrePop Currency (0)" xfId="16554" xr:uid="{00000000-0005-0000-0000-0000B6400000}"/>
    <cellStyle name="PrePop Currency (0) 2" xfId="16555" xr:uid="{00000000-0005-0000-0000-0000B7400000}"/>
    <cellStyle name="PrePop Currency (0)_Parc Mobile" xfId="16556" xr:uid="{00000000-0005-0000-0000-0000B8400000}"/>
    <cellStyle name="PrePop Currency (2)" xfId="16557" xr:uid="{00000000-0005-0000-0000-0000B9400000}"/>
    <cellStyle name="PrePop Currency (2) 2" xfId="16558" xr:uid="{00000000-0005-0000-0000-0000BA400000}"/>
    <cellStyle name="PrePop Currency (2)_Parc Mobile" xfId="16559" xr:uid="{00000000-0005-0000-0000-0000BB400000}"/>
    <cellStyle name="PrePop Units (0)" xfId="16560" xr:uid="{00000000-0005-0000-0000-0000BC400000}"/>
    <cellStyle name="PrePop Units (0) 2" xfId="16561" xr:uid="{00000000-0005-0000-0000-0000BD400000}"/>
    <cellStyle name="PrePop Units (0)_Parc Mobile" xfId="16562" xr:uid="{00000000-0005-0000-0000-0000BE400000}"/>
    <cellStyle name="PrePop Units (1)" xfId="16563" xr:uid="{00000000-0005-0000-0000-0000BF400000}"/>
    <cellStyle name="PrePop Units (1) 2" xfId="16564" xr:uid="{00000000-0005-0000-0000-0000C0400000}"/>
    <cellStyle name="PrePop Units (1)_Parc Mobile" xfId="16565" xr:uid="{00000000-0005-0000-0000-0000C1400000}"/>
    <cellStyle name="PrePop Units (2)" xfId="16566" xr:uid="{00000000-0005-0000-0000-0000C2400000}"/>
    <cellStyle name="PrePop Units (2) 2" xfId="16567" xr:uid="{00000000-0005-0000-0000-0000C3400000}"/>
    <cellStyle name="PrePop Units (2)_Parc Mobile" xfId="16568" xr:uid="{00000000-0005-0000-0000-0000C4400000}"/>
    <cellStyle name="Pricelist_level1" xfId="16569" xr:uid="{00000000-0005-0000-0000-0000C5400000}"/>
    <cellStyle name="pricing" xfId="16570" xr:uid="{00000000-0005-0000-0000-0000C6400000}"/>
    <cellStyle name="Product Title" xfId="16571" xr:uid="{00000000-0005-0000-0000-0000C7400000}"/>
    <cellStyle name="PropGenCurrencyFormat" xfId="16572" xr:uid="{00000000-0005-0000-0000-0000C8400000}"/>
    <cellStyle name="Protected" xfId="16573" xr:uid="{00000000-0005-0000-0000-0000C9400000}"/>
    <cellStyle name="Prozent +line" xfId="16574" xr:uid="{00000000-0005-0000-0000-0000CA400000}"/>
    <cellStyle name="Prozent(+line)" xfId="16575" xr:uid="{00000000-0005-0000-0000-0000CB400000}"/>
    <cellStyle name="Prozent_7.2.3. CAPEX" xfId="16576" xr:uid="{00000000-0005-0000-0000-0000CC400000}"/>
    <cellStyle name="PSChar" xfId="16577" xr:uid="{00000000-0005-0000-0000-0000CD400000}"/>
    <cellStyle name="PSDate" xfId="16578" xr:uid="{00000000-0005-0000-0000-0000CE400000}"/>
    <cellStyle name="PSDec" xfId="16579" xr:uid="{00000000-0005-0000-0000-0000CF400000}"/>
    <cellStyle name="PSHeading" xfId="16580" xr:uid="{00000000-0005-0000-0000-0000D0400000}"/>
    <cellStyle name="PSHeading 2" xfId="16581" xr:uid="{00000000-0005-0000-0000-0000D1400000}"/>
    <cellStyle name="PSHeading 2 2" xfId="16582" xr:uid="{00000000-0005-0000-0000-0000D2400000}"/>
    <cellStyle name="PSHeading 3" xfId="16583" xr:uid="{00000000-0005-0000-0000-0000D3400000}"/>
    <cellStyle name="PSInt" xfId="16584" xr:uid="{00000000-0005-0000-0000-0000D4400000}"/>
    <cellStyle name="PSSpacer" xfId="16585" xr:uid="{00000000-0005-0000-0000-0000D5400000}"/>
    <cellStyle name="Qté calculées" xfId="16588" xr:uid="{00000000-0005-0000-0000-0000D8400000}"/>
    <cellStyle name="Qté calculées 2" xfId="16589" xr:uid="{00000000-0005-0000-0000-0000D9400000}"/>
    <cellStyle name="Qté calculées 2 2" xfId="16590" xr:uid="{00000000-0005-0000-0000-0000DA400000}"/>
    <cellStyle name="QTé entrées" xfId="16591" xr:uid="{00000000-0005-0000-0000-0000DB400000}"/>
    <cellStyle name="RatioX" xfId="16592" xr:uid="{00000000-0005-0000-0000-0000DC400000}"/>
    <cellStyle name="Red font" xfId="16593" xr:uid="{00000000-0005-0000-0000-0000DD400000}"/>
    <cellStyle name="réel" xfId="16601" xr:uid="{00000000-0005-0000-0000-0000E5400000}"/>
    <cellStyle name="réel 2" xfId="16602" xr:uid="{00000000-0005-0000-0000-0000E6400000}"/>
    <cellStyle name="réel 2 2" xfId="16603" xr:uid="{00000000-0005-0000-0000-0000E7400000}"/>
    <cellStyle name="réel 2_RH et QS" xfId="16604" xr:uid="{00000000-0005-0000-0000-0000E8400000}"/>
    <cellStyle name="réel 3" xfId="16605" xr:uid="{00000000-0005-0000-0000-0000E9400000}"/>
    <cellStyle name="réel 3 2" xfId="16606" xr:uid="{00000000-0005-0000-0000-0000EA400000}"/>
    <cellStyle name="réel 3_RH et QS" xfId="16607" xr:uid="{00000000-0005-0000-0000-0000EB400000}"/>
    <cellStyle name="réel 4" xfId="16608" xr:uid="{00000000-0005-0000-0000-0000EC400000}"/>
    <cellStyle name="réel_Kombissiri" xfId="16609" xr:uid="{00000000-0005-0000-0000-0000ED400000}"/>
    <cellStyle name="Reference" xfId="16594" xr:uid="{00000000-0005-0000-0000-0000DE400000}"/>
    <cellStyle name="Reference (O%)" xfId="16595" xr:uid="{00000000-0005-0000-0000-0000DF400000}"/>
    <cellStyle name="Reference [00]" xfId="16596" xr:uid="{00000000-0005-0000-0000-0000E0400000}"/>
    <cellStyle name="Reference_Actu 1 du Budget Annuel Groupe IAM  2007" xfId="16597" xr:uid="{00000000-0005-0000-0000-0000E1400000}"/>
    <cellStyle name="regstoresfromspecstores" xfId="16598" xr:uid="{00000000-0005-0000-0000-0000E2400000}"/>
    <cellStyle name="RevList" xfId="16599" xr:uid="{00000000-0005-0000-0000-0000E3400000}"/>
    <cellStyle name="RowHeader_Indent3" xfId="16600" xr:uid="{00000000-0005-0000-0000-0000E4400000}"/>
    <cellStyle name="SAPBEXaggData" xfId="16610" xr:uid="{00000000-0005-0000-0000-0000EE400000}"/>
    <cellStyle name="SAPBEXaggData 2" xfId="16611" xr:uid="{00000000-0005-0000-0000-0000EF400000}"/>
    <cellStyle name="SAPBEXaggData 2 2" xfId="16612" xr:uid="{00000000-0005-0000-0000-0000F0400000}"/>
    <cellStyle name="SAPBEXaggData 3" xfId="16613" xr:uid="{00000000-0005-0000-0000-0000F1400000}"/>
    <cellStyle name="SAPBEXaggDataEmph" xfId="16614" xr:uid="{00000000-0005-0000-0000-0000F2400000}"/>
    <cellStyle name="SAPBEXaggDataEmph 2" xfId="16615" xr:uid="{00000000-0005-0000-0000-0000F3400000}"/>
    <cellStyle name="SAPBEXaggDataEmph 2 2" xfId="16616" xr:uid="{00000000-0005-0000-0000-0000F4400000}"/>
    <cellStyle name="SAPBEXaggDataEmph 3" xfId="16617" xr:uid="{00000000-0005-0000-0000-0000F5400000}"/>
    <cellStyle name="SAPBEXaggItem" xfId="16618" xr:uid="{00000000-0005-0000-0000-0000F6400000}"/>
    <cellStyle name="SAPBEXaggItem 2" xfId="16619" xr:uid="{00000000-0005-0000-0000-0000F7400000}"/>
    <cellStyle name="SAPBEXaggItem 2 2" xfId="16620" xr:uid="{00000000-0005-0000-0000-0000F8400000}"/>
    <cellStyle name="SAPBEXaggItem 3" xfId="16621" xr:uid="{00000000-0005-0000-0000-0000F9400000}"/>
    <cellStyle name="SAPBEXaggItemX" xfId="16622" xr:uid="{00000000-0005-0000-0000-0000FA400000}"/>
    <cellStyle name="SAPBEXaggItemX 2" xfId="16623" xr:uid="{00000000-0005-0000-0000-0000FB400000}"/>
    <cellStyle name="SAPBEXaggItemX 2 2" xfId="16624" xr:uid="{00000000-0005-0000-0000-0000FC400000}"/>
    <cellStyle name="SAPBEXaggItemX 3" xfId="16625" xr:uid="{00000000-0005-0000-0000-0000FD400000}"/>
    <cellStyle name="SAPBEXchaText" xfId="16626" xr:uid="{00000000-0005-0000-0000-0000FE400000}"/>
    <cellStyle name="SAPBEXchaText 2" xfId="16627" xr:uid="{00000000-0005-0000-0000-0000FF400000}"/>
    <cellStyle name="SAPBEXchaText 2 2" xfId="16628" xr:uid="{00000000-0005-0000-0000-000000410000}"/>
    <cellStyle name="SAPBEXchaText 3" xfId="16629" xr:uid="{00000000-0005-0000-0000-000001410000}"/>
    <cellStyle name="SAPBEXexcBad7" xfId="16630" xr:uid="{00000000-0005-0000-0000-000002410000}"/>
    <cellStyle name="SAPBEXexcBad7 2" xfId="16631" xr:uid="{00000000-0005-0000-0000-000003410000}"/>
    <cellStyle name="SAPBEXexcBad7 2 2" xfId="16632" xr:uid="{00000000-0005-0000-0000-000004410000}"/>
    <cellStyle name="SAPBEXexcBad7 3" xfId="16633" xr:uid="{00000000-0005-0000-0000-000005410000}"/>
    <cellStyle name="SAPBEXexcBad8" xfId="16634" xr:uid="{00000000-0005-0000-0000-000006410000}"/>
    <cellStyle name="SAPBEXexcBad8 2" xfId="16635" xr:uid="{00000000-0005-0000-0000-000007410000}"/>
    <cellStyle name="SAPBEXexcBad8 2 2" xfId="16636" xr:uid="{00000000-0005-0000-0000-000008410000}"/>
    <cellStyle name="SAPBEXexcBad8 3" xfId="16637" xr:uid="{00000000-0005-0000-0000-000009410000}"/>
    <cellStyle name="SAPBEXexcBad9" xfId="16638" xr:uid="{00000000-0005-0000-0000-00000A410000}"/>
    <cellStyle name="SAPBEXexcBad9 2" xfId="16639" xr:uid="{00000000-0005-0000-0000-00000B410000}"/>
    <cellStyle name="SAPBEXexcBad9 2 2" xfId="16640" xr:uid="{00000000-0005-0000-0000-00000C410000}"/>
    <cellStyle name="SAPBEXexcBad9 3" xfId="16641" xr:uid="{00000000-0005-0000-0000-00000D410000}"/>
    <cellStyle name="SAPBEXexcCritical4" xfId="16642" xr:uid="{00000000-0005-0000-0000-00000E410000}"/>
    <cellStyle name="SAPBEXexcCritical4 2" xfId="16643" xr:uid="{00000000-0005-0000-0000-00000F410000}"/>
    <cellStyle name="SAPBEXexcCritical4 2 2" xfId="16644" xr:uid="{00000000-0005-0000-0000-000010410000}"/>
    <cellStyle name="SAPBEXexcCritical4 3" xfId="16645" xr:uid="{00000000-0005-0000-0000-000011410000}"/>
    <cellStyle name="SAPBEXexcCritical5" xfId="16646" xr:uid="{00000000-0005-0000-0000-000012410000}"/>
    <cellStyle name="SAPBEXexcCritical5 2" xfId="16647" xr:uid="{00000000-0005-0000-0000-000013410000}"/>
    <cellStyle name="SAPBEXexcCritical5 2 2" xfId="16648" xr:uid="{00000000-0005-0000-0000-000014410000}"/>
    <cellStyle name="SAPBEXexcCritical5 3" xfId="16649" xr:uid="{00000000-0005-0000-0000-000015410000}"/>
    <cellStyle name="SAPBEXexcCritical6" xfId="16650" xr:uid="{00000000-0005-0000-0000-000016410000}"/>
    <cellStyle name="SAPBEXexcCritical6 2" xfId="16651" xr:uid="{00000000-0005-0000-0000-000017410000}"/>
    <cellStyle name="SAPBEXexcCritical6 2 2" xfId="16652" xr:uid="{00000000-0005-0000-0000-000018410000}"/>
    <cellStyle name="SAPBEXexcCritical6 3" xfId="16653" xr:uid="{00000000-0005-0000-0000-000019410000}"/>
    <cellStyle name="SAPBEXexcGood1" xfId="16654" xr:uid="{00000000-0005-0000-0000-00001A410000}"/>
    <cellStyle name="SAPBEXexcGood1 2" xfId="16655" xr:uid="{00000000-0005-0000-0000-00001B410000}"/>
    <cellStyle name="SAPBEXexcGood1 2 2" xfId="16656" xr:uid="{00000000-0005-0000-0000-00001C410000}"/>
    <cellStyle name="SAPBEXexcGood1 3" xfId="16657" xr:uid="{00000000-0005-0000-0000-00001D410000}"/>
    <cellStyle name="SAPBEXexcGood2" xfId="16658" xr:uid="{00000000-0005-0000-0000-00001E410000}"/>
    <cellStyle name="SAPBEXexcGood2 2" xfId="16659" xr:uid="{00000000-0005-0000-0000-00001F410000}"/>
    <cellStyle name="SAPBEXexcGood2 2 2" xfId="16660" xr:uid="{00000000-0005-0000-0000-000020410000}"/>
    <cellStyle name="SAPBEXexcGood2 3" xfId="16661" xr:uid="{00000000-0005-0000-0000-000021410000}"/>
    <cellStyle name="SAPBEXexcGood3" xfId="16662" xr:uid="{00000000-0005-0000-0000-000022410000}"/>
    <cellStyle name="SAPBEXexcGood3 2" xfId="16663" xr:uid="{00000000-0005-0000-0000-000023410000}"/>
    <cellStyle name="SAPBEXexcGood3 2 2" xfId="16664" xr:uid="{00000000-0005-0000-0000-000024410000}"/>
    <cellStyle name="SAPBEXexcGood3 3" xfId="16665" xr:uid="{00000000-0005-0000-0000-000025410000}"/>
    <cellStyle name="SAPBEXfilterDrill" xfId="16666" xr:uid="{00000000-0005-0000-0000-000026410000}"/>
    <cellStyle name="SAPBEXfilterDrill 2" xfId="16667" xr:uid="{00000000-0005-0000-0000-000027410000}"/>
    <cellStyle name="SAPBEXfilterDrill 2 2" xfId="16668" xr:uid="{00000000-0005-0000-0000-000028410000}"/>
    <cellStyle name="SAPBEXfilterDrill 3" xfId="16669" xr:uid="{00000000-0005-0000-0000-000029410000}"/>
    <cellStyle name="SAPBEXfilterItem" xfId="16670" xr:uid="{00000000-0005-0000-0000-00002A410000}"/>
    <cellStyle name="SAPBEXfilterItem 2" xfId="16671" xr:uid="{00000000-0005-0000-0000-00002B410000}"/>
    <cellStyle name="SAPBEXfilterItem 2 2" xfId="16672" xr:uid="{00000000-0005-0000-0000-00002C410000}"/>
    <cellStyle name="SAPBEXfilterItem 3" xfId="16673" xr:uid="{00000000-0005-0000-0000-00002D410000}"/>
    <cellStyle name="SAPBEXfilterText" xfId="16674" xr:uid="{00000000-0005-0000-0000-00002E410000}"/>
    <cellStyle name="SAPBEXformats" xfId="16675" xr:uid="{00000000-0005-0000-0000-00002F410000}"/>
    <cellStyle name="SAPBEXformats 2" xfId="16676" xr:uid="{00000000-0005-0000-0000-000030410000}"/>
    <cellStyle name="SAPBEXformats 2 2" xfId="16677" xr:uid="{00000000-0005-0000-0000-000031410000}"/>
    <cellStyle name="SAPBEXformats 3" xfId="16678" xr:uid="{00000000-0005-0000-0000-000032410000}"/>
    <cellStyle name="SAPBEXheaderItem" xfId="16679" xr:uid="{00000000-0005-0000-0000-000033410000}"/>
    <cellStyle name="SAPBEXheaderItem 2" xfId="16680" xr:uid="{00000000-0005-0000-0000-000034410000}"/>
    <cellStyle name="SAPBEXheaderItem 2 2" xfId="16681" xr:uid="{00000000-0005-0000-0000-000035410000}"/>
    <cellStyle name="SAPBEXheaderItem 3" xfId="16682" xr:uid="{00000000-0005-0000-0000-000036410000}"/>
    <cellStyle name="SAPBEXheaderText" xfId="16683" xr:uid="{00000000-0005-0000-0000-000037410000}"/>
    <cellStyle name="SAPBEXheaderText 2" xfId="16684" xr:uid="{00000000-0005-0000-0000-000038410000}"/>
    <cellStyle name="SAPBEXheaderText 2 2" xfId="16685" xr:uid="{00000000-0005-0000-0000-000039410000}"/>
    <cellStyle name="SAPBEXheaderText 3" xfId="16686" xr:uid="{00000000-0005-0000-0000-00003A410000}"/>
    <cellStyle name="SAPBEXHLevel0" xfId="16687" xr:uid="{00000000-0005-0000-0000-00003B410000}"/>
    <cellStyle name="SAPBEXHLevel0 2" xfId="16688" xr:uid="{00000000-0005-0000-0000-00003C410000}"/>
    <cellStyle name="SAPBEXHLevel0 2 2" xfId="16689" xr:uid="{00000000-0005-0000-0000-00003D410000}"/>
    <cellStyle name="SAPBEXHLevel0 3" xfId="16690" xr:uid="{00000000-0005-0000-0000-00003E410000}"/>
    <cellStyle name="SAPBEXHLevel0X" xfId="16691" xr:uid="{00000000-0005-0000-0000-00003F410000}"/>
    <cellStyle name="SAPBEXHLevel0X 2" xfId="16692" xr:uid="{00000000-0005-0000-0000-000040410000}"/>
    <cellStyle name="SAPBEXHLevel0X 2 2" xfId="16693" xr:uid="{00000000-0005-0000-0000-000041410000}"/>
    <cellStyle name="SAPBEXHLevel0X 3" xfId="16694" xr:uid="{00000000-0005-0000-0000-000042410000}"/>
    <cellStyle name="SAPBEXHLevel1" xfId="16695" xr:uid="{00000000-0005-0000-0000-000043410000}"/>
    <cellStyle name="SAPBEXHLevel1 2" xfId="16696" xr:uid="{00000000-0005-0000-0000-000044410000}"/>
    <cellStyle name="SAPBEXHLevel1 2 2" xfId="16697" xr:uid="{00000000-0005-0000-0000-000045410000}"/>
    <cellStyle name="SAPBEXHLevel1 3" xfId="16698" xr:uid="{00000000-0005-0000-0000-000046410000}"/>
    <cellStyle name="SAPBEXHLevel1X" xfId="16699" xr:uid="{00000000-0005-0000-0000-000047410000}"/>
    <cellStyle name="SAPBEXHLevel1X 2" xfId="16700" xr:uid="{00000000-0005-0000-0000-000048410000}"/>
    <cellStyle name="SAPBEXHLevel1X 2 2" xfId="16701" xr:uid="{00000000-0005-0000-0000-000049410000}"/>
    <cellStyle name="SAPBEXHLevel1X 3" xfId="16702" xr:uid="{00000000-0005-0000-0000-00004A410000}"/>
    <cellStyle name="SAPBEXHLevel2" xfId="16703" xr:uid="{00000000-0005-0000-0000-00004B410000}"/>
    <cellStyle name="SAPBEXHLevel2 2" xfId="16704" xr:uid="{00000000-0005-0000-0000-00004C410000}"/>
    <cellStyle name="SAPBEXHLevel2 2 2" xfId="16705" xr:uid="{00000000-0005-0000-0000-00004D410000}"/>
    <cellStyle name="SAPBEXHLevel2 3" xfId="16706" xr:uid="{00000000-0005-0000-0000-00004E410000}"/>
    <cellStyle name="SAPBEXHLevel2X" xfId="16707" xr:uid="{00000000-0005-0000-0000-00004F410000}"/>
    <cellStyle name="SAPBEXHLevel2X 2" xfId="16708" xr:uid="{00000000-0005-0000-0000-000050410000}"/>
    <cellStyle name="SAPBEXHLevel2X 2 2" xfId="16709" xr:uid="{00000000-0005-0000-0000-000051410000}"/>
    <cellStyle name="SAPBEXHLevel2X 3" xfId="16710" xr:uid="{00000000-0005-0000-0000-000052410000}"/>
    <cellStyle name="SAPBEXHLevel3" xfId="16711" xr:uid="{00000000-0005-0000-0000-000053410000}"/>
    <cellStyle name="SAPBEXHLevel3 2" xfId="16712" xr:uid="{00000000-0005-0000-0000-000054410000}"/>
    <cellStyle name="SAPBEXHLevel3 2 2" xfId="16713" xr:uid="{00000000-0005-0000-0000-000055410000}"/>
    <cellStyle name="SAPBEXHLevel3 3" xfId="16714" xr:uid="{00000000-0005-0000-0000-000056410000}"/>
    <cellStyle name="SAPBEXHLevel3X" xfId="16715" xr:uid="{00000000-0005-0000-0000-000057410000}"/>
    <cellStyle name="SAPBEXHLevel3X 2" xfId="16716" xr:uid="{00000000-0005-0000-0000-000058410000}"/>
    <cellStyle name="SAPBEXHLevel3X 2 2" xfId="16717" xr:uid="{00000000-0005-0000-0000-000059410000}"/>
    <cellStyle name="SAPBEXHLevel3X 3" xfId="16718" xr:uid="{00000000-0005-0000-0000-00005A410000}"/>
    <cellStyle name="SAPBEXresData" xfId="16719" xr:uid="{00000000-0005-0000-0000-00005B410000}"/>
    <cellStyle name="SAPBEXresData 2" xfId="16720" xr:uid="{00000000-0005-0000-0000-00005C410000}"/>
    <cellStyle name="SAPBEXresData 2 2" xfId="16721" xr:uid="{00000000-0005-0000-0000-00005D410000}"/>
    <cellStyle name="SAPBEXresData 3" xfId="16722" xr:uid="{00000000-0005-0000-0000-00005E410000}"/>
    <cellStyle name="SAPBEXresDataEmph" xfId="16723" xr:uid="{00000000-0005-0000-0000-00005F410000}"/>
    <cellStyle name="SAPBEXresDataEmph 2" xfId="16724" xr:uid="{00000000-0005-0000-0000-000060410000}"/>
    <cellStyle name="SAPBEXresDataEmph 2 2" xfId="16725" xr:uid="{00000000-0005-0000-0000-000061410000}"/>
    <cellStyle name="SAPBEXresDataEmph 3" xfId="16726" xr:uid="{00000000-0005-0000-0000-000062410000}"/>
    <cellStyle name="SAPBEXresItem" xfId="16727" xr:uid="{00000000-0005-0000-0000-000063410000}"/>
    <cellStyle name="SAPBEXresItem 2" xfId="16728" xr:uid="{00000000-0005-0000-0000-000064410000}"/>
    <cellStyle name="SAPBEXresItem 2 2" xfId="16729" xr:uid="{00000000-0005-0000-0000-000065410000}"/>
    <cellStyle name="SAPBEXresItem 3" xfId="16730" xr:uid="{00000000-0005-0000-0000-000066410000}"/>
    <cellStyle name="SAPBEXresItemX" xfId="16731" xr:uid="{00000000-0005-0000-0000-000067410000}"/>
    <cellStyle name="SAPBEXresItemX 2" xfId="16732" xr:uid="{00000000-0005-0000-0000-000068410000}"/>
    <cellStyle name="SAPBEXresItemX 2 2" xfId="16733" xr:uid="{00000000-0005-0000-0000-000069410000}"/>
    <cellStyle name="SAPBEXresItemX 3" xfId="16734" xr:uid="{00000000-0005-0000-0000-00006A410000}"/>
    <cellStyle name="SAPBEXstdData" xfId="16735" xr:uid="{00000000-0005-0000-0000-00006B410000}"/>
    <cellStyle name="SAPBEXstdData 2" xfId="16736" xr:uid="{00000000-0005-0000-0000-00006C410000}"/>
    <cellStyle name="SAPBEXstdData 2 2" xfId="16737" xr:uid="{00000000-0005-0000-0000-00006D410000}"/>
    <cellStyle name="SAPBEXstdData 3" xfId="16738" xr:uid="{00000000-0005-0000-0000-00006E410000}"/>
    <cellStyle name="SAPBEXstdDataEmph" xfId="16739" xr:uid="{00000000-0005-0000-0000-00006F410000}"/>
    <cellStyle name="SAPBEXstdDataEmph 2" xfId="16740" xr:uid="{00000000-0005-0000-0000-000070410000}"/>
    <cellStyle name="SAPBEXstdDataEmph 2 2" xfId="16741" xr:uid="{00000000-0005-0000-0000-000071410000}"/>
    <cellStyle name="SAPBEXstdDataEmph 3" xfId="16742" xr:uid="{00000000-0005-0000-0000-000072410000}"/>
    <cellStyle name="SAPBEXstdItem" xfId="16743" xr:uid="{00000000-0005-0000-0000-000073410000}"/>
    <cellStyle name="SAPBEXstdItem 2" xfId="16744" xr:uid="{00000000-0005-0000-0000-000074410000}"/>
    <cellStyle name="SAPBEXstdItem 2 2" xfId="16745" xr:uid="{00000000-0005-0000-0000-000075410000}"/>
    <cellStyle name="SAPBEXstdItem 3" xfId="16746" xr:uid="{00000000-0005-0000-0000-000076410000}"/>
    <cellStyle name="SAPBEXstdItemX" xfId="16747" xr:uid="{00000000-0005-0000-0000-000077410000}"/>
    <cellStyle name="SAPBEXstdItemX 2" xfId="16748" xr:uid="{00000000-0005-0000-0000-000078410000}"/>
    <cellStyle name="SAPBEXstdItemX 2 2" xfId="16749" xr:uid="{00000000-0005-0000-0000-000079410000}"/>
    <cellStyle name="SAPBEXstdItemX 3" xfId="16750" xr:uid="{00000000-0005-0000-0000-00007A410000}"/>
    <cellStyle name="SAPBEXtitle" xfId="16751" xr:uid="{00000000-0005-0000-0000-00007B410000}"/>
    <cellStyle name="SAPBEXundefined" xfId="16752" xr:uid="{00000000-0005-0000-0000-00007C410000}"/>
    <cellStyle name="SAPBEXundefined 2" xfId="16753" xr:uid="{00000000-0005-0000-0000-00007D410000}"/>
    <cellStyle name="SAPBEXundefined 2 2" xfId="16754" xr:uid="{00000000-0005-0000-0000-00007E410000}"/>
    <cellStyle name="SAPBEXundefined 3" xfId="16755" xr:uid="{00000000-0005-0000-0000-00007F410000}"/>
    <cellStyle name="Satisfaisant 2" xfId="16756" xr:uid="{00000000-0005-0000-0000-000080410000}"/>
    <cellStyle name="Satisfaisant 2 2" xfId="16757" xr:uid="{00000000-0005-0000-0000-000081410000}"/>
    <cellStyle name="Satisfaisant 2 2 2" xfId="16758" xr:uid="{00000000-0005-0000-0000-000082410000}"/>
    <cellStyle name="Satisfaisant 2 2_Parc Mobile" xfId="16759" xr:uid="{00000000-0005-0000-0000-000083410000}"/>
    <cellStyle name="Satisfaisant 2_RH et QS" xfId="16760" xr:uid="{00000000-0005-0000-0000-000084410000}"/>
    <cellStyle name="Satisfaisant 3" xfId="16761" xr:uid="{00000000-0005-0000-0000-000085410000}"/>
    <cellStyle name="Satisfaisant 3 2" xfId="16762" xr:uid="{00000000-0005-0000-0000-000086410000}"/>
    <cellStyle name="Satisfaisant 3_RH et QS" xfId="16763" xr:uid="{00000000-0005-0000-0000-000087410000}"/>
    <cellStyle name="Satisfaisant 4" xfId="16764" xr:uid="{00000000-0005-0000-0000-000088410000}"/>
    <cellStyle name="Satisfaisant 4 2" xfId="16765" xr:uid="{00000000-0005-0000-0000-000089410000}"/>
    <cellStyle name="Satisfaisant 4_RH et QS" xfId="16766" xr:uid="{00000000-0005-0000-0000-00008A410000}"/>
    <cellStyle name="Satisfaisant 5" xfId="16767" xr:uid="{00000000-0005-0000-0000-00008B410000}"/>
    <cellStyle name="Satisfaisant 5 2" xfId="16768" xr:uid="{00000000-0005-0000-0000-00008C410000}"/>
    <cellStyle name="Satisfaisant 5_RH et QS" xfId="16769" xr:uid="{00000000-0005-0000-0000-00008D410000}"/>
    <cellStyle name="Satisfaisant 6" xfId="16770" xr:uid="{00000000-0005-0000-0000-00008E410000}"/>
    <cellStyle name="Satisfaisant 6 2" xfId="16771" xr:uid="{00000000-0005-0000-0000-00008F410000}"/>
    <cellStyle name="Satisfaisant 6_RH et QS" xfId="16772" xr:uid="{00000000-0005-0000-0000-000090410000}"/>
    <cellStyle name="Satisfaisant 7 2" xfId="16773" xr:uid="{00000000-0005-0000-0000-000091410000}"/>
    <cellStyle name="Satisfaisant 8 2" xfId="16774" xr:uid="{00000000-0005-0000-0000-000092410000}"/>
    <cellStyle name="ScripFactor" xfId="16775" xr:uid="{00000000-0005-0000-0000-000093410000}"/>
    <cellStyle name="Shaded" xfId="16776" xr:uid="{00000000-0005-0000-0000-000094410000}"/>
    <cellStyle name="SHADEDSTORES" xfId="16777" xr:uid="{00000000-0005-0000-0000-000095410000}"/>
    <cellStyle name="SHADEDSTORES 2" xfId="16778" xr:uid="{00000000-0005-0000-0000-000096410000}"/>
    <cellStyle name="SHADEDSTORES 2 2" xfId="16779" xr:uid="{00000000-0005-0000-0000-000097410000}"/>
    <cellStyle name="SHADEDSTORES 3" xfId="16780" xr:uid="{00000000-0005-0000-0000-000098410000}"/>
    <cellStyle name="ShOut" xfId="16781" xr:uid="{00000000-0005-0000-0000-000099410000}"/>
    <cellStyle name="Small" xfId="16782" xr:uid="{00000000-0005-0000-0000-00009A410000}"/>
    <cellStyle name="Small 2" xfId="16783" xr:uid="{00000000-0005-0000-0000-00009B410000}"/>
    <cellStyle name="Small 2 2" xfId="16784" xr:uid="{00000000-0005-0000-0000-00009C410000}"/>
    <cellStyle name="Sortie 2" xfId="16785" xr:uid="{00000000-0005-0000-0000-00009D410000}"/>
    <cellStyle name="Sortie 2 2" xfId="16786" xr:uid="{00000000-0005-0000-0000-00009E410000}"/>
    <cellStyle name="Sortie 2 2 2" xfId="16787" xr:uid="{00000000-0005-0000-0000-00009F410000}"/>
    <cellStyle name="Sortie 2 2 2 2" xfId="16788" xr:uid="{00000000-0005-0000-0000-0000A0410000}"/>
    <cellStyle name="Sortie 2 2 2 2 2" xfId="16789" xr:uid="{00000000-0005-0000-0000-0000A1410000}"/>
    <cellStyle name="Sortie 2 2 2 3" xfId="16790" xr:uid="{00000000-0005-0000-0000-0000A2410000}"/>
    <cellStyle name="Sortie 2 2 3" xfId="16791" xr:uid="{00000000-0005-0000-0000-0000A3410000}"/>
    <cellStyle name="Sortie 2 2 3 2" xfId="16792" xr:uid="{00000000-0005-0000-0000-0000A4410000}"/>
    <cellStyle name="Sortie 2 2 4" xfId="16793" xr:uid="{00000000-0005-0000-0000-0000A5410000}"/>
    <cellStyle name="Sortie 2 2_Parc Mobile" xfId="16794" xr:uid="{00000000-0005-0000-0000-0000A6410000}"/>
    <cellStyle name="Sortie 2 3" xfId="16795" xr:uid="{00000000-0005-0000-0000-0000A7410000}"/>
    <cellStyle name="Sortie 2 3 2" xfId="16796" xr:uid="{00000000-0005-0000-0000-0000A8410000}"/>
    <cellStyle name="Sortie 2 4" xfId="16797" xr:uid="{00000000-0005-0000-0000-0000A9410000}"/>
    <cellStyle name="Sortie 2_RH et QS" xfId="16798" xr:uid="{00000000-0005-0000-0000-0000AA410000}"/>
    <cellStyle name="Sortie 3" xfId="16799" xr:uid="{00000000-0005-0000-0000-0000AB410000}"/>
    <cellStyle name="Sortie 3 2" xfId="16800" xr:uid="{00000000-0005-0000-0000-0000AC410000}"/>
    <cellStyle name="Sortie 3 2 2" xfId="16801" xr:uid="{00000000-0005-0000-0000-0000AD410000}"/>
    <cellStyle name="Sortie 3 2 2 2" xfId="16802" xr:uid="{00000000-0005-0000-0000-0000AE410000}"/>
    <cellStyle name="Sortie 3 2 3" xfId="16803" xr:uid="{00000000-0005-0000-0000-0000AF410000}"/>
    <cellStyle name="Sortie 3 3" xfId="16804" xr:uid="{00000000-0005-0000-0000-0000B0410000}"/>
    <cellStyle name="Sortie 3 3 2" xfId="16805" xr:uid="{00000000-0005-0000-0000-0000B1410000}"/>
    <cellStyle name="Sortie 3 4" xfId="16806" xr:uid="{00000000-0005-0000-0000-0000B2410000}"/>
    <cellStyle name="Sortie 3_RH et QS" xfId="16807" xr:uid="{00000000-0005-0000-0000-0000B3410000}"/>
    <cellStyle name="Sortie 4" xfId="16808" xr:uid="{00000000-0005-0000-0000-0000B4410000}"/>
    <cellStyle name="Sortie 4 2" xfId="16809" xr:uid="{00000000-0005-0000-0000-0000B5410000}"/>
    <cellStyle name="Sortie 4 2 2" xfId="16810" xr:uid="{00000000-0005-0000-0000-0000B6410000}"/>
    <cellStyle name="Sortie 4 2 2 2" xfId="16811" xr:uid="{00000000-0005-0000-0000-0000B7410000}"/>
    <cellStyle name="Sortie 4 2 3" xfId="16812" xr:uid="{00000000-0005-0000-0000-0000B8410000}"/>
    <cellStyle name="Sortie 4 3" xfId="16813" xr:uid="{00000000-0005-0000-0000-0000B9410000}"/>
    <cellStyle name="Sortie 4 3 2" xfId="16814" xr:uid="{00000000-0005-0000-0000-0000BA410000}"/>
    <cellStyle name="Sortie 4 4" xfId="16815" xr:uid="{00000000-0005-0000-0000-0000BB410000}"/>
    <cellStyle name="Sortie 4_RH et QS" xfId="16816" xr:uid="{00000000-0005-0000-0000-0000BC410000}"/>
    <cellStyle name="Sortie 5" xfId="16817" xr:uid="{00000000-0005-0000-0000-0000BD410000}"/>
    <cellStyle name="Sortie 5 2" xfId="16818" xr:uid="{00000000-0005-0000-0000-0000BE410000}"/>
    <cellStyle name="Sortie 5 2 2" xfId="16819" xr:uid="{00000000-0005-0000-0000-0000BF410000}"/>
    <cellStyle name="Sortie 5 2 2 2" xfId="16820" xr:uid="{00000000-0005-0000-0000-0000C0410000}"/>
    <cellStyle name="Sortie 5 2 3" xfId="16821" xr:uid="{00000000-0005-0000-0000-0000C1410000}"/>
    <cellStyle name="Sortie 5 3" xfId="16822" xr:uid="{00000000-0005-0000-0000-0000C2410000}"/>
    <cellStyle name="Sortie 5 3 2" xfId="16823" xr:uid="{00000000-0005-0000-0000-0000C3410000}"/>
    <cellStyle name="Sortie 5 4" xfId="16824" xr:uid="{00000000-0005-0000-0000-0000C4410000}"/>
    <cellStyle name="Sortie 5_RH et QS" xfId="16825" xr:uid="{00000000-0005-0000-0000-0000C5410000}"/>
    <cellStyle name="Sortie 6" xfId="16826" xr:uid="{00000000-0005-0000-0000-0000C6410000}"/>
    <cellStyle name="Sortie 6 2" xfId="16827" xr:uid="{00000000-0005-0000-0000-0000C7410000}"/>
    <cellStyle name="Sortie 6 2 2" xfId="16828" xr:uid="{00000000-0005-0000-0000-0000C8410000}"/>
    <cellStyle name="Sortie 6 2 2 2" xfId="16829" xr:uid="{00000000-0005-0000-0000-0000C9410000}"/>
    <cellStyle name="Sortie 6 2 3" xfId="16830" xr:uid="{00000000-0005-0000-0000-0000CA410000}"/>
    <cellStyle name="Sortie 6 3" xfId="16831" xr:uid="{00000000-0005-0000-0000-0000CB410000}"/>
    <cellStyle name="Sortie 6 3 2" xfId="16832" xr:uid="{00000000-0005-0000-0000-0000CC410000}"/>
    <cellStyle name="Sortie 6 4" xfId="16833" xr:uid="{00000000-0005-0000-0000-0000CD410000}"/>
    <cellStyle name="Sortie 6_RH et QS" xfId="16834" xr:uid="{00000000-0005-0000-0000-0000CE410000}"/>
    <cellStyle name="Sortie 7 2" xfId="16835" xr:uid="{00000000-0005-0000-0000-0000CF410000}"/>
    <cellStyle name="Sortie 7 2 2" xfId="16836" xr:uid="{00000000-0005-0000-0000-0000D0410000}"/>
    <cellStyle name="Sortie 7 2 2 2" xfId="16837" xr:uid="{00000000-0005-0000-0000-0000D1410000}"/>
    <cellStyle name="Sortie 7 2 3" xfId="16838" xr:uid="{00000000-0005-0000-0000-0000D2410000}"/>
    <cellStyle name="Sortie 8 2" xfId="16839" xr:uid="{00000000-0005-0000-0000-0000D3410000}"/>
    <cellStyle name="Sortie 8 2 2" xfId="16840" xr:uid="{00000000-0005-0000-0000-0000D4410000}"/>
    <cellStyle name="Sortie 8 2 2 2" xfId="16841" xr:uid="{00000000-0005-0000-0000-0000D5410000}"/>
    <cellStyle name="Sortie 8 2 3" xfId="16842" xr:uid="{00000000-0005-0000-0000-0000D6410000}"/>
    <cellStyle name="specstores" xfId="16843" xr:uid="{00000000-0005-0000-0000-0000D7410000}"/>
    <cellStyle name="Standaard_Residential" xfId="16844" xr:uid="{00000000-0005-0000-0000-0000D8410000}"/>
    <cellStyle name="Standard" xfId="16845" xr:uid="{00000000-0005-0000-0000-0000D9410000}"/>
    <cellStyle name="Style 1" xfId="16846" xr:uid="{00000000-0005-0000-0000-0000DA410000}"/>
    <cellStyle name="Style 1 2" xfId="16847" xr:uid="{00000000-0005-0000-0000-0000DB410000}"/>
    <cellStyle name="Style 1 3" xfId="16848" xr:uid="{00000000-0005-0000-0000-0000DC410000}"/>
    <cellStyle name="Style 1 4" xfId="16849" xr:uid="{00000000-0005-0000-0000-0000DD410000}"/>
    <cellStyle name="Style 1 5" xfId="16850" xr:uid="{00000000-0005-0000-0000-0000DE410000}"/>
    <cellStyle name="Style 1 6" xfId="16851" xr:uid="{00000000-0005-0000-0000-0000DF410000}"/>
    <cellStyle name="Style 1 7" xfId="16852" xr:uid="{00000000-0005-0000-0000-0000E0410000}"/>
    <cellStyle name="Style 1 8" xfId="16853" xr:uid="{00000000-0005-0000-0000-0000E1410000}"/>
    <cellStyle name="Style 1_Parc Mobile" xfId="16854" xr:uid="{00000000-0005-0000-0000-0000E2410000}"/>
    <cellStyle name="Style 2" xfId="16855" xr:uid="{00000000-0005-0000-0000-0000E3410000}"/>
    <cellStyle name="Style 3" xfId="16856" xr:uid="{00000000-0005-0000-0000-0000E4410000}"/>
    <cellStyle name="SubTitle" xfId="16857" xr:uid="{00000000-0005-0000-0000-0000E5410000}"/>
    <cellStyle name="Subtotal" xfId="16858" xr:uid="{00000000-0005-0000-0000-0000E6410000}"/>
    <cellStyle name="Summe" xfId="16859" xr:uid="{00000000-0005-0000-0000-0000E7410000}"/>
    <cellStyle name="Switch" xfId="16860" xr:uid="{00000000-0005-0000-0000-0000E8410000}"/>
    <cellStyle name="Table Col Head" xfId="16861" xr:uid="{00000000-0005-0000-0000-0000E9410000}"/>
    <cellStyle name="Table Sub Head" xfId="16862" xr:uid="{00000000-0005-0000-0000-0000EA410000}"/>
    <cellStyle name="Table Title" xfId="16863" xr:uid="{00000000-0005-0000-0000-0000EB410000}"/>
    <cellStyle name="Table Title 2" xfId="16864" xr:uid="{00000000-0005-0000-0000-0000EC410000}"/>
    <cellStyle name="Table Title_RH et QS" xfId="16865" xr:uid="{00000000-0005-0000-0000-0000ED410000}"/>
    <cellStyle name="Table Units" xfId="16866" xr:uid="{00000000-0005-0000-0000-0000EE410000}"/>
    <cellStyle name="taples Plaza" xfId="16867" xr:uid="{00000000-0005-0000-0000-0000EF410000}"/>
    <cellStyle name="Tariff" xfId="16868" xr:uid="{00000000-0005-0000-0000-0000F0410000}"/>
    <cellStyle name="Text 2" xfId="16869" xr:uid="{00000000-0005-0000-0000-0000F1410000}"/>
    <cellStyle name="Text 3" xfId="16870" xr:uid="{00000000-0005-0000-0000-0000F2410000}"/>
    <cellStyle name="Text 32" xfId="16871" xr:uid="{00000000-0005-0000-0000-0000F3410000}"/>
    <cellStyle name="Text 4" xfId="16872" xr:uid="{00000000-0005-0000-0000-0000F4410000}"/>
    <cellStyle name="Text allg" xfId="16873" xr:uid="{00000000-0005-0000-0000-0000F5410000}"/>
    <cellStyle name="Text allg 2" xfId="16874" xr:uid="{00000000-0005-0000-0000-0000F6410000}"/>
    <cellStyle name="Text allg 2 2" xfId="16875" xr:uid="{00000000-0005-0000-0000-0000F7410000}"/>
    <cellStyle name="Text Indent A" xfId="16876" xr:uid="{00000000-0005-0000-0000-0000F8410000}"/>
    <cellStyle name="Text Indent B" xfId="16877" xr:uid="{00000000-0005-0000-0000-0000F9410000}"/>
    <cellStyle name="Text Indent B 2" xfId="16878" xr:uid="{00000000-0005-0000-0000-0000FA410000}"/>
    <cellStyle name="Text Indent B_Parc Mobile" xfId="16879" xr:uid="{00000000-0005-0000-0000-0000FB410000}"/>
    <cellStyle name="Text Indent C" xfId="16880" xr:uid="{00000000-0005-0000-0000-0000FC410000}"/>
    <cellStyle name="Text Indent C 2" xfId="16881" xr:uid="{00000000-0005-0000-0000-0000FD410000}"/>
    <cellStyle name="Text Indent C_Parc Mobile" xfId="16882" xr:uid="{00000000-0005-0000-0000-0000FE410000}"/>
    <cellStyle name="Text_FRA Master 1 Tableaux Etats Fi exercice 2005 BU 2212" xfId="16883" xr:uid="{00000000-0005-0000-0000-0000FF410000}"/>
    <cellStyle name="TextData" xfId="16884" xr:uid="{00000000-0005-0000-0000-000000420000}"/>
    <cellStyle name="TextDataFlag" xfId="16885" xr:uid="{00000000-0005-0000-0000-000001420000}"/>
    <cellStyle name="TextDataLong" xfId="16886" xr:uid="{00000000-0005-0000-0000-000002420000}"/>
    <cellStyle name="Texte explicatif 2" xfId="16887" xr:uid="{00000000-0005-0000-0000-000003420000}"/>
    <cellStyle name="Texte explicatif 2 2" xfId="16888" xr:uid="{00000000-0005-0000-0000-000004420000}"/>
    <cellStyle name="Texte explicatif 2_RH et QS" xfId="16889" xr:uid="{00000000-0005-0000-0000-000005420000}"/>
    <cellStyle name="Texte explicatif 3" xfId="16890" xr:uid="{00000000-0005-0000-0000-000006420000}"/>
    <cellStyle name="Texte explicatif 3 2" xfId="16891" xr:uid="{00000000-0005-0000-0000-000007420000}"/>
    <cellStyle name="Texte explicatif 3_RH et QS" xfId="16892" xr:uid="{00000000-0005-0000-0000-000008420000}"/>
    <cellStyle name="Texte explicatif 4" xfId="16893" xr:uid="{00000000-0005-0000-0000-000009420000}"/>
    <cellStyle name="Texte explicatif 4 2" xfId="16894" xr:uid="{00000000-0005-0000-0000-00000A420000}"/>
    <cellStyle name="Texte explicatif 4_RH et QS" xfId="16895" xr:uid="{00000000-0005-0000-0000-00000B420000}"/>
    <cellStyle name="Texte explicatif 5" xfId="16896" xr:uid="{00000000-0005-0000-0000-00000C420000}"/>
    <cellStyle name="Texte explicatif 5 2" xfId="16897" xr:uid="{00000000-0005-0000-0000-00000D420000}"/>
    <cellStyle name="Texte explicatif 5_RH et QS" xfId="16898" xr:uid="{00000000-0005-0000-0000-00000E420000}"/>
    <cellStyle name="Texte explicatif 6" xfId="16899" xr:uid="{00000000-0005-0000-0000-00000F420000}"/>
    <cellStyle name="Texte explicatif 6 2" xfId="16900" xr:uid="{00000000-0005-0000-0000-000010420000}"/>
    <cellStyle name="Texte explicatif 6_RH et QS" xfId="16901" xr:uid="{00000000-0005-0000-0000-000011420000}"/>
    <cellStyle name="Texte explicatif 7 2" xfId="16902" xr:uid="{00000000-0005-0000-0000-000012420000}"/>
    <cellStyle name="Texte explicatif 8 2" xfId="16903" xr:uid="{00000000-0005-0000-0000-000013420000}"/>
    <cellStyle name="TFCF" xfId="16904" xr:uid="{00000000-0005-0000-0000-000014420000}"/>
    <cellStyle name="Thousand" xfId="16905" xr:uid="{00000000-0005-0000-0000-000015420000}"/>
    <cellStyle name="Thousands" xfId="16906" xr:uid="{00000000-0005-0000-0000-000016420000}"/>
    <cellStyle name="times new roman" xfId="16907" xr:uid="{00000000-0005-0000-0000-000017420000}"/>
    <cellStyle name="Title" xfId="16908" xr:uid="{00000000-0005-0000-0000-000018420000}"/>
    <cellStyle name="Title 10" xfId="16909" xr:uid="{00000000-0005-0000-0000-000019420000}"/>
    <cellStyle name="Title 11" xfId="16910" xr:uid="{00000000-0005-0000-0000-00001A420000}"/>
    <cellStyle name="Title 12" xfId="16911" xr:uid="{00000000-0005-0000-0000-00001B420000}"/>
    <cellStyle name="Title 13" xfId="16912" xr:uid="{00000000-0005-0000-0000-00001C420000}"/>
    <cellStyle name="Title 14" xfId="16913" xr:uid="{00000000-0005-0000-0000-00001D420000}"/>
    <cellStyle name="Title 15" xfId="16914" xr:uid="{00000000-0005-0000-0000-00001E420000}"/>
    <cellStyle name="Title 16" xfId="16915" xr:uid="{00000000-0005-0000-0000-00001F420000}"/>
    <cellStyle name="Title 17" xfId="16916" xr:uid="{00000000-0005-0000-0000-000020420000}"/>
    <cellStyle name="Title 18" xfId="16917" xr:uid="{00000000-0005-0000-0000-000021420000}"/>
    <cellStyle name="Title 19" xfId="16918" xr:uid="{00000000-0005-0000-0000-000022420000}"/>
    <cellStyle name="Title 2" xfId="16919" xr:uid="{00000000-0005-0000-0000-000023420000}"/>
    <cellStyle name="Title 20" xfId="16920" xr:uid="{00000000-0005-0000-0000-000024420000}"/>
    <cellStyle name="Title 21" xfId="16921" xr:uid="{00000000-0005-0000-0000-000025420000}"/>
    <cellStyle name="Title 22" xfId="16922" xr:uid="{00000000-0005-0000-0000-000026420000}"/>
    <cellStyle name="Title 23" xfId="16923" xr:uid="{00000000-0005-0000-0000-000027420000}"/>
    <cellStyle name="Title 24" xfId="16924" xr:uid="{00000000-0005-0000-0000-000028420000}"/>
    <cellStyle name="Title 25" xfId="16925" xr:uid="{00000000-0005-0000-0000-000029420000}"/>
    <cellStyle name="Title 26" xfId="16926" xr:uid="{00000000-0005-0000-0000-00002A420000}"/>
    <cellStyle name="Title 27" xfId="16927" xr:uid="{00000000-0005-0000-0000-00002B420000}"/>
    <cellStyle name="Title 28" xfId="16928" xr:uid="{00000000-0005-0000-0000-00002C420000}"/>
    <cellStyle name="Title 3" xfId="16929" xr:uid="{00000000-0005-0000-0000-00002D420000}"/>
    <cellStyle name="Title 4" xfId="16930" xr:uid="{00000000-0005-0000-0000-00002E420000}"/>
    <cellStyle name="Title 5" xfId="16931" xr:uid="{00000000-0005-0000-0000-00002F420000}"/>
    <cellStyle name="Title 6" xfId="16932" xr:uid="{00000000-0005-0000-0000-000030420000}"/>
    <cellStyle name="Title 7" xfId="16933" xr:uid="{00000000-0005-0000-0000-000031420000}"/>
    <cellStyle name="Title 8" xfId="16934" xr:uid="{00000000-0005-0000-0000-000032420000}"/>
    <cellStyle name="Title 9" xfId="16935" xr:uid="{00000000-0005-0000-0000-000033420000}"/>
    <cellStyle name="Title_RH et QS" xfId="16937" xr:uid="{00000000-0005-0000-0000-000035420000}"/>
    <cellStyle name="Title2" xfId="16936" xr:uid="{00000000-0005-0000-0000-000034420000}"/>
    <cellStyle name="Titles" xfId="16938" xr:uid="{00000000-0005-0000-0000-000036420000}"/>
    <cellStyle name="TitleVertical" xfId="16939" xr:uid="{00000000-0005-0000-0000-000037420000}"/>
    <cellStyle name="Titre 2" xfId="16940" xr:uid="{00000000-0005-0000-0000-000038420000}"/>
    <cellStyle name="Titre 2 2" xfId="16941" xr:uid="{00000000-0005-0000-0000-000039420000}"/>
    <cellStyle name="Titre 2 3" xfId="16942" xr:uid="{00000000-0005-0000-0000-00003A420000}"/>
    <cellStyle name="Titre 2 4" xfId="16943" xr:uid="{00000000-0005-0000-0000-00003B420000}"/>
    <cellStyle name="Titre 2_RH et QS" xfId="16944" xr:uid="{00000000-0005-0000-0000-00003C420000}"/>
    <cellStyle name="Titre 3" xfId="16945" xr:uid="{00000000-0005-0000-0000-00003D420000}"/>
    <cellStyle name="Titre 3 2" xfId="16946" xr:uid="{00000000-0005-0000-0000-00003E420000}"/>
    <cellStyle name="Titre 3_RH et QS" xfId="16947" xr:uid="{00000000-0005-0000-0000-00003F420000}"/>
    <cellStyle name="Titre 4" xfId="16948" xr:uid="{00000000-0005-0000-0000-000040420000}"/>
    <cellStyle name="Titre 4 2" xfId="16949" xr:uid="{00000000-0005-0000-0000-000041420000}"/>
    <cellStyle name="Titre 4_RH et QS" xfId="16950" xr:uid="{00000000-0005-0000-0000-000042420000}"/>
    <cellStyle name="Titre 5" xfId="16951" xr:uid="{00000000-0005-0000-0000-000043420000}"/>
    <cellStyle name="Titre 5 2" xfId="16952" xr:uid="{00000000-0005-0000-0000-000044420000}"/>
    <cellStyle name="Titre 5_RH et QS" xfId="16953" xr:uid="{00000000-0005-0000-0000-000045420000}"/>
    <cellStyle name="Titre 6" xfId="16954" xr:uid="{00000000-0005-0000-0000-000046420000}"/>
    <cellStyle name="Titre 6 2" xfId="16955" xr:uid="{00000000-0005-0000-0000-000047420000}"/>
    <cellStyle name="Titre 6_RH et QS" xfId="16956" xr:uid="{00000000-0005-0000-0000-000048420000}"/>
    <cellStyle name="Titre 7 2" xfId="16957" xr:uid="{00000000-0005-0000-0000-000049420000}"/>
    <cellStyle name="Titre 8 2" xfId="16958" xr:uid="{00000000-0005-0000-0000-00004A420000}"/>
    <cellStyle name="Titre de la feuille" xfId="16959" xr:uid="{00000000-0005-0000-0000-00004B420000}"/>
    <cellStyle name="Titre 1 2" xfId="16960" xr:uid="{00000000-0005-0000-0000-00004C420000}"/>
    <cellStyle name="Titre 1 2 2" xfId="16961" xr:uid="{00000000-0005-0000-0000-00004D420000}"/>
    <cellStyle name="Titre 1 2 2 2" xfId="16962" xr:uid="{00000000-0005-0000-0000-00004E420000}"/>
    <cellStyle name="Titre 1 2 2_Parc Mobile" xfId="16963" xr:uid="{00000000-0005-0000-0000-00004F420000}"/>
    <cellStyle name="Titre 1 2_RH et QS" xfId="16964" xr:uid="{00000000-0005-0000-0000-000050420000}"/>
    <cellStyle name="Titre 1 3" xfId="16965" xr:uid="{00000000-0005-0000-0000-000051420000}"/>
    <cellStyle name="Titre 1 3 2" xfId="16966" xr:uid="{00000000-0005-0000-0000-000052420000}"/>
    <cellStyle name="Titre 1 3_RH et QS" xfId="16967" xr:uid="{00000000-0005-0000-0000-000053420000}"/>
    <cellStyle name="Titre 1 4" xfId="16968" xr:uid="{00000000-0005-0000-0000-000054420000}"/>
    <cellStyle name="Titre 1 4 2" xfId="16969" xr:uid="{00000000-0005-0000-0000-000055420000}"/>
    <cellStyle name="Titre 1 4_RH et QS" xfId="16970" xr:uid="{00000000-0005-0000-0000-000056420000}"/>
    <cellStyle name="Titre 1 5" xfId="16971" xr:uid="{00000000-0005-0000-0000-000057420000}"/>
    <cellStyle name="Titre 1 5 2" xfId="16972" xr:uid="{00000000-0005-0000-0000-000058420000}"/>
    <cellStyle name="Titre 1 5_RH et QS" xfId="16973" xr:uid="{00000000-0005-0000-0000-000059420000}"/>
    <cellStyle name="Titre 1 6" xfId="16974" xr:uid="{00000000-0005-0000-0000-00005A420000}"/>
    <cellStyle name="Titre 1 6 2" xfId="16975" xr:uid="{00000000-0005-0000-0000-00005B420000}"/>
    <cellStyle name="Titre 1 6_RH et QS" xfId="16976" xr:uid="{00000000-0005-0000-0000-00005C420000}"/>
    <cellStyle name="Titre 1 7 2" xfId="16977" xr:uid="{00000000-0005-0000-0000-00005D420000}"/>
    <cellStyle name="Titre 1 8 2" xfId="16978" xr:uid="{00000000-0005-0000-0000-00005E420000}"/>
    <cellStyle name="Titre 2 2 2" xfId="16979" xr:uid="{00000000-0005-0000-0000-00005F420000}"/>
    <cellStyle name="Titre 2 2 2 2" xfId="16980" xr:uid="{00000000-0005-0000-0000-000060420000}"/>
    <cellStyle name="Titre 2 2 2_Parc Mobile" xfId="16981" xr:uid="{00000000-0005-0000-0000-000061420000}"/>
    <cellStyle name="Titre 2 2_RH et QS" xfId="16982" xr:uid="{00000000-0005-0000-0000-000062420000}"/>
    <cellStyle name="Titre 2 3 2" xfId="16983" xr:uid="{00000000-0005-0000-0000-000063420000}"/>
    <cellStyle name="Titre 2 3_RH et QS" xfId="16984" xr:uid="{00000000-0005-0000-0000-000064420000}"/>
    <cellStyle name="Titre 2 4 2" xfId="16985" xr:uid="{00000000-0005-0000-0000-000065420000}"/>
    <cellStyle name="Titre 2 4_RH et QS" xfId="16986" xr:uid="{00000000-0005-0000-0000-000066420000}"/>
    <cellStyle name="Titre 2 5" xfId="16987" xr:uid="{00000000-0005-0000-0000-000067420000}"/>
    <cellStyle name="Titre 2 5 2" xfId="16988" xr:uid="{00000000-0005-0000-0000-000068420000}"/>
    <cellStyle name="Titre 2 5_RH et QS" xfId="16989" xr:uid="{00000000-0005-0000-0000-000069420000}"/>
    <cellStyle name="Titre 2 6" xfId="16990" xr:uid="{00000000-0005-0000-0000-00006A420000}"/>
    <cellStyle name="Titre 2 6 2" xfId="16991" xr:uid="{00000000-0005-0000-0000-00006B420000}"/>
    <cellStyle name="Titre 2 6_RH et QS" xfId="16992" xr:uid="{00000000-0005-0000-0000-00006C420000}"/>
    <cellStyle name="Titre 2 7 2" xfId="16993" xr:uid="{00000000-0005-0000-0000-00006D420000}"/>
    <cellStyle name="Titre 2 8 2" xfId="16994" xr:uid="{00000000-0005-0000-0000-00006E420000}"/>
    <cellStyle name="Titre 3 2 2" xfId="16995" xr:uid="{00000000-0005-0000-0000-00006F420000}"/>
    <cellStyle name="Titre 3 2 2 2" xfId="16996" xr:uid="{00000000-0005-0000-0000-000070420000}"/>
    <cellStyle name="Titre 3 2 2 2 2" xfId="16997" xr:uid="{00000000-0005-0000-0000-000071420000}"/>
    <cellStyle name="Titre 3 2 2 3" xfId="16998" xr:uid="{00000000-0005-0000-0000-000072420000}"/>
    <cellStyle name="Titre 3 2 2_Parc Mobile" xfId="16999" xr:uid="{00000000-0005-0000-0000-000073420000}"/>
    <cellStyle name="Titre 3 2 3" xfId="17000" xr:uid="{00000000-0005-0000-0000-000074420000}"/>
    <cellStyle name="Titre 3 2_RH et QS" xfId="17001" xr:uid="{00000000-0005-0000-0000-000075420000}"/>
    <cellStyle name="Titre 3 3" xfId="17002" xr:uid="{00000000-0005-0000-0000-000076420000}"/>
    <cellStyle name="Titre 3 3 2" xfId="17003" xr:uid="{00000000-0005-0000-0000-000077420000}"/>
    <cellStyle name="Titre 3 3 2 2" xfId="17004" xr:uid="{00000000-0005-0000-0000-000078420000}"/>
    <cellStyle name="Titre 3 3 3" xfId="17005" xr:uid="{00000000-0005-0000-0000-000079420000}"/>
    <cellStyle name="Titre 3 3_RH et QS" xfId="17006" xr:uid="{00000000-0005-0000-0000-00007A420000}"/>
    <cellStyle name="Titre 3 4" xfId="17007" xr:uid="{00000000-0005-0000-0000-00007B420000}"/>
    <cellStyle name="Titre 3 4 2" xfId="17008" xr:uid="{00000000-0005-0000-0000-00007C420000}"/>
    <cellStyle name="Titre 3 4 2 2" xfId="17009" xr:uid="{00000000-0005-0000-0000-00007D420000}"/>
    <cellStyle name="Titre 3 4 3" xfId="17010" xr:uid="{00000000-0005-0000-0000-00007E420000}"/>
    <cellStyle name="Titre 3 4_RH et QS" xfId="17011" xr:uid="{00000000-0005-0000-0000-00007F420000}"/>
    <cellStyle name="Titre 3 5" xfId="17012" xr:uid="{00000000-0005-0000-0000-000080420000}"/>
    <cellStyle name="Titre 3 5 2" xfId="17013" xr:uid="{00000000-0005-0000-0000-000081420000}"/>
    <cellStyle name="Titre 3 5 2 2" xfId="17014" xr:uid="{00000000-0005-0000-0000-000082420000}"/>
    <cellStyle name="Titre 3 5 3" xfId="17015" xr:uid="{00000000-0005-0000-0000-000083420000}"/>
    <cellStyle name="Titre 3 5_RH et QS" xfId="17016" xr:uid="{00000000-0005-0000-0000-000084420000}"/>
    <cellStyle name="Titre 3 6" xfId="17017" xr:uid="{00000000-0005-0000-0000-000085420000}"/>
    <cellStyle name="Titre 3 6 2" xfId="17018" xr:uid="{00000000-0005-0000-0000-000086420000}"/>
    <cellStyle name="Titre 3 6 2 2" xfId="17019" xr:uid="{00000000-0005-0000-0000-000087420000}"/>
    <cellStyle name="Titre 3 6 3" xfId="17020" xr:uid="{00000000-0005-0000-0000-000088420000}"/>
    <cellStyle name="Titre 3 6_RH et QS" xfId="17021" xr:uid="{00000000-0005-0000-0000-000089420000}"/>
    <cellStyle name="Titre 3 7 2" xfId="17022" xr:uid="{00000000-0005-0000-0000-00008A420000}"/>
    <cellStyle name="Titre 3 7 2 2" xfId="17023" xr:uid="{00000000-0005-0000-0000-00008B420000}"/>
    <cellStyle name="Titre 3 8 2" xfId="17024" xr:uid="{00000000-0005-0000-0000-00008C420000}"/>
    <cellStyle name="Titre 3 8 2 2" xfId="17025" xr:uid="{00000000-0005-0000-0000-00008D420000}"/>
    <cellStyle name="Titre 4 2 2" xfId="17026" xr:uid="{00000000-0005-0000-0000-00008E420000}"/>
    <cellStyle name="Titre 4 2 2 2" xfId="17027" xr:uid="{00000000-0005-0000-0000-00008F420000}"/>
    <cellStyle name="Titre 4 2 2_Parc Mobile" xfId="17028" xr:uid="{00000000-0005-0000-0000-000090420000}"/>
    <cellStyle name="Titre 4 2_RH et QS" xfId="17029" xr:uid="{00000000-0005-0000-0000-000091420000}"/>
    <cellStyle name="Titre 4 3" xfId="17030" xr:uid="{00000000-0005-0000-0000-000092420000}"/>
    <cellStyle name="Titre 4 3 2" xfId="17031" xr:uid="{00000000-0005-0000-0000-000093420000}"/>
    <cellStyle name="Titre 4 3_RH et QS" xfId="17032" xr:uid="{00000000-0005-0000-0000-000094420000}"/>
    <cellStyle name="Titre 4 4" xfId="17033" xr:uid="{00000000-0005-0000-0000-000095420000}"/>
    <cellStyle name="Titre 4 4 2" xfId="17034" xr:uid="{00000000-0005-0000-0000-000096420000}"/>
    <cellStyle name="Titre 4 4_RH et QS" xfId="17035" xr:uid="{00000000-0005-0000-0000-000097420000}"/>
    <cellStyle name="Titre 4 5" xfId="17036" xr:uid="{00000000-0005-0000-0000-000098420000}"/>
    <cellStyle name="Titre 4 5 2" xfId="17037" xr:uid="{00000000-0005-0000-0000-000099420000}"/>
    <cellStyle name="Titre 4 5_RH et QS" xfId="17038" xr:uid="{00000000-0005-0000-0000-00009A420000}"/>
    <cellStyle name="Titre 4 6" xfId="17039" xr:uid="{00000000-0005-0000-0000-00009B420000}"/>
    <cellStyle name="Titre 4 6 2" xfId="17040" xr:uid="{00000000-0005-0000-0000-00009C420000}"/>
    <cellStyle name="Titre 4 6_RH et QS" xfId="17041" xr:uid="{00000000-0005-0000-0000-00009D420000}"/>
    <cellStyle name="Titre 4 7 2" xfId="17042" xr:uid="{00000000-0005-0000-0000-00009E420000}"/>
    <cellStyle name="Titre 4 8 2" xfId="17043" xr:uid="{00000000-0005-0000-0000-00009F420000}"/>
    <cellStyle name="Top_Border" xfId="17044" xr:uid="{00000000-0005-0000-0000-0000A0420000}"/>
    <cellStyle name="Total 10" xfId="17045" xr:uid="{00000000-0005-0000-0000-0000A1420000}"/>
    <cellStyle name="Total 11" xfId="17046" xr:uid="{00000000-0005-0000-0000-0000A2420000}"/>
    <cellStyle name="Total 12" xfId="17047" xr:uid="{00000000-0005-0000-0000-0000A3420000}"/>
    <cellStyle name="Total 13" xfId="17048" xr:uid="{00000000-0005-0000-0000-0000A4420000}"/>
    <cellStyle name="Total 14" xfId="17049" xr:uid="{00000000-0005-0000-0000-0000A5420000}"/>
    <cellStyle name="Total 15" xfId="17050" xr:uid="{00000000-0005-0000-0000-0000A6420000}"/>
    <cellStyle name="Total 16" xfId="17051" xr:uid="{00000000-0005-0000-0000-0000A7420000}"/>
    <cellStyle name="Total 17" xfId="17052" xr:uid="{00000000-0005-0000-0000-0000A8420000}"/>
    <cellStyle name="Total 18" xfId="17053" xr:uid="{00000000-0005-0000-0000-0000A9420000}"/>
    <cellStyle name="Total 19" xfId="17054" xr:uid="{00000000-0005-0000-0000-0000AA420000}"/>
    <cellStyle name="Total 2" xfId="17055" xr:uid="{00000000-0005-0000-0000-0000AB420000}"/>
    <cellStyle name="Total 2 10" xfId="17056" xr:uid="{00000000-0005-0000-0000-0000AC420000}"/>
    <cellStyle name="Total 2 10 2" xfId="17057" xr:uid="{00000000-0005-0000-0000-0000AD420000}"/>
    <cellStyle name="Total 2 11" xfId="17058" xr:uid="{00000000-0005-0000-0000-0000AE420000}"/>
    <cellStyle name="Total 2 2" xfId="17059" xr:uid="{00000000-0005-0000-0000-0000AF420000}"/>
    <cellStyle name="Total 2 2 2" xfId="17060" xr:uid="{00000000-0005-0000-0000-0000B0420000}"/>
    <cellStyle name="Total 2 2 2 2" xfId="17061" xr:uid="{00000000-0005-0000-0000-0000B1420000}"/>
    <cellStyle name="Total 2 2 2 2 2" xfId="17062" xr:uid="{00000000-0005-0000-0000-0000B2420000}"/>
    <cellStyle name="Total 2 2 2 3" xfId="17063" xr:uid="{00000000-0005-0000-0000-0000B3420000}"/>
    <cellStyle name="Total 2 2 3" xfId="17064" xr:uid="{00000000-0005-0000-0000-0000B4420000}"/>
    <cellStyle name="Total 2 2 3 2" xfId="17065" xr:uid="{00000000-0005-0000-0000-0000B5420000}"/>
    <cellStyle name="Total 2 2 4" xfId="17066" xr:uid="{00000000-0005-0000-0000-0000B6420000}"/>
    <cellStyle name="Total 2 2_Parc Mobile" xfId="17067" xr:uid="{00000000-0005-0000-0000-0000B7420000}"/>
    <cellStyle name="Total 2 3" xfId="17068" xr:uid="{00000000-0005-0000-0000-0000B8420000}"/>
    <cellStyle name="Total 2 4" xfId="17069" xr:uid="{00000000-0005-0000-0000-0000B9420000}"/>
    <cellStyle name="Total 2 5" xfId="17070" xr:uid="{00000000-0005-0000-0000-0000BA420000}"/>
    <cellStyle name="Total 2 6" xfId="17071" xr:uid="{00000000-0005-0000-0000-0000BB420000}"/>
    <cellStyle name="Total 2 7" xfId="17072" xr:uid="{00000000-0005-0000-0000-0000BC420000}"/>
    <cellStyle name="Total 2 8" xfId="17073" xr:uid="{00000000-0005-0000-0000-0000BD420000}"/>
    <cellStyle name="Total 2 9" xfId="17074" xr:uid="{00000000-0005-0000-0000-0000BE420000}"/>
    <cellStyle name="Total 2_RH et QS" xfId="17085" xr:uid="{00000000-0005-0000-0000-0000C9420000}"/>
    <cellStyle name="Total 20" xfId="17075" xr:uid="{00000000-0005-0000-0000-0000BF420000}"/>
    <cellStyle name="Total 21" xfId="17076" xr:uid="{00000000-0005-0000-0000-0000C0420000}"/>
    <cellStyle name="Total 22" xfId="17077" xr:uid="{00000000-0005-0000-0000-0000C1420000}"/>
    <cellStyle name="Total 23" xfId="17078" xr:uid="{00000000-0005-0000-0000-0000C2420000}"/>
    <cellStyle name="Total 24" xfId="17079" xr:uid="{00000000-0005-0000-0000-0000C3420000}"/>
    <cellStyle name="Total 25" xfId="17080" xr:uid="{00000000-0005-0000-0000-0000C4420000}"/>
    <cellStyle name="Total 26" xfId="17081" xr:uid="{00000000-0005-0000-0000-0000C5420000}"/>
    <cellStyle name="Total 27" xfId="17082" xr:uid="{00000000-0005-0000-0000-0000C6420000}"/>
    <cellStyle name="Total 28" xfId="17083" xr:uid="{00000000-0005-0000-0000-0000C7420000}"/>
    <cellStyle name="Total 29 2" xfId="17084" xr:uid="{00000000-0005-0000-0000-0000C8420000}"/>
    <cellStyle name="Total 3" xfId="17086" xr:uid="{00000000-0005-0000-0000-0000CA420000}"/>
    <cellStyle name="Total 3 2" xfId="17087" xr:uid="{00000000-0005-0000-0000-0000CB420000}"/>
    <cellStyle name="Total 3 2 2" xfId="17088" xr:uid="{00000000-0005-0000-0000-0000CC420000}"/>
    <cellStyle name="Total 3 2 2 2" xfId="17089" xr:uid="{00000000-0005-0000-0000-0000CD420000}"/>
    <cellStyle name="Total 3 2 3" xfId="17090" xr:uid="{00000000-0005-0000-0000-0000CE420000}"/>
    <cellStyle name="Total 3 3" xfId="17091" xr:uid="{00000000-0005-0000-0000-0000CF420000}"/>
    <cellStyle name="Total 3 3 2" xfId="17092" xr:uid="{00000000-0005-0000-0000-0000D0420000}"/>
    <cellStyle name="Total 3 4" xfId="17093" xr:uid="{00000000-0005-0000-0000-0000D1420000}"/>
    <cellStyle name="Total 3_Parc Mobile" xfId="17099" xr:uid="{00000000-0005-0000-0000-0000D7420000}"/>
    <cellStyle name="Total 30 2" xfId="17094" xr:uid="{00000000-0005-0000-0000-0000D2420000}"/>
    <cellStyle name="Total 31 2" xfId="17095" xr:uid="{00000000-0005-0000-0000-0000D3420000}"/>
    <cellStyle name="Total 32 2" xfId="17096" xr:uid="{00000000-0005-0000-0000-0000D4420000}"/>
    <cellStyle name="Total 33 2" xfId="17097" xr:uid="{00000000-0005-0000-0000-0000D5420000}"/>
    <cellStyle name="Total 34 2" xfId="17098" xr:uid="{00000000-0005-0000-0000-0000D6420000}"/>
    <cellStyle name="Total 4" xfId="17100" xr:uid="{00000000-0005-0000-0000-0000D8420000}"/>
    <cellStyle name="Total 4 2" xfId="17101" xr:uid="{00000000-0005-0000-0000-0000D9420000}"/>
    <cellStyle name="Total 4 2 2" xfId="17102" xr:uid="{00000000-0005-0000-0000-0000DA420000}"/>
    <cellStyle name="Total 4 2 2 2" xfId="17103" xr:uid="{00000000-0005-0000-0000-0000DB420000}"/>
    <cellStyle name="Total 4 2 3" xfId="17104" xr:uid="{00000000-0005-0000-0000-0000DC420000}"/>
    <cellStyle name="Total 4 3" xfId="17105" xr:uid="{00000000-0005-0000-0000-0000DD420000}"/>
    <cellStyle name="Total 4 3 2" xfId="17106" xr:uid="{00000000-0005-0000-0000-0000DE420000}"/>
    <cellStyle name="Total 4 4" xfId="17107" xr:uid="{00000000-0005-0000-0000-0000DF420000}"/>
    <cellStyle name="Total 4_Parc Mobile" xfId="17108" xr:uid="{00000000-0005-0000-0000-0000E0420000}"/>
    <cellStyle name="Total 5" xfId="17109" xr:uid="{00000000-0005-0000-0000-0000E1420000}"/>
    <cellStyle name="Total 5 2" xfId="17110" xr:uid="{00000000-0005-0000-0000-0000E2420000}"/>
    <cellStyle name="Total 5 2 2" xfId="17111" xr:uid="{00000000-0005-0000-0000-0000E3420000}"/>
    <cellStyle name="Total 5 3" xfId="17112" xr:uid="{00000000-0005-0000-0000-0000E4420000}"/>
    <cellStyle name="Total 6" xfId="17113" xr:uid="{00000000-0005-0000-0000-0000E5420000}"/>
    <cellStyle name="Total 6 2" xfId="17114" xr:uid="{00000000-0005-0000-0000-0000E6420000}"/>
    <cellStyle name="Total 6 2 2" xfId="17115" xr:uid="{00000000-0005-0000-0000-0000E7420000}"/>
    <cellStyle name="Total 6 3" xfId="17116" xr:uid="{00000000-0005-0000-0000-0000E8420000}"/>
    <cellStyle name="Total 7" xfId="17117" xr:uid="{00000000-0005-0000-0000-0000E9420000}"/>
    <cellStyle name="Total 8" xfId="17118" xr:uid="{00000000-0005-0000-0000-0000EA420000}"/>
    <cellStyle name="Total 9" xfId="17119" xr:uid="{00000000-0005-0000-0000-0000EB420000}"/>
    <cellStyle name="Tusental (0)_pldt" xfId="17120" xr:uid="{00000000-0005-0000-0000-0000EC420000}"/>
    <cellStyle name="Tusental_NPV" xfId="17121" xr:uid="{00000000-0005-0000-0000-0000ED420000}"/>
    <cellStyle name="Underline" xfId="17122" xr:uid="{00000000-0005-0000-0000-0000EE420000}"/>
    <cellStyle name="Unlocked" xfId="17123" xr:uid="{00000000-0005-0000-0000-0000EF420000}"/>
    <cellStyle name="Unlocked 2" xfId="17124" xr:uid="{00000000-0005-0000-0000-0000F0420000}"/>
    <cellStyle name="Unlocked 2 2" xfId="17125" xr:uid="{00000000-0005-0000-0000-0000F1420000}"/>
    <cellStyle name="Unlocked 3" xfId="17126" xr:uid="{00000000-0005-0000-0000-0000F2420000}"/>
    <cellStyle name="Valuta (0)_pldt" xfId="17127" xr:uid="{00000000-0005-0000-0000-0000F3420000}"/>
    <cellStyle name="Valuta [0]_RESULTS" xfId="17128" xr:uid="{00000000-0005-0000-0000-0000F4420000}"/>
    <cellStyle name="Valuta_NPV" xfId="17129" xr:uid="{00000000-0005-0000-0000-0000F5420000}"/>
    <cellStyle name="Vérification 2" xfId="17171" xr:uid="{00000000-0005-0000-0000-00001F430000}"/>
    <cellStyle name="Vérification 2 2" xfId="17172" xr:uid="{00000000-0005-0000-0000-000020430000}"/>
    <cellStyle name="Vérification 2_RH et QS" xfId="17173" xr:uid="{00000000-0005-0000-0000-000021430000}"/>
    <cellStyle name="Vérification 3" xfId="17174" xr:uid="{00000000-0005-0000-0000-000022430000}"/>
    <cellStyle name="Vérification 3 2" xfId="17175" xr:uid="{00000000-0005-0000-0000-000023430000}"/>
    <cellStyle name="Vérification 3_RH et QS" xfId="17176" xr:uid="{00000000-0005-0000-0000-000024430000}"/>
    <cellStyle name="Vérification 4" xfId="17177" xr:uid="{00000000-0005-0000-0000-000025430000}"/>
    <cellStyle name="Vérification 4 2" xfId="17178" xr:uid="{00000000-0005-0000-0000-000026430000}"/>
    <cellStyle name="Vérification 4_RH et QS" xfId="17179" xr:uid="{00000000-0005-0000-0000-000027430000}"/>
    <cellStyle name="Vérification 5" xfId="17180" xr:uid="{00000000-0005-0000-0000-000028430000}"/>
    <cellStyle name="Vérification 5 2" xfId="17181" xr:uid="{00000000-0005-0000-0000-000029430000}"/>
    <cellStyle name="Vérification 5_RH et QS" xfId="17182" xr:uid="{00000000-0005-0000-0000-00002A430000}"/>
    <cellStyle name="Vérification 6" xfId="17183" xr:uid="{00000000-0005-0000-0000-00002B430000}"/>
    <cellStyle name="Vérification 6 2" xfId="17184" xr:uid="{00000000-0005-0000-0000-00002C430000}"/>
    <cellStyle name="Vérification 6_RH et QS" xfId="17185" xr:uid="{00000000-0005-0000-0000-00002D430000}"/>
    <cellStyle name="Vérification 7 2" xfId="17186" xr:uid="{00000000-0005-0000-0000-00002E430000}"/>
    <cellStyle name="Vérification 8 2" xfId="17187" xr:uid="{00000000-0005-0000-0000-00002F430000}"/>
    <cellStyle name="ViewDate" xfId="17130" xr:uid="{00000000-0005-0000-0000-0000F6420000}"/>
    <cellStyle name="ViewDetailDate" xfId="17131" xr:uid="{00000000-0005-0000-0000-0000F7420000}"/>
    <cellStyle name="ViewDetailDate 2" xfId="17132" xr:uid="{00000000-0005-0000-0000-0000F8420000}"/>
    <cellStyle name="ViewDetailDate 2 2" xfId="17133" xr:uid="{00000000-0005-0000-0000-0000F9420000}"/>
    <cellStyle name="ViewDetailDate 3" xfId="17134" xr:uid="{00000000-0005-0000-0000-0000FA420000}"/>
    <cellStyle name="ViewDetailInt" xfId="17135" xr:uid="{00000000-0005-0000-0000-0000FB420000}"/>
    <cellStyle name="ViewDetailInt 2" xfId="17136" xr:uid="{00000000-0005-0000-0000-0000FC420000}"/>
    <cellStyle name="ViewDetailInt 2 2" xfId="17137" xr:uid="{00000000-0005-0000-0000-0000FD420000}"/>
    <cellStyle name="ViewDetailInt 3" xfId="17138" xr:uid="{00000000-0005-0000-0000-0000FE420000}"/>
    <cellStyle name="ViewDetailPct" xfId="17139" xr:uid="{00000000-0005-0000-0000-0000FF420000}"/>
    <cellStyle name="ViewDetailPct 2" xfId="17140" xr:uid="{00000000-0005-0000-0000-000000430000}"/>
    <cellStyle name="ViewDetailPct 2 2" xfId="17141" xr:uid="{00000000-0005-0000-0000-000001430000}"/>
    <cellStyle name="ViewDetailPct 3" xfId="17142" xr:uid="{00000000-0005-0000-0000-000002430000}"/>
    <cellStyle name="ViewGrndTotalInt" xfId="17143" xr:uid="{00000000-0005-0000-0000-000003430000}"/>
    <cellStyle name="ViewGrndTotalInt 2" xfId="17144" xr:uid="{00000000-0005-0000-0000-000004430000}"/>
    <cellStyle name="ViewGrndTotalInt 2 2" xfId="17145" xr:uid="{00000000-0005-0000-0000-000005430000}"/>
    <cellStyle name="ViewGrndTotalInt 3" xfId="17146" xr:uid="{00000000-0005-0000-0000-000006430000}"/>
    <cellStyle name="ViewGrndTotalPct" xfId="17147" xr:uid="{00000000-0005-0000-0000-000007430000}"/>
    <cellStyle name="ViewGrndTotalPct 2" xfId="17148" xr:uid="{00000000-0005-0000-0000-000008430000}"/>
    <cellStyle name="ViewGrndTotalPct 2 2" xfId="17149" xr:uid="{00000000-0005-0000-0000-000009430000}"/>
    <cellStyle name="ViewGrndTotalPct 3" xfId="17150" xr:uid="{00000000-0005-0000-0000-00000A430000}"/>
    <cellStyle name="ViewHide" xfId="17151" xr:uid="{00000000-0005-0000-0000-00000B430000}"/>
    <cellStyle name="ViewHide 2" xfId="17152" xr:uid="{00000000-0005-0000-0000-00000C430000}"/>
    <cellStyle name="ViewHide 3" xfId="17153" xr:uid="{00000000-0005-0000-0000-00000D430000}"/>
    <cellStyle name="ViewTotal" xfId="17154" xr:uid="{00000000-0005-0000-0000-00000E430000}"/>
    <cellStyle name="ViewTotal 2" xfId="17155" xr:uid="{00000000-0005-0000-0000-00000F430000}"/>
    <cellStyle name="ViewTotal 2 2" xfId="17156" xr:uid="{00000000-0005-0000-0000-000010430000}"/>
    <cellStyle name="ViewTotal 3" xfId="17157" xr:uid="{00000000-0005-0000-0000-000011430000}"/>
    <cellStyle name="ViewTotalHide" xfId="17158" xr:uid="{00000000-0005-0000-0000-000012430000}"/>
    <cellStyle name="ViewTotalHide 2" xfId="17159" xr:uid="{00000000-0005-0000-0000-000013430000}"/>
    <cellStyle name="ViewTotalHide 2 2" xfId="17160" xr:uid="{00000000-0005-0000-0000-000014430000}"/>
    <cellStyle name="ViewTotalHide 3" xfId="17161" xr:uid="{00000000-0005-0000-0000-000015430000}"/>
    <cellStyle name="ViewTotalInt" xfId="17162" xr:uid="{00000000-0005-0000-0000-000016430000}"/>
    <cellStyle name="ViewTotalInt 2" xfId="17163" xr:uid="{00000000-0005-0000-0000-000017430000}"/>
    <cellStyle name="ViewTotalInt 2 2" xfId="17164" xr:uid="{00000000-0005-0000-0000-000018430000}"/>
    <cellStyle name="ViewTotalInt 3" xfId="17165" xr:uid="{00000000-0005-0000-0000-000019430000}"/>
    <cellStyle name="ViewTotalPct" xfId="17166" xr:uid="{00000000-0005-0000-0000-00001A430000}"/>
    <cellStyle name="ViewTotalPct 2" xfId="17167" xr:uid="{00000000-0005-0000-0000-00001B430000}"/>
    <cellStyle name="ViewTotalPct 2 2" xfId="17168" xr:uid="{00000000-0005-0000-0000-00001C430000}"/>
    <cellStyle name="ViewTotalPct 3" xfId="17169" xr:uid="{00000000-0005-0000-0000-00001D430000}"/>
    <cellStyle name="Virgule fixe" xfId="17170" xr:uid="{00000000-0005-0000-0000-00001E430000}"/>
    <cellStyle name="Währung [0]_Acquisition stats" xfId="17219" xr:uid="{00000000-0005-0000-0000-00004F430000}"/>
    <cellStyle name="Währung_Acquisition stats" xfId="17220" xr:uid="{00000000-0005-0000-0000-000050430000}"/>
    <cellStyle name="Walutowy [0]_12" xfId="17188" xr:uid="{00000000-0005-0000-0000-000030430000}"/>
    <cellStyle name="Walutowy_12" xfId="17189" xr:uid="{00000000-0005-0000-0000-000031430000}"/>
    <cellStyle name="Warning 33" xfId="17190" xr:uid="{00000000-0005-0000-0000-000032430000}"/>
    <cellStyle name="Warning Text 10" xfId="17191" xr:uid="{00000000-0005-0000-0000-000033430000}"/>
    <cellStyle name="Warning Text 11" xfId="17192" xr:uid="{00000000-0005-0000-0000-000034430000}"/>
    <cellStyle name="Warning Text 12" xfId="17193" xr:uid="{00000000-0005-0000-0000-000035430000}"/>
    <cellStyle name="Warning Text 13" xfId="17194" xr:uid="{00000000-0005-0000-0000-000036430000}"/>
    <cellStyle name="Warning Text 14" xfId="17195" xr:uid="{00000000-0005-0000-0000-000037430000}"/>
    <cellStyle name="Warning Text 15" xfId="17196" xr:uid="{00000000-0005-0000-0000-000038430000}"/>
    <cellStyle name="Warning Text 16" xfId="17197" xr:uid="{00000000-0005-0000-0000-000039430000}"/>
    <cellStyle name="Warning Text 17" xfId="17198" xr:uid="{00000000-0005-0000-0000-00003A430000}"/>
    <cellStyle name="Warning Text 18" xfId="17199" xr:uid="{00000000-0005-0000-0000-00003B430000}"/>
    <cellStyle name="Warning Text 19" xfId="17200" xr:uid="{00000000-0005-0000-0000-00003C430000}"/>
    <cellStyle name="Warning Text 2" xfId="17201" xr:uid="{00000000-0005-0000-0000-00003D430000}"/>
    <cellStyle name="Warning Text 20" xfId="17202" xr:uid="{00000000-0005-0000-0000-00003E430000}"/>
    <cellStyle name="Warning Text 21" xfId="17203" xr:uid="{00000000-0005-0000-0000-00003F430000}"/>
    <cellStyle name="Warning Text 22" xfId="17204" xr:uid="{00000000-0005-0000-0000-000040430000}"/>
    <cellStyle name="Warning Text 23" xfId="17205" xr:uid="{00000000-0005-0000-0000-000041430000}"/>
    <cellStyle name="Warning Text 24" xfId="17206" xr:uid="{00000000-0005-0000-0000-000042430000}"/>
    <cellStyle name="Warning Text 25" xfId="17207" xr:uid="{00000000-0005-0000-0000-000043430000}"/>
    <cellStyle name="Warning Text 26" xfId="17208" xr:uid="{00000000-0005-0000-0000-000044430000}"/>
    <cellStyle name="Warning Text 27" xfId="17209" xr:uid="{00000000-0005-0000-0000-000045430000}"/>
    <cellStyle name="Warning Text 28" xfId="17210" xr:uid="{00000000-0005-0000-0000-000046430000}"/>
    <cellStyle name="Warning Text 3" xfId="17211" xr:uid="{00000000-0005-0000-0000-000047430000}"/>
    <cellStyle name="Warning Text 4" xfId="17212" xr:uid="{00000000-0005-0000-0000-000048430000}"/>
    <cellStyle name="Warning Text 5" xfId="17213" xr:uid="{00000000-0005-0000-0000-000049430000}"/>
    <cellStyle name="Warning Text 6" xfId="17214" xr:uid="{00000000-0005-0000-0000-00004A430000}"/>
    <cellStyle name="Warning Text 7" xfId="17215" xr:uid="{00000000-0005-0000-0000-00004B430000}"/>
    <cellStyle name="Warning Text 8" xfId="17216" xr:uid="{00000000-0005-0000-0000-00004C430000}"/>
    <cellStyle name="Warning Text 9" xfId="17217" xr:uid="{00000000-0005-0000-0000-00004D430000}"/>
    <cellStyle name="WHead - Style2" xfId="17218" xr:uid="{00000000-0005-0000-0000-00004E430000}"/>
    <cellStyle name="x" xfId="17221" xr:uid="{00000000-0005-0000-0000-000051430000}"/>
    <cellStyle name="x 2" xfId="17222" xr:uid="{00000000-0005-0000-0000-000052430000}"/>
    <cellStyle name="x 2 2" xfId="17223" xr:uid="{00000000-0005-0000-0000-000053430000}"/>
    <cellStyle name="x_RH et QS" xfId="17224" xr:uid="{00000000-0005-0000-0000-000054430000}"/>
    <cellStyle name="Year" xfId="17225" xr:uid="{00000000-0005-0000-0000-000055430000}"/>
    <cellStyle name="Year 2" xfId="17226" xr:uid="{00000000-0005-0000-0000-000056430000}"/>
    <cellStyle name="Year_RH et QS" xfId="17227" xr:uid="{00000000-0005-0000-0000-000057430000}"/>
    <cellStyle name="Years" xfId="17228" xr:uid="{00000000-0005-0000-0000-000058430000}"/>
    <cellStyle name="Yellow" xfId="17229" xr:uid="{00000000-0005-0000-0000-000059430000}"/>
    <cellStyle name="Βασικό_τιμοκατ-σύμβασης-for-diekat" xfId="17237" xr:uid="{00000000-0005-0000-0000-000061430000}"/>
    <cellStyle name="Обычный_PrimTel-offer-r2" xfId="17238" xr:uid="{00000000-0005-0000-0000-000062430000}"/>
    <cellStyle name="一般_1999_CORP ACCTG" xfId="17240" xr:uid="{00000000-0005-0000-0000-000064430000}"/>
    <cellStyle name="千位[0]_laroux" xfId="17241" xr:uid="{00000000-0005-0000-0000-000065430000}"/>
    <cellStyle name="千位_laroux" xfId="17242" xr:uid="{00000000-0005-0000-0000-000066430000}"/>
    <cellStyle name="千位分隔_IRAQI" xfId="17243" xr:uid="{00000000-0005-0000-0000-000067430000}"/>
    <cellStyle name="千分位[0]_laroux" xfId="17244" xr:uid="{00000000-0005-0000-0000-000068430000}"/>
    <cellStyle name="千分位_laroux" xfId="17245" xr:uid="{00000000-0005-0000-0000-000069430000}"/>
    <cellStyle name="常规_1622720030624011detail" xfId="17246" xr:uid="{00000000-0005-0000-0000-00006A430000}"/>
    <cellStyle name="普通_laroux" xfId="17247" xr:uid="{00000000-0005-0000-0000-00006B430000}"/>
    <cellStyle name="標準_NTT G.Lite Pricing Jan 25th" xfId="17248" xr:uid="{00000000-0005-0000-0000-00006C430000}"/>
    <cellStyle name="貨幣 [0]_PERSONAL" xfId="17249" xr:uid="{00000000-0005-0000-0000-00006D430000}"/>
    <cellStyle name="貨幣_PERSONAL" xfId="17250" xr:uid="{00000000-0005-0000-0000-00006E430000}"/>
    <cellStyle name="通貨 [0.00]_NTT G.Lite Pricing Jan 25th" xfId="17251" xr:uid="{00000000-0005-0000-0000-00006F43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27000</xdr:colOff>
      <xdr:row>16</xdr:row>
      <xdr:rowOff>128880</xdr:rowOff>
    </xdr:from>
    <xdr:to>
      <xdr:col>15</xdr:col>
      <xdr:colOff>450720</xdr:colOff>
      <xdr:row>16</xdr:row>
      <xdr:rowOff>401400</xdr:rowOff>
    </xdr:to>
    <xdr:sp macro="" textlink="">
      <xdr:nvSpPr>
        <xdr:cNvPr id="2" name="ZoneText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9298400">
          <a:off x="10445760" y="3119400"/>
          <a:ext cx="1235160" cy="2725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fr-FR" sz="1200" b="1" strike="noStrike" spc="-1">
              <a:solidFill>
                <a:srgbClr val="000000"/>
              </a:solidFill>
              <a:latin typeface="Calibri"/>
            </a:rPr>
            <a:t>Confidentiel</a:t>
          </a:r>
          <a:endParaRPr lang="en-IN" sz="1200" b="0" strike="noStrike" spc="-1">
            <a:latin typeface="Times New Roman"/>
          </a:endParaRPr>
        </a:p>
      </xdr:txBody>
    </xdr:sp>
    <xdr:clientData/>
  </xdr:twoCellAnchor>
  <xdr:twoCellAnchor>
    <xdr:from>
      <xdr:col>4</xdr:col>
      <xdr:colOff>410760</xdr:colOff>
      <xdr:row>22</xdr:row>
      <xdr:rowOff>31680</xdr:rowOff>
    </xdr:from>
    <xdr:to>
      <xdr:col>5</xdr:col>
      <xdr:colOff>745560</xdr:colOff>
      <xdr:row>26</xdr:row>
      <xdr:rowOff>93240</xdr:rowOff>
    </xdr:to>
    <xdr:pic>
      <xdr:nvPicPr>
        <xdr:cNvPr id="3" name="Image 3" descr="cid:image004.png@01D6E450.FF7088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68760" y="4565520"/>
          <a:ext cx="1240200" cy="709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-siege7/User/WINDOWS/TEMP/MODELE/REEL/oldiesR2000ss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IFSETB01/Redirect_DossiersDF/Garde_sankara_ouss&#233;ni/dossiers%202008/TBG%202008/TBG%20NOVEMBRE%202008/Documents%20and%20Settings/Sanfo/Mes%20documents/2008/budget2008%20de%20la%20DS/TdB%20et%20Objectifs%20Data%20et%20Intern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pnasv02/planstrat/Documents%20and%20Settings/m.benkhajjou/Local%20Settings/Temporary%20Internet%20Files/OLK2/Documents%20and%20Settings/y.berrada/Bureau/SI%20OC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pnasv02/planstrat/Documents%20and%20Settings/m.ghanim/Local%20Settings/Temporary%20Internet%20Files/OLK99/TCP%20V09%2002%2008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Hpnasv02/planstrat/DOCUME~1/CONS/LOCALS~1/Temp/Rar$DI00.172/TEMP/Prev_activ/Prev_Activ_V2.2002/Prev_activ/Prev_activ_V1.2002/Prev_activ/Prev_activ_V12.2001/TEMP/Projet/Retention/RETENTION_DIRECTE/Reporting%20Ret%20Direc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8C97B5C3/CENTR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5615"/>
  <sheetViews>
    <sheetView showGridLines="0" view="pageBreakPreview" zoomScaleNormal="70" workbookViewId="0">
      <selection activeCell="D4" sqref="D4"/>
    </sheetView>
  </sheetViews>
  <sheetFormatPr defaultColWidth="11.54296875" defaultRowHeight="12.5"/>
  <cols>
    <col min="1" max="1" width="1.54296875" style="15" customWidth="1"/>
    <col min="2" max="2" width="3.1796875" style="15" customWidth="1"/>
    <col min="3" max="3" width="3.1796875" customWidth="1"/>
    <col min="4" max="13" width="12.81640625" style="15" customWidth="1"/>
    <col min="14" max="16" width="11.453125" style="15"/>
    <col min="17" max="17" width="2.81640625" style="15" customWidth="1"/>
    <col min="18" max="18" width="1.81640625" style="15" customWidth="1"/>
    <col min="19" max="19" width="1.1796875" style="15" customWidth="1"/>
    <col min="20" max="21" width="11.453125" style="15"/>
    <col min="22" max="22" width="17.36328125" style="15" customWidth="1"/>
    <col min="23" max="23" width="11.453125" style="15"/>
    <col min="24" max="24" width="13.36328125" style="15" customWidth="1"/>
    <col min="25" max="51" width="11.453125" style="15"/>
    <col min="52" max="52" width="9.1796875" style="15" customWidth="1"/>
    <col min="53" max="1024" width="11.453125" style="15"/>
  </cols>
  <sheetData>
    <row r="1" spans="1:22" ht="8.2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22" ht="15.75" customHeight="1">
      <c r="A2" s="16"/>
      <c r="R2" s="16"/>
    </row>
    <row r="3" spans="1:22">
      <c r="A3" s="16"/>
      <c r="R3" s="16"/>
    </row>
    <row r="4" spans="1:22">
      <c r="A4" s="16"/>
      <c r="R4" s="16"/>
    </row>
    <row r="5" spans="1:22">
      <c r="A5" s="16"/>
      <c r="R5" s="16"/>
    </row>
    <row r="6" spans="1:22">
      <c r="A6" s="16"/>
      <c r="R6" s="16"/>
    </row>
    <row r="7" spans="1:22">
      <c r="A7" s="16"/>
      <c r="R7" s="16"/>
    </row>
    <row r="8" spans="1:22">
      <c r="A8" s="16"/>
      <c r="R8" s="16"/>
    </row>
    <row r="9" spans="1:22">
      <c r="A9" s="16"/>
      <c r="R9" s="16"/>
    </row>
    <row r="10" spans="1:22">
      <c r="A10" s="16"/>
      <c r="R10" s="16"/>
    </row>
    <row r="11" spans="1:22">
      <c r="A11" s="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R11" s="16"/>
    </row>
    <row r="12" spans="1:22">
      <c r="A12" s="16"/>
      <c r="R12" s="16"/>
    </row>
    <row r="13" spans="1:22">
      <c r="A13" s="16"/>
      <c r="R13" s="16"/>
    </row>
    <row r="14" spans="1:22">
      <c r="A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R14" s="16"/>
    </row>
    <row r="15" spans="1:22" ht="42" customHeight="1">
      <c r="A15" s="16"/>
      <c r="D15" s="20"/>
      <c r="E15" s="13" t="s">
        <v>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1"/>
      <c r="Q15" s="22"/>
      <c r="R15" s="16"/>
      <c r="V15" s="23"/>
    </row>
    <row r="16" spans="1:22" ht="15.5">
      <c r="A16" s="16"/>
      <c r="D16" s="24"/>
      <c r="E16" s="25"/>
      <c r="F16" s="25"/>
      <c r="G16" s="25"/>
      <c r="H16" s="12"/>
      <c r="I16" s="12"/>
      <c r="J16" s="12"/>
      <c r="K16" s="12"/>
      <c r="L16" s="12"/>
      <c r="M16" s="25"/>
      <c r="N16" s="25"/>
      <c r="O16" s="25"/>
      <c r="P16" s="26"/>
      <c r="Q16" s="27"/>
      <c r="R16" s="16"/>
    </row>
    <row r="17" spans="1:24" ht="32.5">
      <c r="A17" s="16"/>
      <c r="D17" s="24"/>
      <c r="E17" s="11">
        <v>45627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26"/>
      <c r="Q17" s="27"/>
      <c r="R17" s="16"/>
    </row>
    <row r="18" spans="1:24" ht="24" customHeight="1">
      <c r="A18" s="16"/>
      <c r="D18" s="24"/>
      <c r="E18" s="28"/>
      <c r="F18" s="28"/>
      <c r="G18" s="10"/>
      <c r="H18" s="10"/>
      <c r="I18" s="10"/>
      <c r="J18" s="10"/>
      <c r="K18" s="10"/>
      <c r="L18" s="10"/>
      <c r="M18" s="10"/>
      <c r="N18" s="28"/>
      <c r="O18" s="28"/>
      <c r="P18" s="26"/>
      <c r="Q18" s="27"/>
      <c r="R18" s="16"/>
    </row>
    <row r="19" spans="1:24" ht="22.5" customHeight="1">
      <c r="A19" s="16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1"/>
      <c r="Q19" s="32"/>
      <c r="R19" s="16"/>
    </row>
    <row r="20" spans="1:24" ht="14.25" customHeight="1">
      <c r="A20" s="16"/>
      <c r="D20" s="33"/>
      <c r="O20" s="34"/>
      <c r="P20" s="34"/>
      <c r="Q20" s="34"/>
      <c r="R20" s="16"/>
    </row>
    <row r="21" spans="1:24" ht="15" customHeight="1">
      <c r="A21" s="16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R21" s="16"/>
    </row>
    <row r="22" spans="1:24">
      <c r="A22" s="16"/>
      <c r="R22" s="16"/>
    </row>
    <row r="23" spans="1:24">
      <c r="A23" s="16"/>
      <c r="R23" s="16"/>
    </row>
    <row r="24" spans="1:24">
      <c r="A24" s="16"/>
      <c r="R24" s="16"/>
    </row>
    <row r="25" spans="1:24">
      <c r="A25" s="16"/>
      <c r="R25" s="16"/>
    </row>
    <row r="26" spans="1:24">
      <c r="A26" s="16"/>
      <c r="R26" s="16"/>
      <c r="V26" s="36"/>
      <c r="W26" s="36"/>
      <c r="X26" s="36"/>
    </row>
    <row r="27" spans="1:24">
      <c r="A27" s="16"/>
      <c r="G27" s="15" t="s">
        <v>1</v>
      </c>
      <c r="R27" s="16"/>
      <c r="V27" s="36"/>
      <c r="W27" s="36"/>
      <c r="X27" s="36"/>
    </row>
    <row r="28" spans="1:24">
      <c r="A28" s="16"/>
      <c r="R28" s="16"/>
      <c r="V28" s="36"/>
      <c r="W28" s="36"/>
      <c r="X28" s="36"/>
    </row>
    <row r="29" spans="1:24">
      <c r="A29" s="16"/>
      <c r="R29" s="16"/>
    </row>
    <row r="30" spans="1:24">
      <c r="A30" s="16"/>
      <c r="E30" s="37"/>
      <c r="R30" s="16"/>
    </row>
    <row r="31" spans="1:24">
      <c r="A31" s="16"/>
      <c r="R31" s="16"/>
    </row>
    <row r="32" spans="1:24">
      <c r="A32" s="16"/>
      <c r="R32" s="16"/>
    </row>
    <row r="33" spans="1:41">
      <c r="A33" s="16"/>
      <c r="D33" s="38"/>
      <c r="R33" s="16"/>
    </row>
    <row r="34" spans="1:41">
      <c r="A34" s="16"/>
      <c r="R34" s="16"/>
    </row>
    <row r="35" spans="1:41">
      <c r="A35" s="16"/>
      <c r="R35" s="16"/>
    </row>
    <row r="36" spans="1:41">
      <c r="A36" s="16"/>
      <c r="R36" s="16"/>
      <c r="AO36" s="39"/>
    </row>
    <row r="37" spans="1:41" ht="7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41" ht="6" customHeight="1"/>
    <row r="41" spans="1:41" ht="24" customHeight="1"/>
    <row r="62" spans="40:40">
      <c r="AN62" s="40"/>
    </row>
    <row r="5602" spans="1:13">
      <c r="F5602" s="41"/>
      <c r="G5602" s="42"/>
      <c r="H5602" s="41"/>
      <c r="I5602" s="41"/>
      <c r="J5602" s="42"/>
      <c r="K5602" s="42"/>
      <c r="L5602" s="42"/>
      <c r="M5602" s="41"/>
    </row>
    <row r="5603" spans="1:13">
      <c r="A5603" s="43">
        <v>41743</v>
      </c>
      <c r="B5603" s="41"/>
      <c r="C5603" s="41"/>
      <c r="D5603" s="41"/>
      <c r="E5603" s="42"/>
      <c r="F5603" s="41"/>
      <c r="G5603" s="42"/>
      <c r="H5603" s="41"/>
      <c r="I5603" s="41"/>
      <c r="J5603" s="42"/>
      <c r="K5603" s="42"/>
      <c r="L5603" s="42"/>
      <c r="M5603" s="41"/>
    </row>
    <row r="5604" spans="1:13">
      <c r="A5604" s="43">
        <v>41743</v>
      </c>
      <c r="B5604" s="41"/>
      <c r="C5604" s="41"/>
      <c r="D5604" s="41"/>
      <c r="E5604" s="42"/>
      <c r="F5604" s="41"/>
      <c r="G5604" s="42"/>
      <c r="H5604" s="41"/>
      <c r="I5604" s="41"/>
      <c r="J5604" s="42"/>
      <c r="K5604" s="42"/>
      <c r="L5604" s="42"/>
      <c r="M5604" s="41"/>
    </row>
    <row r="5605" spans="1:13">
      <c r="A5605" s="43">
        <v>41744</v>
      </c>
      <c r="B5605" s="41"/>
      <c r="C5605" s="41"/>
      <c r="D5605" s="41"/>
      <c r="E5605" s="42"/>
      <c r="F5605" s="41"/>
      <c r="G5605" s="42"/>
      <c r="H5605" s="41"/>
      <c r="I5605" s="41"/>
      <c r="J5605" s="42"/>
      <c r="K5605" s="42"/>
      <c r="L5605" s="42"/>
      <c r="M5605" s="41"/>
    </row>
    <row r="5606" spans="1:13">
      <c r="A5606" s="43">
        <v>41744</v>
      </c>
      <c r="B5606" s="41"/>
      <c r="C5606" s="41"/>
      <c r="D5606" s="41"/>
      <c r="E5606" s="42"/>
      <c r="F5606" s="41"/>
      <c r="G5606" s="42"/>
      <c r="H5606" s="41"/>
      <c r="I5606" s="41"/>
      <c r="J5606" s="42"/>
      <c r="K5606" s="42"/>
      <c r="L5606" s="42"/>
      <c r="M5606" s="41"/>
    </row>
    <row r="5607" spans="1:13">
      <c r="A5607" s="43">
        <v>41744</v>
      </c>
      <c r="B5607" s="41"/>
      <c r="C5607" s="41"/>
      <c r="D5607" s="41"/>
      <c r="E5607" s="42"/>
      <c r="F5607" s="41"/>
      <c r="G5607" s="42"/>
      <c r="H5607" s="41"/>
      <c r="I5607" s="41"/>
      <c r="J5607" s="42"/>
      <c r="K5607" s="42"/>
      <c r="L5607" s="42"/>
      <c r="M5607" s="41"/>
    </row>
    <row r="5608" spans="1:13">
      <c r="A5608" s="43">
        <v>41744</v>
      </c>
      <c r="B5608" s="41"/>
      <c r="C5608" s="41"/>
      <c r="D5608" s="41"/>
      <c r="E5608" s="42"/>
      <c r="F5608" s="41"/>
      <c r="G5608" s="42"/>
      <c r="H5608" s="41"/>
      <c r="I5608" s="41"/>
      <c r="J5608" s="42"/>
      <c r="K5608" s="42"/>
      <c r="L5608" s="42"/>
      <c r="M5608" s="41"/>
    </row>
    <row r="5609" spans="1:13">
      <c r="A5609" s="43">
        <v>41744</v>
      </c>
      <c r="B5609" s="41"/>
      <c r="C5609" s="41"/>
      <c r="D5609" s="41"/>
      <c r="E5609" s="42"/>
      <c r="F5609" s="41"/>
      <c r="G5609" s="42"/>
      <c r="H5609" s="41"/>
      <c r="I5609" s="41"/>
      <c r="J5609" s="42"/>
      <c r="K5609" s="42"/>
      <c r="L5609" s="42"/>
      <c r="M5609" s="41"/>
    </row>
    <row r="5610" spans="1:13">
      <c r="A5610" s="43">
        <v>41744</v>
      </c>
      <c r="B5610" s="41"/>
      <c r="C5610" s="41"/>
      <c r="D5610" s="41"/>
      <c r="E5610" s="42"/>
      <c r="F5610" s="41"/>
      <c r="G5610" s="42"/>
      <c r="H5610" s="41"/>
      <c r="I5610" s="41"/>
      <c r="J5610" s="42"/>
      <c r="K5610" s="42"/>
      <c r="L5610" s="42"/>
      <c r="M5610" s="41"/>
    </row>
    <row r="5611" spans="1:13">
      <c r="A5611" s="43">
        <v>41744</v>
      </c>
      <c r="B5611" s="41"/>
      <c r="C5611" s="41"/>
      <c r="D5611" s="41"/>
      <c r="E5611" s="42"/>
      <c r="F5611" s="41"/>
      <c r="G5611" s="42"/>
      <c r="H5611" s="41"/>
      <c r="I5611" s="41"/>
      <c r="J5611" s="42"/>
      <c r="K5611" s="42"/>
      <c r="L5611" s="42"/>
      <c r="M5611" s="41"/>
    </row>
    <row r="5612" spans="1:13">
      <c r="A5612" s="43">
        <v>41744</v>
      </c>
      <c r="B5612" s="41"/>
      <c r="C5612" s="41"/>
      <c r="D5612" s="41"/>
      <c r="E5612" s="42"/>
      <c r="F5612" s="41"/>
      <c r="G5612" s="42"/>
      <c r="H5612" s="41"/>
      <c r="I5612" s="41"/>
      <c r="J5612" s="42"/>
      <c r="K5612" s="42"/>
      <c r="L5612" s="42"/>
      <c r="M5612" s="41"/>
    </row>
    <row r="5613" spans="1:13">
      <c r="A5613" s="43">
        <v>41744</v>
      </c>
      <c r="B5613" s="41"/>
      <c r="C5613" s="41"/>
      <c r="D5613" s="41"/>
      <c r="E5613" s="42"/>
      <c r="F5613" s="41"/>
      <c r="G5613" s="42"/>
      <c r="H5613" s="41"/>
      <c r="I5613" s="41"/>
      <c r="J5613" s="42"/>
      <c r="K5613" s="42"/>
      <c r="L5613" s="42"/>
      <c r="M5613" s="41"/>
    </row>
    <row r="5614" spans="1:13">
      <c r="A5614" s="43">
        <v>41744</v>
      </c>
      <c r="B5614" s="41"/>
      <c r="C5614" s="41"/>
      <c r="D5614" s="41"/>
      <c r="E5614" s="42"/>
      <c r="F5614" s="41"/>
      <c r="G5614" s="42"/>
      <c r="H5614" s="41"/>
      <c r="I5614" s="41"/>
      <c r="J5614" s="42"/>
      <c r="K5614" s="42"/>
      <c r="L5614" s="42"/>
      <c r="M5614" s="41"/>
    </row>
    <row r="5615" spans="1:13">
      <c r="A5615" s="43">
        <v>41744</v>
      </c>
      <c r="B5615" s="41"/>
      <c r="C5615" s="41"/>
      <c r="D5615" s="41"/>
      <c r="E5615" s="42"/>
      <c r="F5615" s="41"/>
      <c r="G5615" s="42"/>
      <c r="H5615" s="41"/>
      <c r="I5615" s="41"/>
      <c r="J5615" s="42"/>
    </row>
  </sheetData>
  <mergeCells count="5">
    <mergeCell ref="D11:N11"/>
    <mergeCell ref="E15:O15"/>
    <mergeCell ref="H16:L16"/>
    <mergeCell ref="E17:O17"/>
    <mergeCell ref="G18:M18"/>
  </mergeCells>
  <printOptions horizontalCentered="1" verticalCentered="1"/>
  <pageMargins left="0.196527777777778" right="0.196527777777778" top="0.35416666666666702" bottom="0.43333333333333302" header="0.511811023622047" footer="0.511811023622047"/>
  <pageSetup paperSize="9" scale="83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Z313"/>
  <sheetViews>
    <sheetView showGridLines="0" tabSelected="1" view="pageBreakPreview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21" sqref="D21"/>
    </sheetView>
  </sheetViews>
  <sheetFormatPr defaultColWidth="11.54296875" defaultRowHeight="12.5" outlineLevelRow="1"/>
  <cols>
    <col min="1" max="1" width="24.81640625" customWidth="1"/>
    <col min="2" max="2" width="6.81640625" customWidth="1"/>
    <col min="3" max="3" width="5.453125" customWidth="1"/>
    <col min="4" max="4" width="12.453125" customWidth="1"/>
    <col min="5" max="5" width="12.36328125" customWidth="1"/>
    <col min="6" max="6" width="10.1796875" customWidth="1"/>
    <col min="7" max="7" width="13.1796875" customWidth="1"/>
    <col min="8" max="8" width="9.6328125" customWidth="1"/>
    <col min="9" max="9" width="0.36328125" customWidth="1"/>
    <col min="10" max="11" width="12.453125" customWidth="1"/>
    <col min="12" max="12" width="10.81640625" customWidth="1"/>
    <col min="13" max="13" width="12" customWidth="1"/>
    <col min="14" max="14" width="7.81640625" customWidth="1"/>
    <col min="15" max="15" width="0.54296875" customWidth="1"/>
    <col min="16" max="16" width="14.1796875" style="44" customWidth="1"/>
    <col min="17" max="17" width="12.1796875" style="44" customWidth="1"/>
    <col min="18" max="18" width="11.1796875" style="44" customWidth="1"/>
    <col min="19" max="19" width="13.1796875" style="44" customWidth="1"/>
    <col min="20" max="20" width="9.36328125" style="45" customWidth="1"/>
    <col min="21" max="21" width="0.36328125" customWidth="1"/>
    <col min="22" max="22" width="11.81640625" customWidth="1"/>
    <col min="23" max="23" width="12.453125" customWidth="1"/>
    <col min="24" max="24" width="12.6328125" customWidth="1"/>
    <col min="25" max="25" width="11.36328125" customWidth="1"/>
    <col min="26" max="26" width="10.453125" customWidth="1"/>
    <col min="27" max="27" width="12.453125" customWidth="1"/>
    <col min="28" max="28" width="10.453125" style="46" customWidth="1"/>
    <col min="29" max="29" width="0.1796875" customWidth="1"/>
    <col min="30" max="30" width="12.36328125" customWidth="1"/>
    <col min="31" max="31" width="12.453125" customWidth="1"/>
    <col min="32" max="32" width="15.1796875" customWidth="1"/>
    <col min="33" max="34" width="11.453125"/>
    <col min="35" max="35" width="12.453125" customWidth="1"/>
    <col min="36" max="36" width="8.36328125" customWidth="1"/>
    <col min="37" max="37" width="0.54296875" customWidth="1"/>
    <col min="38" max="38" width="13.1796875" customWidth="1"/>
    <col min="39" max="39" width="10.1796875" customWidth="1"/>
    <col min="40" max="40" width="9.1796875" customWidth="1"/>
    <col min="41" max="42" width="9.54296875" customWidth="1"/>
    <col min="43" max="43" width="10" customWidth="1"/>
    <col min="44" max="44" width="11.36328125" customWidth="1"/>
    <col min="45" max="45" width="10.36328125" customWidth="1"/>
    <col min="46" max="46" width="0.1796875" customWidth="1"/>
    <col min="47" max="47" width="12.36328125" customWidth="1"/>
    <col min="48" max="48" width="12.453125" customWidth="1"/>
    <col min="49" max="49" width="9.81640625" customWidth="1"/>
    <col min="50" max="50" width="11.36328125" customWidth="1"/>
    <col min="51" max="51" width="10.453125" customWidth="1"/>
    <col min="52" max="52" width="12.36328125" customWidth="1"/>
    <col min="53" max="53" width="9.54296875" customWidth="1"/>
    <col min="54" max="54" width="0.36328125" customWidth="1"/>
    <col min="55" max="55" width="14.453125" customWidth="1"/>
    <col min="56" max="56" width="12.453125" customWidth="1"/>
    <col min="57" max="57" width="14.81640625" customWidth="1"/>
    <col min="58" max="58" width="12" customWidth="1"/>
    <col min="59" max="59" width="11.81640625" customWidth="1"/>
    <col min="60" max="60" width="12.36328125" customWidth="1"/>
    <col min="61" max="61" width="10.453125" style="47" customWidth="1"/>
    <col min="62" max="62" width="0.1796875" customWidth="1"/>
    <col min="63" max="63" width="11" customWidth="1"/>
    <col min="64" max="64" width="8.54296875" customWidth="1"/>
    <col min="65" max="65" width="10.36328125" customWidth="1"/>
    <col min="66" max="66" width="9.1796875" customWidth="1"/>
    <col min="67" max="68" width="10.36328125" customWidth="1"/>
    <col min="69" max="69" width="10.453125" customWidth="1"/>
    <col min="70" max="70" width="12" customWidth="1"/>
    <col min="71" max="71" width="0.81640625" customWidth="1"/>
    <col min="72" max="72" width="11.36328125" customWidth="1"/>
    <col min="73" max="74" width="11" customWidth="1"/>
    <col min="75" max="75" width="11.36328125" customWidth="1"/>
    <col min="76" max="76" width="9.36328125" customWidth="1"/>
    <col min="77" max="77" width="11" customWidth="1"/>
    <col min="78" max="78" width="11.36328125" customWidth="1"/>
    <col min="79" max="79" width="0.54296875" customWidth="1"/>
    <col min="80" max="80" width="13.81640625" customWidth="1"/>
    <col min="81" max="81" width="11.453125"/>
    <col min="82" max="82" width="13" customWidth="1"/>
    <col min="83" max="83" width="11" customWidth="1"/>
    <col min="84" max="84" width="12" customWidth="1"/>
    <col min="85" max="85" width="11.36328125" customWidth="1"/>
    <col min="86" max="86" width="8.81640625" customWidth="1"/>
    <col min="87" max="87" width="0.54296875" customWidth="1"/>
    <col min="88" max="88" width="12.1796875" style="48" customWidth="1"/>
    <col min="89" max="90" width="11.453125"/>
    <col min="91" max="91" width="13.453125" style="49" customWidth="1"/>
    <col min="92" max="92" width="11" style="49" customWidth="1"/>
    <col min="93" max="93" width="13.1796875" customWidth="1"/>
    <col min="94" max="94" width="10.36328125" customWidth="1"/>
    <col min="95" max="95" width="0.54296875" customWidth="1"/>
    <col min="96" max="96" width="15.1796875" style="49" customWidth="1"/>
    <col min="97" max="97" width="13.81640625" style="49" customWidth="1"/>
    <col min="98" max="98" width="13.6328125" style="49" customWidth="1"/>
    <col min="99" max="100" width="12.1796875" style="49" customWidth="1"/>
    <col min="101" max="101" width="15.453125" style="50" customWidth="1"/>
    <col min="102" max="102" width="7.6328125" style="47" customWidth="1"/>
    <col min="103" max="103" width="0.54296875" customWidth="1"/>
    <col min="104" max="104" width="12.453125" style="50" customWidth="1"/>
    <col min="105" max="105" width="12.1796875" style="50" customWidth="1"/>
    <col min="106" max="106" width="12.453125" style="50" customWidth="1"/>
    <col min="107" max="108" width="13" style="50" customWidth="1"/>
    <col min="109" max="109" width="11.453125" style="48"/>
    <col min="110" max="111" width="10.453125" style="48" customWidth="1"/>
    <col min="112" max="112" width="12.453125" style="48" customWidth="1"/>
    <col min="113" max="113" width="12.1796875" style="25" customWidth="1"/>
    <col min="114" max="114" width="14.1796875" style="25" customWidth="1"/>
    <col min="115" max="115" width="11.453125" style="25"/>
    <col min="116" max="123" width="11.453125"/>
    <col min="124" max="124" width="21" customWidth="1"/>
    <col min="126" max="1024" width="11.453125"/>
  </cols>
  <sheetData>
    <row r="1" spans="1:130" s="52" customFormat="1" ht="22.5" customHeight="1">
      <c r="A1" s="51" t="s">
        <v>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>
        <f>+V25+'Opex Consolidés'!V7</f>
        <v>0</v>
      </c>
      <c r="W1" s="53"/>
      <c r="X1" s="53"/>
      <c r="Y1" s="53"/>
      <c r="Z1" s="53"/>
      <c r="AA1" s="53"/>
      <c r="AB1" s="53"/>
      <c r="AC1" s="53"/>
      <c r="AD1" s="53">
        <f>+AD25+'Opex Consolidés'!AD7</f>
        <v>0</v>
      </c>
      <c r="AE1" s="53"/>
      <c r="AF1" s="53"/>
      <c r="AG1" s="53"/>
      <c r="AH1" s="53"/>
      <c r="AI1" s="53"/>
      <c r="AJ1" s="53"/>
      <c r="AK1" s="53"/>
      <c r="AL1" s="53">
        <f>+AL25+'Opex Consolidés'!AL7</f>
        <v>0</v>
      </c>
      <c r="AM1" s="53"/>
      <c r="AN1" s="53"/>
      <c r="AO1" s="53"/>
      <c r="AP1" s="53"/>
      <c r="AQ1" s="53"/>
      <c r="AR1" s="53"/>
      <c r="AS1" s="53"/>
      <c r="AT1" s="53"/>
      <c r="AU1" s="53" t="e">
        <f>#REF!</f>
        <v>#REF!</v>
      </c>
      <c r="AV1" s="53"/>
      <c r="AW1" s="53"/>
      <c r="AX1" s="53"/>
      <c r="AY1" s="53"/>
      <c r="AZ1" s="53"/>
      <c r="BA1" s="53"/>
      <c r="BB1" s="53"/>
      <c r="BC1" s="53">
        <v>577.07409112788196</v>
      </c>
      <c r="BD1" s="53"/>
      <c r="BE1" s="53"/>
      <c r="BF1" s="53"/>
      <c r="BG1" s="53"/>
      <c r="BH1" s="53"/>
      <c r="BI1" s="53"/>
      <c r="BJ1" s="53"/>
      <c r="BK1" s="53">
        <f>+BK25+'Opex Consolidés'!BD7</f>
        <v>0</v>
      </c>
      <c r="BL1" s="53"/>
      <c r="BM1" s="53"/>
      <c r="BN1" s="53"/>
      <c r="BO1" s="53"/>
      <c r="BP1" s="53"/>
      <c r="BQ1" s="53"/>
      <c r="BR1" s="53"/>
      <c r="BS1" s="53"/>
      <c r="BT1" s="53">
        <v>-68804439</v>
      </c>
      <c r="BU1" s="53"/>
      <c r="BV1" s="53"/>
      <c r="BW1" s="53">
        <f>BV4</f>
        <v>0</v>
      </c>
      <c r="BX1" s="53"/>
      <c r="BY1" s="53"/>
      <c r="BZ1" s="53"/>
      <c r="CA1" s="53"/>
      <c r="CB1" s="53">
        <f>+CB25+'Opex Consolidés'!BU7</f>
        <v>0</v>
      </c>
      <c r="CC1" s="53"/>
      <c r="CD1" s="53"/>
      <c r="CE1" s="53"/>
      <c r="CF1" s="53"/>
      <c r="CG1" s="53"/>
      <c r="CH1" s="53"/>
      <c r="CI1" s="53"/>
      <c r="CJ1" s="53">
        <f>+CJ25+'Opex Consolidés'!CC7</f>
        <v>0</v>
      </c>
      <c r="CK1" s="53"/>
      <c r="CL1" s="53"/>
      <c r="CM1" s="53"/>
      <c r="CN1" s="53"/>
      <c r="CO1" s="53"/>
      <c r="CP1" s="53"/>
      <c r="CQ1" s="53"/>
      <c r="CR1" s="53">
        <f>+CR25+'Opex Consolidés'!CR7</f>
        <v>0</v>
      </c>
      <c r="CS1" s="53">
        <v>17000.499034709399</v>
      </c>
      <c r="CT1" s="54">
        <f>CT25+'Opex Consolidés'!CT7</f>
        <v>0</v>
      </c>
      <c r="CU1" s="55"/>
      <c r="CV1" s="54"/>
      <c r="CW1" s="56">
        <v>16458.088585679299</v>
      </c>
      <c r="CX1" s="54"/>
      <c r="CY1" s="57"/>
      <c r="CZ1" s="58">
        <v>26225.790457642601</v>
      </c>
      <c r="DA1" s="58"/>
      <c r="DB1" s="58"/>
      <c r="DC1" s="58">
        <v>8378.9625162930497</v>
      </c>
      <c r="DD1" s="58"/>
      <c r="DE1" s="59"/>
      <c r="DF1" s="59"/>
      <c r="DG1" s="59"/>
      <c r="DH1" s="59"/>
      <c r="DI1" s="60"/>
      <c r="DJ1" s="60"/>
      <c r="DK1" s="60"/>
      <c r="DT1" s="47"/>
      <c r="DU1" s="47"/>
    </row>
    <row r="2" spans="1:130" s="52" customFormat="1" ht="11.25" customHeight="1">
      <c r="A2" s="61"/>
      <c r="P2" s="62"/>
      <c r="Q2" s="63"/>
      <c r="R2" s="63"/>
      <c r="S2" s="63"/>
      <c r="T2" s="64"/>
      <c r="V2" s="63"/>
      <c r="W2" s="63"/>
      <c r="X2" s="63"/>
      <c r="AA2" s="63"/>
      <c r="AB2" s="65"/>
      <c r="AD2" s="63"/>
      <c r="AH2" s="66"/>
      <c r="AL2" s="63"/>
      <c r="AM2" s="67"/>
      <c r="AO2" s="63"/>
      <c r="AU2" s="63"/>
      <c r="BC2" s="63"/>
      <c r="BI2" s="68"/>
      <c r="BK2" s="67"/>
      <c r="BL2" s="69"/>
      <c r="BM2" s="69"/>
      <c r="BN2" s="69"/>
      <c r="BO2" s="69"/>
      <c r="BP2" s="69"/>
      <c r="BQ2" s="69"/>
      <c r="BR2" s="69"/>
      <c r="BS2" s="57"/>
      <c r="BT2" s="67"/>
      <c r="BU2" s="57"/>
      <c r="BV2" s="57"/>
      <c r="BW2" s="57"/>
      <c r="BX2" s="57"/>
      <c r="BY2" s="57"/>
      <c r="BZ2" s="57"/>
      <c r="CA2" s="57"/>
      <c r="CB2" s="67"/>
      <c r="CC2" s="57"/>
      <c r="CD2" s="57"/>
      <c r="CE2" s="57"/>
      <c r="CF2" s="70"/>
      <c r="CG2" s="57"/>
      <c r="CH2" s="57"/>
      <c r="CI2" s="57"/>
      <c r="CJ2" s="71"/>
      <c r="CK2" s="72"/>
      <c r="CL2" s="73"/>
      <c r="CM2" s="72"/>
      <c r="CN2" s="72"/>
      <c r="CO2" s="73"/>
      <c r="CP2" s="73"/>
      <c r="CQ2" s="57"/>
      <c r="CR2" s="74"/>
      <c r="CS2" s="72"/>
      <c r="CT2" s="72"/>
      <c r="CU2" s="73"/>
      <c r="CV2" s="72"/>
      <c r="CW2" s="75"/>
      <c r="CX2" s="72"/>
      <c r="CY2" s="57"/>
      <c r="CZ2" s="71"/>
      <c r="DA2" s="71"/>
      <c r="DB2" s="71"/>
      <c r="DC2" s="71"/>
      <c r="DD2" s="71"/>
      <c r="DE2" s="76"/>
      <c r="DF2" s="76"/>
      <c r="DG2" s="76"/>
      <c r="DH2" s="76"/>
      <c r="DI2" s="60"/>
      <c r="DJ2" s="60"/>
      <c r="DK2" s="60"/>
    </row>
    <row r="3" spans="1:130" s="52" customFormat="1" ht="6" customHeight="1">
      <c r="A3" s="61"/>
      <c r="D3" s="77"/>
      <c r="E3" s="78">
        <v>0</v>
      </c>
      <c r="F3" s="61"/>
      <c r="G3" s="79">
        <v>0</v>
      </c>
      <c r="P3" s="80"/>
      <c r="Q3" s="63"/>
      <c r="R3" s="63"/>
      <c r="S3" s="63"/>
      <c r="T3" s="64"/>
      <c r="V3" s="63"/>
      <c r="W3" s="63"/>
      <c r="X3" s="63"/>
      <c r="AA3" s="63"/>
      <c r="AB3" s="65"/>
      <c r="AD3" s="63">
        <v>0</v>
      </c>
      <c r="AL3" s="63"/>
      <c r="AM3" s="67"/>
      <c r="AO3" s="63"/>
      <c r="AU3" s="63"/>
      <c r="BC3" s="63"/>
      <c r="BI3" s="68"/>
      <c r="BK3" s="67"/>
      <c r="BL3" s="69"/>
      <c r="BM3" s="69"/>
      <c r="BN3" s="69"/>
      <c r="BO3" s="69"/>
      <c r="BP3" s="69"/>
      <c r="BQ3" s="69"/>
      <c r="BR3" s="69"/>
      <c r="BS3" s="57"/>
      <c r="BT3" s="67"/>
      <c r="BU3" s="57"/>
      <c r="BV3" s="57"/>
      <c r="BW3" s="57"/>
      <c r="BX3" s="57"/>
      <c r="BY3" s="57"/>
      <c r="BZ3" s="57"/>
      <c r="CA3" s="57"/>
      <c r="CB3" s="67"/>
      <c r="CC3" s="57"/>
      <c r="CD3" s="57"/>
      <c r="CE3" s="57"/>
      <c r="CF3" s="70"/>
      <c r="CG3" s="57"/>
      <c r="CH3" s="57"/>
      <c r="CI3" s="57"/>
      <c r="CJ3" s="75"/>
      <c r="CK3" s="72"/>
      <c r="CL3" s="73"/>
      <c r="CM3" s="72"/>
      <c r="CN3" s="72"/>
      <c r="CO3" s="73"/>
      <c r="CP3" s="73"/>
      <c r="CQ3" s="57"/>
      <c r="CR3" s="74"/>
      <c r="CS3" s="72"/>
      <c r="CT3" s="72"/>
      <c r="CU3" s="73"/>
      <c r="CV3" s="72"/>
      <c r="CW3" s="75"/>
      <c r="CX3" s="72"/>
      <c r="CY3" s="57"/>
      <c r="CZ3" s="77">
        <v>0</v>
      </c>
      <c r="DA3" s="75"/>
      <c r="DB3" s="75"/>
      <c r="DC3" s="75"/>
      <c r="DD3" s="77">
        <v>0</v>
      </c>
      <c r="DE3" s="76"/>
      <c r="DF3" s="76"/>
      <c r="DG3" s="76"/>
      <c r="DH3" s="76"/>
      <c r="DI3" s="60"/>
      <c r="DJ3" s="60"/>
      <c r="DK3" s="60"/>
    </row>
    <row r="4" spans="1:130" s="81" customFormat="1" ht="13">
      <c r="D4" s="9">
        <v>45292</v>
      </c>
      <c r="E4" s="9"/>
      <c r="F4" s="9"/>
      <c r="G4" s="9"/>
      <c r="H4" s="9"/>
      <c r="I4" s="82"/>
      <c r="J4" s="9">
        <v>45323</v>
      </c>
      <c r="K4" s="9"/>
      <c r="L4" s="9"/>
      <c r="M4" s="9"/>
      <c r="N4" s="9"/>
      <c r="O4" s="82"/>
      <c r="P4" s="9">
        <v>45352</v>
      </c>
      <c r="Q4" s="9"/>
      <c r="R4" s="9"/>
      <c r="S4" s="9"/>
      <c r="T4" s="9"/>
      <c r="U4" s="83"/>
      <c r="V4" s="9">
        <v>45383</v>
      </c>
      <c r="W4" s="9"/>
      <c r="X4" s="9"/>
      <c r="Y4" s="9"/>
      <c r="Z4" s="9"/>
      <c r="AA4" s="9"/>
      <c r="AB4" s="9"/>
      <c r="AC4" s="83"/>
      <c r="AD4" s="8">
        <v>45413</v>
      </c>
      <c r="AE4" s="8"/>
      <c r="AF4" s="8"/>
      <c r="AG4" s="8"/>
      <c r="AH4" s="8"/>
      <c r="AI4" s="8"/>
      <c r="AJ4" s="8"/>
      <c r="AK4" s="84"/>
      <c r="AL4" s="8">
        <v>45444</v>
      </c>
      <c r="AM4" s="8"/>
      <c r="AN4" s="8"/>
      <c r="AO4" s="8"/>
      <c r="AP4" s="8"/>
      <c r="AQ4" s="8"/>
      <c r="AR4" s="8"/>
      <c r="AS4" s="8"/>
      <c r="AT4" s="85"/>
      <c r="AU4" s="8">
        <v>45474</v>
      </c>
      <c r="AV4" s="8"/>
      <c r="AW4" s="8"/>
      <c r="AX4" s="8"/>
      <c r="AY4" s="8"/>
      <c r="AZ4" s="8"/>
      <c r="BA4" s="8"/>
      <c r="BB4" s="85"/>
      <c r="BC4" s="8">
        <v>45505</v>
      </c>
      <c r="BD4" s="8"/>
      <c r="BE4" s="8"/>
      <c r="BF4" s="8"/>
      <c r="BG4" s="8"/>
      <c r="BH4" s="8"/>
      <c r="BI4" s="8"/>
      <c r="BJ4" s="85"/>
      <c r="BK4" s="8">
        <v>45536</v>
      </c>
      <c r="BL4" s="8"/>
      <c r="BM4" s="8"/>
      <c r="BN4" s="8"/>
      <c r="BO4" s="8"/>
      <c r="BP4" s="8"/>
      <c r="BQ4" s="8"/>
      <c r="BR4" s="8"/>
      <c r="BS4" s="85"/>
      <c r="BT4" s="8">
        <v>45566</v>
      </c>
      <c r="BU4" s="8"/>
      <c r="BV4" s="8"/>
      <c r="BW4" s="8"/>
      <c r="BX4" s="8"/>
      <c r="BY4" s="8"/>
      <c r="BZ4" s="8"/>
      <c r="CA4" s="85"/>
      <c r="CB4" s="8">
        <v>45597</v>
      </c>
      <c r="CC4" s="8"/>
      <c r="CD4" s="8"/>
      <c r="CE4" s="8"/>
      <c r="CF4" s="8"/>
      <c r="CG4" s="8"/>
      <c r="CH4" s="8"/>
      <c r="CI4" s="85"/>
      <c r="CJ4" s="8">
        <v>45627</v>
      </c>
      <c r="CK4" s="8"/>
      <c r="CL4" s="8"/>
      <c r="CM4" s="8"/>
      <c r="CN4" s="8"/>
      <c r="CO4" s="8"/>
      <c r="CP4" s="8"/>
      <c r="CQ4" s="85"/>
      <c r="CR4" s="7" t="s">
        <v>3</v>
      </c>
      <c r="CS4" s="7"/>
      <c r="CT4" s="7"/>
      <c r="CU4" s="7"/>
      <c r="CV4" s="7"/>
      <c r="CW4" s="7"/>
      <c r="CX4" s="7"/>
      <c r="CZ4" s="6" t="s">
        <v>4</v>
      </c>
      <c r="DA4" s="6"/>
      <c r="DB4" s="6"/>
      <c r="DC4" s="6"/>
      <c r="DD4" s="6"/>
      <c r="DE4" s="6"/>
      <c r="DF4" s="6"/>
      <c r="DG4" s="6"/>
      <c r="DH4" s="6"/>
      <c r="DT4" s="83"/>
      <c r="DU4" s="83"/>
    </row>
    <row r="5" spans="1:130" s="86" customFormat="1" ht="29.25" customHeight="1">
      <c r="A5" s="86" t="s">
        <v>5</v>
      </c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90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92"/>
      <c r="CZ5" s="93" t="s">
        <v>7</v>
      </c>
      <c r="DA5" s="93" t="s">
        <v>11</v>
      </c>
      <c r="DB5" s="93" t="s">
        <v>13</v>
      </c>
      <c r="DC5" s="93" t="s">
        <v>15</v>
      </c>
      <c r="DD5" s="93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95"/>
      <c r="DT5" s="92"/>
      <c r="DU5" s="92"/>
    </row>
    <row r="6" spans="1:130" ht="3" customHeight="1">
      <c r="D6" s="96"/>
      <c r="E6" s="96"/>
      <c r="F6" s="97"/>
      <c r="G6" s="96"/>
      <c r="H6" s="96"/>
      <c r="I6" s="96"/>
      <c r="J6" s="96"/>
      <c r="K6" s="96"/>
      <c r="L6" s="97"/>
      <c r="M6" s="96"/>
      <c r="N6" s="96"/>
      <c r="O6" s="96"/>
      <c r="P6" s="98"/>
      <c r="Q6" s="98"/>
      <c r="R6" s="98"/>
      <c r="S6" s="98"/>
      <c r="T6" s="99"/>
      <c r="U6" s="100"/>
      <c r="V6" s="98"/>
      <c r="W6" s="98"/>
      <c r="X6" s="98"/>
      <c r="Y6" s="98"/>
      <c r="Z6" s="98"/>
      <c r="AA6" s="98"/>
      <c r="AB6" s="101"/>
      <c r="AC6" s="100"/>
      <c r="AD6" s="96"/>
      <c r="AE6" s="96"/>
      <c r="AF6" s="96"/>
      <c r="AG6" s="97"/>
      <c r="AH6" s="97"/>
      <c r="AI6" s="96"/>
      <c r="AJ6" s="102"/>
      <c r="AK6" s="100"/>
      <c r="AL6" s="96"/>
      <c r="AM6" s="96"/>
      <c r="AN6" s="96"/>
      <c r="AO6" s="96"/>
      <c r="AP6" s="97"/>
      <c r="AQ6" s="97"/>
      <c r="AR6" s="96"/>
      <c r="AS6" s="96"/>
      <c r="AT6" s="100"/>
      <c r="AU6" s="96"/>
      <c r="AV6" s="96"/>
      <c r="AW6" s="96"/>
      <c r="AX6" s="96"/>
      <c r="AY6" s="96"/>
      <c r="AZ6" s="96"/>
      <c r="BA6" s="96"/>
      <c r="BB6" s="100"/>
      <c r="BC6" s="96"/>
      <c r="BD6" s="96"/>
      <c r="BE6" s="96"/>
      <c r="BF6" s="96"/>
      <c r="BG6" s="96"/>
      <c r="BH6" s="96"/>
      <c r="BI6" s="101"/>
      <c r="BJ6" s="100"/>
      <c r="BK6" s="96"/>
      <c r="BL6" s="96"/>
      <c r="BM6" s="96"/>
      <c r="BN6" s="96"/>
      <c r="BO6" s="97"/>
      <c r="BP6" s="97"/>
      <c r="BQ6" s="96"/>
      <c r="BR6" s="96"/>
      <c r="BS6" s="100"/>
      <c r="BT6" s="96"/>
      <c r="BU6" s="96"/>
      <c r="BV6" s="96"/>
      <c r="BW6" s="96"/>
      <c r="BX6" s="96"/>
      <c r="BY6" s="96"/>
      <c r="BZ6" s="96"/>
      <c r="CA6" s="100"/>
      <c r="CB6" s="96"/>
      <c r="CC6" s="96"/>
      <c r="CD6" s="96"/>
      <c r="CE6" s="97"/>
      <c r="CF6" s="97"/>
      <c r="CG6" s="96"/>
      <c r="CH6" s="96"/>
      <c r="CI6" s="100"/>
      <c r="CJ6" s="96"/>
      <c r="CK6" s="96"/>
      <c r="CL6" s="96"/>
      <c r="CM6" s="97"/>
      <c r="CN6" s="97"/>
      <c r="CO6" s="96"/>
      <c r="CP6" s="102"/>
      <c r="CQ6" s="100"/>
      <c r="CR6" s="103"/>
      <c r="CS6" s="97"/>
      <c r="CT6" s="97"/>
      <c r="CU6" s="97"/>
      <c r="CV6" s="97"/>
      <c r="CW6" s="97"/>
      <c r="CX6" s="101"/>
      <c r="CY6" s="104"/>
      <c r="CZ6" s="97"/>
      <c r="DA6" s="97"/>
      <c r="DB6" s="97"/>
      <c r="DC6" s="97"/>
      <c r="DD6" s="97"/>
      <c r="DE6" s="96"/>
      <c r="DF6" s="96"/>
      <c r="DG6" s="96"/>
      <c r="DH6" s="96"/>
    </row>
    <row r="7" spans="1:130" ht="17.25" customHeight="1">
      <c r="A7" s="105" t="s">
        <v>21</v>
      </c>
      <c r="B7" s="106"/>
      <c r="C7" s="107" t="s">
        <v>22</v>
      </c>
      <c r="D7" s="108"/>
      <c r="E7" s="108"/>
      <c r="F7" s="108"/>
      <c r="G7" s="108"/>
      <c r="H7" s="109"/>
      <c r="I7" s="110"/>
      <c r="J7" s="108"/>
      <c r="K7" s="108"/>
      <c r="L7" s="108"/>
      <c r="M7" s="108"/>
      <c r="N7" s="109"/>
      <c r="O7" s="110"/>
      <c r="P7" s="108"/>
      <c r="Q7" s="108"/>
      <c r="R7" s="108"/>
      <c r="S7" s="108"/>
      <c r="T7" s="109"/>
      <c r="U7" s="111"/>
      <c r="V7" s="108"/>
      <c r="W7" s="108"/>
      <c r="X7" s="108"/>
      <c r="Y7" s="108"/>
      <c r="Z7" s="108"/>
      <c r="AA7" s="108"/>
      <c r="AB7" s="109"/>
      <c r="AC7" s="111"/>
      <c r="AD7" s="108"/>
      <c r="AE7" s="108"/>
      <c r="AF7" s="108"/>
      <c r="AG7" s="108"/>
      <c r="AH7" s="108"/>
      <c r="AI7" s="108"/>
      <c r="AJ7" s="109"/>
      <c r="AK7" s="112"/>
      <c r="AL7" s="108"/>
      <c r="AM7" s="108"/>
      <c r="AN7" s="108"/>
      <c r="AO7" s="108"/>
      <c r="AP7" s="108"/>
      <c r="AQ7" s="108"/>
      <c r="AR7" s="108"/>
      <c r="AS7" s="110"/>
      <c r="AT7" s="113"/>
      <c r="AU7" s="108"/>
      <c r="AV7" s="108"/>
      <c r="AW7" s="108"/>
      <c r="AX7" s="108"/>
      <c r="AY7" s="108"/>
      <c r="AZ7" s="108"/>
      <c r="BA7" s="110"/>
      <c r="BB7" s="112"/>
      <c r="BC7" s="108"/>
      <c r="BD7" s="108"/>
      <c r="BE7" s="108"/>
      <c r="BF7" s="108"/>
      <c r="BG7" s="108"/>
      <c r="BH7" s="108"/>
      <c r="BI7" s="110"/>
      <c r="BJ7" s="112"/>
      <c r="BK7" s="108"/>
      <c r="BL7" s="108"/>
      <c r="BM7" s="108"/>
      <c r="BN7" s="108"/>
      <c r="BO7" s="108"/>
      <c r="BP7" s="108"/>
      <c r="BQ7" s="108"/>
      <c r="BR7" s="114"/>
      <c r="BS7" s="112"/>
      <c r="BT7" s="108"/>
      <c r="BU7" s="108"/>
      <c r="BV7" s="108"/>
      <c r="BW7" s="108"/>
      <c r="BX7" s="108"/>
      <c r="BY7" s="108"/>
      <c r="BZ7" s="114"/>
      <c r="CA7" s="112"/>
      <c r="CB7" s="108"/>
      <c r="CC7" s="108"/>
      <c r="CD7" s="108"/>
      <c r="CE7" s="108"/>
      <c r="CF7" s="108"/>
      <c r="CG7" s="108"/>
      <c r="CH7" s="110"/>
      <c r="CI7" s="112"/>
      <c r="CJ7" s="108"/>
      <c r="CK7" s="108"/>
      <c r="CL7" s="108"/>
      <c r="CM7" s="108"/>
      <c r="CN7" s="108"/>
      <c r="CO7" s="108"/>
      <c r="CP7" s="110"/>
      <c r="CQ7" s="112"/>
      <c r="CR7" s="108"/>
      <c r="CS7" s="108"/>
      <c r="CT7" s="108"/>
      <c r="CU7" s="108">
        <f t="shared" ref="CU7:CU20" si="0">+CR7-CS7</f>
        <v>0</v>
      </c>
      <c r="CV7" s="108">
        <f t="shared" ref="CV7:CV20" si="1">+CR7-CT7</f>
        <v>0</v>
      </c>
      <c r="CW7" s="108"/>
      <c r="CX7" s="110" t="str">
        <f t="shared" ref="CX7:CX38" si="2">IFERROR(CR7/CW7-1, "-")</f>
        <v>-</v>
      </c>
      <c r="CY7" s="115"/>
      <c r="CZ7" s="108"/>
      <c r="DA7" s="108"/>
      <c r="DB7" s="108"/>
      <c r="DC7" s="108"/>
      <c r="DD7" s="108"/>
      <c r="DE7" s="110" t="e">
        <f>CZ7/DD7-1</f>
        <v>#DIV/0!</v>
      </c>
      <c r="DF7" s="116" t="e">
        <f>DA7/DD7-1</f>
        <v>#DIV/0!</v>
      </c>
      <c r="DG7" s="110" t="e">
        <f>DB7/DD7-1</f>
        <v>#DIV/0!</v>
      </c>
      <c r="DH7" s="110" t="e">
        <f>DC7/DD7-1</f>
        <v>#DIV/0!</v>
      </c>
      <c r="DI7" s="117"/>
      <c r="DJ7" s="118"/>
      <c r="DK7" s="118"/>
      <c r="DL7" s="118"/>
      <c r="DM7" s="118"/>
      <c r="DN7" s="119"/>
      <c r="DO7" s="25"/>
    </row>
    <row r="8" spans="1:130" s="129" customFormat="1" ht="12.75" hidden="1" customHeight="1">
      <c r="A8" s="120" t="s">
        <v>23</v>
      </c>
      <c r="B8" s="106"/>
      <c r="C8" s="107" t="s">
        <v>24</v>
      </c>
      <c r="D8" s="121"/>
      <c r="E8" s="121"/>
      <c r="F8" s="121"/>
      <c r="G8" s="121"/>
      <c r="H8" s="122"/>
      <c r="I8" s="123"/>
      <c r="J8" s="121"/>
      <c r="K8" s="121"/>
      <c r="L8" s="121"/>
      <c r="M8" s="121"/>
      <c r="N8" s="122"/>
      <c r="O8" s="123"/>
      <c r="P8" s="121"/>
      <c r="Q8" s="121"/>
      <c r="R8" s="121"/>
      <c r="S8" s="121"/>
      <c r="T8" s="122"/>
      <c r="U8" s="124"/>
      <c r="V8" s="121"/>
      <c r="W8" s="121"/>
      <c r="X8" s="121"/>
      <c r="Y8" s="121"/>
      <c r="Z8" s="121"/>
      <c r="AA8" s="121"/>
      <c r="AB8" s="122"/>
      <c r="AC8" s="124"/>
      <c r="AD8" s="121"/>
      <c r="AE8" s="121"/>
      <c r="AF8" s="121"/>
      <c r="AG8" s="121"/>
      <c r="AH8" s="121"/>
      <c r="AI8" s="121"/>
      <c r="AJ8" s="122"/>
      <c r="AK8" s="125"/>
      <c r="AL8" s="121"/>
      <c r="AM8" s="121"/>
      <c r="AN8" s="121"/>
      <c r="AO8" s="121"/>
      <c r="AP8" s="121"/>
      <c r="AQ8" s="121"/>
      <c r="AR8" s="121"/>
      <c r="AS8" s="123"/>
      <c r="AT8" s="126"/>
      <c r="AU8" s="121"/>
      <c r="AV8" s="121"/>
      <c r="AW8" s="121"/>
      <c r="AX8" s="121"/>
      <c r="AY8" s="121"/>
      <c r="AZ8" s="121"/>
      <c r="BA8" s="123"/>
      <c r="BB8" s="125"/>
      <c r="BC8" s="121"/>
      <c r="BD8" s="121"/>
      <c r="BE8" s="121"/>
      <c r="BF8" s="121"/>
      <c r="BG8" s="121"/>
      <c r="BH8" s="121"/>
      <c r="BI8" s="123"/>
      <c r="BJ8" s="125"/>
      <c r="BK8" s="121"/>
      <c r="BL8" s="121"/>
      <c r="BM8" s="121"/>
      <c r="BN8" s="121"/>
      <c r="BO8" s="121"/>
      <c r="BP8" s="121"/>
      <c r="BQ8" s="121"/>
      <c r="BR8" s="123"/>
      <c r="BS8" s="125"/>
      <c r="BT8" s="121"/>
      <c r="BU8" s="121"/>
      <c r="BV8" s="121"/>
      <c r="BW8" s="121"/>
      <c r="BX8" s="121"/>
      <c r="BY8" s="121"/>
      <c r="BZ8" s="123"/>
      <c r="CA8" s="125"/>
      <c r="CB8" s="121"/>
      <c r="CC8" s="121"/>
      <c r="CD8" s="121"/>
      <c r="CE8" s="121"/>
      <c r="CF8" s="121"/>
      <c r="CG8" s="121"/>
      <c r="CH8" s="123"/>
      <c r="CI8" s="125"/>
      <c r="CJ8" s="121"/>
      <c r="CK8" s="121"/>
      <c r="CL8" s="121"/>
      <c r="CM8" s="121"/>
      <c r="CN8" s="121"/>
      <c r="CO8" s="121"/>
      <c r="CP8" s="123"/>
      <c r="CQ8" s="125"/>
      <c r="CR8" s="121"/>
      <c r="CS8" s="121"/>
      <c r="CT8" s="121"/>
      <c r="CU8" s="121">
        <f t="shared" si="0"/>
        <v>0</v>
      </c>
      <c r="CV8" s="121">
        <f t="shared" si="1"/>
        <v>0</v>
      </c>
      <c r="CW8" s="121"/>
      <c r="CX8" s="123" t="str">
        <f t="shared" si="2"/>
        <v>-</v>
      </c>
      <c r="CY8" s="127"/>
      <c r="CZ8" s="121"/>
      <c r="DA8" s="121"/>
      <c r="DB8" s="121"/>
      <c r="DC8" s="121"/>
      <c r="DD8" s="121"/>
      <c r="DE8" s="123"/>
      <c r="DF8" s="128"/>
      <c r="DG8" s="123"/>
      <c r="DH8" s="123"/>
      <c r="DI8" s="117"/>
      <c r="DJ8" s="118"/>
      <c r="DK8" s="118"/>
      <c r="DL8" s="118"/>
      <c r="DM8" s="118"/>
      <c r="DN8" s="119"/>
      <c r="DO8" s="92"/>
      <c r="DX8" s="108"/>
      <c r="DY8" s="108"/>
      <c r="DZ8" s="108"/>
    </row>
    <row r="9" spans="1:130" s="129" customFormat="1" ht="12.75" customHeight="1">
      <c r="A9" s="130" t="s">
        <v>25</v>
      </c>
      <c r="B9" s="106"/>
      <c r="C9" s="107" t="s">
        <v>26</v>
      </c>
      <c r="D9" s="131"/>
      <c r="E9" s="131"/>
      <c r="F9" s="131"/>
      <c r="G9" s="131"/>
      <c r="H9" s="132"/>
      <c r="I9" s="128"/>
      <c r="J9" s="131"/>
      <c r="K9" s="131"/>
      <c r="L9" s="131"/>
      <c r="M9" s="131"/>
      <c r="N9" s="132"/>
      <c r="O9" s="128"/>
      <c r="P9" s="131"/>
      <c r="Q9" s="131"/>
      <c r="R9" s="131"/>
      <c r="S9" s="131"/>
      <c r="T9" s="132"/>
      <c r="U9" s="133"/>
      <c r="V9" s="131"/>
      <c r="W9" s="131"/>
      <c r="X9" s="131"/>
      <c r="Y9" s="131"/>
      <c r="Z9" s="131"/>
      <c r="AA9" s="131"/>
      <c r="AB9" s="132"/>
      <c r="AC9" s="133"/>
      <c r="AD9" s="131"/>
      <c r="AE9" s="131"/>
      <c r="AF9" s="131"/>
      <c r="AG9" s="131"/>
      <c r="AH9" s="131"/>
      <c r="AI9" s="131"/>
      <c r="AJ9" s="132"/>
      <c r="AK9" s="126"/>
      <c r="AL9" s="131"/>
      <c r="AM9" s="131"/>
      <c r="AN9" s="131"/>
      <c r="AO9" s="131"/>
      <c r="AP9" s="131"/>
      <c r="AQ9" s="131"/>
      <c r="AR9" s="131"/>
      <c r="AS9" s="128"/>
      <c r="AT9" s="126"/>
      <c r="AU9" s="131"/>
      <c r="AV9" s="131"/>
      <c r="AW9" s="131"/>
      <c r="AX9" s="131"/>
      <c r="AY9" s="131"/>
      <c r="AZ9" s="131"/>
      <c r="BA9" s="128"/>
      <c r="BB9" s="126"/>
      <c r="BC9" s="131"/>
      <c r="BD9" s="131"/>
      <c r="BE9" s="131"/>
      <c r="BF9" s="131"/>
      <c r="BG9" s="131"/>
      <c r="BH9" s="131"/>
      <c r="BI9" s="128"/>
      <c r="BJ9" s="126"/>
      <c r="BK9" s="131"/>
      <c r="BL9" s="131"/>
      <c r="BM9" s="131"/>
      <c r="BN9" s="131"/>
      <c r="BO9" s="131"/>
      <c r="BP9" s="131"/>
      <c r="BQ9" s="131"/>
      <c r="BR9" s="128"/>
      <c r="BS9" s="126"/>
      <c r="BT9" s="131"/>
      <c r="BU9" s="131"/>
      <c r="BV9" s="131"/>
      <c r="BW9" s="131"/>
      <c r="BX9" s="131"/>
      <c r="BY9" s="131"/>
      <c r="BZ9" s="128"/>
      <c r="CA9" s="126"/>
      <c r="CB9" s="131"/>
      <c r="CC9" s="131"/>
      <c r="CD9" s="131"/>
      <c r="CE9" s="131"/>
      <c r="CF9" s="131"/>
      <c r="CG9" s="131"/>
      <c r="CH9" s="128"/>
      <c r="CI9" s="126"/>
      <c r="CJ9" s="131"/>
      <c r="CK9" s="131"/>
      <c r="CL9" s="131"/>
      <c r="CM9" s="131"/>
      <c r="CN9" s="131"/>
      <c r="CO9" s="131"/>
      <c r="CP9" s="128"/>
      <c r="CQ9" s="126"/>
      <c r="CR9" s="131"/>
      <c r="CS9" s="131"/>
      <c r="CT9" s="131"/>
      <c r="CU9" s="131">
        <f t="shared" si="0"/>
        <v>0</v>
      </c>
      <c r="CV9" s="131">
        <f t="shared" si="1"/>
        <v>0</v>
      </c>
      <c r="CW9" s="131"/>
      <c r="CX9" s="128" t="str">
        <f t="shared" si="2"/>
        <v>-</v>
      </c>
      <c r="CY9" s="127"/>
      <c r="CZ9" s="131"/>
      <c r="DA9" s="131"/>
      <c r="DB9" s="131"/>
      <c r="DC9" s="131"/>
      <c r="DD9" s="131"/>
      <c r="DE9" s="128" t="e">
        <f>CZ9/DD9-1</f>
        <v>#DIV/0!</v>
      </c>
      <c r="DF9" s="128"/>
      <c r="DG9" s="128" t="e">
        <f>DB9/DD9-1</f>
        <v>#DIV/0!</v>
      </c>
      <c r="DH9" s="128" t="e">
        <f>DC9/DD9-1</f>
        <v>#DIV/0!</v>
      </c>
      <c r="DI9" s="117"/>
      <c r="DJ9" s="118"/>
      <c r="DK9" s="118"/>
      <c r="DL9" s="118"/>
      <c r="DM9" s="118"/>
      <c r="DN9" s="119"/>
      <c r="DO9" s="92"/>
      <c r="DX9" s="108"/>
      <c r="DY9" s="108"/>
      <c r="DZ9" s="108"/>
    </row>
    <row r="10" spans="1:130" s="143" customFormat="1" ht="15.75" customHeight="1">
      <c r="A10" s="134" t="s">
        <v>27</v>
      </c>
      <c r="B10" s="135"/>
      <c r="C10" s="107" t="s">
        <v>28</v>
      </c>
      <c r="D10" s="136"/>
      <c r="E10" s="136"/>
      <c r="F10" s="136"/>
      <c r="G10" s="136"/>
      <c r="H10" s="137"/>
      <c r="I10" s="138"/>
      <c r="J10" s="136"/>
      <c r="K10" s="136"/>
      <c r="L10" s="136"/>
      <c r="M10" s="136"/>
      <c r="N10" s="137"/>
      <c r="O10" s="138"/>
      <c r="P10" s="136"/>
      <c r="Q10" s="136"/>
      <c r="R10" s="136"/>
      <c r="S10" s="136"/>
      <c r="T10" s="137"/>
      <c r="U10" s="139"/>
      <c r="V10" s="136"/>
      <c r="W10" s="136"/>
      <c r="X10" s="136"/>
      <c r="Y10" s="136"/>
      <c r="Z10" s="136"/>
      <c r="AA10" s="136"/>
      <c r="AB10" s="137"/>
      <c r="AC10" s="139"/>
      <c r="AD10" s="136"/>
      <c r="AE10" s="136"/>
      <c r="AF10" s="136"/>
      <c r="AG10" s="136"/>
      <c r="AH10" s="136"/>
      <c r="AI10" s="136"/>
      <c r="AJ10" s="137"/>
      <c r="AK10" s="140"/>
      <c r="AL10" s="136"/>
      <c r="AM10" s="136"/>
      <c r="AN10" s="136"/>
      <c r="AO10" s="136"/>
      <c r="AP10" s="136"/>
      <c r="AQ10" s="136"/>
      <c r="AR10" s="136"/>
      <c r="AS10" s="138"/>
      <c r="AT10" s="140"/>
      <c r="AU10" s="136"/>
      <c r="AV10" s="136"/>
      <c r="AW10" s="136"/>
      <c r="AX10" s="136"/>
      <c r="AY10" s="136"/>
      <c r="AZ10" s="136"/>
      <c r="BA10" s="138"/>
      <c r="BB10" s="140"/>
      <c r="BC10" s="136"/>
      <c r="BD10" s="136"/>
      <c r="BE10" s="136"/>
      <c r="BF10" s="136"/>
      <c r="BG10" s="136"/>
      <c r="BH10" s="136"/>
      <c r="BI10" s="138"/>
      <c r="BJ10" s="140"/>
      <c r="BK10" s="136"/>
      <c r="BL10" s="136"/>
      <c r="BM10" s="136"/>
      <c r="BN10" s="136"/>
      <c r="BO10" s="136"/>
      <c r="BP10" s="136"/>
      <c r="BQ10" s="136"/>
      <c r="BR10" s="138"/>
      <c r="BS10" s="140"/>
      <c r="BT10" s="136"/>
      <c r="BU10" s="136"/>
      <c r="BV10" s="136"/>
      <c r="BW10" s="136"/>
      <c r="BX10" s="136"/>
      <c r="BY10" s="136"/>
      <c r="BZ10" s="138"/>
      <c r="CA10" s="140"/>
      <c r="CB10" s="136"/>
      <c r="CC10" s="136"/>
      <c r="CD10" s="136"/>
      <c r="CE10" s="136"/>
      <c r="CF10" s="136"/>
      <c r="CG10" s="136"/>
      <c r="CH10" s="138"/>
      <c r="CI10" s="140"/>
      <c r="CJ10" s="136"/>
      <c r="CK10" s="136"/>
      <c r="CL10" s="136"/>
      <c r="CM10" s="136"/>
      <c r="CN10" s="136"/>
      <c r="CO10" s="136"/>
      <c r="CP10" s="138"/>
      <c r="CQ10" s="140"/>
      <c r="CR10" s="136"/>
      <c r="CS10" s="136"/>
      <c r="CT10" s="136"/>
      <c r="CU10" s="136">
        <f t="shared" si="0"/>
        <v>0</v>
      </c>
      <c r="CV10" s="136">
        <f t="shared" si="1"/>
        <v>0</v>
      </c>
      <c r="CW10" s="136"/>
      <c r="CX10" s="138" t="str">
        <f t="shared" si="2"/>
        <v>-</v>
      </c>
      <c r="CY10" s="141"/>
      <c r="CZ10" s="136"/>
      <c r="DA10" s="136"/>
      <c r="DB10" s="136"/>
      <c r="DC10" s="136"/>
      <c r="DD10" s="136"/>
      <c r="DE10" s="138" t="e">
        <f>CZ10/DD10-1</f>
        <v>#DIV/0!</v>
      </c>
      <c r="DF10" s="138" t="e">
        <f>DA10/DD10-1</f>
        <v>#DIV/0!</v>
      </c>
      <c r="DG10" s="138" t="e">
        <f>DB10/DD10-1</f>
        <v>#DIV/0!</v>
      </c>
      <c r="DH10" s="138" t="e">
        <f>DC10/DD10-1</f>
        <v>#DIV/0!</v>
      </c>
      <c r="DI10" s="117"/>
      <c r="DJ10" s="118"/>
      <c r="DK10" s="118"/>
      <c r="DL10" s="118"/>
      <c r="DM10" s="118"/>
      <c r="DN10" s="119"/>
      <c r="DO10" s="142"/>
      <c r="DX10" s="108"/>
      <c r="DY10" s="108"/>
      <c r="DZ10" s="108"/>
    </row>
    <row r="11" spans="1:130" s="151" customFormat="1" ht="6" customHeight="1">
      <c r="A11" s="144"/>
      <c r="B11" s="45"/>
      <c r="C11" s="107" t="s">
        <v>29</v>
      </c>
      <c r="D11" s="145"/>
      <c r="E11" s="145"/>
      <c r="F11" s="145"/>
      <c r="G11" s="145"/>
      <c r="H11" s="146"/>
      <c r="I11" s="147"/>
      <c r="J11" s="145"/>
      <c r="K11" s="145"/>
      <c r="L11" s="145"/>
      <c r="M11" s="145"/>
      <c r="N11" s="146"/>
      <c r="O11" s="147"/>
      <c r="P11" s="145"/>
      <c r="Q11" s="145"/>
      <c r="R11" s="145"/>
      <c r="S11" s="145"/>
      <c r="T11" s="146"/>
      <c r="U11" s="148"/>
      <c r="V11" s="145"/>
      <c r="W11" s="145"/>
      <c r="X11" s="145"/>
      <c r="Y11" s="145"/>
      <c r="Z11" s="145"/>
      <c r="AA11" s="145"/>
      <c r="AB11" s="146"/>
      <c r="AC11" s="148"/>
      <c r="AD11" s="145"/>
      <c r="AE11" s="145"/>
      <c r="AF11" s="145"/>
      <c r="AG11" s="145"/>
      <c r="AH11" s="145"/>
      <c r="AI11" s="145"/>
      <c r="AJ11" s="146"/>
      <c r="AK11" s="149"/>
      <c r="AL11" s="145"/>
      <c r="AM11" s="145"/>
      <c r="AN11" s="145"/>
      <c r="AO11" s="145"/>
      <c r="AP11" s="145"/>
      <c r="AQ11" s="145"/>
      <c r="AR11" s="145"/>
      <c r="AS11" s="147"/>
      <c r="AT11" s="149"/>
      <c r="AU11" s="145"/>
      <c r="AV11" s="145"/>
      <c r="AW11" s="145"/>
      <c r="AX11" s="145"/>
      <c r="AY11" s="145"/>
      <c r="AZ11" s="145"/>
      <c r="BA11" s="147"/>
      <c r="BB11" s="149"/>
      <c r="BC11" s="145"/>
      <c r="BD11" s="145"/>
      <c r="BE11" s="145"/>
      <c r="BF11" s="145"/>
      <c r="BG11" s="145"/>
      <c r="BH11" s="145"/>
      <c r="BI11" s="147"/>
      <c r="BJ11" s="149"/>
      <c r="BK11" s="145"/>
      <c r="BL11" s="145"/>
      <c r="BM11" s="145"/>
      <c r="BN11" s="145"/>
      <c r="BO11" s="145"/>
      <c r="BP11" s="145"/>
      <c r="BQ11" s="145"/>
      <c r="BR11" s="147"/>
      <c r="BS11" s="149"/>
      <c r="BT11" s="145"/>
      <c r="BU11" s="145"/>
      <c r="BV11" s="145"/>
      <c r="BW11" s="145"/>
      <c r="BX11" s="145"/>
      <c r="BY11" s="145"/>
      <c r="BZ11" s="147"/>
      <c r="CA11" s="149"/>
      <c r="CB11" s="145"/>
      <c r="CC11" s="145"/>
      <c r="CD11" s="145"/>
      <c r="CE11" s="145"/>
      <c r="CF11" s="145"/>
      <c r="CG11" s="145"/>
      <c r="CH11" s="147"/>
      <c r="CI11" s="149"/>
      <c r="CJ11" s="145"/>
      <c r="CK11" s="145"/>
      <c r="CL11" s="145"/>
      <c r="CM11" s="145"/>
      <c r="CN11" s="145"/>
      <c r="CO11" s="145"/>
      <c r="CP11" s="147"/>
      <c r="CQ11" s="149"/>
      <c r="CR11" s="145"/>
      <c r="CS11" s="145"/>
      <c r="CT11" s="145"/>
      <c r="CU11" s="145">
        <f t="shared" si="0"/>
        <v>0</v>
      </c>
      <c r="CV11" s="145">
        <f t="shared" si="1"/>
        <v>0</v>
      </c>
      <c r="CW11" s="145"/>
      <c r="CX11" s="147" t="str">
        <f t="shared" si="2"/>
        <v>-</v>
      </c>
      <c r="CY11" s="150"/>
      <c r="CZ11" s="145"/>
      <c r="DA11" s="145"/>
      <c r="DB11" s="145"/>
      <c r="DC11" s="145"/>
      <c r="DD11" s="145"/>
      <c r="DE11" s="147"/>
      <c r="DF11" s="147"/>
      <c r="DG11" s="147"/>
      <c r="DH11" s="147"/>
      <c r="DI11" s="117"/>
      <c r="DJ11" s="118"/>
      <c r="DK11" s="118"/>
      <c r="DL11" s="118"/>
      <c r="DM11" s="118"/>
      <c r="DN11" s="119"/>
      <c r="DO11" s="142"/>
      <c r="DX11" s="108"/>
      <c r="DY11" s="108"/>
      <c r="DZ11" s="108"/>
    </row>
    <row r="12" spans="1:130" s="151" customFormat="1" ht="15.75" hidden="1" customHeight="1">
      <c r="A12" s="152" t="s">
        <v>30</v>
      </c>
      <c r="B12" s="45"/>
      <c r="C12" s="107" t="s">
        <v>31</v>
      </c>
      <c r="D12" s="145"/>
      <c r="E12" s="145"/>
      <c r="F12" s="145"/>
      <c r="G12" s="145"/>
      <c r="H12" s="146"/>
      <c r="I12" s="147"/>
      <c r="J12" s="145"/>
      <c r="K12" s="145"/>
      <c r="L12" s="145"/>
      <c r="M12" s="145"/>
      <c r="N12" s="146"/>
      <c r="O12" s="147"/>
      <c r="P12" s="145"/>
      <c r="Q12" s="145"/>
      <c r="R12" s="145"/>
      <c r="S12" s="145"/>
      <c r="T12" s="146"/>
      <c r="U12" s="148"/>
      <c r="V12" s="145"/>
      <c r="W12" s="145"/>
      <c r="X12" s="145"/>
      <c r="Y12" s="145"/>
      <c r="Z12" s="145"/>
      <c r="AA12" s="145"/>
      <c r="AB12" s="146"/>
      <c r="AC12" s="148"/>
      <c r="AD12" s="145"/>
      <c r="AE12" s="145"/>
      <c r="AF12" s="145"/>
      <c r="AG12" s="145"/>
      <c r="AH12" s="145"/>
      <c r="AI12" s="145"/>
      <c r="AJ12" s="146"/>
      <c r="AK12" s="149"/>
      <c r="AL12" s="145"/>
      <c r="AM12" s="145"/>
      <c r="AN12" s="145"/>
      <c r="AO12" s="145"/>
      <c r="AP12" s="145"/>
      <c r="AQ12" s="145"/>
      <c r="AR12" s="145"/>
      <c r="AS12" s="147"/>
      <c r="AT12" s="149"/>
      <c r="AU12" s="145"/>
      <c r="AV12" s="145"/>
      <c r="AW12" s="145"/>
      <c r="AX12" s="145"/>
      <c r="AY12" s="145"/>
      <c r="AZ12" s="145"/>
      <c r="BA12" s="147"/>
      <c r="BB12" s="149"/>
      <c r="BC12" s="145"/>
      <c r="BD12" s="145"/>
      <c r="BE12" s="145"/>
      <c r="BF12" s="145"/>
      <c r="BG12" s="145"/>
      <c r="BH12" s="145"/>
      <c r="BI12" s="147"/>
      <c r="BJ12" s="149"/>
      <c r="BK12" s="145"/>
      <c r="BL12" s="145"/>
      <c r="BM12" s="145"/>
      <c r="BN12" s="145"/>
      <c r="BO12" s="145"/>
      <c r="BP12" s="145"/>
      <c r="BQ12" s="145"/>
      <c r="BR12" s="147"/>
      <c r="BS12" s="149"/>
      <c r="BT12" s="145"/>
      <c r="BU12" s="145"/>
      <c r="BV12" s="145"/>
      <c r="BW12" s="145"/>
      <c r="BX12" s="145"/>
      <c r="BY12" s="145"/>
      <c r="BZ12" s="147"/>
      <c r="CA12" s="149"/>
      <c r="CB12" s="145"/>
      <c r="CC12" s="145"/>
      <c r="CD12" s="145"/>
      <c r="CE12" s="145"/>
      <c r="CF12" s="145"/>
      <c r="CG12" s="145"/>
      <c r="CH12" s="147"/>
      <c r="CI12" s="149"/>
      <c r="CJ12" s="145"/>
      <c r="CK12" s="145"/>
      <c r="CL12" s="145"/>
      <c r="CM12" s="145"/>
      <c r="CN12" s="145"/>
      <c r="CO12" s="145"/>
      <c r="CP12" s="147"/>
      <c r="CQ12" s="149"/>
      <c r="CR12" s="145"/>
      <c r="CS12" s="145"/>
      <c r="CT12" s="145"/>
      <c r="CU12" s="145">
        <f t="shared" si="0"/>
        <v>0</v>
      </c>
      <c r="CV12" s="145">
        <f t="shared" si="1"/>
        <v>0</v>
      </c>
      <c r="CW12" s="145"/>
      <c r="CX12" s="147" t="str">
        <f t="shared" si="2"/>
        <v>-</v>
      </c>
      <c r="CY12" s="150"/>
      <c r="CZ12" s="145"/>
      <c r="DA12" s="145"/>
      <c r="DB12" s="145"/>
      <c r="DC12" s="145"/>
      <c r="DD12" s="145"/>
      <c r="DE12" s="147" t="e">
        <f>CZ12/DD12-1</f>
        <v>#DIV/0!</v>
      </c>
      <c r="DF12" s="147"/>
      <c r="DG12" s="147"/>
      <c r="DH12" s="147"/>
      <c r="DI12" s="117"/>
      <c r="DJ12" s="118"/>
      <c r="DK12" s="118"/>
      <c r="DL12" s="118"/>
      <c r="DM12" s="118"/>
      <c r="DN12" s="119"/>
      <c r="DO12" s="142"/>
      <c r="DX12" s="108"/>
      <c r="DY12" s="108"/>
      <c r="DZ12" s="108"/>
    </row>
    <row r="13" spans="1:130" s="151" customFormat="1" ht="35.25" hidden="1" customHeight="1">
      <c r="A13" s="152" t="s">
        <v>32</v>
      </c>
      <c r="B13" s="45"/>
      <c r="C13" s="107" t="s">
        <v>33</v>
      </c>
      <c r="D13" s="145"/>
      <c r="E13" s="145"/>
      <c r="F13" s="145"/>
      <c r="G13" s="145"/>
      <c r="H13" s="146"/>
      <c r="I13" s="147"/>
      <c r="J13" s="145"/>
      <c r="K13" s="145"/>
      <c r="L13" s="145"/>
      <c r="M13" s="145"/>
      <c r="N13" s="146"/>
      <c r="O13" s="147"/>
      <c r="P13" s="145"/>
      <c r="Q13" s="145"/>
      <c r="R13" s="145"/>
      <c r="S13" s="145"/>
      <c r="T13" s="146"/>
      <c r="U13" s="148"/>
      <c r="V13" s="145"/>
      <c r="W13" s="145"/>
      <c r="X13" s="145"/>
      <c r="Y13" s="145"/>
      <c r="Z13" s="145"/>
      <c r="AA13" s="145"/>
      <c r="AB13" s="146"/>
      <c r="AC13" s="148"/>
      <c r="AD13" s="145"/>
      <c r="AE13" s="145"/>
      <c r="AF13" s="145"/>
      <c r="AG13" s="145"/>
      <c r="AH13" s="145"/>
      <c r="AI13" s="145"/>
      <c r="AJ13" s="146"/>
      <c r="AK13" s="149"/>
      <c r="AL13" s="145"/>
      <c r="AM13" s="145"/>
      <c r="AN13" s="145"/>
      <c r="AO13" s="145"/>
      <c r="AP13" s="145"/>
      <c r="AQ13" s="145"/>
      <c r="AR13" s="145"/>
      <c r="AS13" s="147"/>
      <c r="AT13" s="149"/>
      <c r="AU13" s="145"/>
      <c r="AV13" s="145"/>
      <c r="AW13" s="145"/>
      <c r="AX13" s="145"/>
      <c r="AY13" s="145"/>
      <c r="AZ13" s="145"/>
      <c r="BA13" s="147"/>
      <c r="BB13" s="149"/>
      <c r="BC13" s="145"/>
      <c r="BD13" s="145"/>
      <c r="BE13" s="145"/>
      <c r="BF13" s="145"/>
      <c r="BG13" s="145"/>
      <c r="BH13" s="145"/>
      <c r="BI13" s="147"/>
      <c r="BJ13" s="149"/>
      <c r="BK13" s="145"/>
      <c r="BL13" s="145"/>
      <c r="BM13" s="145"/>
      <c r="BN13" s="145"/>
      <c r="BO13" s="145"/>
      <c r="BP13" s="145"/>
      <c r="BQ13" s="145"/>
      <c r="BR13" s="147"/>
      <c r="BS13" s="149"/>
      <c r="BT13" s="145"/>
      <c r="BU13" s="145"/>
      <c r="BV13" s="145"/>
      <c r="BW13" s="145"/>
      <c r="BX13" s="145"/>
      <c r="BY13" s="145"/>
      <c r="BZ13" s="147"/>
      <c r="CA13" s="149"/>
      <c r="CB13" s="145"/>
      <c r="CC13" s="145"/>
      <c r="CD13" s="145"/>
      <c r="CE13" s="145"/>
      <c r="CF13" s="145"/>
      <c r="CG13" s="145"/>
      <c r="CH13" s="147"/>
      <c r="CI13" s="149"/>
      <c r="CJ13" s="145"/>
      <c r="CK13" s="145"/>
      <c r="CL13" s="145"/>
      <c r="CM13" s="145"/>
      <c r="CN13" s="145"/>
      <c r="CO13" s="145"/>
      <c r="CP13" s="147"/>
      <c r="CQ13" s="149"/>
      <c r="CR13" s="145"/>
      <c r="CS13" s="145"/>
      <c r="CT13" s="145"/>
      <c r="CU13" s="145">
        <f t="shared" si="0"/>
        <v>0</v>
      </c>
      <c r="CV13" s="145">
        <f t="shared" si="1"/>
        <v>0</v>
      </c>
      <c r="CW13" s="145"/>
      <c r="CX13" s="147" t="str">
        <f t="shared" si="2"/>
        <v>-</v>
      </c>
      <c r="CY13" s="150"/>
      <c r="CZ13" s="145"/>
      <c r="DA13" s="145"/>
      <c r="DB13" s="145"/>
      <c r="DC13" s="145"/>
      <c r="DD13" s="145"/>
      <c r="DE13" s="147" t="e">
        <f>CZ13/DD13-1</f>
        <v>#DIV/0!</v>
      </c>
      <c r="DF13" s="147"/>
      <c r="DG13" s="147"/>
      <c r="DH13" s="147"/>
      <c r="DI13" s="117"/>
      <c r="DJ13" s="118"/>
      <c r="DK13" s="118"/>
      <c r="DL13" s="118"/>
      <c r="DM13" s="118"/>
      <c r="DN13" s="119"/>
      <c r="DO13" s="142"/>
      <c r="DX13" s="108"/>
      <c r="DY13" s="108"/>
      <c r="DZ13" s="108"/>
    </row>
    <row r="14" spans="1:130" ht="37.5" hidden="1" customHeight="1">
      <c r="A14" s="153"/>
      <c r="B14" s="45"/>
      <c r="C14" s="107" t="s">
        <v>34</v>
      </c>
      <c r="D14" s="145"/>
      <c r="E14" s="145"/>
      <c r="F14" s="145"/>
      <c r="G14" s="145"/>
      <c r="H14" s="146"/>
      <c r="I14" s="147"/>
      <c r="J14" s="145"/>
      <c r="K14" s="145"/>
      <c r="L14" s="145"/>
      <c r="M14" s="145"/>
      <c r="N14" s="146"/>
      <c r="O14" s="147"/>
      <c r="P14" s="145"/>
      <c r="Q14" s="145"/>
      <c r="R14" s="145"/>
      <c r="S14" s="145"/>
      <c r="T14" s="146"/>
      <c r="U14" s="148"/>
      <c r="V14" s="145"/>
      <c r="W14" s="145"/>
      <c r="X14" s="145"/>
      <c r="Y14" s="145"/>
      <c r="Z14" s="145"/>
      <c r="AA14" s="145"/>
      <c r="AB14" s="146"/>
      <c r="AC14" s="148"/>
      <c r="AD14" s="145"/>
      <c r="AE14" s="145"/>
      <c r="AF14" s="145"/>
      <c r="AG14" s="145"/>
      <c r="AH14" s="145"/>
      <c r="AI14" s="145"/>
      <c r="AJ14" s="146"/>
      <c r="AK14" s="149"/>
      <c r="AL14" s="145"/>
      <c r="AM14" s="145"/>
      <c r="AN14" s="145"/>
      <c r="AO14" s="145"/>
      <c r="AP14" s="145"/>
      <c r="AQ14" s="145"/>
      <c r="AR14" s="145"/>
      <c r="AS14" s="147"/>
      <c r="AT14" s="149"/>
      <c r="AU14" s="145"/>
      <c r="AV14" s="145"/>
      <c r="AW14" s="145"/>
      <c r="AX14" s="145"/>
      <c r="AY14" s="145"/>
      <c r="AZ14" s="145"/>
      <c r="BA14" s="147"/>
      <c r="BB14" s="149"/>
      <c r="BC14" s="145"/>
      <c r="BD14" s="145"/>
      <c r="BE14" s="145"/>
      <c r="BF14" s="145"/>
      <c r="BG14" s="145"/>
      <c r="BH14" s="145"/>
      <c r="BI14" s="147"/>
      <c r="BJ14" s="149"/>
      <c r="BK14" s="145"/>
      <c r="BL14" s="145"/>
      <c r="BM14" s="145"/>
      <c r="BN14" s="145"/>
      <c r="BO14" s="145"/>
      <c r="BP14" s="145"/>
      <c r="BQ14" s="145"/>
      <c r="BR14" s="147"/>
      <c r="BS14" s="149"/>
      <c r="BT14" s="145"/>
      <c r="BU14" s="145"/>
      <c r="BV14" s="145"/>
      <c r="BW14" s="145"/>
      <c r="BX14" s="145"/>
      <c r="BY14" s="145"/>
      <c r="BZ14" s="147"/>
      <c r="CA14" s="149"/>
      <c r="CB14" s="145"/>
      <c r="CC14" s="145"/>
      <c r="CD14" s="145"/>
      <c r="CE14" s="145"/>
      <c r="CF14" s="145"/>
      <c r="CG14" s="145"/>
      <c r="CH14" s="147"/>
      <c r="CI14" s="149"/>
      <c r="CJ14" s="145"/>
      <c r="CK14" s="145"/>
      <c r="CL14" s="145"/>
      <c r="CM14" s="145"/>
      <c r="CN14" s="145"/>
      <c r="CO14" s="145"/>
      <c r="CP14" s="147"/>
      <c r="CQ14" s="149"/>
      <c r="CR14" s="145"/>
      <c r="CS14" s="145"/>
      <c r="CT14" s="145"/>
      <c r="CU14" s="145">
        <f t="shared" si="0"/>
        <v>0</v>
      </c>
      <c r="CV14" s="145">
        <f t="shared" si="1"/>
        <v>0</v>
      </c>
      <c r="CW14" s="145"/>
      <c r="CX14" s="147" t="str">
        <f t="shared" si="2"/>
        <v>-</v>
      </c>
      <c r="CY14" s="150"/>
      <c r="CZ14" s="145"/>
      <c r="DA14" s="145"/>
      <c r="DB14" s="145"/>
      <c r="DC14" s="145"/>
      <c r="DD14" s="145"/>
      <c r="DE14" s="147" t="e">
        <f>CZ14/DD14-1</f>
        <v>#DIV/0!</v>
      </c>
      <c r="DF14" s="147"/>
      <c r="DG14" s="147"/>
      <c r="DH14" s="147"/>
      <c r="DI14" s="117"/>
      <c r="DJ14" s="118"/>
      <c r="DK14" s="118"/>
      <c r="DL14" s="118"/>
      <c r="DM14" s="118"/>
      <c r="DN14" s="119"/>
      <c r="DO14" s="25"/>
      <c r="DX14" s="108"/>
      <c r="DY14" s="108"/>
      <c r="DZ14" s="108"/>
    </row>
    <row r="15" spans="1:130" s="157" customFormat="1" ht="26.25" customHeight="1">
      <c r="A15" s="154" t="s">
        <v>35</v>
      </c>
      <c r="B15" s="106"/>
      <c r="C15" s="107" t="s">
        <v>36</v>
      </c>
      <c r="D15" s="131"/>
      <c r="E15" s="131"/>
      <c r="F15" s="131"/>
      <c r="G15" s="131"/>
      <c r="H15" s="132"/>
      <c r="I15" s="128"/>
      <c r="J15" s="131"/>
      <c r="K15" s="131"/>
      <c r="L15" s="131"/>
      <c r="M15" s="131"/>
      <c r="N15" s="132"/>
      <c r="O15" s="128"/>
      <c r="P15" s="131"/>
      <c r="Q15" s="131"/>
      <c r="R15" s="131"/>
      <c r="S15" s="131"/>
      <c r="T15" s="132"/>
      <c r="U15" s="133"/>
      <c r="V15" s="131"/>
      <c r="W15" s="131"/>
      <c r="X15" s="131"/>
      <c r="Y15" s="131"/>
      <c r="Z15" s="131"/>
      <c r="AA15" s="131"/>
      <c r="AB15" s="132"/>
      <c r="AC15" s="133"/>
      <c r="AD15" s="131"/>
      <c r="AE15" s="131"/>
      <c r="AF15" s="131"/>
      <c r="AG15" s="131"/>
      <c r="AH15" s="131"/>
      <c r="AI15" s="131"/>
      <c r="AJ15" s="132"/>
      <c r="AK15" s="126"/>
      <c r="AL15" s="131"/>
      <c r="AM15" s="131"/>
      <c r="AN15" s="131"/>
      <c r="AO15" s="131"/>
      <c r="AP15" s="131"/>
      <c r="AQ15" s="131"/>
      <c r="AR15" s="131"/>
      <c r="AS15" s="128"/>
      <c r="AT15" s="126"/>
      <c r="AU15" s="131"/>
      <c r="AV15" s="131"/>
      <c r="AW15" s="131"/>
      <c r="AX15" s="131"/>
      <c r="AY15" s="131"/>
      <c r="AZ15" s="131"/>
      <c r="BA15" s="128"/>
      <c r="BB15" s="126"/>
      <c r="BC15" s="131"/>
      <c r="BD15" s="131"/>
      <c r="BE15" s="131"/>
      <c r="BF15" s="131"/>
      <c r="BG15" s="131"/>
      <c r="BH15" s="131"/>
      <c r="BI15" s="128"/>
      <c r="BJ15" s="126"/>
      <c r="BK15" s="131"/>
      <c r="BL15" s="131"/>
      <c r="BM15" s="131"/>
      <c r="BN15" s="131"/>
      <c r="BO15" s="131"/>
      <c r="BP15" s="131"/>
      <c r="BQ15" s="131"/>
      <c r="BR15" s="128"/>
      <c r="BS15" s="126"/>
      <c r="BT15" s="131"/>
      <c r="BU15" s="131"/>
      <c r="BV15" s="131"/>
      <c r="BW15" s="131"/>
      <c r="BX15" s="131"/>
      <c r="BY15" s="131"/>
      <c r="BZ15" s="128"/>
      <c r="CA15" s="126"/>
      <c r="CB15" s="131"/>
      <c r="CC15" s="131"/>
      <c r="CD15" s="131"/>
      <c r="CE15" s="131"/>
      <c r="CF15" s="131"/>
      <c r="CG15" s="131"/>
      <c r="CH15" s="128"/>
      <c r="CI15" s="126"/>
      <c r="CJ15" s="131"/>
      <c r="CK15" s="131"/>
      <c r="CL15" s="131"/>
      <c r="CM15" s="131"/>
      <c r="CN15" s="131"/>
      <c r="CO15" s="131"/>
      <c r="CP15" s="128"/>
      <c r="CQ15" s="126"/>
      <c r="CR15" s="131"/>
      <c r="CS15" s="131"/>
      <c r="CT15" s="131"/>
      <c r="CU15" s="131">
        <f t="shared" si="0"/>
        <v>0</v>
      </c>
      <c r="CV15" s="131">
        <f t="shared" si="1"/>
        <v>0</v>
      </c>
      <c r="CW15" s="131"/>
      <c r="CX15" s="128" t="str">
        <f t="shared" si="2"/>
        <v>-</v>
      </c>
      <c r="CY15" s="155"/>
      <c r="CZ15" s="131"/>
      <c r="DA15" s="131"/>
      <c r="DB15" s="131"/>
      <c r="DC15" s="131"/>
      <c r="DD15" s="131"/>
      <c r="DE15" s="128" t="e">
        <f>(CZ15/DD15-1)</f>
        <v>#DIV/0!</v>
      </c>
      <c r="DF15" s="128" t="e">
        <f>DA15/DD15-1</f>
        <v>#DIV/0!</v>
      </c>
      <c r="DG15" s="128" t="e">
        <f>DB15/DD15-1</f>
        <v>#DIV/0!</v>
      </c>
      <c r="DH15" s="128" t="e">
        <f>DC15/DD15-1</f>
        <v>#DIV/0!</v>
      </c>
      <c r="DI15" s="117"/>
      <c r="DJ15" s="118"/>
      <c r="DK15" s="118"/>
      <c r="DL15" s="118"/>
      <c r="DM15" s="118"/>
      <c r="DN15" s="119"/>
      <c r="DO15" s="156"/>
      <c r="DX15" s="108"/>
      <c r="DY15" s="108"/>
      <c r="DZ15" s="108"/>
    </row>
    <row r="16" spans="1:130" ht="13" hidden="1">
      <c r="A16" s="158" t="s">
        <v>23</v>
      </c>
      <c r="B16" s="45"/>
      <c r="C16" s="107" t="s">
        <v>37</v>
      </c>
      <c r="D16" s="145"/>
      <c r="E16" s="145"/>
      <c r="F16" s="145"/>
      <c r="G16" s="145"/>
      <c r="H16" s="146"/>
      <c r="I16" s="147"/>
      <c r="J16" s="145"/>
      <c r="K16" s="145"/>
      <c r="L16" s="145"/>
      <c r="M16" s="145"/>
      <c r="N16" s="146"/>
      <c r="O16" s="147"/>
      <c r="P16" s="145"/>
      <c r="Q16" s="145"/>
      <c r="R16" s="145"/>
      <c r="S16" s="145"/>
      <c r="T16" s="146"/>
      <c r="U16" s="148"/>
      <c r="V16" s="145"/>
      <c r="W16" s="145"/>
      <c r="X16" s="145"/>
      <c r="Y16" s="145"/>
      <c r="Z16" s="145"/>
      <c r="AA16" s="145"/>
      <c r="AB16" s="146"/>
      <c r="AC16" s="148"/>
      <c r="AD16" s="145"/>
      <c r="AE16" s="145"/>
      <c r="AF16" s="145"/>
      <c r="AG16" s="145"/>
      <c r="AH16" s="145"/>
      <c r="AI16" s="145"/>
      <c r="AJ16" s="146"/>
      <c r="AK16" s="149"/>
      <c r="AL16" s="145"/>
      <c r="AM16" s="145"/>
      <c r="AN16" s="145"/>
      <c r="AO16" s="145"/>
      <c r="AP16" s="145"/>
      <c r="AQ16" s="145"/>
      <c r="AR16" s="145"/>
      <c r="AS16" s="147"/>
      <c r="AT16" s="149"/>
      <c r="AU16" s="145"/>
      <c r="AV16" s="145"/>
      <c r="AW16" s="145"/>
      <c r="AX16" s="145"/>
      <c r="AY16" s="145"/>
      <c r="AZ16" s="145"/>
      <c r="BA16" s="147"/>
      <c r="BB16" s="149"/>
      <c r="BC16" s="145"/>
      <c r="BD16" s="145"/>
      <c r="BE16" s="145"/>
      <c r="BF16" s="145"/>
      <c r="BG16" s="145"/>
      <c r="BH16" s="145"/>
      <c r="BI16" s="147"/>
      <c r="BJ16" s="149"/>
      <c r="BK16" s="145"/>
      <c r="BL16" s="145"/>
      <c r="BM16" s="145"/>
      <c r="BN16" s="145"/>
      <c r="BO16" s="145"/>
      <c r="BP16" s="145"/>
      <c r="BQ16" s="145"/>
      <c r="BR16" s="147"/>
      <c r="BS16" s="149"/>
      <c r="BT16" s="145"/>
      <c r="BU16" s="145"/>
      <c r="BV16" s="145"/>
      <c r="BW16" s="145"/>
      <c r="BX16" s="145"/>
      <c r="BY16" s="145"/>
      <c r="BZ16" s="147"/>
      <c r="CA16" s="149"/>
      <c r="CB16" s="145"/>
      <c r="CC16" s="145"/>
      <c r="CD16" s="145"/>
      <c r="CE16" s="145"/>
      <c r="CF16" s="145"/>
      <c r="CG16" s="145"/>
      <c r="CH16" s="147"/>
      <c r="CI16" s="149"/>
      <c r="CJ16" s="145"/>
      <c r="CK16" s="145"/>
      <c r="CL16" s="145"/>
      <c r="CM16" s="145"/>
      <c r="CN16" s="145"/>
      <c r="CO16" s="145"/>
      <c r="CP16" s="147"/>
      <c r="CQ16" s="149"/>
      <c r="CR16" s="145"/>
      <c r="CS16" s="145"/>
      <c r="CT16" s="145"/>
      <c r="CU16" s="145">
        <f t="shared" si="0"/>
        <v>0</v>
      </c>
      <c r="CV16" s="145">
        <f t="shared" si="1"/>
        <v>0</v>
      </c>
      <c r="CW16" s="145"/>
      <c r="CX16" s="147" t="str">
        <f t="shared" si="2"/>
        <v>-</v>
      </c>
      <c r="CY16" s="150"/>
      <c r="CZ16" s="145"/>
      <c r="DA16" s="145"/>
      <c r="DB16" s="145"/>
      <c r="DC16" s="145"/>
      <c r="DD16" s="145"/>
      <c r="DE16" s="147" t="e">
        <f>CZ16/DD16-1</f>
        <v>#DIV/0!</v>
      </c>
      <c r="DF16" s="147"/>
      <c r="DG16" s="147"/>
      <c r="DH16" s="147"/>
      <c r="DI16" s="117"/>
      <c r="DJ16" s="118"/>
      <c r="DK16" s="118"/>
      <c r="DL16" s="118"/>
      <c r="DM16" s="118"/>
      <c r="DN16" s="119"/>
      <c r="DO16" s="25"/>
      <c r="DX16" s="108"/>
      <c r="DY16" s="108"/>
      <c r="DZ16" s="108"/>
    </row>
    <row r="17" spans="1:130" ht="12.75" customHeight="1">
      <c r="A17" s="158" t="s">
        <v>25</v>
      </c>
      <c r="B17" s="45"/>
      <c r="C17" s="107" t="s">
        <v>38</v>
      </c>
      <c r="D17" s="145"/>
      <c r="E17" s="145"/>
      <c r="F17" s="145"/>
      <c r="G17" s="145"/>
      <c r="H17" s="146"/>
      <c r="I17" s="147"/>
      <c r="J17" s="145"/>
      <c r="K17" s="145"/>
      <c r="L17" s="145"/>
      <c r="M17" s="145"/>
      <c r="N17" s="146"/>
      <c r="O17" s="147"/>
      <c r="P17" s="145"/>
      <c r="Q17" s="145"/>
      <c r="R17" s="145"/>
      <c r="S17" s="145"/>
      <c r="T17" s="146"/>
      <c r="U17" s="148"/>
      <c r="V17" s="145"/>
      <c r="W17" s="145"/>
      <c r="X17" s="145"/>
      <c r="Y17" s="145"/>
      <c r="Z17" s="145"/>
      <c r="AA17" s="145"/>
      <c r="AB17" s="146"/>
      <c r="AC17" s="148"/>
      <c r="AD17" s="145"/>
      <c r="AE17" s="145"/>
      <c r="AF17" s="145"/>
      <c r="AG17" s="145"/>
      <c r="AH17" s="145"/>
      <c r="AI17" s="145"/>
      <c r="AJ17" s="146"/>
      <c r="AK17" s="149"/>
      <c r="AL17" s="145"/>
      <c r="AM17" s="145"/>
      <c r="AN17" s="145"/>
      <c r="AO17" s="145"/>
      <c r="AP17" s="145"/>
      <c r="AQ17" s="145"/>
      <c r="AR17" s="145"/>
      <c r="AS17" s="147"/>
      <c r="AT17" s="149"/>
      <c r="AU17" s="145"/>
      <c r="AV17" s="145"/>
      <c r="AW17" s="145"/>
      <c r="AX17" s="145"/>
      <c r="AY17" s="145"/>
      <c r="AZ17" s="145"/>
      <c r="BA17" s="147"/>
      <c r="BB17" s="149"/>
      <c r="BC17" s="145"/>
      <c r="BD17" s="145"/>
      <c r="BE17" s="145"/>
      <c r="BF17" s="145"/>
      <c r="BG17" s="145"/>
      <c r="BH17" s="145"/>
      <c r="BI17" s="147"/>
      <c r="BJ17" s="149"/>
      <c r="BK17" s="145"/>
      <c r="BL17" s="145"/>
      <c r="BM17" s="145"/>
      <c r="BN17" s="145"/>
      <c r="BO17" s="145"/>
      <c r="BP17" s="145"/>
      <c r="BQ17" s="145"/>
      <c r="BR17" s="147"/>
      <c r="BS17" s="149"/>
      <c r="BT17" s="145"/>
      <c r="BU17" s="145"/>
      <c r="BV17" s="145"/>
      <c r="BW17" s="145"/>
      <c r="BX17" s="145"/>
      <c r="BY17" s="145"/>
      <c r="BZ17" s="147"/>
      <c r="CA17" s="149"/>
      <c r="CB17" s="145"/>
      <c r="CC17" s="145"/>
      <c r="CD17" s="145"/>
      <c r="CE17" s="145"/>
      <c r="CF17" s="145"/>
      <c r="CG17" s="145"/>
      <c r="CH17" s="147"/>
      <c r="CI17" s="149"/>
      <c r="CJ17" s="145"/>
      <c r="CK17" s="145"/>
      <c r="CL17" s="145"/>
      <c r="CM17" s="145"/>
      <c r="CN17" s="145"/>
      <c r="CO17" s="145"/>
      <c r="CP17" s="147"/>
      <c r="CQ17" s="149"/>
      <c r="CR17" s="145"/>
      <c r="CS17" s="145"/>
      <c r="CT17" s="145"/>
      <c r="CU17" s="145">
        <f t="shared" si="0"/>
        <v>0</v>
      </c>
      <c r="CV17" s="145">
        <f t="shared" si="1"/>
        <v>0</v>
      </c>
      <c r="CW17" s="145"/>
      <c r="CX17" s="147" t="str">
        <f t="shared" si="2"/>
        <v>-</v>
      </c>
      <c r="CY17" s="150"/>
      <c r="CZ17" s="145"/>
      <c r="DA17" s="145"/>
      <c r="DB17" s="145"/>
      <c r="DC17" s="145"/>
      <c r="DD17" s="145"/>
      <c r="DE17" s="147" t="e">
        <f>(CZ17/DD17-1)</f>
        <v>#DIV/0!</v>
      </c>
      <c r="DF17" s="147" t="e">
        <f>DA17/DD17-1</f>
        <v>#DIV/0!</v>
      </c>
      <c r="DG17" s="147" t="e">
        <f>DB17/DD17-1</f>
        <v>#DIV/0!</v>
      </c>
      <c r="DH17" s="147" t="e">
        <f>DC17/DD17-1</f>
        <v>#DIV/0!</v>
      </c>
      <c r="DI17" s="117"/>
      <c r="DJ17" s="118"/>
      <c r="DK17" s="118"/>
      <c r="DL17" s="118"/>
      <c r="DM17" s="118"/>
      <c r="DN17" s="119"/>
      <c r="DO17" s="25"/>
      <c r="DX17" s="108"/>
      <c r="DY17" s="108"/>
      <c r="DZ17" s="108"/>
    </row>
    <row r="18" spans="1:130" s="143" customFormat="1" ht="15" customHeight="1">
      <c r="A18" s="134" t="s">
        <v>27</v>
      </c>
      <c r="B18" s="135"/>
      <c r="C18" s="107" t="s">
        <v>39</v>
      </c>
      <c r="D18" s="136"/>
      <c r="E18" s="136"/>
      <c r="F18" s="136"/>
      <c r="G18" s="136"/>
      <c r="H18" s="137"/>
      <c r="I18" s="138"/>
      <c r="J18" s="136"/>
      <c r="K18" s="136"/>
      <c r="L18" s="136"/>
      <c r="M18" s="136"/>
      <c r="N18" s="137"/>
      <c r="O18" s="138"/>
      <c r="P18" s="136"/>
      <c r="Q18" s="136"/>
      <c r="R18" s="136"/>
      <c r="S18" s="136"/>
      <c r="T18" s="137"/>
      <c r="U18" s="139"/>
      <c r="V18" s="136"/>
      <c r="W18" s="136"/>
      <c r="X18" s="136"/>
      <c r="Y18" s="136"/>
      <c r="Z18" s="136"/>
      <c r="AA18" s="136"/>
      <c r="AB18" s="137"/>
      <c r="AC18" s="139"/>
      <c r="AD18" s="136"/>
      <c r="AE18" s="136"/>
      <c r="AF18" s="136"/>
      <c r="AG18" s="136"/>
      <c r="AH18" s="136"/>
      <c r="AI18" s="136"/>
      <c r="AJ18" s="137"/>
      <c r="AK18" s="140"/>
      <c r="AL18" s="136"/>
      <c r="AM18" s="136"/>
      <c r="AN18" s="136"/>
      <c r="AO18" s="136"/>
      <c r="AP18" s="136"/>
      <c r="AQ18" s="136"/>
      <c r="AR18" s="136"/>
      <c r="AS18" s="138"/>
      <c r="AT18" s="140"/>
      <c r="AU18" s="136"/>
      <c r="AV18" s="136"/>
      <c r="AW18" s="136"/>
      <c r="AX18" s="136"/>
      <c r="AY18" s="136"/>
      <c r="AZ18" s="136"/>
      <c r="BA18" s="138"/>
      <c r="BB18" s="140"/>
      <c r="BC18" s="136"/>
      <c r="BD18" s="136"/>
      <c r="BE18" s="136"/>
      <c r="BF18" s="136"/>
      <c r="BG18" s="136"/>
      <c r="BH18" s="136"/>
      <c r="BI18" s="138"/>
      <c r="BJ18" s="140"/>
      <c r="BK18" s="136"/>
      <c r="BL18" s="136"/>
      <c r="BM18" s="136"/>
      <c r="BN18" s="136"/>
      <c r="BO18" s="136"/>
      <c r="BP18" s="136"/>
      <c r="BQ18" s="136"/>
      <c r="BR18" s="138"/>
      <c r="BS18" s="140"/>
      <c r="BT18" s="136"/>
      <c r="BU18" s="136"/>
      <c r="BV18" s="136"/>
      <c r="BW18" s="136"/>
      <c r="BX18" s="136"/>
      <c r="BY18" s="136"/>
      <c r="BZ18" s="138"/>
      <c r="CA18" s="140"/>
      <c r="CB18" s="136"/>
      <c r="CC18" s="136"/>
      <c r="CD18" s="136"/>
      <c r="CE18" s="136"/>
      <c r="CF18" s="136"/>
      <c r="CG18" s="136"/>
      <c r="CH18" s="138"/>
      <c r="CI18" s="140"/>
      <c r="CJ18" s="136"/>
      <c r="CK18" s="136"/>
      <c r="CL18" s="136"/>
      <c r="CM18" s="136"/>
      <c r="CN18" s="136"/>
      <c r="CO18" s="136"/>
      <c r="CP18" s="138"/>
      <c r="CQ18" s="140"/>
      <c r="CR18" s="136"/>
      <c r="CS18" s="136"/>
      <c r="CT18" s="136"/>
      <c r="CU18" s="136">
        <f t="shared" si="0"/>
        <v>0</v>
      </c>
      <c r="CV18" s="136">
        <f t="shared" si="1"/>
        <v>0</v>
      </c>
      <c r="CW18" s="136"/>
      <c r="CX18" s="138" t="str">
        <f t="shared" si="2"/>
        <v>-</v>
      </c>
      <c r="CY18" s="141"/>
      <c r="CZ18" s="136"/>
      <c r="DA18" s="136"/>
      <c r="DB18" s="136"/>
      <c r="DC18" s="136"/>
      <c r="DD18" s="136"/>
      <c r="DE18" s="138" t="e">
        <f>(CZ18/DD18-1)</f>
        <v>#DIV/0!</v>
      </c>
      <c r="DF18" s="138" t="e">
        <f>DA18/DD18-1</f>
        <v>#DIV/0!</v>
      </c>
      <c r="DG18" s="138" t="e">
        <f>DB18/DD18-1</f>
        <v>#DIV/0!</v>
      </c>
      <c r="DH18" s="138" t="e">
        <f>DC18/DD18-1</f>
        <v>#DIV/0!</v>
      </c>
      <c r="DI18" s="117"/>
      <c r="DJ18" s="118"/>
      <c r="DK18" s="118"/>
      <c r="DL18" s="118"/>
      <c r="DM18" s="118"/>
      <c r="DN18" s="119"/>
      <c r="DO18" s="142"/>
      <c r="DX18" s="108"/>
      <c r="DY18" s="108"/>
      <c r="DZ18" s="108"/>
    </row>
    <row r="19" spans="1:130" ht="13">
      <c r="A19" s="153"/>
      <c r="B19" s="45"/>
      <c r="C19" s="107" t="s">
        <v>40</v>
      </c>
      <c r="D19" s="159"/>
      <c r="E19" s="159"/>
      <c r="F19" s="145"/>
      <c r="G19" s="159"/>
      <c r="H19" s="146"/>
      <c r="I19" s="147"/>
      <c r="J19" s="159"/>
      <c r="K19" s="159"/>
      <c r="L19" s="145"/>
      <c r="M19" s="159"/>
      <c r="N19" s="146"/>
      <c r="O19" s="147"/>
      <c r="P19" s="159"/>
      <c r="Q19" s="159"/>
      <c r="R19" s="145"/>
      <c r="S19" s="159"/>
      <c r="T19" s="146"/>
      <c r="U19" s="148"/>
      <c r="V19" s="159"/>
      <c r="W19" s="159"/>
      <c r="X19" s="159"/>
      <c r="Y19" s="145"/>
      <c r="Z19" s="145"/>
      <c r="AA19" s="159"/>
      <c r="AB19" s="146"/>
      <c r="AC19" s="148"/>
      <c r="AD19" s="159"/>
      <c r="AE19" s="159"/>
      <c r="AF19" s="159"/>
      <c r="AG19" s="145"/>
      <c r="AH19" s="145"/>
      <c r="AI19" s="159"/>
      <c r="AJ19" s="146"/>
      <c r="AK19" s="149"/>
      <c r="AL19" s="159"/>
      <c r="AM19" s="159"/>
      <c r="AN19" s="159"/>
      <c r="AO19" s="159"/>
      <c r="AP19" s="145"/>
      <c r="AQ19" s="145"/>
      <c r="AR19" s="159"/>
      <c r="AS19" s="147"/>
      <c r="AT19" s="149"/>
      <c r="AU19" s="159"/>
      <c r="AV19" s="159"/>
      <c r="AW19" s="159"/>
      <c r="AX19" s="145"/>
      <c r="AY19" s="145"/>
      <c r="AZ19" s="159"/>
      <c r="BA19" s="147"/>
      <c r="BB19" s="149"/>
      <c r="BC19" s="159"/>
      <c r="BD19" s="159"/>
      <c r="BE19" s="159"/>
      <c r="BF19" s="145"/>
      <c r="BG19" s="145"/>
      <c r="BH19" s="159"/>
      <c r="BI19" s="147"/>
      <c r="BJ19" s="149"/>
      <c r="BK19" s="159"/>
      <c r="BL19" s="159"/>
      <c r="BM19" s="159"/>
      <c r="BN19" s="159"/>
      <c r="BO19" s="145"/>
      <c r="BP19" s="145"/>
      <c r="BQ19" s="159"/>
      <c r="BR19" s="147"/>
      <c r="BS19" s="149"/>
      <c r="BT19" s="159"/>
      <c r="BU19" s="159"/>
      <c r="BV19" s="159"/>
      <c r="BW19" s="145"/>
      <c r="BX19" s="145"/>
      <c r="BY19" s="159"/>
      <c r="BZ19" s="147"/>
      <c r="CA19" s="149"/>
      <c r="CB19" s="159"/>
      <c r="CC19" s="159"/>
      <c r="CD19" s="159"/>
      <c r="CE19" s="145"/>
      <c r="CF19" s="145"/>
      <c r="CG19" s="159"/>
      <c r="CH19" s="147"/>
      <c r="CI19" s="149"/>
      <c r="CJ19" s="159"/>
      <c r="CK19" s="159"/>
      <c r="CL19" s="159"/>
      <c r="CM19" s="145"/>
      <c r="CN19" s="145"/>
      <c r="CO19" s="159"/>
      <c r="CP19" s="147"/>
      <c r="CQ19" s="149"/>
      <c r="CR19" s="159"/>
      <c r="CS19" s="145"/>
      <c r="CT19" s="145"/>
      <c r="CU19" s="145">
        <f t="shared" si="0"/>
        <v>0</v>
      </c>
      <c r="CV19" s="145">
        <f t="shared" si="1"/>
        <v>0</v>
      </c>
      <c r="CW19" s="145"/>
      <c r="CX19" s="147" t="str">
        <f t="shared" si="2"/>
        <v>-</v>
      </c>
      <c r="CY19" s="150"/>
      <c r="CZ19" s="159"/>
      <c r="DA19" s="159"/>
      <c r="DB19" s="159"/>
      <c r="DC19" s="159"/>
      <c r="DD19" s="159"/>
      <c r="DE19" s="147"/>
      <c r="DF19" s="147"/>
      <c r="DG19" s="147"/>
      <c r="DH19" s="147"/>
      <c r="DI19" s="117"/>
      <c r="DJ19" s="118"/>
      <c r="DK19" s="118"/>
      <c r="DL19" s="118"/>
      <c r="DM19" s="118"/>
      <c r="DN19" s="119"/>
      <c r="DO19" s="25"/>
      <c r="DX19" s="108"/>
      <c r="DY19" s="108"/>
      <c r="DZ19" s="108"/>
    </row>
    <row r="20" spans="1:130" s="157" customFormat="1" ht="13">
      <c r="A20" s="154" t="s">
        <v>41</v>
      </c>
      <c r="B20" s="106"/>
      <c r="C20" s="107" t="s">
        <v>42</v>
      </c>
      <c r="D20" s="131"/>
      <c r="E20" s="131"/>
      <c r="F20" s="131"/>
      <c r="G20" s="131"/>
      <c r="H20" s="132"/>
      <c r="I20" s="128"/>
      <c r="J20" s="131"/>
      <c r="K20" s="131"/>
      <c r="L20" s="131"/>
      <c r="M20" s="131"/>
      <c r="N20" s="132"/>
      <c r="O20" s="128"/>
      <c r="P20" s="131"/>
      <c r="Q20" s="131"/>
      <c r="R20" s="131"/>
      <c r="S20" s="131"/>
      <c r="T20" s="132"/>
      <c r="U20" s="133"/>
      <c r="V20" s="131"/>
      <c r="W20" s="131"/>
      <c r="X20" s="131"/>
      <c r="Y20" s="131"/>
      <c r="Z20" s="131"/>
      <c r="AA20" s="131"/>
      <c r="AB20" s="132"/>
      <c r="AC20" s="133"/>
      <c r="AD20" s="131"/>
      <c r="AE20" s="131"/>
      <c r="AF20" s="131"/>
      <c r="AG20" s="131"/>
      <c r="AH20" s="131"/>
      <c r="AI20" s="131"/>
      <c r="AJ20" s="132"/>
      <c r="AK20" s="126"/>
      <c r="AL20" s="131"/>
      <c r="AM20" s="131"/>
      <c r="AN20" s="131"/>
      <c r="AO20" s="131"/>
      <c r="AP20" s="131"/>
      <c r="AQ20" s="131"/>
      <c r="AR20" s="131"/>
      <c r="AS20" s="128"/>
      <c r="AT20" s="126"/>
      <c r="AU20" s="131"/>
      <c r="AV20" s="131"/>
      <c r="AW20" s="131"/>
      <c r="AX20" s="131"/>
      <c r="AY20" s="131"/>
      <c r="AZ20" s="131"/>
      <c r="BA20" s="128"/>
      <c r="BB20" s="126"/>
      <c r="BC20" s="131"/>
      <c r="BD20" s="131"/>
      <c r="BE20" s="131"/>
      <c r="BF20" s="131"/>
      <c r="BG20" s="131"/>
      <c r="BH20" s="131"/>
      <c r="BI20" s="128"/>
      <c r="BJ20" s="126"/>
      <c r="BK20" s="131"/>
      <c r="BL20" s="131"/>
      <c r="BM20" s="131"/>
      <c r="BN20" s="131"/>
      <c r="BO20" s="131"/>
      <c r="BP20" s="131"/>
      <c r="BQ20" s="131"/>
      <c r="BR20" s="128"/>
      <c r="BS20" s="126"/>
      <c r="BT20" s="131"/>
      <c r="BU20" s="131"/>
      <c r="BV20" s="131"/>
      <c r="BW20" s="131"/>
      <c r="BX20" s="131"/>
      <c r="BY20" s="131"/>
      <c r="BZ20" s="128"/>
      <c r="CA20" s="126"/>
      <c r="CB20" s="131"/>
      <c r="CC20" s="131"/>
      <c r="CD20" s="131"/>
      <c r="CE20" s="131"/>
      <c r="CF20" s="131"/>
      <c r="CG20" s="131"/>
      <c r="CH20" s="128"/>
      <c r="CI20" s="126"/>
      <c r="CJ20" s="131"/>
      <c r="CK20" s="131"/>
      <c r="CL20" s="131"/>
      <c r="CM20" s="131"/>
      <c r="CN20" s="131"/>
      <c r="CO20" s="131"/>
      <c r="CP20" s="128"/>
      <c r="CQ20" s="126"/>
      <c r="CR20" s="131"/>
      <c r="CS20" s="131"/>
      <c r="CT20" s="131"/>
      <c r="CU20" s="131">
        <f t="shared" si="0"/>
        <v>0</v>
      </c>
      <c r="CV20" s="131">
        <f t="shared" si="1"/>
        <v>0</v>
      </c>
      <c r="CW20" s="131"/>
      <c r="CX20" s="128" t="str">
        <f t="shared" si="2"/>
        <v>-</v>
      </c>
      <c r="CY20" s="155"/>
      <c r="CZ20" s="131"/>
      <c r="DA20" s="131"/>
      <c r="DB20" s="131"/>
      <c r="DC20" s="131"/>
      <c r="DD20" s="131"/>
      <c r="DE20" s="128" t="e">
        <f>CZ20/DD20-1</f>
        <v>#DIV/0!</v>
      </c>
      <c r="DF20" s="128" t="e">
        <f>DA20/DD20-1</f>
        <v>#DIV/0!</v>
      </c>
      <c r="DG20" s="128" t="e">
        <f>DB20/DD20-1</f>
        <v>#DIV/0!</v>
      </c>
      <c r="DH20" s="128" t="e">
        <f>DC20/DD20-1</f>
        <v>#DIV/0!</v>
      </c>
      <c r="DI20" s="117"/>
      <c r="DJ20" s="118"/>
      <c r="DK20" s="118"/>
      <c r="DL20" s="118"/>
      <c r="DM20" s="118"/>
      <c r="DN20" s="119"/>
      <c r="DO20" s="156"/>
      <c r="DX20" s="108"/>
      <c r="DY20" s="108"/>
      <c r="DZ20" s="108"/>
    </row>
    <row r="21" spans="1:130" s="168" customFormat="1" ht="13">
      <c r="A21" s="160" t="s">
        <v>43</v>
      </c>
      <c r="B21" s="128"/>
      <c r="C21" s="107" t="s">
        <v>44</v>
      </c>
      <c r="D21" s="128"/>
      <c r="E21" s="128"/>
      <c r="F21" s="147"/>
      <c r="G21" s="128"/>
      <c r="H21" s="161"/>
      <c r="I21" s="162"/>
      <c r="J21" s="128"/>
      <c r="K21" s="128"/>
      <c r="L21" s="147"/>
      <c r="M21" s="128"/>
      <c r="N21" s="161"/>
      <c r="O21" s="162"/>
      <c r="P21" s="128"/>
      <c r="Q21" s="128"/>
      <c r="R21" s="147"/>
      <c r="S21" s="128"/>
      <c r="T21" s="161"/>
      <c r="U21" s="163"/>
      <c r="V21" s="128"/>
      <c r="W21" s="128"/>
      <c r="X21" s="128"/>
      <c r="Y21" s="147"/>
      <c r="Z21" s="147"/>
      <c r="AA21" s="128"/>
      <c r="AB21" s="161"/>
      <c r="AC21" s="163"/>
      <c r="AD21" s="128"/>
      <c r="AE21" s="128"/>
      <c r="AF21" s="128"/>
      <c r="AG21" s="147"/>
      <c r="AH21" s="147"/>
      <c r="AI21" s="128"/>
      <c r="AJ21" s="161"/>
      <c r="AK21" s="164"/>
      <c r="AL21" s="128"/>
      <c r="AM21" s="128"/>
      <c r="AN21" s="128"/>
      <c r="AO21" s="128"/>
      <c r="AP21" s="162"/>
      <c r="AQ21" s="162"/>
      <c r="AR21" s="128"/>
      <c r="AS21" s="162"/>
      <c r="AT21" s="164"/>
      <c r="AU21" s="128"/>
      <c r="AV21" s="128"/>
      <c r="AW21" s="128"/>
      <c r="AX21" s="165"/>
      <c r="AY21" s="165"/>
      <c r="AZ21" s="128"/>
      <c r="BA21" s="162"/>
      <c r="BB21" s="164"/>
      <c r="BC21" s="128"/>
      <c r="BD21" s="128"/>
      <c r="BE21" s="128"/>
      <c r="BF21" s="165"/>
      <c r="BG21" s="165"/>
      <c r="BH21" s="128"/>
      <c r="BI21" s="162"/>
      <c r="BJ21" s="164"/>
      <c r="BK21" s="128"/>
      <c r="BL21" s="128"/>
      <c r="BM21" s="128"/>
      <c r="BN21" s="128"/>
      <c r="BO21" s="165"/>
      <c r="BP21" s="165"/>
      <c r="BQ21" s="128"/>
      <c r="BR21" s="162"/>
      <c r="BS21" s="164"/>
      <c r="BT21" s="128"/>
      <c r="BU21" s="128"/>
      <c r="BV21" s="128"/>
      <c r="BW21" s="165"/>
      <c r="BX21" s="165"/>
      <c r="BY21" s="128"/>
      <c r="BZ21" s="162"/>
      <c r="CA21" s="164"/>
      <c r="CB21" s="128"/>
      <c r="CC21" s="128"/>
      <c r="CD21" s="128"/>
      <c r="CE21" s="165"/>
      <c r="CF21" s="165"/>
      <c r="CG21" s="128"/>
      <c r="CH21" s="162"/>
      <c r="CI21" s="164"/>
      <c r="CJ21" s="128"/>
      <c r="CK21" s="128"/>
      <c r="CL21" s="128"/>
      <c r="CM21" s="165"/>
      <c r="CN21" s="165"/>
      <c r="CO21" s="128"/>
      <c r="CP21" s="162"/>
      <c r="CQ21" s="164"/>
      <c r="CR21" s="128"/>
      <c r="CS21" s="128"/>
      <c r="CT21" s="128"/>
      <c r="CU21" s="165">
        <f>+(CR21-CS21)</f>
        <v>0</v>
      </c>
      <c r="CV21" s="165">
        <f>+(CR21-CT21)</f>
        <v>0</v>
      </c>
      <c r="CW21" s="128"/>
      <c r="CX21" s="166" t="str">
        <f t="shared" si="2"/>
        <v>-</v>
      </c>
      <c r="CY21" s="126"/>
      <c r="CZ21" s="128"/>
      <c r="DA21" s="128"/>
      <c r="DB21" s="128"/>
      <c r="DC21" s="128"/>
      <c r="DD21" s="128"/>
      <c r="DE21" s="166">
        <f>+(CZ21-DD21)</f>
        <v>0</v>
      </c>
      <c r="DF21" s="128" t="e">
        <f>DA21/DD21-1</f>
        <v>#DIV/0!</v>
      </c>
      <c r="DG21" s="128" t="e">
        <f>DB21/DD21-1</f>
        <v>#DIV/0!</v>
      </c>
      <c r="DH21" s="161" t="e">
        <f>DC21/DD21-1</f>
        <v>#DIV/0!</v>
      </c>
      <c r="DI21" s="117"/>
      <c r="DJ21" s="118"/>
      <c r="DK21" s="118"/>
      <c r="DL21" s="118"/>
      <c r="DM21" s="118"/>
      <c r="DN21" s="119"/>
      <c r="DO21" s="167"/>
      <c r="DX21" s="108"/>
      <c r="DY21" s="108"/>
      <c r="DZ21" s="108"/>
    </row>
    <row r="22" spans="1:130" ht="14.25" hidden="1" customHeight="1">
      <c r="A22" s="158" t="s">
        <v>23</v>
      </c>
      <c r="B22" s="45"/>
      <c r="C22" s="107" t="s">
        <v>45</v>
      </c>
      <c r="D22" s="169"/>
      <c r="E22" s="169"/>
      <c r="F22" s="145"/>
      <c r="G22" s="169"/>
      <c r="H22" s="146"/>
      <c r="I22" s="147"/>
      <c r="J22" s="169"/>
      <c r="K22" s="169"/>
      <c r="L22" s="145"/>
      <c r="M22" s="169"/>
      <c r="N22" s="146"/>
      <c r="O22" s="147"/>
      <c r="P22" s="169"/>
      <c r="Q22" s="169"/>
      <c r="R22" s="145"/>
      <c r="S22" s="169"/>
      <c r="T22" s="146"/>
      <c r="U22" s="148"/>
      <c r="V22" s="169"/>
      <c r="W22" s="169"/>
      <c r="X22" s="169"/>
      <c r="Y22" s="145"/>
      <c r="Z22" s="145"/>
      <c r="AA22" s="169"/>
      <c r="AB22" s="146"/>
      <c r="AC22" s="148"/>
      <c r="AD22" s="169"/>
      <c r="AE22" s="169"/>
      <c r="AF22" s="169"/>
      <c r="AG22" s="145"/>
      <c r="AH22" s="145"/>
      <c r="AI22" s="169"/>
      <c r="AJ22" s="146"/>
      <c r="AK22" s="149"/>
      <c r="AL22" s="169"/>
      <c r="AM22" s="169"/>
      <c r="AN22" s="169"/>
      <c r="AO22" s="169"/>
      <c r="AP22" s="145"/>
      <c r="AQ22" s="145"/>
      <c r="AR22" s="169"/>
      <c r="AS22" s="147"/>
      <c r="AT22" s="149"/>
      <c r="AU22" s="169"/>
      <c r="AV22" s="169"/>
      <c r="AW22" s="169"/>
      <c r="AX22" s="145"/>
      <c r="AY22" s="145"/>
      <c r="AZ22" s="169"/>
      <c r="BA22" s="147"/>
      <c r="BB22" s="149"/>
      <c r="BC22" s="169"/>
      <c r="BD22" s="169"/>
      <c r="BE22" s="169"/>
      <c r="BF22" s="145"/>
      <c r="BG22" s="145"/>
      <c r="BH22" s="169"/>
      <c r="BI22" s="147"/>
      <c r="BJ22" s="149"/>
      <c r="BK22" s="169"/>
      <c r="BL22" s="169"/>
      <c r="BM22" s="169"/>
      <c r="BN22" s="169"/>
      <c r="BO22" s="145"/>
      <c r="BP22" s="145"/>
      <c r="BQ22" s="169"/>
      <c r="BR22" s="147"/>
      <c r="BS22" s="149"/>
      <c r="BT22" s="169"/>
      <c r="BU22" s="169"/>
      <c r="BV22" s="169"/>
      <c r="BW22" s="145"/>
      <c r="BX22" s="145"/>
      <c r="BY22" s="169"/>
      <c r="BZ22" s="147"/>
      <c r="CA22" s="149"/>
      <c r="CB22" s="169"/>
      <c r="CC22" s="169"/>
      <c r="CD22" s="169"/>
      <c r="CE22" s="145"/>
      <c r="CF22" s="145"/>
      <c r="CG22" s="169"/>
      <c r="CH22" s="147"/>
      <c r="CI22" s="149"/>
      <c r="CJ22" s="169"/>
      <c r="CK22" s="169"/>
      <c r="CL22" s="169"/>
      <c r="CM22" s="145"/>
      <c r="CN22" s="145"/>
      <c r="CO22" s="169"/>
      <c r="CP22" s="147"/>
      <c r="CQ22" s="149"/>
      <c r="CR22" s="169"/>
      <c r="CS22" s="145"/>
      <c r="CT22" s="169"/>
      <c r="CU22" s="145">
        <f t="shared" ref="CU22:CU29" si="3">+CR22-CS22</f>
        <v>0</v>
      </c>
      <c r="CV22" s="145">
        <f t="shared" ref="CV22:CV29" si="4">+CR22-CT22</f>
        <v>0</v>
      </c>
      <c r="CW22" s="145"/>
      <c r="CX22" s="147" t="str">
        <f t="shared" si="2"/>
        <v>-</v>
      </c>
      <c r="CY22" s="150"/>
      <c r="CZ22" s="169"/>
      <c r="DA22" s="169"/>
      <c r="DB22" s="169"/>
      <c r="DC22" s="169"/>
      <c r="DD22" s="169"/>
      <c r="DE22" s="147" t="e">
        <f>CZ22/DD22-1</f>
        <v>#DIV/0!</v>
      </c>
      <c r="DF22" s="147"/>
      <c r="DG22" s="147"/>
      <c r="DH22" s="147"/>
      <c r="DI22" s="117"/>
      <c r="DJ22" s="118"/>
      <c r="DK22" s="118"/>
      <c r="DL22" s="118"/>
      <c r="DM22" s="118"/>
      <c r="DN22" s="119"/>
      <c r="DO22" s="25"/>
      <c r="DX22" s="108"/>
      <c r="DY22" s="108"/>
      <c r="DZ22" s="108"/>
    </row>
    <row r="23" spans="1:130" ht="12.75" customHeight="1">
      <c r="A23" s="158" t="s">
        <v>25</v>
      </c>
      <c r="B23" s="45"/>
      <c r="C23" s="107" t="s">
        <v>46</v>
      </c>
      <c r="D23" s="145"/>
      <c r="E23" s="145"/>
      <c r="F23" s="145"/>
      <c r="G23" s="145"/>
      <c r="H23" s="146"/>
      <c r="I23" s="147"/>
      <c r="J23" s="145"/>
      <c r="K23" s="145"/>
      <c r="L23" s="145"/>
      <c r="M23" s="145"/>
      <c r="N23" s="146"/>
      <c r="O23" s="147"/>
      <c r="P23" s="145"/>
      <c r="Q23" s="145"/>
      <c r="R23" s="145"/>
      <c r="S23" s="145"/>
      <c r="T23" s="146"/>
      <c r="U23" s="148"/>
      <c r="V23" s="145"/>
      <c r="W23" s="145"/>
      <c r="X23" s="145"/>
      <c r="Y23" s="145"/>
      <c r="Z23" s="145"/>
      <c r="AA23" s="145"/>
      <c r="AB23" s="146"/>
      <c r="AC23" s="148"/>
      <c r="AD23" s="145"/>
      <c r="AE23" s="145"/>
      <c r="AF23" s="145"/>
      <c r="AG23" s="145"/>
      <c r="AH23" s="145"/>
      <c r="AI23" s="145"/>
      <c r="AJ23" s="146"/>
      <c r="AK23" s="149"/>
      <c r="AL23" s="145"/>
      <c r="AM23" s="145"/>
      <c r="AN23" s="145"/>
      <c r="AO23" s="145"/>
      <c r="AP23" s="145"/>
      <c r="AQ23" s="145"/>
      <c r="AR23" s="145"/>
      <c r="AS23" s="147"/>
      <c r="AT23" s="149"/>
      <c r="AU23" s="145"/>
      <c r="AV23" s="145"/>
      <c r="AW23" s="145"/>
      <c r="AX23" s="145"/>
      <c r="AY23" s="145"/>
      <c r="AZ23" s="145"/>
      <c r="BA23" s="147"/>
      <c r="BB23" s="149"/>
      <c r="BC23" s="145"/>
      <c r="BD23" s="145"/>
      <c r="BE23" s="145"/>
      <c r="BF23" s="145"/>
      <c r="BG23" s="145"/>
      <c r="BH23" s="145"/>
      <c r="BI23" s="147"/>
      <c r="BJ23" s="149"/>
      <c r="BK23" s="145"/>
      <c r="BL23" s="145"/>
      <c r="BM23" s="145"/>
      <c r="BN23" s="145"/>
      <c r="BO23" s="145"/>
      <c r="BP23" s="145"/>
      <c r="BQ23" s="145"/>
      <c r="BR23" s="147"/>
      <c r="BS23" s="149"/>
      <c r="BT23" s="145"/>
      <c r="BU23" s="145"/>
      <c r="BV23" s="145"/>
      <c r="BW23" s="145"/>
      <c r="BX23" s="145"/>
      <c r="BY23" s="145"/>
      <c r="BZ23" s="147"/>
      <c r="CA23" s="149"/>
      <c r="CB23" s="145"/>
      <c r="CC23" s="145"/>
      <c r="CD23" s="145"/>
      <c r="CE23" s="145"/>
      <c r="CF23" s="145"/>
      <c r="CG23" s="145"/>
      <c r="CH23" s="147"/>
      <c r="CI23" s="149"/>
      <c r="CJ23" s="145"/>
      <c r="CK23" s="145"/>
      <c r="CL23" s="145"/>
      <c r="CM23" s="145"/>
      <c r="CN23" s="145"/>
      <c r="CO23" s="145"/>
      <c r="CP23" s="147"/>
      <c r="CQ23" s="149"/>
      <c r="CR23" s="145"/>
      <c r="CS23" s="145"/>
      <c r="CT23" s="145"/>
      <c r="CU23" s="145">
        <f t="shared" si="3"/>
        <v>0</v>
      </c>
      <c r="CV23" s="145">
        <f t="shared" si="4"/>
        <v>0</v>
      </c>
      <c r="CW23" s="131"/>
      <c r="CX23" s="147" t="str">
        <f t="shared" si="2"/>
        <v>-</v>
      </c>
      <c r="CY23" s="150"/>
      <c r="CZ23" s="145"/>
      <c r="DA23" s="145"/>
      <c r="DB23" s="145"/>
      <c r="DC23" s="145"/>
      <c r="DD23" s="145"/>
      <c r="DE23" s="147" t="e">
        <f>(CZ23/DD23-1)</f>
        <v>#DIV/0!</v>
      </c>
      <c r="DF23" s="147" t="e">
        <f>DA23/DD23-1</f>
        <v>#DIV/0!</v>
      </c>
      <c r="DG23" s="147" t="e">
        <f>DB23/DD23-1</f>
        <v>#DIV/0!</v>
      </c>
      <c r="DH23" s="147" t="e">
        <f>DC23/DD23-1</f>
        <v>#DIV/0!</v>
      </c>
      <c r="DI23" s="117"/>
      <c r="DJ23" s="118"/>
      <c r="DK23" s="118"/>
      <c r="DL23" s="118"/>
      <c r="DM23" s="118"/>
      <c r="DN23" s="119"/>
      <c r="DO23" s="25"/>
      <c r="DX23" s="108"/>
      <c r="DY23" s="108"/>
      <c r="DZ23" s="108"/>
    </row>
    <row r="24" spans="1:130" ht="13">
      <c r="A24" s="153"/>
      <c r="B24" s="45"/>
      <c r="C24" s="107" t="s">
        <v>47</v>
      </c>
      <c r="D24" s="145"/>
      <c r="E24" s="145"/>
      <c r="F24" s="145"/>
      <c r="G24" s="145"/>
      <c r="H24" s="146"/>
      <c r="I24" s="147"/>
      <c r="J24" s="145"/>
      <c r="K24" s="145"/>
      <c r="L24" s="145"/>
      <c r="M24" s="145"/>
      <c r="N24" s="146"/>
      <c r="O24" s="147"/>
      <c r="P24" s="145"/>
      <c r="Q24" s="145"/>
      <c r="R24" s="145"/>
      <c r="S24" s="145"/>
      <c r="T24" s="146"/>
      <c r="U24" s="148"/>
      <c r="V24" s="145"/>
      <c r="W24" s="145"/>
      <c r="X24" s="145"/>
      <c r="Y24" s="145"/>
      <c r="Z24" s="145"/>
      <c r="AA24" s="145"/>
      <c r="AB24" s="146"/>
      <c r="AC24" s="148"/>
      <c r="AD24" s="145"/>
      <c r="AE24" s="145"/>
      <c r="AF24" s="145"/>
      <c r="AG24" s="145"/>
      <c r="AH24" s="145"/>
      <c r="AI24" s="145"/>
      <c r="AJ24" s="146"/>
      <c r="AK24" s="149"/>
      <c r="AL24" s="145"/>
      <c r="AM24" s="145"/>
      <c r="AN24" s="145"/>
      <c r="AO24" s="145"/>
      <c r="AP24" s="145"/>
      <c r="AQ24" s="145"/>
      <c r="AR24" s="145"/>
      <c r="AS24" s="147"/>
      <c r="AT24" s="149"/>
      <c r="AU24" s="145"/>
      <c r="AV24" s="145"/>
      <c r="AW24" s="145"/>
      <c r="AX24" s="145"/>
      <c r="AY24" s="145"/>
      <c r="AZ24" s="145"/>
      <c r="BA24" s="147"/>
      <c r="BB24" s="149"/>
      <c r="BC24" s="145"/>
      <c r="BD24" s="145"/>
      <c r="BE24" s="145"/>
      <c r="BF24" s="145"/>
      <c r="BG24" s="145"/>
      <c r="BH24" s="145"/>
      <c r="BI24" s="147"/>
      <c r="BJ24" s="149"/>
      <c r="BK24" s="145"/>
      <c r="BL24" s="145"/>
      <c r="BM24" s="145"/>
      <c r="BN24" s="145"/>
      <c r="BO24" s="145"/>
      <c r="BP24" s="145"/>
      <c r="BQ24" s="145"/>
      <c r="BR24" s="147"/>
      <c r="BS24" s="149"/>
      <c r="BT24" s="145"/>
      <c r="BU24" s="145"/>
      <c r="BV24" s="145"/>
      <c r="BW24" s="145"/>
      <c r="BX24" s="145"/>
      <c r="BY24" s="145"/>
      <c r="BZ24" s="147"/>
      <c r="CA24" s="149"/>
      <c r="CB24" s="145"/>
      <c r="CC24" s="145"/>
      <c r="CD24" s="145"/>
      <c r="CE24" s="145"/>
      <c r="CF24" s="145"/>
      <c r="CG24" s="145"/>
      <c r="CH24" s="147"/>
      <c r="CI24" s="149"/>
      <c r="CJ24" s="145"/>
      <c r="CK24" s="145"/>
      <c r="CL24" s="145"/>
      <c r="CM24" s="145"/>
      <c r="CN24" s="145"/>
      <c r="CO24" s="145"/>
      <c r="CP24" s="147"/>
      <c r="CQ24" s="149"/>
      <c r="CR24" s="145"/>
      <c r="CS24" s="145"/>
      <c r="CT24" s="145"/>
      <c r="CU24" s="145">
        <f t="shared" si="3"/>
        <v>0</v>
      </c>
      <c r="CV24" s="145">
        <f t="shared" si="4"/>
        <v>0</v>
      </c>
      <c r="CW24" s="145"/>
      <c r="CX24" s="147" t="str">
        <f t="shared" si="2"/>
        <v>-</v>
      </c>
      <c r="CY24" s="150"/>
      <c r="CZ24" s="145"/>
      <c r="DA24" s="145"/>
      <c r="DB24" s="145"/>
      <c r="DC24" s="145"/>
      <c r="DD24" s="145"/>
      <c r="DE24" s="147"/>
      <c r="DF24" s="147"/>
      <c r="DG24" s="147"/>
      <c r="DH24" s="147"/>
      <c r="DI24" s="117"/>
      <c r="DJ24" s="118"/>
      <c r="DK24" s="118"/>
      <c r="DL24" s="118"/>
      <c r="DM24" s="118"/>
      <c r="DN24" s="119"/>
      <c r="DO24" s="25"/>
      <c r="DX24" s="108"/>
      <c r="DY24" s="108"/>
      <c r="DZ24" s="108"/>
    </row>
    <row r="25" spans="1:130" s="157" customFormat="1" ht="13">
      <c r="A25" s="154" t="s">
        <v>48</v>
      </c>
      <c r="B25" s="106"/>
      <c r="C25" s="107" t="s">
        <v>49</v>
      </c>
      <c r="D25" s="131"/>
      <c r="E25" s="131"/>
      <c r="F25" s="131"/>
      <c r="G25" s="131"/>
      <c r="H25" s="132"/>
      <c r="I25" s="128"/>
      <c r="J25" s="131"/>
      <c r="K25" s="131"/>
      <c r="L25" s="131"/>
      <c r="M25" s="131"/>
      <c r="N25" s="132"/>
      <c r="O25" s="128"/>
      <c r="P25" s="131"/>
      <c r="Q25" s="131"/>
      <c r="R25" s="131"/>
      <c r="S25" s="131"/>
      <c r="T25" s="132"/>
      <c r="U25" s="133"/>
      <c r="V25" s="131"/>
      <c r="W25" s="131"/>
      <c r="X25" s="131"/>
      <c r="Y25" s="131"/>
      <c r="Z25" s="131"/>
      <c r="AA25" s="131"/>
      <c r="AB25" s="132"/>
      <c r="AC25" s="133"/>
      <c r="AD25" s="131"/>
      <c r="AE25" s="131"/>
      <c r="AF25" s="131"/>
      <c r="AG25" s="131"/>
      <c r="AH25" s="131"/>
      <c r="AI25" s="131"/>
      <c r="AJ25" s="132"/>
      <c r="AK25" s="126"/>
      <c r="AL25" s="131"/>
      <c r="AM25" s="131"/>
      <c r="AN25" s="131"/>
      <c r="AO25" s="131"/>
      <c r="AP25" s="131"/>
      <c r="AQ25" s="131"/>
      <c r="AR25" s="131"/>
      <c r="AS25" s="128"/>
      <c r="AT25" s="126"/>
      <c r="AU25" s="131"/>
      <c r="AV25" s="131"/>
      <c r="AW25" s="131"/>
      <c r="AX25" s="131"/>
      <c r="AY25" s="131"/>
      <c r="AZ25" s="131"/>
      <c r="BA25" s="128"/>
      <c r="BB25" s="126"/>
      <c r="BC25" s="131"/>
      <c r="BD25" s="131"/>
      <c r="BE25" s="131"/>
      <c r="BF25" s="131"/>
      <c r="BG25" s="131"/>
      <c r="BH25" s="131"/>
      <c r="BI25" s="128"/>
      <c r="BJ25" s="126"/>
      <c r="BK25" s="131"/>
      <c r="BL25" s="131"/>
      <c r="BM25" s="131"/>
      <c r="BN25" s="131"/>
      <c r="BO25" s="131"/>
      <c r="BP25" s="131"/>
      <c r="BQ25" s="131"/>
      <c r="BR25" s="128"/>
      <c r="BS25" s="126"/>
      <c r="BT25" s="131"/>
      <c r="BU25" s="131"/>
      <c r="BV25" s="131"/>
      <c r="BW25" s="131"/>
      <c r="BX25" s="131"/>
      <c r="BY25" s="131"/>
      <c r="BZ25" s="128"/>
      <c r="CA25" s="126"/>
      <c r="CB25" s="131"/>
      <c r="CC25" s="131"/>
      <c r="CD25" s="131"/>
      <c r="CE25" s="131"/>
      <c r="CF25" s="131"/>
      <c r="CG25" s="131"/>
      <c r="CH25" s="128"/>
      <c r="CI25" s="126"/>
      <c r="CJ25" s="131"/>
      <c r="CK25" s="131"/>
      <c r="CL25" s="131"/>
      <c r="CM25" s="131"/>
      <c r="CN25" s="131"/>
      <c r="CO25" s="131"/>
      <c r="CP25" s="128"/>
      <c r="CQ25" s="126"/>
      <c r="CR25" s="131"/>
      <c r="CS25" s="131"/>
      <c r="CT25" s="131"/>
      <c r="CU25" s="131">
        <f t="shared" si="3"/>
        <v>0</v>
      </c>
      <c r="CV25" s="131">
        <f t="shared" si="4"/>
        <v>0</v>
      </c>
      <c r="CW25" s="131"/>
      <c r="CX25" s="128" t="str">
        <f t="shared" si="2"/>
        <v>-</v>
      </c>
      <c r="CY25" s="155"/>
      <c r="CZ25" s="131"/>
      <c r="DA25" s="131"/>
      <c r="DB25" s="131"/>
      <c r="DC25" s="131"/>
      <c r="DD25" s="131"/>
      <c r="DE25" s="128" t="e">
        <f>CZ25/DD25-1</f>
        <v>#DIV/0!</v>
      </c>
      <c r="DF25" s="128" t="e">
        <f>DA25/DD25-1</f>
        <v>#DIV/0!</v>
      </c>
      <c r="DG25" s="128" t="e">
        <f>DB25/DD25-1</f>
        <v>#DIV/0!</v>
      </c>
      <c r="DH25" s="128" t="e">
        <f>DC25/DD25-1</f>
        <v>#DIV/0!</v>
      </c>
      <c r="DI25" s="117"/>
      <c r="DJ25" s="118"/>
      <c r="DK25" s="118"/>
      <c r="DL25" s="118"/>
      <c r="DM25" s="118"/>
      <c r="DN25" s="119"/>
      <c r="DO25" s="156"/>
      <c r="DX25" s="108"/>
      <c r="DY25" s="108"/>
      <c r="DZ25" s="108"/>
    </row>
    <row r="26" spans="1:130" ht="12.75" hidden="1" customHeight="1">
      <c r="A26" s="158" t="s">
        <v>23</v>
      </c>
      <c r="B26" s="45"/>
      <c r="C26" s="107" t="s">
        <v>50</v>
      </c>
      <c r="D26" s="145"/>
      <c r="E26" s="145"/>
      <c r="F26" s="145"/>
      <c r="G26" s="145"/>
      <c r="H26" s="146"/>
      <c r="I26" s="147"/>
      <c r="J26" s="145"/>
      <c r="K26" s="145"/>
      <c r="L26" s="145"/>
      <c r="M26" s="145"/>
      <c r="N26" s="146"/>
      <c r="O26" s="147"/>
      <c r="P26" s="145"/>
      <c r="Q26" s="145"/>
      <c r="R26" s="145"/>
      <c r="S26" s="145"/>
      <c r="T26" s="146"/>
      <c r="U26" s="148"/>
      <c r="V26" s="145"/>
      <c r="W26" s="145"/>
      <c r="X26" s="145"/>
      <c r="Y26" s="145"/>
      <c r="Z26" s="145"/>
      <c r="AA26" s="145"/>
      <c r="AB26" s="146"/>
      <c r="AC26" s="148"/>
      <c r="AD26" s="145"/>
      <c r="AE26" s="145"/>
      <c r="AF26" s="145"/>
      <c r="AG26" s="145"/>
      <c r="AH26" s="145"/>
      <c r="AI26" s="145"/>
      <c r="AJ26" s="146"/>
      <c r="AK26" s="149"/>
      <c r="AL26" s="145"/>
      <c r="AM26" s="145"/>
      <c r="AN26" s="145"/>
      <c r="AO26" s="145"/>
      <c r="AP26" s="145"/>
      <c r="AQ26" s="145"/>
      <c r="AR26" s="145"/>
      <c r="AS26" s="147"/>
      <c r="AT26" s="149"/>
      <c r="AU26" s="145"/>
      <c r="AV26" s="145"/>
      <c r="AW26" s="145"/>
      <c r="AX26" s="145"/>
      <c r="AY26" s="145"/>
      <c r="AZ26" s="145"/>
      <c r="BA26" s="147"/>
      <c r="BB26" s="149"/>
      <c r="BC26" s="145"/>
      <c r="BD26" s="145"/>
      <c r="BE26" s="145"/>
      <c r="BF26" s="145"/>
      <c r="BG26" s="145"/>
      <c r="BH26" s="145"/>
      <c r="BI26" s="147"/>
      <c r="BJ26" s="149"/>
      <c r="BK26" s="145"/>
      <c r="BL26" s="145"/>
      <c r="BM26" s="145"/>
      <c r="BN26" s="145"/>
      <c r="BO26" s="145"/>
      <c r="BP26" s="145"/>
      <c r="BQ26" s="145"/>
      <c r="BR26" s="147"/>
      <c r="BS26" s="149"/>
      <c r="BT26" s="145"/>
      <c r="BU26" s="145"/>
      <c r="BV26" s="145"/>
      <c r="BW26" s="145"/>
      <c r="BX26" s="145"/>
      <c r="BY26" s="145"/>
      <c r="BZ26" s="147"/>
      <c r="CA26" s="149"/>
      <c r="CB26" s="145"/>
      <c r="CC26" s="145"/>
      <c r="CD26" s="145"/>
      <c r="CE26" s="145"/>
      <c r="CF26" s="145"/>
      <c r="CG26" s="145"/>
      <c r="CH26" s="147"/>
      <c r="CI26" s="149"/>
      <c r="CJ26" s="145"/>
      <c r="CK26" s="145"/>
      <c r="CL26" s="145"/>
      <c r="CM26" s="145"/>
      <c r="CN26" s="145"/>
      <c r="CO26" s="145"/>
      <c r="CP26" s="147"/>
      <c r="CQ26" s="149"/>
      <c r="CR26" s="145"/>
      <c r="CS26" s="145"/>
      <c r="CT26" s="145"/>
      <c r="CU26" s="145">
        <f t="shared" si="3"/>
        <v>0</v>
      </c>
      <c r="CV26" s="145">
        <f t="shared" si="4"/>
        <v>0</v>
      </c>
      <c r="CW26" s="145"/>
      <c r="CX26" s="147" t="str">
        <f t="shared" si="2"/>
        <v>-</v>
      </c>
      <c r="CY26" s="150"/>
      <c r="CZ26" s="145"/>
      <c r="DA26" s="145"/>
      <c r="DB26" s="145"/>
      <c r="DC26" s="145"/>
      <c r="DD26" s="145"/>
      <c r="DE26" s="147" t="e">
        <f>CZ26/DD26-1</f>
        <v>#DIV/0!</v>
      </c>
      <c r="DF26" s="147"/>
      <c r="DG26" s="147"/>
      <c r="DH26" s="147"/>
      <c r="DI26" s="117"/>
      <c r="DJ26" s="118"/>
      <c r="DK26" s="118"/>
      <c r="DL26" s="118"/>
      <c r="DM26" s="118"/>
      <c r="DN26" s="119"/>
      <c r="DO26" s="25"/>
      <c r="DX26" s="108"/>
      <c r="DY26" s="108"/>
      <c r="DZ26" s="108"/>
    </row>
    <row r="27" spans="1:130" s="143" customFormat="1" ht="18.75" hidden="1" customHeight="1">
      <c r="A27" s="134" t="s">
        <v>51</v>
      </c>
      <c r="B27" s="135"/>
      <c r="C27" s="107" t="s">
        <v>52</v>
      </c>
      <c r="D27" s="136"/>
      <c r="E27" s="136"/>
      <c r="F27" s="136"/>
      <c r="G27" s="136"/>
      <c r="H27" s="137"/>
      <c r="I27" s="138"/>
      <c r="J27" s="136"/>
      <c r="K27" s="136"/>
      <c r="L27" s="136"/>
      <c r="M27" s="136"/>
      <c r="N27" s="137"/>
      <c r="O27" s="138"/>
      <c r="P27" s="136"/>
      <c r="Q27" s="136"/>
      <c r="R27" s="136"/>
      <c r="S27" s="136"/>
      <c r="T27" s="137"/>
      <c r="U27" s="139"/>
      <c r="V27" s="136"/>
      <c r="W27" s="136"/>
      <c r="X27" s="136"/>
      <c r="Y27" s="136"/>
      <c r="Z27" s="136"/>
      <c r="AA27" s="136"/>
      <c r="AB27" s="137"/>
      <c r="AC27" s="139"/>
      <c r="AD27" s="136"/>
      <c r="AE27" s="136"/>
      <c r="AF27" s="136"/>
      <c r="AG27" s="136"/>
      <c r="AH27" s="136"/>
      <c r="AI27" s="136"/>
      <c r="AJ27" s="137"/>
      <c r="AK27" s="140"/>
      <c r="AL27" s="136"/>
      <c r="AM27" s="136"/>
      <c r="AN27" s="136"/>
      <c r="AO27" s="136"/>
      <c r="AP27" s="136"/>
      <c r="AQ27" s="136"/>
      <c r="AR27" s="136"/>
      <c r="AS27" s="138"/>
      <c r="AT27" s="140"/>
      <c r="AU27" s="136"/>
      <c r="AV27" s="136"/>
      <c r="AW27" s="136"/>
      <c r="AX27" s="136"/>
      <c r="AY27" s="136"/>
      <c r="AZ27" s="136"/>
      <c r="BA27" s="138"/>
      <c r="BB27" s="140"/>
      <c r="BC27" s="136"/>
      <c r="BD27" s="136"/>
      <c r="BE27" s="136"/>
      <c r="BF27" s="136"/>
      <c r="BG27" s="136"/>
      <c r="BH27" s="136"/>
      <c r="BI27" s="138"/>
      <c r="BJ27" s="140"/>
      <c r="BK27" s="136"/>
      <c r="BL27" s="136"/>
      <c r="BM27" s="136"/>
      <c r="BN27" s="136"/>
      <c r="BO27" s="136"/>
      <c r="BP27" s="136"/>
      <c r="BQ27" s="136"/>
      <c r="BR27" s="138"/>
      <c r="BS27" s="140"/>
      <c r="BT27" s="136"/>
      <c r="BU27" s="136"/>
      <c r="BV27" s="136"/>
      <c r="BW27" s="136"/>
      <c r="BX27" s="136"/>
      <c r="BY27" s="136"/>
      <c r="BZ27" s="138"/>
      <c r="CA27" s="140"/>
      <c r="CB27" s="136"/>
      <c r="CC27" s="136"/>
      <c r="CD27" s="136"/>
      <c r="CE27" s="136"/>
      <c r="CF27" s="136"/>
      <c r="CG27" s="136"/>
      <c r="CH27" s="138"/>
      <c r="CI27" s="140"/>
      <c r="CJ27" s="136"/>
      <c r="CK27" s="136"/>
      <c r="CL27" s="136"/>
      <c r="CM27" s="136"/>
      <c r="CN27" s="136"/>
      <c r="CO27" s="136"/>
      <c r="CP27" s="138"/>
      <c r="CQ27" s="140"/>
      <c r="CR27" s="136"/>
      <c r="CS27" s="136"/>
      <c r="CT27" s="136"/>
      <c r="CU27" s="136">
        <f t="shared" si="3"/>
        <v>0</v>
      </c>
      <c r="CV27" s="136">
        <f t="shared" si="4"/>
        <v>0</v>
      </c>
      <c r="CW27" s="136"/>
      <c r="CX27" s="138" t="str">
        <f t="shared" si="2"/>
        <v>-</v>
      </c>
      <c r="CY27" s="141"/>
      <c r="CZ27" s="136"/>
      <c r="DA27" s="136"/>
      <c r="DB27" s="136"/>
      <c r="DC27" s="136"/>
      <c r="DD27" s="136"/>
      <c r="DE27" s="138" t="e">
        <f>CZ27/DD27-1</f>
        <v>#DIV/0!</v>
      </c>
      <c r="DF27" s="138"/>
      <c r="DG27" s="138"/>
      <c r="DH27" s="138"/>
      <c r="DI27" s="117"/>
      <c r="DJ27" s="118"/>
      <c r="DK27" s="118"/>
      <c r="DL27" s="118"/>
      <c r="DM27" s="118"/>
      <c r="DN27" s="119"/>
      <c r="DO27" s="142"/>
      <c r="DX27" s="108"/>
      <c r="DY27" s="108"/>
      <c r="DZ27" s="108"/>
    </row>
    <row r="28" spans="1:130" ht="12.75" customHeight="1">
      <c r="A28" s="158" t="s">
        <v>25</v>
      </c>
      <c r="B28" s="45"/>
      <c r="C28" s="107" t="s">
        <v>53</v>
      </c>
      <c r="D28" s="145"/>
      <c r="E28" s="145"/>
      <c r="F28" s="145"/>
      <c r="G28" s="145"/>
      <c r="H28" s="146"/>
      <c r="I28" s="147"/>
      <c r="J28" s="145"/>
      <c r="K28" s="145"/>
      <c r="L28" s="145"/>
      <c r="M28" s="145"/>
      <c r="N28" s="146"/>
      <c r="O28" s="147"/>
      <c r="P28" s="145"/>
      <c r="Q28" s="145"/>
      <c r="R28" s="145"/>
      <c r="S28" s="145"/>
      <c r="T28" s="146"/>
      <c r="U28" s="148"/>
      <c r="V28" s="145"/>
      <c r="W28" s="145"/>
      <c r="X28" s="145"/>
      <c r="Y28" s="145"/>
      <c r="Z28" s="145"/>
      <c r="AA28" s="145"/>
      <c r="AB28" s="146"/>
      <c r="AC28" s="148"/>
      <c r="AD28" s="145"/>
      <c r="AE28" s="145"/>
      <c r="AF28" s="145"/>
      <c r="AG28" s="145"/>
      <c r="AH28" s="145"/>
      <c r="AI28" s="145"/>
      <c r="AJ28" s="146"/>
      <c r="AK28" s="149"/>
      <c r="AL28" s="145"/>
      <c r="AM28" s="145"/>
      <c r="AN28" s="145"/>
      <c r="AO28" s="145"/>
      <c r="AP28" s="145"/>
      <c r="AQ28" s="145"/>
      <c r="AR28" s="145"/>
      <c r="AS28" s="147"/>
      <c r="AT28" s="149"/>
      <c r="AU28" s="145"/>
      <c r="AV28" s="145"/>
      <c r="AW28" s="145"/>
      <c r="AX28" s="145"/>
      <c r="AY28" s="145"/>
      <c r="AZ28" s="145"/>
      <c r="BA28" s="147"/>
      <c r="BB28" s="149"/>
      <c r="BC28" s="145"/>
      <c r="BD28" s="145"/>
      <c r="BE28" s="145"/>
      <c r="BF28" s="145"/>
      <c r="BG28" s="145"/>
      <c r="BH28" s="145"/>
      <c r="BI28" s="147"/>
      <c r="BJ28" s="149"/>
      <c r="BK28" s="145"/>
      <c r="BL28" s="145"/>
      <c r="BM28" s="145"/>
      <c r="BN28" s="145"/>
      <c r="BO28" s="145"/>
      <c r="BP28" s="145"/>
      <c r="BQ28" s="145"/>
      <c r="BR28" s="147"/>
      <c r="BS28" s="149"/>
      <c r="BT28" s="145"/>
      <c r="BU28" s="145"/>
      <c r="BV28" s="145"/>
      <c r="BW28" s="145"/>
      <c r="BX28" s="145"/>
      <c r="BY28" s="145"/>
      <c r="BZ28" s="147"/>
      <c r="CA28" s="149"/>
      <c r="CB28" s="145"/>
      <c r="CC28" s="145"/>
      <c r="CD28" s="145"/>
      <c r="CE28" s="145"/>
      <c r="CF28" s="145"/>
      <c r="CG28" s="145"/>
      <c r="CH28" s="147"/>
      <c r="CI28" s="149"/>
      <c r="CJ28" s="145"/>
      <c r="CK28" s="145"/>
      <c r="CL28" s="145"/>
      <c r="CM28" s="145"/>
      <c r="CN28" s="145"/>
      <c r="CO28" s="145"/>
      <c r="CP28" s="147"/>
      <c r="CQ28" s="149"/>
      <c r="CR28" s="145"/>
      <c r="CS28" s="145"/>
      <c r="CT28" s="145"/>
      <c r="CU28" s="145">
        <f t="shared" si="3"/>
        <v>0</v>
      </c>
      <c r="CV28" s="145">
        <f t="shared" si="4"/>
        <v>0</v>
      </c>
      <c r="CW28" s="145"/>
      <c r="CX28" s="147" t="str">
        <f t="shared" si="2"/>
        <v>-</v>
      </c>
      <c r="CY28" s="150"/>
      <c r="CZ28" s="145"/>
      <c r="DA28" s="145"/>
      <c r="DB28" s="145"/>
      <c r="DC28" s="145"/>
      <c r="DD28" s="145"/>
      <c r="DE28" s="147" t="e">
        <f>CZ28/DD28-1</f>
        <v>#DIV/0!</v>
      </c>
      <c r="DF28" s="147" t="e">
        <f>DA28/DD28-1</f>
        <v>#DIV/0!</v>
      </c>
      <c r="DG28" s="147" t="e">
        <f>DB28/DD28-1</f>
        <v>#DIV/0!</v>
      </c>
      <c r="DH28" s="147" t="e">
        <f>DC28/DD28-1</f>
        <v>#DIV/0!</v>
      </c>
      <c r="DI28" s="117"/>
      <c r="DJ28" s="118"/>
      <c r="DK28" s="118"/>
      <c r="DL28" s="118"/>
      <c r="DM28" s="118"/>
      <c r="DN28" s="119"/>
      <c r="DO28" s="25"/>
      <c r="DX28" s="108"/>
      <c r="DY28" s="108"/>
      <c r="DZ28" s="108"/>
    </row>
    <row r="29" spans="1:130" s="143" customFormat="1" ht="12.75" customHeight="1">
      <c r="A29" s="134" t="s">
        <v>27</v>
      </c>
      <c r="B29" s="135"/>
      <c r="C29" s="107" t="s">
        <v>54</v>
      </c>
      <c r="D29" s="136"/>
      <c r="E29" s="136"/>
      <c r="F29" s="136"/>
      <c r="G29" s="136"/>
      <c r="H29" s="137"/>
      <c r="I29" s="138"/>
      <c r="J29" s="136"/>
      <c r="K29" s="136"/>
      <c r="L29" s="136"/>
      <c r="M29" s="136"/>
      <c r="N29" s="137"/>
      <c r="O29" s="138"/>
      <c r="P29" s="136"/>
      <c r="Q29" s="136"/>
      <c r="R29" s="136"/>
      <c r="S29" s="136"/>
      <c r="T29" s="137"/>
      <c r="U29" s="139"/>
      <c r="V29" s="136"/>
      <c r="W29" s="136"/>
      <c r="X29" s="136"/>
      <c r="Y29" s="136"/>
      <c r="Z29" s="136"/>
      <c r="AA29" s="136"/>
      <c r="AB29" s="137"/>
      <c r="AC29" s="139"/>
      <c r="AD29" s="136"/>
      <c r="AE29" s="136"/>
      <c r="AF29" s="136"/>
      <c r="AG29" s="136"/>
      <c r="AH29" s="136"/>
      <c r="AI29" s="136"/>
      <c r="AJ29" s="137"/>
      <c r="AK29" s="140"/>
      <c r="AL29" s="136"/>
      <c r="AM29" s="136"/>
      <c r="AN29" s="136"/>
      <c r="AO29" s="136"/>
      <c r="AP29" s="136"/>
      <c r="AQ29" s="136"/>
      <c r="AR29" s="136"/>
      <c r="AS29" s="138"/>
      <c r="AT29" s="140"/>
      <c r="AU29" s="136"/>
      <c r="AV29" s="136"/>
      <c r="AW29" s="136"/>
      <c r="AX29" s="136"/>
      <c r="AY29" s="136"/>
      <c r="AZ29" s="136"/>
      <c r="BA29" s="138"/>
      <c r="BB29" s="140"/>
      <c r="BC29" s="136"/>
      <c r="BD29" s="136"/>
      <c r="BE29" s="136"/>
      <c r="BF29" s="136"/>
      <c r="BG29" s="136"/>
      <c r="BH29" s="136"/>
      <c r="BI29" s="138"/>
      <c r="BJ29" s="140"/>
      <c r="BK29" s="136"/>
      <c r="BL29" s="136"/>
      <c r="BM29" s="136"/>
      <c r="BN29" s="136"/>
      <c r="BO29" s="136"/>
      <c r="BP29" s="136"/>
      <c r="BQ29" s="136"/>
      <c r="BR29" s="138"/>
      <c r="BS29" s="140"/>
      <c r="BT29" s="136"/>
      <c r="BU29" s="136"/>
      <c r="BV29" s="136"/>
      <c r="BW29" s="136"/>
      <c r="BX29" s="136"/>
      <c r="BY29" s="136"/>
      <c r="BZ29" s="138"/>
      <c r="CA29" s="140"/>
      <c r="CB29" s="136"/>
      <c r="CC29" s="136"/>
      <c r="CD29" s="136"/>
      <c r="CE29" s="136"/>
      <c r="CF29" s="136"/>
      <c r="CG29" s="136"/>
      <c r="CH29" s="138"/>
      <c r="CI29" s="140"/>
      <c r="CJ29" s="136"/>
      <c r="CK29" s="136"/>
      <c r="CL29" s="136"/>
      <c r="CM29" s="136"/>
      <c r="CN29" s="136"/>
      <c r="CO29" s="136"/>
      <c r="CP29" s="138"/>
      <c r="CQ29" s="140"/>
      <c r="CR29" s="136"/>
      <c r="CS29" s="136"/>
      <c r="CT29" s="136"/>
      <c r="CU29" s="136">
        <f t="shared" si="3"/>
        <v>0</v>
      </c>
      <c r="CV29" s="136">
        <f t="shared" si="4"/>
        <v>0</v>
      </c>
      <c r="CW29" s="136"/>
      <c r="CX29" s="138" t="str">
        <f t="shared" si="2"/>
        <v>-</v>
      </c>
      <c r="CY29" s="141"/>
      <c r="CZ29" s="136"/>
      <c r="DA29" s="136"/>
      <c r="DB29" s="136"/>
      <c r="DC29" s="136"/>
      <c r="DD29" s="136"/>
      <c r="DE29" s="138" t="e">
        <f>CZ29/DD29-1</f>
        <v>#DIV/0!</v>
      </c>
      <c r="DF29" s="138" t="e">
        <f>DA29/DD29-1</f>
        <v>#DIV/0!</v>
      </c>
      <c r="DG29" s="138"/>
      <c r="DH29" s="138" t="e">
        <f>DC29/DD29-1</f>
        <v>#DIV/0!</v>
      </c>
      <c r="DI29" s="117"/>
      <c r="DJ29" s="118"/>
      <c r="DK29" s="118"/>
      <c r="DL29" s="118"/>
      <c r="DM29" s="118"/>
      <c r="DN29" s="119"/>
      <c r="DO29" s="142"/>
      <c r="DX29" s="108"/>
      <c r="DY29" s="108"/>
      <c r="DZ29" s="108"/>
    </row>
    <row r="30" spans="1:130" ht="15" customHeight="1">
      <c r="A30" s="158"/>
      <c r="B30" s="45"/>
      <c r="C30" s="107" t="s">
        <v>55</v>
      </c>
      <c r="D30" s="145"/>
      <c r="E30" s="145"/>
      <c r="F30" s="145"/>
      <c r="G30" s="145"/>
      <c r="H30" s="146"/>
      <c r="I30" s="147"/>
      <c r="J30" s="145"/>
      <c r="K30" s="145"/>
      <c r="L30" s="145"/>
      <c r="M30" s="145"/>
      <c r="N30" s="146"/>
      <c r="O30" s="147"/>
      <c r="P30" s="145"/>
      <c r="Q30" s="145"/>
      <c r="R30" s="145"/>
      <c r="S30" s="145"/>
      <c r="T30" s="146"/>
      <c r="U30" s="148"/>
      <c r="V30" s="145"/>
      <c r="W30" s="145"/>
      <c r="X30" s="145"/>
      <c r="Y30" s="145"/>
      <c r="Z30" s="145"/>
      <c r="AA30" s="145"/>
      <c r="AB30" s="146"/>
      <c r="AC30" s="148"/>
      <c r="AD30" s="145"/>
      <c r="AE30" s="145"/>
      <c r="AF30" s="145"/>
      <c r="AG30" s="145"/>
      <c r="AH30" s="145"/>
      <c r="AI30" s="145"/>
      <c r="AJ30" s="146"/>
      <c r="AK30" s="149"/>
      <c r="AL30" s="145"/>
      <c r="AM30" s="145"/>
      <c r="AN30" s="145"/>
      <c r="AO30" s="145"/>
      <c r="AP30" s="145"/>
      <c r="AQ30" s="145"/>
      <c r="AR30" s="145"/>
      <c r="AS30" s="147"/>
      <c r="AT30" s="149"/>
      <c r="AU30" s="145"/>
      <c r="AV30" s="145"/>
      <c r="AW30" s="145"/>
      <c r="AX30" s="145"/>
      <c r="AY30" s="145"/>
      <c r="AZ30" s="145"/>
      <c r="BA30" s="147"/>
      <c r="BB30" s="149"/>
      <c r="BC30" s="145"/>
      <c r="BD30" s="145"/>
      <c r="BE30" s="145"/>
      <c r="BF30" s="145"/>
      <c r="BG30" s="145"/>
      <c r="BH30" s="145"/>
      <c r="BI30" s="147"/>
      <c r="BJ30" s="149"/>
      <c r="BK30" s="145"/>
      <c r="BL30" s="145"/>
      <c r="BM30" s="145"/>
      <c r="BN30" s="145"/>
      <c r="BO30" s="145"/>
      <c r="BP30" s="145"/>
      <c r="BQ30" s="145"/>
      <c r="BR30" s="147"/>
      <c r="BS30" s="149"/>
      <c r="BT30" s="145"/>
      <c r="BU30" s="145"/>
      <c r="BV30" s="145"/>
      <c r="BW30" s="145"/>
      <c r="BX30" s="145"/>
      <c r="BY30" s="145"/>
      <c r="BZ30" s="147"/>
      <c r="CA30" s="149"/>
      <c r="CB30" s="145"/>
      <c r="CC30" s="145"/>
      <c r="CD30" s="145"/>
      <c r="CE30" s="145"/>
      <c r="CF30" s="145"/>
      <c r="CG30" s="145"/>
      <c r="CH30" s="147"/>
      <c r="CI30" s="149"/>
      <c r="CJ30" s="145"/>
      <c r="CK30" s="145"/>
      <c r="CL30" s="145"/>
      <c r="CM30" s="145"/>
      <c r="CN30" s="145"/>
      <c r="CO30" s="145"/>
      <c r="CP30" s="147"/>
      <c r="CQ30" s="149"/>
      <c r="CR30" s="145"/>
      <c r="CS30" s="145"/>
      <c r="CT30" s="145"/>
      <c r="CU30" s="145"/>
      <c r="CV30" s="145"/>
      <c r="CW30" s="145"/>
      <c r="CX30" s="147" t="str">
        <f t="shared" si="2"/>
        <v>-</v>
      </c>
      <c r="CY30" s="150"/>
      <c r="CZ30" s="145"/>
      <c r="DA30" s="145"/>
      <c r="DB30" s="145"/>
      <c r="DC30" s="145"/>
      <c r="DD30" s="145"/>
      <c r="DE30" s="147"/>
      <c r="DF30" s="147"/>
      <c r="DG30" s="147"/>
      <c r="DH30" s="147"/>
      <c r="DI30" s="117"/>
      <c r="DJ30" s="118"/>
      <c r="DK30" s="118"/>
      <c r="DL30" s="118"/>
      <c r="DM30" s="118"/>
      <c r="DN30" s="119"/>
      <c r="DO30" s="25"/>
      <c r="DX30" s="108"/>
      <c r="DY30" s="108"/>
      <c r="DZ30" s="108"/>
    </row>
    <row r="31" spans="1:130" s="157" customFormat="1" ht="13">
      <c r="A31" s="154" t="s">
        <v>56</v>
      </c>
      <c r="B31" s="106"/>
      <c r="C31" s="107" t="s">
        <v>57</v>
      </c>
      <c r="D31" s="131"/>
      <c r="E31" s="131"/>
      <c r="F31" s="131"/>
      <c r="G31" s="131"/>
      <c r="H31" s="132"/>
      <c r="I31" s="128"/>
      <c r="J31" s="131"/>
      <c r="K31" s="131"/>
      <c r="L31" s="131"/>
      <c r="M31" s="131"/>
      <c r="N31" s="132"/>
      <c r="O31" s="128"/>
      <c r="P31" s="131"/>
      <c r="Q31" s="131"/>
      <c r="R31" s="131"/>
      <c r="S31" s="131"/>
      <c r="T31" s="132"/>
      <c r="U31" s="133"/>
      <c r="V31" s="131"/>
      <c r="W31" s="131"/>
      <c r="X31" s="131"/>
      <c r="Y31" s="131"/>
      <c r="Z31" s="131"/>
      <c r="AA31" s="131"/>
      <c r="AB31" s="132"/>
      <c r="AC31" s="133"/>
      <c r="AD31" s="131"/>
      <c r="AE31" s="131"/>
      <c r="AF31" s="131"/>
      <c r="AG31" s="131"/>
      <c r="AH31" s="131"/>
      <c r="AI31" s="131"/>
      <c r="AJ31" s="132"/>
      <c r="AK31" s="126"/>
      <c r="AL31" s="131"/>
      <c r="AM31" s="131"/>
      <c r="AN31" s="131"/>
      <c r="AO31" s="131"/>
      <c r="AP31" s="131"/>
      <c r="AQ31" s="131"/>
      <c r="AR31" s="131"/>
      <c r="AS31" s="128"/>
      <c r="AT31" s="126"/>
      <c r="AU31" s="131"/>
      <c r="AV31" s="131"/>
      <c r="AW31" s="131"/>
      <c r="AX31" s="131"/>
      <c r="AY31" s="131"/>
      <c r="AZ31" s="131"/>
      <c r="BA31" s="128"/>
      <c r="BB31" s="126"/>
      <c r="BC31" s="131"/>
      <c r="BD31" s="131"/>
      <c r="BE31" s="131"/>
      <c r="BF31" s="131"/>
      <c r="BG31" s="131"/>
      <c r="BH31" s="131"/>
      <c r="BI31" s="128"/>
      <c r="BJ31" s="126"/>
      <c r="BK31" s="131"/>
      <c r="BL31" s="131"/>
      <c r="BM31" s="131"/>
      <c r="BN31" s="131"/>
      <c r="BO31" s="131"/>
      <c r="BP31" s="131"/>
      <c r="BQ31" s="131"/>
      <c r="BR31" s="128"/>
      <c r="BS31" s="126"/>
      <c r="BT31" s="131"/>
      <c r="BU31" s="131"/>
      <c r="BV31" s="131"/>
      <c r="BW31" s="131"/>
      <c r="BX31" s="131"/>
      <c r="BY31" s="131"/>
      <c r="BZ31" s="128"/>
      <c r="CA31" s="126"/>
      <c r="CB31" s="131"/>
      <c r="CC31" s="131"/>
      <c r="CD31" s="131"/>
      <c r="CE31" s="131"/>
      <c r="CF31" s="131"/>
      <c r="CG31" s="131"/>
      <c r="CH31" s="128"/>
      <c r="CI31" s="126"/>
      <c r="CJ31" s="131"/>
      <c r="CK31" s="131"/>
      <c r="CL31" s="131"/>
      <c r="CM31" s="131"/>
      <c r="CN31" s="131"/>
      <c r="CO31" s="131"/>
      <c r="CP31" s="128"/>
      <c r="CQ31" s="126"/>
      <c r="CR31" s="131"/>
      <c r="CS31" s="131"/>
      <c r="CT31" s="131"/>
      <c r="CU31" s="131">
        <f>+CR31-CS31</f>
        <v>0</v>
      </c>
      <c r="CV31" s="131">
        <f>+CR31-CT31</f>
        <v>0</v>
      </c>
      <c r="CW31" s="131"/>
      <c r="CX31" s="128" t="str">
        <f t="shared" si="2"/>
        <v>-</v>
      </c>
      <c r="CY31" s="155"/>
      <c r="CZ31" s="131"/>
      <c r="DA31" s="131"/>
      <c r="DB31" s="131"/>
      <c r="DC31" s="131"/>
      <c r="DD31" s="131"/>
      <c r="DE31" s="128" t="e">
        <f>CZ31/DD31-1</f>
        <v>#DIV/0!</v>
      </c>
      <c r="DF31" s="128" t="e">
        <f>DA31/DD31-1</f>
        <v>#DIV/0!</v>
      </c>
      <c r="DG31" s="128" t="e">
        <f>DB31/DD31-1</f>
        <v>#DIV/0!</v>
      </c>
      <c r="DH31" s="128" t="e">
        <f>DC31/DD31-1</f>
        <v>#DIV/0!</v>
      </c>
      <c r="DI31" s="117"/>
      <c r="DJ31" s="118"/>
      <c r="DK31" s="118"/>
      <c r="DL31" s="118"/>
      <c r="DM31" s="118"/>
      <c r="DN31" s="119"/>
      <c r="DO31" s="156"/>
      <c r="DX31" s="108"/>
      <c r="DY31" s="108"/>
      <c r="DZ31" s="108"/>
    </row>
    <row r="32" spans="1:130" s="168" customFormat="1" ht="13">
      <c r="A32" s="170" t="s">
        <v>43</v>
      </c>
      <c r="B32" s="128"/>
      <c r="C32" s="107" t="s">
        <v>58</v>
      </c>
      <c r="D32" s="128"/>
      <c r="E32" s="128"/>
      <c r="F32" s="128"/>
      <c r="G32" s="128"/>
      <c r="H32" s="161"/>
      <c r="I32" s="162"/>
      <c r="J32" s="128"/>
      <c r="K32" s="128"/>
      <c r="L32" s="128"/>
      <c r="M32" s="128"/>
      <c r="N32" s="161"/>
      <c r="O32" s="162"/>
      <c r="P32" s="128"/>
      <c r="Q32" s="128"/>
      <c r="R32" s="128"/>
      <c r="S32" s="128"/>
      <c r="T32" s="161"/>
      <c r="U32" s="163"/>
      <c r="V32" s="128"/>
      <c r="W32" s="128"/>
      <c r="X32" s="128"/>
      <c r="Y32" s="128"/>
      <c r="Z32" s="128"/>
      <c r="AA32" s="128"/>
      <c r="AB32" s="161"/>
      <c r="AC32" s="163"/>
      <c r="AD32" s="128"/>
      <c r="AE32" s="128"/>
      <c r="AF32" s="128"/>
      <c r="AG32" s="128"/>
      <c r="AH32" s="128"/>
      <c r="AI32" s="128"/>
      <c r="AJ32" s="161"/>
      <c r="AK32" s="164"/>
      <c r="AL32" s="128"/>
      <c r="AM32" s="128"/>
      <c r="AN32" s="128"/>
      <c r="AO32" s="128"/>
      <c r="AP32" s="162"/>
      <c r="AQ32" s="162"/>
      <c r="AR32" s="128"/>
      <c r="AS32" s="162"/>
      <c r="AT32" s="164"/>
      <c r="AU32" s="128"/>
      <c r="AV32" s="128"/>
      <c r="AW32" s="128"/>
      <c r="AX32" s="162"/>
      <c r="AY32" s="162"/>
      <c r="AZ32" s="128"/>
      <c r="BA32" s="162"/>
      <c r="BB32" s="164"/>
      <c r="BC32" s="128"/>
      <c r="BD32" s="128"/>
      <c r="BE32" s="128"/>
      <c r="BF32" s="162"/>
      <c r="BG32" s="162"/>
      <c r="BH32" s="128"/>
      <c r="BI32" s="162"/>
      <c r="BJ32" s="164"/>
      <c r="BK32" s="128"/>
      <c r="BL32" s="128"/>
      <c r="BM32" s="128"/>
      <c r="BN32" s="128"/>
      <c r="BO32" s="162"/>
      <c r="BP32" s="162"/>
      <c r="BQ32" s="128"/>
      <c r="BR32" s="162"/>
      <c r="BS32" s="164"/>
      <c r="BT32" s="128"/>
      <c r="BU32" s="128"/>
      <c r="BV32" s="128"/>
      <c r="BW32" s="162"/>
      <c r="BX32" s="162"/>
      <c r="BY32" s="128"/>
      <c r="BZ32" s="162"/>
      <c r="CA32" s="164"/>
      <c r="CB32" s="128"/>
      <c r="CC32" s="128"/>
      <c r="CD32" s="128"/>
      <c r="CE32" s="162"/>
      <c r="CF32" s="162"/>
      <c r="CG32" s="128"/>
      <c r="CH32" s="162"/>
      <c r="CI32" s="164"/>
      <c r="CJ32" s="128"/>
      <c r="CK32" s="128"/>
      <c r="CL32" s="128"/>
      <c r="CM32" s="162"/>
      <c r="CN32" s="162"/>
      <c r="CO32" s="128"/>
      <c r="CP32" s="162"/>
      <c r="CQ32" s="164"/>
      <c r="CR32" s="128"/>
      <c r="CS32" s="128"/>
      <c r="CT32" s="128"/>
      <c r="CU32" s="162">
        <f>+(CR32-CS32)</f>
        <v>0</v>
      </c>
      <c r="CV32" s="162">
        <f>+(CR32-CT32)</f>
        <v>0</v>
      </c>
      <c r="CW32" s="128"/>
      <c r="CX32" s="162" t="str">
        <f t="shared" si="2"/>
        <v>-</v>
      </c>
      <c r="CY32" s="126"/>
      <c r="CZ32" s="128"/>
      <c r="DA32" s="128"/>
      <c r="DB32" s="128"/>
      <c r="DC32" s="128"/>
      <c r="DD32" s="128"/>
      <c r="DE32" s="162">
        <f>(CZ32-DD32)</f>
        <v>0</v>
      </c>
      <c r="DF32" s="128" t="e">
        <f>DA32/DD32-1</f>
        <v>#DIV/0!</v>
      </c>
      <c r="DG32" s="128" t="e">
        <f>DB32/DD32-1</f>
        <v>#DIV/0!</v>
      </c>
      <c r="DH32" s="161" t="e">
        <f>DC32/DD32-1</f>
        <v>#DIV/0!</v>
      </c>
      <c r="DI32" s="117"/>
      <c r="DJ32" s="118"/>
      <c r="DK32" s="118"/>
      <c r="DL32" s="118"/>
      <c r="DM32" s="118"/>
      <c r="DN32" s="119"/>
      <c r="DO32" s="167"/>
      <c r="DX32" s="108"/>
      <c r="DY32" s="108"/>
      <c r="DZ32" s="108"/>
    </row>
    <row r="33" spans="1:130" ht="9" hidden="1" customHeight="1">
      <c r="A33" s="158" t="s">
        <v>23</v>
      </c>
      <c r="B33" s="45"/>
      <c r="C33" s="107" t="s">
        <v>59</v>
      </c>
      <c r="D33" s="145"/>
      <c r="E33" s="145"/>
      <c r="F33" s="131"/>
      <c r="G33" s="145"/>
      <c r="H33" s="146"/>
      <c r="I33" s="147"/>
      <c r="J33" s="145"/>
      <c r="K33" s="145"/>
      <c r="L33" s="131"/>
      <c r="M33" s="145"/>
      <c r="N33" s="146"/>
      <c r="O33" s="147"/>
      <c r="P33" s="145"/>
      <c r="Q33" s="145"/>
      <c r="R33" s="131"/>
      <c r="S33" s="145"/>
      <c r="T33" s="146"/>
      <c r="U33" s="148"/>
      <c r="V33" s="145"/>
      <c r="W33" s="145"/>
      <c r="X33" s="145"/>
      <c r="Y33" s="131"/>
      <c r="Z33" s="131"/>
      <c r="AA33" s="145"/>
      <c r="AB33" s="146"/>
      <c r="AC33" s="148"/>
      <c r="AD33" s="145"/>
      <c r="AE33" s="145"/>
      <c r="AF33" s="145"/>
      <c r="AG33" s="131"/>
      <c r="AH33" s="131"/>
      <c r="AI33" s="145"/>
      <c r="AJ33" s="146"/>
      <c r="AK33" s="149"/>
      <c r="AL33" s="145"/>
      <c r="AM33" s="145"/>
      <c r="AN33" s="145"/>
      <c r="AO33" s="145"/>
      <c r="AP33" s="145"/>
      <c r="AQ33" s="145"/>
      <c r="AR33" s="145"/>
      <c r="AS33" s="147"/>
      <c r="AT33" s="149"/>
      <c r="AU33" s="145"/>
      <c r="AV33" s="145"/>
      <c r="AW33" s="145"/>
      <c r="AX33" s="145"/>
      <c r="AY33" s="145"/>
      <c r="AZ33" s="145"/>
      <c r="BA33" s="147"/>
      <c r="BB33" s="149"/>
      <c r="BC33" s="145"/>
      <c r="BD33" s="145"/>
      <c r="BE33" s="145"/>
      <c r="BF33" s="145"/>
      <c r="BG33" s="145"/>
      <c r="BH33" s="145"/>
      <c r="BI33" s="147"/>
      <c r="BJ33" s="149"/>
      <c r="BK33" s="145"/>
      <c r="BL33" s="145"/>
      <c r="BM33" s="145"/>
      <c r="BN33" s="145"/>
      <c r="BO33" s="145"/>
      <c r="BP33" s="145"/>
      <c r="BQ33" s="145"/>
      <c r="BR33" s="147"/>
      <c r="BS33" s="149"/>
      <c r="BT33" s="145"/>
      <c r="BU33" s="145"/>
      <c r="BV33" s="145"/>
      <c r="BW33" s="145"/>
      <c r="BX33" s="145"/>
      <c r="BY33" s="145"/>
      <c r="BZ33" s="147"/>
      <c r="CA33" s="149"/>
      <c r="CB33" s="145"/>
      <c r="CC33" s="145"/>
      <c r="CD33" s="145"/>
      <c r="CE33" s="145"/>
      <c r="CF33" s="145"/>
      <c r="CG33" s="145"/>
      <c r="CH33" s="147"/>
      <c r="CI33" s="149"/>
      <c r="CJ33" s="145"/>
      <c r="CK33" s="145"/>
      <c r="CL33" s="145"/>
      <c r="CM33" s="145"/>
      <c r="CN33" s="145"/>
      <c r="CO33" s="145"/>
      <c r="CP33" s="147"/>
      <c r="CQ33" s="149"/>
      <c r="CR33" s="145"/>
      <c r="CS33" s="145"/>
      <c r="CT33" s="145"/>
      <c r="CU33" s="145">
        <f t="shared" ref="CU33:CU41" si="5">+CR33-CS33</f>
        <v>0</v>
      </c>
      <c r="CV33" s="145">
        <f t="shared" ref="CV33:CV41" si="6">+CR33-CT33</f>
        <v>0</v>
      </c>
      <c r="CW33" s="145"/>
      <c r="CX33" s="147" t="str">
        <f t="shared" si="2"/>
        <v>-</v>
      </c>
      <c r="CY33" s="150"/>
      <c r="CZ33" s="145"/>
      <c r="DA33" s="145"/>
      <c r="DB33" s="145"/>
      <c r="DC33" s="145"/>
      <c r="DD33" s="145"/>
      <c r="DE33" s="147" t="e">
        <f>CZ33/DD33-1</f>
        <v>#DIV/0!</v>
      </c>
      <c r="DF33" s="147"/>
      <c r="DG33" s="147"/>
      <c r="DH33" s="147"/>
      <c r="DI33" s="117"/>
      <c r="DJ33" s="118"/>
      <c r="DK33" s="118"/>
      <c r="DL33" s="118"/>
      <c r="DM33" s="118"/>
      <c r="DN33" s="119"/>
      <c r="DO33" s="25"/>
      <c r="DX33" s="108"/>
      <c r="DY33" s="108"/>
      <c r="DZ33" s="108"/>
    </row>
    <row r="34" spans="1:130" s="173" customFormat="1" ht="12.75" customHeight="1">
      <c r="A34" s="171" t="s">
        <v>25</v>
      </c>
      <c r="B34" s="135"/>
      <c r="C34" s="107" t="s">
        <v>60</v>
      </c>
      <c r="D34" s="136"/>
      <c r="E34" s="136"/>
      <c r="F34" s="136"/>
      <c r="G34" s="136"/>
      <c r="H34" s="137"/>
      <c r="I34" s="138"/>
      <c r="J34" s="136"/>
      <c r="K34" s="136"/>
      <c r="L34" s="136"/>
      <c r="M34" s="136"/>
      <c r="N34" s="137"/>
      <c r="O34" s="138"/>
      <c r="P34" s="136"/>
      <c r="Q34" s="136"/>
      <c r="R34" s="136"/>
      <c r="S34" s="136"/>
      <c r="T34" s="137"/>
      <c r="U34" s="139"/>
      <c r="V34" s="136"/>
      <c r="W34" s="136"/>
      <c r="X34" s="136"/>
      <c r="Y34" s="136"/>
      <c r="Z34" s="136"/>
      <c r="AA34" s="136"/>
      <c r="AB34" s="137"/>
      <c r="AC34" s="139"/>
      <c r="AD34" s="136"/>
      <c r="AE34" s="136"/>
      <c r="AF34" s="136"/>
      <c r="AG34" s="136"/>
      <c r="AH34" s="136"/>
      <c r="AI34" s="136"/>
      <c r="AJ34" s="137"/>
      <c r="AK34" s="140"/>
      <c r="AL34" s="136"/>
      <c r="AM34" s="136"/>
      <c r="AN34" s="136"/>
      <c r="AO34" s="136"/>
      <c r="AP34" s="136"/>
      <c r="AQ34" s="136"/>
      <c r="AR34" s="136"/>
      <c r="AS34" s="138"/>
      <c r="AT34" s="140"/>
      <c r="AU34" s="136"/>
      <c r="AV34" s="136"/>
      <c r="AW34" s="136"/>
      <c r="AX34" s="136"/>
      <c r="AY34" s="136"/>
      <c r="AZ34" s="136"/>
      <c r="BA34" s="138"/>
      <c r="BB34" s="140"/>
      <c r="BC34" s="136"/>
      <c r="BD34" s="136"/>
      <c r="BE34" s="136"/>
      <c r="BF34" s="136"/>
      <c r="BG34" s="136"/>
      <c r="BH34" s="136"/>
      <c r="BI34" s="138"/>
      <c r="BJ34" s="140"/>
      <c r="BK34" s="136"/>
      <c r="BL34" s="136"/>
      <c r="BM34" s="136"/>
      <c r="BN34" s="136"/>
      <c r="BO34" s="136"/>
      <c r="BP34" s="136"/>
      <c r="BQ34" s="136"/>
      <c r="BR34" s="138"/>
      <c r="BS34" s="140"/>
      <c r="BT34" s="136"/>
      <c r="BU34" s="136"/>
      <c r="BV34" s="136"/>
      <c r="BW34" s="136"/>
      <c r="BX34" s="136"/>
      <c r="BY34" s="136"/>
      <c r="BZ34" s="138"/>
      <c r="CA34" s="140"/>
      <c r="CB34" s="136"/>
      <c r="CC34" s="136"/>
      <c r="CD34" s="136"/>
      <c r="CE34" s="136"/>
      <c r="CF34" s="136"/>
      <c r="CG34" s="136"/>
      <c r="CH34" s="138"/>
      <c r="CI34" s="140"/>
      <c r="CJ34" s="136"/>
      <c r="CK34" s="136"/>
      <c r="CL34" s="136"/>
      <c r="CM34" s="136"/>
      <c r="CN34" s="136"/>
      <c r="CO34" s="136"/>
      <c r="CP34" s="138"/>
      <c r="CQ34" s="140"/>
      <c r="CR34" s="136"/>
      <c r="CS34" s="136"/>
      <c r="CT34" s="136"/>
      <c r="CU34" s="136">
        <f t="shared" si="5"/>
        <v>0</v>
      </c>
      <c r="CV34" s="136">
        <f t="shared" si="6"/>
        <v>0</v>
      </c>
      <c r="CW34" s="136"/>
      <c r="CX34" s="138" t="str">
        <f t="shared" si="2"/>
        <v>-</v>
      </c>
      <c r="CY34" s="141"/>
      <c r="CZ34" s="136"/>
      <c r="DA34" s="136"/>
      <c r="DB34" s="136"/>
      <c r="DC34" s="136"/>
      <c r="DD34" s="136"/>
      <c r="DE34" s="138" t="e">
        <f>CZ34/DD34-1</f>
        <v>#DIV/0!</v>
      </c>
      <c r="DF34" s="138" t="e">
        <f>DA34/DD34-1</f>
        <v>#DIV/0!</v>
      </c>
      <c r="DG34" s="172" t="e">
        <f>DB34/DD34-1</f>
        <v>#DIV/0!</v>
      </c>
      <c r="DH34" s="138" t="e">
        <f>DC34/DD34-1</f>
        <v>#DIV/0!</v>
      </c>
      <c r="DI34" s="117"/>
      <c r="DJ34" s="118"/>
      <c r="DK34" s="118"/>
      <c r="DL34" s="118"/>
      <c r="DM34" s="118"/>
      <c r="DN34" s="119"/>
      <c r="DO34" s="25"/>
      <c r="DX34" s="108"/>
      <c r="DY34" s="108"/>
      <c r="DZ34" s="108"/>
    </row>
    <row r="35" spans="1:130" ht="13">
      <c r="A35" s="153"/>
      <c r="B35" s="45"/>
      <c r="C35" s="107" t="s">
        <v>61</v>
      </c>
      <c r="D35" s="145"/>
      <c r="E35" s="145"/>
      <c r="F35" s="145"/>
      <c r="G35" s="145"/>
      <c r="H35" s="146"/>
      <c r="I35" s="147"/>
      <c r="J35" s="145"/>
      <c r="K35" s="145"/>
      <c r="L35" s="145"/>
      <c r="M35" s="145"/>
      <c r="N35" s="146"/>
      <c r="O35" s="147"/>
      <c r="P35" s="145"/>
      <c r="Q35" s="145"/>
      <c r="R35" s="145"/>
      <c r="S35" s="145"/>
      <c r="T35" s="146"/>
      <c r="U35" s="148"/>
      <c r="V35" s="145"/>
      <c r="W35" s="145"/>
      <c r="X35" s="145"/>
      <c r="Y35" s="145"/>
      <c r="Z35" s="145"/>
      <c r="AA35" s="145"/>
      <c r="AB35" s="146"/>
      <c r="AC35" s="148"/>
      <c r="AD35" s="145"/>
      <c r="AE35" s="145"/>
      <c r="AF35" s="145"/>
      <c r="AG35" s="145"/>
      <c r="AH35" s="145"/>
      <c r="AI35" s="145"/>
      <c r="AJ35" s="146"/>
      <c r="AK35" s="149"/>
      <c r="AL35" s="145"/>
      <c r="AM35" s="145"/>
      <c r="AN35" s="145"/>
      <c r="AO35" s="145"/>
      <c r="AP35" s="145"/>
      <c r="AQ35" s="145"/>
      <c r="AR35" s="145"/>
      <c r="AS35" s="147"/>
      <c r="AT35" s="149"/>
      <c r="AU35" s="145"/>
      <c r="AV35" s="145"/>
      <c r="AW35" s="145"/>
      <c r="AX35" s="145"/>
      <c r="AY35" s="145"/>
      <c r="AZ35" s="145"/>
      <c r="BA35" s="147"/>
      <c r="BB35" s="149"/>
      <c r="BC35" s="145"/>
      <c r="BD35" s="145"/>
      <c r="BE35" s="145"/>
      <c r="BF35" s="145"/>
      <c r="BG35" s="145"/>
      <c r="BH35" s="145"/>
      <c r="BI35" s="147"/>
      <c r="BJ35" s="149"/>
      <c r="BK35" s="145"/>
      <c r="BL35" s="145"/>
      <c r="BM35" s="145"/>
      <c r="BN35" s="145"/>
      <c r="BO35" s="145"/>
      <c r="BP35" s="145"/>
      <c r="BQ35" s="145"/>
      <c r="BR35" s="147"/>
      <c r="BS35" s="149"/>
      <c r="BT35" s="145"/>
      <c r="BU35" s="145"/>
      <c r="BV35" s="145"/>
      <c r="BW35" s="145"/>
      <c r="BX35" s="145"/>
      <c r="BY35" s="145"/>
      <c r="BZ35" s="147"/>
      <c r="CA35" s="149"/>
      <c r="CB35" s="145"/>
      <c r="CC35" s="145"/>
      <c r="CD35" s="145"/>
      <c r="CE35" s="145"/>
      <c r="CF35" s="145"/>
      <c r="CG35" s="145"/>
      <c r="CH35" s="147"/>
      <c r="CI35" s="149"/>
      <c r="CJ35" s="145"/>
      <c r="CK35" s="145"/>
      <c r="CL35" s="145"/>
      <c r="CM35" s="145"/>
      <c r="CN35" s="145"/>
      <c r="CO35" s="145"/>
      <c r="CP35" s="147"/>
      <c r="CQ35" s="149"/>
      <c r="CR35" s="145"/>
      <c r="CS35" s="145"/>
      <c r="CT35" s="145"/>
      <c r="CU35" s="145">
        <f t="shared" si="5"/>
        <v>0</v>
      </c>
      <c r="CV35" s="145">
        <f t="shared" si="6"/>
        <v>0</v>
      </c>
      <c r="CW35" s="145"/>
      <c r="CX35" s="147" t="str">
        <f t="shared" si="2"/>
        <v>-</v>
      </c>
      <c r="CY35" s="150"/>
      <c r="CZ35" s="145"/>
      <c r="DA35" s="145"/>
      <c r="DB35" s="145"/>
      <c r="DC35" s="145"/>
      <c r="DD35" s="145"/>
      <c r="DE35" s="147"/>
      <c r="DF35" s="147"/>
      <c r="DG35" s="147"/>
      <c r="DH35" s="147"/>
      <c r="DI35" s="117"/>
      <c r="DJ35" s="118"/>
      <c r="DK35" s="118"/>
      <c r="DL35" s="118"/>
      <c r="DM35" s="118"/>
      <c r="DN35" s="119"/>
      <c r="DO35" s="25"/>
      <c r="DX35" s="108"/>
      <c r="DY35" s="108"/>
      <c r="DZ35" s="108"/>
    </row>
    <row r="36" spans="1:130" ht="13">
      <c r="A36" s="153" t="s">
        <v>62</v>
      </c>
      <c r="B36" s="45"/>
      <c r="C36" s="107" t="s">
        <v>63</v>
      </c>
      <c r="D36" s="131"/>
      <c r="E36" s="145"/>
      <c r="F36" s="145"/>
      <c r="G36" s="145"/>
      <c r="H36" s="146"/>
      <c r="I36" s="147"/>
      <c r="J36" s="131"/>
      <c r="K36" s="145"/>
      <c r="L36" s="145"/>
      <c r="M36" s="145"/>
      <c r="N36" s="146"/>
      <c r="O36" s="147"/>
      <c r="P36" s="131"/>
      <c r="Q36" s="145"/>
      <c r="R36" s="145"/>
      <c r="S36" s="145"/>
      <c r="T36" s="146"/>
      <c r="U36" s="148"/>
      <c r="V36" s="131"/>
      <c r="W36" s="145"/>
      <c r="X36" s="145"/>
      <c r="Y36" s="145"/>
      <c r="Z36" s="145"/>
      <c r="AA36" s="145"/>
      <c r="AB36" s="146"/>
      <c r="AC36" s="148"/>
      <c r="AD36" s="131"/>
      <c r="AE36" s="145"/>
      <c r="AF36" s="145"/>
      <c r="AG36" s="145"/>
      <c r="AH36" s="145"/>
      <c r="AI36" s="145"/>
      <c r="AJ36" s="146"/>
      <c r="AK36" s="149"/>
      <c r="AL36" s="145"/>
      <c r="AM36" s="145"/>
      <c r="AN36" s="145"/>
      <c r="AO36" s="145"/>
      <c r="AP36" s="145"/>
      <c r="AQ36" s="145"/>
      <c r="AR36" s="145"/>
      <c r="AS36" s="147"/>
      <c r="AT36" s="149"/>
      <c r="AU36" s="145"/>
      <c r="AV36" s="145"/>
      <c r="AW36" s="145"/>
      <c r="AX36" s="145"/>
      <c r="AY36" s="145"/>
      <c r="AZ36" s="145"/>
      <c r="BA36" s="147"/>
      <c r="BB36" s="149"/>
      <c r="BC36" s="131"/>
      <c r="BD36" s="145"/>
      <c r="BE36" s="145"/>
      <c r="BF36" s="145"/>
      <c r="BG36" s="145"/>
      <c r="BH36" s="145"/>
      <c r="BI36" s="147"/>
      <c r="BJ36" s="149"/>
      <c r="BK36" s="131"/>
      <c r="BL36" s="131"/>
      <c r="BM36" s="131"/>
      <c r="BN36" s="131"/>
      <c r="BO36" s="145"/>
      <c r="BP36" s="145"/>
      <c r="BQ36" s="145"/>
      <c r="BR36" s="147"/>
      <c r="BS36" s="149"/>
      <c r="BT36" s="131"/>
      <c r="BU36" s="131"/>
      <c r="BV36" s="131"/>
      <c r="BW36" s="145"/>
      <c r="BX36" s="145"/>
      <c r="BY36" s="145"/>
      <c r="BZ36" s="147"/>
      <c r="CA36" s="149"/>
      <c r="CB36" s="131"/>
      <c r="CC36" s="131"/>
      <c r="CD36" s="131"/>
      <c r="CE36" s="131"/>
      <c r="CF36" s="131"/>
      <c r="CG36" s="131"/>
      <c r="CH36" s="128"/>
      <c r="CI36" s="149"/>
      <c r="CJ36" s="131"/>
      <c r="CK36" s="131"/>
      <c r="CL36" s="131"/>
      <c r="CM36" s="131"/>
      <c r="CN36" s="131"/>
      <c r="CO36" s="131"/>
      <c r="CP36" s="128"/>
      <c r="CQ36" s="149"/>
      <c r="CR36" s="174"/>
      <c r="CS36" s="145"/>
      <c r="CT36" s="145"/>
      <c r="CU36" s="145">
        <f t="shared" si="5"/>
        <v>0</v>
      </c>
      <c r="CV36" s="145">
        <f t="shared" si="6"/>
        <v>0</v>
      </c>
      <c r="CW36" s="145"/>
      <c r="CX36" s="147" t="str">
        <f t="shared" si="2"/>
        <v>-</v>
      </c>
      <c r="CY36" s="150"/>
      <c r="CZ36" s="145"/>
      <c r="DA36" s="145"/>
      <c r="DB36" s="145"/>
      <c r="DC36" s="145"/>
      <c r="DD36" s="145"/>
      <c r="DE36" s="147" t="e">
        <f>CZ36/DD36-1</f>
        <v>#DIV/0!</v>
      </c>
      <c r="DF36" s="147" t="e">
        <f>DA36/DD36-1</f>
        <v>#DIV/0!</v>
      </c>
      <c r="DG36" s="147" t="e">
        <f>DB36/DD36-1</f>
        <v>#DIV/0!</v>
      </c>
      <c r="DH36" s="147" t="e">
        <f>DC36/DD36-1</f>
        <v>#DIV/0!</v>
      </c>
      <c r="DI36" s="117"/>
      <c r="DJ36" s="118"/>
      <c r="DK36" s="118"/>
      <c r="DL36" s="118"/>
      <c r="DM36" s="118"/>
      <c r="DN36" s="119"/>
      <c r="DO36" s="25"/>
      <c r="DX36" s="108"/>
      <c r="DY36" s="108"/>
      <c r="DZ36" s="108"/>
    </row>
    <row r="37" spans="1:130" ht="13" hidden="1">
      <c r="A37" s="153" t="s">
        <v>64</v>
      </c>
      <c r="B37" s="45"/>
      <c r="C37" s="107" t="s">
        <v>65</v>
      </c>
      <c r="D37" s="145"/>
      <c r="E37" s="145"/>
      <c r="F37" s="145"/>
      <c r="G37" s="145"/>
      <c r="H37" s="146"/>
      <c r="I37" s="147"/>
      <c r="J37" s="145"/>
      <c r="K37" s="145"/>
      <c r="L37" s="145"/>
      <c r="M37" s="145"/>
      <c r="N37" s="146"/>
      <c r="O37" s="147"/>
      <c r="P37" s="145"/>
      <c r="Q37" s="145"/>
      <c r="R37" s="145"/>
      <c r="S37" s="145"/>
      <c r="T37" s="146"/>
      <c r="U37" s="148"/>
      <c r="V37" s="145"/>
      <c r="W37" s="145"/>
      <c r="X37" s="145"/>
      <c r="Y37" s="145"/>
      <c r="Z37" s="145"/>
      <c r="AA37" s="145"/>
      <c r="AB37" s="146"/>
      <c r="AC37" s="148"/>
      <c r="AD37" s="145"/>
      <c r="AE37" s="145"/>
      <c r="AF37" s="145"/>
      <c r="AG37" s="145"/>
      <c r="AH37" s="145"/>
      <c r="AI37" s="145"/>
      <c r="AJ37" s="146"/>
      <c r="AK37" s="149"/>
      <c r="AL37" s="145"/>
      <c r="AM37" s="145"/>
      <c r="AN37" s="145"/>
      <c r="AO37" s="145"/>
      <c r="AP37" s="145"/>
      <c r="AQ37" s="145"/>
      <c r="AR37" s="145"/>
      <c r="AS37" s="147"/>
      <c r="AT37" s="149"/>
      <c r="AU37" s="145"/>
      <c r="AV37" s="145"/>
      <c r="AW37" s="145"/>
      <c r="AX37" s="145"/>
      <c r="AY37" s="145"/>
      <c r="AZ37" s="145"/>
      <c r="BA37" s="147"/>
      <c r="BB37" s="149"/>
      <c r="BC37" s="145"/>
      <c r="BD37" s="145"/>
      <c r="BE37" s="145"/>
      <c r="BF37" s="145"/>
      <c r="BG37" s="145"/>
      <c r="BH37" s="145"/>
      <c r="BI37" s="147"/>
      <c r="BJ37" s="149"/>
      <c r="BK37" s="145"/>
      <c r="BL37" s="145"/>
      <c r="BM37" s="145"/>
      <c r="BN37" s="145"/>
      <c r="BO37" s="145"/>
      <c r="BP37" s="145"/>
      <c r="BQ37" s="145"/>
      <c r="BR37" s="147"/>
      <c r="BS37" s="149"/>
      <c r="BT37" s="145"/>
      <c r="BU37" s="145"/>
      <c r="BV37" s="145"/>
      <c r="BW37" s="145"/>
      <c r="BX37" s="145"/>
      <c r="BY37" s="145"/>
      <c r="BZ37" s="147"/>
      <c r="CA37" s="149"/>
      <c r="CB37" s="145"/>
      <c r="CC37" s="145"/>
      <c r="CD37" s="145"/>
      <c r="CE37" s="145"/>
      <c r="CF37" s="145"/>
      <c r="CG37" s="145"/>
      <c r="CH37" s="147"/>
      <c r="CI37" s="149"/>
      <c r="CJ37" s="145"/>
      <c r="CK37" s="145"/>
      <c r="CL37" s="145"/>
      <c r="CM37" s="145"/>
      <c r="CN37" s="145"/>
      <c r="CO37" s="145"/>
      <c r="CP37" s="147"/>
      <c r="CQ37" s="149"/>
      <c r="CR37" s="145"/>
      <c r="CS37" s="145"/>
      <c r="CT37" s="145"/>
      <c r="CU37" s="145">
        <f t="shared" si="5"/>
        <v>0</v>
      </c>
      <c r="CV37" s="145">
        <f t="shared" si="6"/>
        <v>0</v>
      </c>
      <c r="CW37" s="145"/>
      <c r="CX37" s="147" t="str">
        <f t="shared" si="2"/>
        <v>-</v>
      </c>
      <c r="CY37" s="150"/>
      <c r="CZ37" s="145"/>
      <c r="DA37" s="145"/>
      <c r="DB37" s="145"/>
      <c r="DC37" s="145"/>
      <c r="DD37" s="145"/>
      <c r="DE37" s="147"/>
      <c r="DF37" s="147"/>
      <c r="DG37" s="147"/>
      <c r="DH37" s="147"/>
      <c r="DI37" s="117"/>
      <c r="DJ37" s="118"/>
      <c r="DK37" s="118"/>
      <c r="DL37" s="118"/>
      <c r="DM37" s="118"/>
      <c r="DN37" s="119"/>
      <c r="DO37" s="25"/>
      <c r="DX37" s="108"/>
      <c r="DY37" s="108"/>
      <c r="DZ37" s="108"/>
    </row>
    <row r="38" spans="1:130" ht="13" hidden="1">
      <c r="A38" s="153" t="s">
        <v>66</v>
      </c>
      <c r="B38" s="45"/>
      <c r="C38" s="107" t="s">
        <v>67</v>
      </c>
      <c r="D38" s="145"/>
      <c r="E38" s="145"/>
      <c r="F38" s="145"/>
      <c r="G38" s="145"/>
      <c r="H38" s="146"/>
      <c r="I38" s="147"/>
      <c r="J38" s="145"/>
      <c r="K38" s="145"/>
      <c r="L38" s="145"/>
      <c r="M38" s="145"/>
      <c r="N38" s="146"/>
      <c r="O38" s="147"/>
      <c r="P38" s="145"/>
      <c r="Q38" s="145"/>
      <c r="R38" s="145"/>
      <c r="S38" s="145"/>
      <c r="T38" s="146"/>
      <c r="U38" s="148"/>
      <c r="V38" s="145"/>
      <c r="W38" s="145"/>
      <c r="X38" s="145"/>
      <c r="Y38" s="145"/>
      <c r="Z38" s="145"/>
      <c r="AA38" s="145"/>
      <c r="AB38" s="146"/>
      <c r="AC38" s="148"/>
      <c r="AD38" s="145"/>
      <c r="AE38" s="145"/>
      <c r="AF38" s="145"/>
      <c r="AG38" s="145"/>
      <c r="AH38" s="145"/>
      <c r="AI38" s="145"/>
      <c r="AJ38" s="146"/>
      <c r="AK38" s="149"/>
      <c r="AL38" s="145"/>
      <c r="AM38" s="145"/>
      <c r="AN38" s="145"/>
      <c r="AO38" s="145"/>
      <c r="AP38" s="145"/>
      <c r="AQ38" s="145"/>
      <c r="AR38" s="145"/>
      <c r="AS38" s="147"/>
      <c r="AT38" s="149"/>
      <c r="AU38" s="145"/>
      <c r="AV38" s="145"/>
      <c r="AW38" s="145"/>
      <c r="AX38" s="145"/>
      <c r="AY38" s="145"/>
      <c r="AZ38" s="145"/>
      <c r="BA38" s="147"/>
      <c r="BB38" s="149"/>
      <c r="BC38" s="145"/>
      <c r="BD38" s="145"/>
      <c r="BE38" s="145"/>
      <c r="BF38" s="145"/>
      <c r="BG38" s="145"/>
      <c r="BH38" s="145"/>
      <c r="BI38" s="147"/>
      <c r="BJ38" s="149"/>
      <c r="BK38" s="145"/>
      <c r="BL38" s="145"/>
      <c r="BM38" s="145"/>
      <c r="BN38" s="145"/>
      <c r="BO38" s="145"/>
      <c r="BP38" s="145"/>
      <c r="BQ38" s="145"/>
      <c r="BR38" s="147"/>
      <c r="BS38" s="149"/>
      <c r="BT38" s="145"/>
      <c r="BU38" s="145"/>
      <c r="BV38" s="145"/>
      <c r="BW38" s="145"/>
      <c r="BX38" s="145"/>
      <c r="BY38" s="145"/>
      <c r="BZ38" s="147"/>
      <c r="CA38" s="149"/>
      <c r="CB38" s="145"/>
      <c r="CC38" s="145"/>
      <c r="CD38" s="145"/>
      <c r="CE38" s="145"/>
      <c r="CF38" s="145"/>
      <c r="CG38" s="145"/>
      <c r="CH38" s="147"/>
      <c r="CI38" s="149"/>
      <c r="CJ38" s="145"/>
      <c r="CK38" s="145"/>
      <c r="CL38" s="145"/>
      <c r="CM38" s="145"/>
      <c r="CN38" s="145"/>
      <c r="CO38" s="145"/>
      <c r="CP38" s="147"/>
      <c r="CQ38" s="149"/>
      <c r="CR38" s="145"/>
      <c r="CS38" s="145"/>
      <c r="CT38" s="145"/>
      <c r="CU38" s="145">
        <f t="shared" si="5"/>
        <v>0</v>
      </c>
      <c r="CV38" s="145">
        <f t="shared" si="6"/>
        <v>0</v>
      </c>
      <c r="CW38" s="145"/>
      <c r="CX38" s="147" t="str">
        <f t="shared" si="2"/>
        <v>-</v>
      </c>
      <c r="CY38" s="150"/>
      <c r="CZ38" s="145"/>
      <c r="DA38" s="145"/>
      <c r="DB38" s="145"/>
      <c r="DC38" s="145"/>
      <c r="DD38" s="145"/>
      <c r="DE38" s="147"/>
      <c r="DF38" s="147"/>
      <c r="DG38" s="147"/>
      <c r="DH38" s="147"/>
      <c r="DI38" s="117"/>
      <c r="DJ38" s="118"/>
      <c r="DK38" s="118"/>
      <c r="DL38" s="118"/>
      <c r="DM38" s="118"/>
      <c r="DN38" s="119"/>
      <c r="DO38" s="25"/>
      <c r="DX38" s="108"/>
      <c r="DY38" s="108"/>
      <c r="DZ38" s="108"/>
    </row>
    <row r="39" spans="1:130" ht="13" hidden="1">
      <c r="A39" s="153" t="s">
        <v>68</v>
      </c>
      <c r="B39" s="45"/>
      <c r="C39" s="107" t="s">
        <v>69</v>
      </c>
      <c r="D39" s="145"/>
      <c r="E39" s="145"/>
      <c r="F39" s="145"/>
      <c r="G39" s="145"/>
      <c r="H39" s="146"/>
      <c r="I39" s="147"/>
      <c r="J39" s="145"/>
      <c r="K39" s="145"/>
      <c r="L39" s="145"/>
      <c r="M39" s="145"/>
      <c r="N39" s="146"/>
      <c r="O39" s="147"/>
      <c r="P39" s="145"/>
      <c r="Q39" s="145"/>
      <c r="R39" s="145"/>
      <c r="S39" s="145"/>
      <c r="T39" s="146"/>
      <c r="U39" s="148"/>
      <c r="V39" s="145"/>
      <c r="W39" s="145"/>
      <c r="X39" s="145"/>
      <c r="Y39" s="145"/>
      <c r="Z39" s="145"/>
      <c r="AA39" s="145"/>
      <c r="AB39" s="146"/>
      <c r="AC39" s="148"/>
      <c r="AD39" s="145"/>
      <c r="AE39" s="145"/>
      <c r="AF39" s="145"/>
      <c r="AG39" s="145"/>
      <c r="AH39" s="145"/>
      <c r="AI39" s="145"/>
      <c r="AJ39" s="146"/>
      <c r="AK39" s="149"/>
      <c r="AL39" s="145"/>
      <c r="AM39" s="145"/>
      <c r="AN39" s="145"/>
      <c r="AO39" s="145"/>
      <c r="AP39" s="145"/>
      <c r="AQ39" s="145"/>
      <c r="AR39" s="145"/>
      <c r="AS39" s="147"/>
      <c r="AT39" s="149"/>
      <c r="AU39" s="145"/>
      <c r="AV39" s="145"/>
      <c r="AW39" s="145"/>
      <c r="AX39" s="145"/>
      <c r="AY39" s="145"/>
      <c r="AZ39" s="145"/>
      <c r="BA39" s="147"/>
      <c r="BB39" s="149"/>
      <c r="BC39" s="145"/>
      <c r="BD39" s="145"/>
      <c r="BE39" s="145"/>
      <c r="BF39" s="145"/>
      <c r="BG39" s="145"/>
      <c r="BH39" s="145"/>
      <c r="BI39" s="147"/>
      <c r="BJ39" s="149"/>
      <c r="BK39" s="145"/>
      <c r="BL39" s="145"/>
      <c r="BM39" s="145"/>
      <c r="BN39" s="145"/>
      <c r="BO39" s="145"/>
      <c r="BP39" s="145"/>
      <c r="BQ39" s="145"/>
      <c r="BR39" s="147"/>
      <c r="BS39" s="149"/>
      <c r="BT39" s="145"/>
      <c r="BU39" s="145"/>
      <c r="BV39" s="145"/>
      <c r="BW39" s="145"/>
      <c r="BX39" s="145"/>
      <c r="BY39" s="145"/>
      <c r="BZ39" s="147"/>
      <c r="CA39" s="149"/>
      <c r="CB39" s="145"/>
      <c r="CC39" s="145"/>
      <c r="CD39" s="145"/>
      <c r="CE39" s="145"/>
      <c r="CF39" s="145"/>
      <c r="CG39" s="145"/>
      <c r="CH39" s="147"/>
      <c r="CI39" s="149"/>
      <c r="CJ39" s="145"/>
      <c r="CK39" s="145"/>
      <c r="CL39" s="145"/>
      <c r="CM39" s="145"/>
      <c r="CN39" s="145"/>
      <c r="CO39" s="145"/>
      <c r="CP39" s="147"/>
      <c r="CQ39" s="149"/>
      <c r="CR39" s="145"/>
      <c r="CS39" s="145"/>
      <c r="CT39" s="145"/>
      <c r="CU39" s="145">
        <f t="shared" si="5"/>
        <v>0</v>
      </c>
      <c r="CV39" s="145">
        <f t="shared" si="6"/>
        <v>0</v>
      </c>
      <c r="CW39" s="145"/>
      <c r="CX39" s="147" t="str">
        <f t="shared" ref="CX39:CX70" si="7">IFERROR(CR39/CW39-1, "-")</f>
        <v>-</v>
      </c>
      <c r="CY39" s="150"/>
      <c r="CZ39" s="145"/>
      <c r="DA39" s="145"/>
      <c r="DB39" s="145"/>
      <c r="DC39" s="145"/>
      <c r="DD39" s="145"/>
      <c r="DE39" s="147"/>
      <c r="DF39" s="147"/>
      <c r="DG39" s="147"/>
      <c r="DH39" s="147"/>
      <c r="DI39" s="117"/>
      <c r="DJ39" s="118"/>
      <c r="DK39" s="118"/>
      <c r="DL39" s="118"/>
      <c r="DM39" s="118"/>
      <c r="DN39" s="119"/>
      <c r="DO39" s="25"/>
      <c r="DX39" s="108"/>
      <c r="DY39" s="108"/>
      <c r="DZ39" s="108"/>
    </row>
    <row r="40" spans="1:130" ht="13" hidden="1">
      <c r="A40" s="153"/>
      <c r="B40" s="45"/>
      <c r="C40" s="107" t="s">
        <v>70</v>
      </c>
      <c r="D40" s="145"/>
      <c r="E40" s="145"/>
      <c r="F40" s="145"/>
      <c r="G40" s="145"/>
      <c r="H40" s="146"/>
      <c r="I40" s="147"/>
      <c r="J40" s="145"/>
      <c r="K40" s="145"/>
      <c r="L40" s="145"/>
      <c r="M40" s="145"/>
      <c r="N40" s="146"/>
      <c r="O40" s="147"/>
      <c r="P40" s="145"/>
      <c r="Q40" s="145"/>
      <c r="R40" s="145"/>
      <c r="S40" s="145"/>
      <c r="T40" s="146"/>
      <c r="U40" s="148"/>
      <c r="V40" s="145"/>
      <c r="W40" s="145"/>
      <c r="X40" s="145"/>
      <c r="Y40" s="145"/>
      <c r="Z40" s="145"/>
      <c r="AA40" s="145"/>
      <c r="AB40" s="146"/>
      <c r="AC40" s="148"/>
      <c r="AD40" s="145"/>
      <c r="AE40" s="145"/>
      <c r="AF40" s="145"/>
      <c r="AG40" s="145"/>
      <c r="AH40" s="145"/>
      <c r="AI40" s="145"/>
      <c r="AJ40" s="146"/>
      <c r="AK40" s="149"/>
      <c r="AL40" s="145"/>
      <c r="AM40" s="145"/>
      <c r="AN40" s="145"/>
      <c r="AO40" s="145"/>
      <c r="AP40" s="145"/>
      <c r="AQ40" s="145"/>
      <c r="AR40" s="145"/>
      <c r="AS40" s="147"/>
      <c r="AT40" s="149"/>
      <c r="AU40" s="145"/>
      <c r="AV40" s="145"/>
      <c r="AW40" s="145"/>
      <c r="AX40" s="145"/>
      <c r="AY40" s="145"/>
      <c r="AZ40" s="145"/>
      <c r="BA40" s="147"/>
      <c r="BB40" s="149"/>
      <c r="BC40" s="145"/>
      <c r="BD40" s="145"/>
      <c r="BE40" s="145"/>
      <c r="BF40" s="145"/>
      <c r="BG40" s="145"/>
      <c r="BH40" s="145"/>
      <c r="BI40" s="147"/>
      <c r="BJ40" s="149"/>
      <c r="BK40" s="145"/>
      <c r="BL40" s="145"/>
      <c r="BM40" s="145"/>
      <c r="BN40" s="145"/>
      <c r="BO40" s="145"/>
      <c r="BP40" s="145"/>
      <c r="BQ40" s="145"/>
      <c r="BR40" s="147"/>
      <c r="BS40" s="149"/>
      <c r="BT40" s="145"/>
      <c r="BU40" s="145"/>
      <c r="BV40" s="145"/>
      <c r="BW40" s="145"/>
      <c r="BX40" s="145"/>
      <c r="BY40" s="145"/>
      <c r="BZ40" s="147"/>
      <c r="CA40" s="149"/>
      <c r="CB40" s="145"/>
      <c r="CC40" s="145"/>
      <c r="CD40" s="145"/>
      <c r="CE40" s="145"/>
      <c r="CF40" s="145"/>
      <c r="CG40" s="145"/>
      <c r="CH40" s="147"/>
      <c r="CI40" s="149"/>
      <c r="CJ40" s="145"/>
      <c r="CK40" s="145"/>
      <c r="CL40" s="145"/>
      <c r="CM40" s="145"/>
      <c r="CN40" s="145"/>
      <c r="CO40" s="145"/>
      <c r="CP40" s="147"/>
      <c r="CQ40" s="149"/>
      <c r="CR40" s="145"/>
      <c r="CS40" s="145"/>
      <c r="CT40" s="145"/>
      <c r="CU40" s="145">
        <f t="shared" si="5"/>
        <v>0</v>
      </c>
      <c r="CV40" s="145">
        <f t="shared" si="6"/>
        <v>0</v>
      </c>
      <c r="CW40" s="145"/>
      <c r="CX40" s="147" t="str">
        <f t="shared" si="7"/>
        <v>-</v>
      </c>
      <c r="CY40" s="150"/>
      <c r="CZ40" s="145"/>
      <c r="DA40" s="145"/>
      <c r="DB40" s="145"/>
      <c r="DC40" s="145"/>
      <c r="DD40" s="145"/>
      <c r="DE40" s="147"/>
      <c r="DF40" s="147"/>
      <c r="DG40" s="147"/>
      <c r="DH40" s="147"/>
      <c r="DI40" s="117"/>
      <c r="DJ40" s="118"/>
      <c r="DK40" s="118"/>
      <c r="DL40" s="118"/>
      <c r="DM40" s="118"/>
      <c r="DN40" s="119"/>
      <c r="DO40" s="25"/>
      <c r="DX40" s="108"/>
      <c r="DY40" s="108"/>
      <c r="DZ40" s="108"/>
    </row>
    <row r="41" spans="1:130" s="157" customFormat="1" ht="13">
      <c r="A41" s="154" t="s">
        <v>71</v>
      </c>
      <c r="B41" s="45"/>
      <c r="C41" s="107" t="s">
        <v>72</v>
      </c>
      <c r="D41" s="131"/>
      <c r="E41" s="131"/>
      <c r="F41" s="131"/>
      <c r="G41" s="131"/>
      <c r="H41" s="132"/>
      <c r="I41" s="128"/>
      <c r="J41" s="131"/>
      <c r="K41" s="131"/>
      <c r="L41" s="131"/>
      <c r="M41" s="131"/>
      <c r="N41" s="132"/>
      <c r="O41" s="128"/>
      <c r="P41" s="131"/>
      <c r="Q41" s="131"/>
      <c r="R41" s="131"/>
      <c r="S41" s="131"/>
      <c r="T41" s="132"/>
      <c r="U41" s="133"/>
      <c r="V41" s="131"/>
      <c r="W41" s="131"/>
      <c r="X41" s="131"/>
      <c r="Y41" s="131"/>
      <c r="Z41" s="131"/>
      <c r="AA41" s="131"/>
      <c r="AB41" s="132"/>
      <c r="AC41" s="133"/>
      <c r="AD41" s="131"/>
      <c r="AE41" s="131"/>
      <c r="AF41" s="131"/>
      <c r="AG41" s="131"/>
      <c r="AH41" s="131"/>
      <c r="AI41" s="131"/>
      <c r="AJ41" s="132"/>
      <c r="AK41" s="126"/>
      <c r="AL41" s="131"/>
      <c r="AM41" s="131"/>
      <c r="AN41" s="131"/>
      <c r="AO41" s="131"/>
      <c r="AP41" s="131"/>
      <c r="AQ41" s="131"/>
      <c r="AR41" s="131"/>
      <c r="AS41" s="128"/>
      <c r="AT41" s="126"/>
      <c r="AU41" s="131"/>
      <c r="AV41" s="131"/>
      <c r="AW41" s="131"/>
      <c r="AX41" s="131"/>
      <c r="AY41" s="131"/>
      <c r="AZ41" s="131"/>
      <c r="BA41" s="128"/>
      <c r="BB41" s="126"/>
      <c r="BC41" s="131"/>
      <c r="BD41" s="131"/>
      <c r="BE41" s="131"/>
      <c r="BF41" s="131"/>
      <c r="BG41" s="131"/>
      <c r="BH41" s="131"/>
      <c r="BI41" s="128"/>
      <c r="BJ41" s="126"/>
      <c r="BK41" s="131"/>
      <c r="BL41" s="131"/>
      <c r="BM41" s="131"/>
      <c r="BN41" s="131"/>
      <c r="BO41" s="131"/>
      <c r="BP41" s="131"/>
      <c r="BQ41" s="131"/>
      <c r="BR41" s="128"/>
      <c r="BS41" s="126"/>
      <c r="BT41" s="131"/>
      <c r="BU41" s="131"/>
      <c r="BV41" s="131"/>
      <c r="BW41" s="131"/>
      <c r="BX41" s="131"/>
      <c r="BY41" s="131"/>
      <c r="BZ41" s="128"/>
      <c r="CA41" s="126"/>
      <c r="CB41" s="131"/>
      <c r="CC41" s="131"/>
      <c r="CD41" s="131"/>
      <c r="CE41" s="131"/>
      <c r="CF41" s="131"/>
      <c r="CG41" s="131"/>
      <c r="CH41" s="128"/>
      <c r="CI41" s="126"/>
      <c r="CJ41" s="131"/>
      <c r="CK41" s="131"/>
      <c r="CL41" s="131"/>
      <c r="CM41" s="131"/>
      <c r="CN41" s="131"/>
      <c r="CO41" s="131"/>
      <c r="CP41" s="128"/>
      <c r="CQ41" s="126"/>
      <c r="CR41" s="131"/>
      <c r="CS41" s="131"/>
      <c r="CT41" s="131"/>
      <c r="CU41" s="131">
        <f t="shared" si="5"/>
        <v>0</v>
      </c>
      <c r="CV41" s="131">
        <f t="shared" si="6"/>
        <v>0</v>
      </c>
      <c r="CW41" s="131"/>
      <c r="CX41" s="128" t="str">
        <f t="shared" si="7"/>
        <v>-</v>
      </c>
      <c r="CY41" s="150"/>
      <c r="CZ41" s="131"/>
      <c r="DA41" s="131"/>
      <c r="DB41" s="131"/>
      <c r="DC41" s="131"/>
      <c r="DD41" s="131"/>
      <c r="DE41" s="128" t="e">
        <f>CZ41/DD41-1</f>
        <v>#DIV/0!</v>
      </c>
      <c r="DF41" s="128" t="e">
        <f>DA41/DD41-1</f>
        <v>#DIV/0!</v>
      </c>
      <c r="DG41" s="128" t="e">
        <f>DB41/DD41-1</f>
        <v>#DIV/0!</v>
      </c>
      <c r="DH41" s="128" t="e">
        <f>DC41/DD41-1</f>
        <v>#DIV/0!</v>
      </c>
      <c r="DI41" s="117"/>
      <c r="DJ41" s="118"/>
      <c r="DK41" s="118"/>
      <c r="DL41" s="118"/>
      <c r="DM41" s="118"/>
      <c r="DN41" s="119"/>
      <c r="DO41" s="156"/>
      <c r="DX41" s="108"/>
      <c r="DY41" s="108"/>
      <c r="DZ41" s="108"/>
    </row>
    <row r="42" spans="1:130" s="168" customFormat="1" ht="13">
      <c r="A42" s="170" t="s">
        <v>43</v>
      </c>
      <c r="B42" s="128"/>
      <c r="C42" s="107" t="s">
        <v>73</v>
      </c>
      <c r="D42" s="175"/>
      <c r="E42" s="128"/>
      <c r="F42" s="165"/>
      <c r="G42" s="128"/>
      <c r="H42" s="176"/>
      <c r="I42" s="177"/>
      <c r="J42" s="175"/>
      <c r="K42" s="128"/>
      <c r="L42" s="165"/>
      <c r="M42" s="128"/>
      <c r="N42" s="176"/>
      <c r="O42" s="177"/>
      <c r="P42" s="175"/>
      <c r="Q42" s="128"/>
      <c r="R42" s="165"/>
      <c r="S42" s="128"/>
      <c r="T42" s="176"/>
      <c r="U42" s="178"/>
      <c r="V42" s="175"/>
      <c r="W42" s="128"/>
      <c r="X42" s="128"/>
      <c r="Y42" s="165"/>
      <c r="Z42" s="165"/>
      <c r="AA42" s="128"/>
      <c r="AB42" s="176"/>
      <c r="AC42" s="178"/>
      <c r="AD42" s="175"/>
      <c r="AE42" s="128"/>
      <c r="AF42" s="128"/>
      <c r="AG42" s="165"/>
      <c r="AH42" s="165"/>
      <c r="AI42" s="128"/>
      <c r="AJ42" s="176"/>
      <c r="AK42" s="179"/>
      <c r="AL42" s="128"/>
      <c r="AM42" s="128"/>
      <c r="AN42" s="128"/>
      <c r="AO42" s="128"/>
      <c r="AP42" s="165"/>
      <c r="AQ42" s="165"/>
      <c r="AR42" s="128"/>
      <c r="AS42" s="177"/>
      <c r="AT42" s="179"/>
      <c r="AU42" s="128"/>
      <c r="AV42" s="128"/>
      <c r="AW42" s="128"/>
      <c r="AX42" s="165"/>
      <c r="AY42" s="165"/>
      <c r="AZ42" s="128"/>
      <c r="BA42" s="177"/>
      <c r="BB42" s="179"/>
      <c r="BC42" s="128"/>
      <c r="BD42" s="128"/>
      <c r="BE42" s="128"/>
      <c r="BF42" s="165"/>
      <c r="BG42" s="165"/>
      <c r="BH42" s="128"/>
      <c r="BI42" s="177"/>
      <c r="BJ42" s="179"/>
      <c r="BK42" s="175"/>
      <c r="BL42" s="128"/>
      <c r="BM42" s="128"/>
      <c r="BN42" s="128"/>
      <c r="BO42" s="165"/>
      <c r="BP42" s="165"/>
      <c r="BQ42" s="128"/>
      <c r="BR42" s="177"/>
      <c r="BS42" s="179"/>
      <c r="BT42" s="175"/>
      <c r="BU42" s="128"/>
      <c r="BV42" s="128"/>
      <c r="BW42" s="165"/>
      <c r="BX42" s="165"/>
      <c r="BY42" s="128"/>
      <c r="BZ42" s="177"/>
      <c r="CA42" s="179"/>
      <c r="CB42" s="175"/>
      <c r="CC42" s="128"/>
      <c r="CD42" s="128"/>
      <c r="CE42" s="165"/>
      <c r="CF42" s="165"/>
      <c r="CG42" s="128"/>
      <c r="CH42" s="177"/>
      <c r="CI42" s="179"/>
      <c r="CJ42" s="175"/>
      <c r="CK42" s="128"/>
      <c r="CL42" s="128"/>
      <c r="CM42" s="165"/>
      <c r="CN42" s="165"/>
      <c r="CO42" s="128"/>
      <c r="CP42" s="177"/>
      <c r="CQ42" s="179"/>
      <c r="CR42" s="128"/>
      <c r="CS42" s="175"/>
      <c r="CT42" s="175"/>
      <c r="CU42" s="165">
        <f>+(CR42-CS42)*100</f>
        <v>0</v>
      </c>
      <c r="CV42" s="165">
        <f>+(CR42-CT42)*100</f>
        <v>0</v>
      </c>
      <c r="CW42" s="175"/>
      <c r="CX42" s="177" t="str">
        <f t="shared" si="7"/>
        <v>-</v>
      </c>
      <c r="CY42" s="126"/>
      <c r="CZ42" s="128"/>
      <c r="DA42" s="128"/>
      <c r="DB42" s="128"/>
      <c r="DC42" s="128"/>
      <c r="DD42" s="128"/>
      <c r="DE42" s="165">
        <f>+(CZ42-DD42)*100</f>
        <v>0</v>
      </c>
      <c r="DF42" s="128" t="e">
        <f>DA42/DD42-1</f>
        <v>#DIV/0!</v>
      </c>
      <c r="DG42" s="128" t="e">
        <f>DB42/DD42-1</f>
        <v>#DIV/0!</v>
      </c>
      <c r="DH42" s="180" t="e">
        <f>DC42/DD42-1</f>
        <v>#DIV/0!</v>
      </c>
      <c r="DI42" s="117"/>
      <c r="DJ42" s="118"/>
      <c r="DK42" s="118"/>
      <c r="DL42" s="118"/>
      <c r="DM42" s="118"/>
      <c r="DN42" s="119"/>
      <c r="DO42" s="167"/>
      <c r="DX42" s="108"/>
      <c r="DY42" s="108"/>
      <c r="DZ42" s="108"/>
    </row>
    <row r="43" spans="1:130" s="182" customFormat="1" ht="12" hidden="1" customHeight="1">
      <c r="A43" s="158" t="s">
        <v>23</v>
      </c>
      <c r="B43" s="45"/>
      <c r="C43" s="107" t="s">
        <v>74</v>
      </c>
      <c r="D43" s="145"/>
      <c r="E43" s="145"/>
      <c r="F43" s="145"/>
      <c r="G43" s="145"/>
      <c r="H43" s="146"/>
      <c r="I43" s="147"/>
      <c r="J43" s="145"/>
      <c r="K43" s="145"/>
      <c r="L43" s="145"/>
      <c r="M43" s="145"/>
      <c r="N43" s="146"/>
      <c r="O43" s="147"/>
      <c r="P43" s="145"/>
      <c r="Q43" s="145"/>
      <c r="R43" s="145"/>
      <c r="S43" s="145"/>
      <c r="T43" s="146"/>
      <c r="U43" s="148"/>
      <c r="V43" s="145"/>
      <c r="W43" s="145"/>
      <c r="X43" s="145"/>
      <c r="Y43" s="145"/>
      <c r="Z43" s="145"/>
      <c r="AA43" s="145"/>
      <c r="AB43" s="146"/>
      <c r="AC43" s="148"/>
      <c r="AD43" s="145"/>
      <c r="AE43" s="145"/>
      <c r="AF43" s="145"/>
      <c r="AG43" s="145"/>
      <c r="AH43" s="145"/>
      <c r="AI43" s="145"/>
      <c r="AJ43" s="146"/>
      <c r="AK43" s="149"/>
      <c r="AL43" s="145"/>
      <c r="AM43" s="145"/>
      <c r="AN43" s="145"/>
      <c r="AO43" s="145"/>
      <c r="AP43" s="145"/>
      <c r="AQ43" s="145"/>
      <c r="AR43" s="145"/>
      <c r="AS43" s="147"/>
      <c r="AT43" s="149"/>
      <c r="AU43" s="145"/>
      <c r="AV43" s="145"/>
      <c r="AW43" s="145"/>
      <c r="AX43" s="145"/>
      <c r="AY43" s="145"/>
      <c r="AZ43" s="145"/>
      <c r="BA43" s="147"/>
      <c r="BB43" s="149"/>
      <c r="BC43" s="145"/>
      <c r="BD43" s="145"/>
      <c r="BE43" s="145"/>
      <c r="BF43" s="145"/>
      <c r="BG43" s="145"/>
      <c r="BH43" s="145"/>
      <c r="BI43" s="147"/>
      <c r="BJ43" s="149"/>
      <c r="BK43" s="145"/>
      <c r="BL43" s="145"/>
      <c r="BM43" s="145"/>
      <c r="BN43" s="145"/>
      <c r="BO43" s="145"/>
      <c r="BP43" s="145"/>
      <c r="BQ43" s="145"/>
      <c r="BR43" s="147"/>
      <c r="BS43" s="149"/>
      <c r="BT43" s="145"/>
      <c r="BU43" s="145"/>
      <c r="BV43" s="145"/>
      <c r="BW43" s="145"/>
      <c r="BX43" s="145"/>
      <c r="BY43" s="145"/>
      <c r="BZ43" s="147"/>
      <c r="CA43" s="149"/>
      <c r="CB43" s="145"/>
      <c r="CC43" s="145"/>
      <c r="CD43" s="145"/>
      <c r="CE43" s="145"/>
      <c r="CF43" s="145"/>
      <c r="CG43" s="145"/>
      <c r="CH43" s="147"/>
      <c r="CI43" s="149"/>
      <c r="CJ43" s="145"/>
      <c r="CK43" s="145"/>
      <c r="CL43" s="145"/>
      <c r="CM43" s="145"/>
      <c r="CN43" s="145"/>
      <c r="CO43" s="145"/>
      <c r="CP43" s="147"/>
      <c r="CQ43" s="149"/>
      <c r="CR43" s="145"/>
      <c r="CS43" s="145"/>
      <c r="CT43" s="145"/>
      <c r="CU43" s="145">
        <f t="shared" ref="CU43:CU52" si="8">+CR43-CS43</f>
        <v>0</v>
      </c>
      <c r="CV43" s="145">
        <f t="shared" ref="CV43:CV52" si="9">+CR43-CT43</f>
        <v>0</v>
      </c>
      <c r="CW43" s="145"/>
      <c r="CX43" s="147" t="str">
        <f t="shared" si="7"/>
        <v>-</v>
      </c>
      <c r="CY43" s="150"/>
      <c r="CZ43" s="145"/>
      <c r="DA43" s="145"/>
      <c r="DB43" s="145"/>
      <c r="DC43" s="145"/>
      <c r="DD43" s="145"/>
      <c r="DE43" s="147" t="e">
        <f>CZ43/DD43-1</f>
        <v>#DIV/0!</v>
      </c>
      <c r="DF43" s="147"/>
      <c r="DG43" s="147"/>
      <c r="DH43" s="147"/>
      <c r="DI43" s="117"/>
      <c r="DJ43" s="118"/>
      <c r="DK43" s="118"/>
      <c r="DL43" s="118"/>
      <c r="DM43" s="118"/>
      <c r="DN43" s="119"/>
      <c r="DO43" s="181"/>
      <c r="DX43" s="108"/>
      <c r="DY43" s="108"/>
      <c r="DZ43" s="108"/>
    </row>
    <row r="44" spans="1:130" s="182" customFormat="1" ht="12" hidden="1" customHeight="1">
      <c r="A44" s="158" t="s">
        <v>25</v>
      </c>
      <c r="B44" s="45"/>
      <c r="C44" s="107" t="s">
        <v>75</v>
      </c>
      <c r="D44" s="145"/>
      <c r="E44" s="145"/>
      <c r="F44" s="145"/>
      <c r="G44" s="145"/>
      <c r="H44" s="146"/>
      <c r="I44" s="147"/>
      <c r="J44" s="145"/>
      <c r="K44" s="145"/>
      <c r="L44" s="145"/>
      <c r="M44" s="145"/>
      <c r="N44" s="146"/>
      <c r="O44" s="147"/>
      <c r="P44" s="145"/>
      <c r="Q44" s="145"/>
      <c r="R44" s="145"/>
      <c r="S44" s="145"/>
      <c r="T44" s="146"/>
      <c r="U44" s="148"/>
      <c r="V44" s="145"/>
      <c r="W44" s="145"/>
      <c r="X44" s="145"/>
      <c r="Y44" s="145"/>
      <c r="Z44" s="145"/>
      <c r="AA44" s="145"/>
      <c r="AB44" s="146"/>
      <c r="AC44" s="148"/>
      <c r="AD44" s="145"/>
      <c r="AE44" s="145"/>
      <c r="AF44" s="145"/>
      <c r="AG44" s="145"/>
      <c r="AH44" s="145"/>
      <c r="AI44" s="145"/>
      <c r="AJ44" s="146"/>
      <c r="AK44" s="149"/>
      <c r="AL44" s="145"/>
      <c r="AM44" s="145"/>
      <c r="AN44" s="145"/>
      <c r="AO44" s="145"/>
      <c r="AP44" s="145"/>
      <c r="AQ44" s="145"/>
      <c r="AR44" s="145"/>
      <c r="AS44" s="147"/>
      <c r="AT44" s="149"/>
      <c r="AU44" s="145"/>
      <c r="AV44" s="145"/>
      <c r="AW44" s="145"/>
      <c r="AX44" s="145"/>
      <c r="AY44" s="145"/>
      <c r="AZ44" s="145"/>
      <c r="BA44" s="147"/>
      <c r="BB44" s="149"/>
      <c r="BC44" s="145"/>
      <c r="BD44" s="145"/>
      <c r="BE44" s="145"/>
      <c r="BF44" s="145"/>
      <c r="BG44" s="145"/>
      <c r="BH44" s="145"/>
      <c r="BI44" s="147"/>
      <c r="BJ44" s="149"/>
      <c r="BK44" s="145"/>
      <c r="BL44" s="145"/>
      <c r="BM44" s="145"/>
      <c r="BN44" s="145"/>
      <c r="BO44" s="145"/>
      <c r="BP44" s="145"/>
      <c r="BQ44" s="145"/>
      <c r="BR44" s="147"/>
      <c r="BS44" s="149"/>
      <c r="BT44" s="145"/>
      <c r="BU44" s="145"/>
      <c r="BV44" s="145"/>
      <c r="BW44" s="145"/>
      <c r="BX44" s="145"/>
      <c r="BY44" s="145"/>
      <c r="BZ44" s="147"/>
      <c r="CA44" s="149"/>
      <c r="CB44" s="145"/>
      <c r="CC44" s="145"/>
      <c r="CD44" s="145"/>
      <c r="CE44" s="145"/>
      <c r="CF44" s="145"/>
      <c r="CG44" s="145"/>
      <c r="CH44" s="147"/>
      <c r="CI44" s="149"/>
      <c r="CJ44" s="145"/>
      <c r="CK44" s="145"/>
      <c r="CL44" s="145"/>
      <c r="CM44" s="145"/>
      <c r="CN44" s="145"/>
      <c r="CO44" s="145"/>
      <c r="CP44" s="147"/>
      <c r="CQ44" s="149"/>
      <c r="CR44" s="145"/>
      <c r="CS44" s="145"/>
      <c r="CT44" s="145"/>
      <c r="CU44" s="145">
        <f t="shared" si="8"/>
        <v>0</v>
      </c>
      <c r="CV44" s="145">
        <f t="shared" si="9"/>
        <v>0</v>
      </c>
      <c r="CW44" s="145"/>
      <c r="CX44" s="147" t="str">
        <f t="shared" si="7"/>
        <v>-</v>
      </c>
      <c r="CY44" s="150"/>
      <c r="CZ44" s="145"/>
      <c r="DA44" s="145"/>
      <c r="DB44" s="145"/>
      <c r="DC44" s="145"/>
      <c r="DD44" s="145"/>
      <c r="DE44" s="147" t="e">
        <f>CZ44/DD44-1</f>
        <v>#DIV/0!</v>
      </c>
      <c r="DF44" s="147"/>
      <c r="DG44" s="147"/>
      <c r="DH44" s="147"/>
      <c r="DI44" s="117"/>
      <c r="DJ44" s="118"/>
      <c r="DK44" s="118"/>
      <c r="DL44" s="118"/>
      <c r="DM44" s="118"/>
      <c r="DN44" s="119"/>
      <c r="DO44" s="181"/>
      <c r="DX44" s="108"/>
      <c r="DY44" s="108"/>
      <c r="DZ44" s="108"/>
    </row>
    <row r="45" spans="1:130" s="182" customFormat="1" ht="12" hidden="1" customHeight="1">
      <c r="A45" s="183"/>
      <c r="B45" s="45"/>
      <c r="C45" s="107" t="s">
        <v>76</v>
      </c>
      <c r="D45" s="145"/>
      <c r="E45" s="145"/>
      <c r="F45" s="145"/>
      <c r="G45" s="145"/>
      <c r="H45" s="146"/>
      <c r="I45" s="147"/>
      <c r="J45" s="145"/>
      <c r="K45" s="145"/>
      <c r="L45" s="145"/>
      <c r="M45" s="145"/>
      <c r="N45" s="146"/>
      <c r="O45" s="147"/>
      <c r="P45" s="145"/>
      <c r="Q45" s="145"/>
      <c r="R45" s="145"/>
      <c r="S45" s="145"/>
      <c r="T45" s="146"/>
      <c r="U45" s="148"/>
      <c r="V45" s="145"/>
      <c r="W45" s="145"/>
      <c r="X45" s="145"/>
      <c r="Y45" s="145"/>
      <c r="Z45" s="145"/>
      <c r="AA45" s="145"/>
      <c r="AB45" s="146"/>
      <c r="AC45" s="148"/>
      <c r="AD45" s="145"/>
      <c r="AE45" s="145"/>
      <c r="AF45" s="145"/>
      <c r="AG45" s="145"/>
      <c r="AH45" s="145"/>
      <c r="AI45" s="145"/>
      <c r="AJ45" s="146"/>
      <c r="AK45" s="149"/>
      <c r="AL45" s="145"/>
      <c r="AM45" s="145"/>
      <c r="AN45" s="145"/>
      <c r="AO45" s="145"/>
      <c r="AP45" s="145"/>
      <c r="AQ45" s="145"/>
      <c r="AR45" s="145"/>
      <c r="AS45" s="147"/>
      <c r="AT45" s="149"/>
      <c r="AU45" s="145"/>
      <c r="AV45" s="145"/>
      <c r="AW45" s="145"/>
      <c r="AX45" s="145"/>
      <c r="AY45" s="145"/>
      <c r="AZ45" s="145"/>
      <c r="BA45" s="147"/>
      <c r="BB45" s="149"/>
      <c r="BC45" s="145"/>
      <c r="BD45" s="145"/>
      <c r="BE45" s="145"/>
      <c r="BF45" s="145"/>
      <c r="BG45" s="145"/>
      <c r="BH45" s="145"/>
      <c r="BI45" s="147"/>
      <c r="BJ45" s="149"/>
      <c r="BK45" s="145"/>
      <c r="BL45" s="145"/>
      <c r="BM45" s="145"/>
      <c r="BN45" s="145"/>
      <c r="BO45" s="145"/>
      <c r="BP45" s="145"/>
      <c r="BQ45" s="145"/>
      <c r="BR45" s="147"/>
      <c r="BS45" s="149"/>
      <c r="BT45" s="145"/>
      <c r="BU45" s="145"/>
      <c r="BV45" s="145"/>
      <c r="BW45" s="145"/>
      <c r="BX45" s="145"/>
      <c r="BY45" s="145"/>
      <c r="BZ45" s="147"/>
      <c r="CA45" s="149"/>
      <c r="CB45" s="145"/>
      <c r="CC45" s="145"/>
      <c r="CD45" s="145"/>
      <c r="CE45" s="145"/>
      <c r="CF45" s="145"/>
      <c r="CG45" s="145"/>
      <c r="CH45" s="147"/>
      <c r="CI45" s="149"/>
      <c r="CJ45" s="145"/>
      <c r="CK45" s="145"/>
      <c r="CL45" s="145"/>
      <c r="CM45" s="145"/>
      <c r="CN45" s="145"/>
      <c r="CO45" s="145"/>
      <c r="CP45" s="147"/>
      <c r="CQ45" s="149"/>
      <c r="CR45" s="145"/>
      <c r="CS45" s="145"/>
      <c r="CT45" s="145"/>
      <c r="CU45" s="145">
        <f t="shared" si="8"/>
        <v>0</v>
      </c>
      <c r="CV45" s="145">
        <f t="shared" si="9"/>
        <v>0</v>
      </c>
      <c r="CW45" s="145"/>
      <c r="CX45" s="147" t="str">
        <f t="shared" si="7"/>
        <v>-</v>
      </c>
      <c r="CY45" s="150"/>
      <c r="CZ45" s="145"/>
      <c r="DA45" s="145"/>
      <c r="DB45" s="145"/>
      <c r="DC45" s="145"/>
      <c r="DD45" s="145"/>
      <c r="DE45" s="147" t="e">
        <f>CZ45/DD45-1</f>
        <v>#DIV/0!</v>
      </c>
      <c r="DF45" s="147"/>
      <c r="DG45" s="147"/>
      <c r="DH45" s="147"/>
      <c r="DI45" s="117"/>
      <c r="DJ45" s="118"/>
      <c r="DK45" s="118"/>
      <c r="DL45" s="118"/>
      <c r="DM45" s="118"/>
      <c r="DN45" s="119"/>
      <c r="DO45" s="181"/>
      <c r="DX45" s="108"/>
      <c r="DY45" s="108"/>
      <c r="DZ45" s="108"/>
    </row>
    <row r="46" spans="1:130" s="182" customFormat="1" ht="13" hidden="1">
      <c r="A46" s="184"/>
      <c r="B46" s="45"/>
      <c r="C46" s="107" t="s">
        <v>77</v>
      </c>
      <c r="D46" s="145"/>
      <c r="E46" s="145"/>
      <c r="F46" s="145"/>
      <c r="G46" s="145"/>
      <c r="H46" s="146"/>
      <c r="I46" s="147"/>
      <c r="J46" s="145"/>
      <c r="K46" s="145"/>
      <c r="L46" s="145"/>
      <c r="M46" s="145"/>
      <c r="N46" s="146"/>
      <c r="O46" s="147"/>
      <c r="P46" s="145"/>
      <c r="Q46" s="145"/>
      <c r="R46" s="145"/>
      <c r="S46" s="145"/>
      <c r="T46" s="146"/>
      <c r="U46" s="148"/>
      <c r="V46" s="145"/>
      <c r="W46" s="145"/>
      <c r="X46" s="145"/>
      <c r="Y46" s="145"/>
      <c r="Z46" s="145"/>
      <c r="AA46" s="145"/>
      <c r="AB46" s="146"/>
      <c r="AC46" s="148"/>
      <c r="AD46" s="145"/>
      <c r="AE46" s="145"/>
      <c r="AF46" s="145"/>
      <c r="AG46" s="145"/>
      <c r="AH46" s="145"/>
      <c r="AI46" s="145"/>
      <c r="AJ46" s="146"/>
      <c r="AK46" s="149"/>
      <c r="AL46" s="145"/>
      <c r="AM46" s="145"/>
      <c r="AN46" s="145"/>
      <c r="AO46" s="145"/>
      <c r="AP46" s="145"/>
      <c r="AQ46" s="145"/>
      <c r="AR46" s="145"/>
      <c r="AS46" s="147"/>
      <c r="AT46" s="149"/>
      <c r="AU46" s="145"/>
      <c r="AV46" s="145"/>
      <c r="AW46" s="145"/>
      <c r="AX46" s="145"/>
      <c r="AY46" s="145"/>
      <c r="AZ46" s="145"/>
      <c r="BA46" s="147"/>
      <c r="BB46" s="149"/>
      <c r="BC46" s="145"/>
      <c r="BD46" s="145"/>
      <c r="BE46" s="145"/>
      <c r="BF46" s="145"/>
      <c r="BG46" s="145"/>
      <c r="BH46" s="145"/>
      <c r="BI46" s="147"/>
      <c r="BJ46" s="149"/>
      <c r="BK46" s="145"/>
      <c r="BL46" s="145"/>
      <c r="BM46" s="145"/>
      <c r="BN46" s="145"/>
      <c r="BO46" s="145"/>
      <c r="BP46" s="145"/>
      <c r="BQ46" s="145"/>
      <c r="BR46" s="147"/>
      <c r="BS46" s="149"/>
      <c r="BT46" s="145"/>
      <c r="BU46" s="145"/>
      <c r="BV46" s="145"/>
      <c r="BW46" s="145"/>
      <c r="BX46" s="145"/>
      <c r="BY46" s="145"/>
      <c r="BZ46" s="147"/>
      <c r="CA46" s="149"/>
      <c r="CB46" s="145"/>
      <c r="CC46" s="145"/>
      <c r="CD46" s="145"/>
      <c r="CE46" s="145"/>
      <c r="CF46" s="145"/>
      <c r="CG46" s="145"/>
      <c r="CH46" s="147"/>
      <c r="CI46" s="149"/>
      <c r="CJ46" s="145"/>
      <c r="CK46" s="145"/>
      <c r="CL46" s="145"/>
      <c r="CM46" s="145"/>
      <c r="CN46" s="145"/>
      <c r="CO46" s="145"/>
      <c r="CP46" s="147"/>
      <c r="CQ46" s="149"/>
      <c r="CR46" s="145"/>
      <c r="CS46" s="145"/>
      <c r="CT46" s="145"/>
      <c r="CU46" s="145">
        <f t="shared" si="8"/>
        <v>0</v>
      </c>
      <c r="CV46" s="145">
        <f t="shared" si="9"/>
        <v>0</v>
      </c>
      <c r="CW46" s="145"/>
      <c r="CX46" s="147" t="str">
        <f t="shared" si="7"/>
        <v>-</v>
      </c>
      <c r="CY46" s="150"/>
      <c r="CZ46" s="145"/>
      <c r="DA46" s="145"/>
      <c r="DB46" s="145"/>
      <c r="DC46" s="145"/>
      <c r="DD46" s="145"/>
      <c r="DE46" s="147"/>
      <c r="DF46" s="147"/>
      <c r="DG46" s="147"/>
      <c r="DH46" s="147"/>
      <c r="DI46" s="117"/>
      <c r="DJ46" s="118"/>
      <c r="DK46" s="118"/>
      <c r="DL46" s="118"/>
      <c r="DM46" s="118"/>
      <c r="DN46" s="119"/>
      <c r="DO46" s="181"/>
      <c r="DX46" s="108"/>
      <c r="DY46" s="108"/>
      <c r="DZ46" s="108"/>
    </row>
    <row r="47" spans="1:130" s="157" customFormat="1" ht="13">
      <c r="A47" s="154" t="s">
        <v>78</v>
      </c>
      <c r="B47" s="45"/>
      <c r="C47" s="107" t="s">
        <v>79</v>
      </c>
      <c r="D47" s="131"/>
      <c r="E47" s="131"/>
      <c r="F47" s="131"/>
      <c r="G47" s="131"/>
      <c r="H47" s="132"/>
      <c r="I47" s="128"/>
      <c r="J47" s="131"/>
      <c r="K47" s="131"/>
      <c r="L47" s="131"/>
      <c r="M47" s="131"/>
      <c r="N47" s="132"/>
      <c r="O47" s="128"/>
      <c r="P47" s="131"/>
      <c r="Q47" s="131"/>
      <c r="R47" s="131"/>
      <c r="S47" s="131"/>
      <c r="T47" s="132"/>
      <c r="U47" s="133"/>
      <c r="V47" s="131"/>
      <c r="W47" s="131"/>
      <c r="X47" s="131"/>
      <c r="Y47" s="131"/>
      <c r="Z47" s="131"/>
      <c r="AA47" s="131"/>
      <c r="AB47" s="132"/>
      <c r="AC47" s="133"/>
      <c r="AD47" s="131"/>
      <c r="AE47" s="131"/>
      <c r="AF47" s="131"/>
      <c r="AG47" s="131"/>
      <c r="AH47" s="131"/>
      <c r="AI47" s="131"/>
      <c r="AJ47" s="132"/>
      <c r="AK47" s="126"/>
      <c r="AL47" s="185"/>
      <c r="AM47" s="131"/>
      <c r="AN47" s="131"/>
      <c r="AO47" s="131"/>
      <c r="AP47" s="131"/>
      <c r="AQ47" s="131"/>
      <c r="AR47" s="131"/>
      <c r="AS47" s="128"/>
      <c r="AT47" s="186"/>
      <c r="AU47" s="185"/>
      <c r="AV47" s="131"/>
      <c r="AW47" s="131"/>
      <c r="AX47" s="131"/>
      <c r="AY47" s="131"/>
      <c r="AZ47" s="131"/>
      <c r="BA47" s="128"/>
      <c r="BB47" s="126"/>
      <c r="BC47" s="185"/>
      <c r="BD47" s="131"/>
      <c r="BE47" s="131"/>
      <c r="BF47" s="131"/>
      <c r="BG47" s="131"/>
      <c r="BH47" s="131"/>
      <c r="BI47" s="128"/>
      <c r="BJ47" s="126"/>
      <c r="BK47" s="131"/>
      <c r="BL47" s="131"/>
      <c r="BM47" s="131"/>
      <c r="BN47" s="131"/>
      <c r="BO47" s="131"/>
      <c r="BP47" s="131"/>
      <c r="BQ47" s="131"/>
      <c r="BR47" s="128"/>
      <c r="BS47" s="126"/>
      <c r="BT47" s="131"/>
      <c r="BU47" s="131"/>
      <c r="BV47" s="131"/>
      <c r="BW47" s="131"/>
      <c r="BX47" s="131"/>
      <c r="BY47" s="131"/>
      <c r="BZ47" s="128"/>
      <c r="CA47" s="126"/>
      <c r="CB47" s="131"/>
      <c r="CC47" s="131"/>
      <c r="CD47" s="131"/>
      <c r="CE47" s="131"/>
      <c r="CF47" s="131"/>
      <c r="CG47" s="131"/>
      <c r="CH47" s="128"/>
      <c r="CI47" s="126"/>
      <c r="CJ47" s="131"/>
      <c r="CK47" s="131"/>
      <c r="CL47" s="131"/>
      <c r="CM47" s="131"/>
      <c r="CN47" s="131"/>
      <c r="CO47" s="131"/>
      <c r="CP47" s="128"/>
      <c r="CQ47" s="126"/>
      <c r="CR47" s="185"/>
      <c r="CS47" s="131"/>
      <c r="CT47" s="131"/>
      <c r="CU47" s="131">
        <f t="shared" si="8"/>
        <v>0</v>
      </c>
      <c r="CV47" s="131">
        <f t="shared" si="9"/>
        <v>0</v>
      </c>
      <c r="CW47" s="131"/>
      <c r="CX47" s="128" t="str">
        <f t="shared" si="7"/>
        <v>-</v>
      </c>
      <c r="CY47" s="150"/>
      <c r="CZ47" s="131"/>
      <c r="DA47" s="131"/>
      <c r="DB47" s="131"/>
      <c r="DC47" s="131"/>
      <c r="DD47" s="131"/>
      <c r="DE47" s="128" t="e">
        <f>CZ47/DD47-1</f>
        <v>#DIV/0!</v>
      </c>
      <c r="DF47" s="128" t="e">
        <f>DA47/DD47-1</f>
        <v>#DIV/0!</v>
      </c>
      <c r="DG47" s="128" t="e">
        <f>DB47/DD47-1</f>
        <v>#DIV/0!</v>
      </c>
      <c r="DH47" s="128" t="e">
        <f>DC47/DD47-1</f>
        <v>#DIV/0!</v>
      </c>
      <c r="DI47" s="117"/>
      <c r="DJ47" s="118"/>
      <c r="DK47" s="118"/>
      <c r="DL47" s="118"/>
      <c r="DM47" s="118"/>
      <c r="DN47" s="119"/>
      <c r="DO47" s="156"/>
      <c r="DX47" s="108"/>
      <c r="DY47" s="108"/>
      <c r="DZ47" s="108"/>
    </row>
    <row r="48" spans="1:130" s="157" customFormat="1" ht="13" hidden="1">
      <c r="A48" s="187" t="s">
        <v>80</v>
      </c>
      <c r="B48" s="45"/>
      <c r="C48" s="107" t="s">
        <v>81</v>
      </c>
      <c r="D48" s="131"/>
      <c r="E48" s="131"/>
      <c r="F48" s="131"/>
      <c r="G48" s="131"/>
      <c r="H48" s="132"/>
      <c r="I48" s="128"/>
      <c r="J48" s="131"/>
      <c r="K48" s="131"/>
      <c r="L48" s="131"/>
      <c r="M48" s="131"/>
      <c r="N48" s="132"/>
      <c r="O48" s="128"/>
      <c r="P48" s="131"/>
      <c r="Q48" s="131"/>
      <c r="R48" s="131"/>
      <c r="S48" s="131"/>
      <c r="T48" s="132"/>
      <c r="U48" s="133"/>
      <c r="V48" s="131"/>
      <c r="W48" s="131"/>
      <c r="X48" s="131"/>
      <c r="Y48" s="131"/>
      <c r="Z48" s="131"/>
      <c r="AA48" s="131"/>
      <c r="AB48" s="132"/>
      <c r="AC48" s="133"/>
      <c r="AD48" s="131"/>
      <c r="AE48" s="131"/>
      <c r="AF48" s="131"/>
      <c r="AG48" s="131"/>
      <c r="AH48" s="131"/>
      <c r="AI48" s="131"/>
      <c r="AJ48" s="132"/>
      <c r="AK48" s="126"/>
      <c r="AL48" s="131"/>
      <c r="AM48" s="131"/>
      <c r="AN48" s="131"/>
      <c r="AO48" s="131"/>
      <c r="AP48" s="131"/>
      <c r="AQ48" s="131"/>
      <c r="AR48" s="131"/>
      <c r="AS48" s="128"/>
      <c r="AT48" s="126"/>
      <c r="AU48" s="131"/>
      <c r="AV48" s="131"/>
      <c r="AW48" s="131"/>
      <c r="AX48" s="131"/>
      <c r="AY48" s="131"/>
      <c r="AZ48" s="131"/>
      <c r="BA48" s="128"/>
      <c r="BB48" s="126"/>
      <c r="BC48" s="131"/>
      <c r="BD48" s="131"/>
      <c r="BE48" s="131"/>
      <c r="BF48" s="131"/>
      <c r="BG48" s="131"/>
      <c r="BH48" s="131"/>
      <c r="BI48" s="128"/>
      <c r="BJ48" s="126"/>
      <c r="BK48" s="131"/>
      <c r="BL48" s="131"/>
      <c r="BM48" s="131"/>
      <c r="BN48" s="131"/>
      <c r="BO48" s="131"/>
      <c r="BP48" s="131"/>
      <c r="BQ48" s="131"/>
      <c r="BR48" s="128"/>
      <c r="BS48" s="126"/>
      <c r="BT48" s="131"/>
      <c r="BU48" s="131"/>
      <c r="BV48" s="131"/>
      <c r="BW48" s="131"/>
      <c r="BX48" s="131"/>
      <c r="BY48" s="131"/>
      <c r="BZ48" s="128"/>
      <c r="CA48" s="126"/>
      <c r="CB48" s="131"/>
      <c r="CC48" s="131"/>
      <c r="CD48" s="131"/>
      <c r="CE48" s="131"/>
      <c r="CF48" s="131"/>
      <c r="CG48" s="131"/>
      <c r="CH48" s="128"/>
      <c r="CI48" s="126"/>
      <c r="CJ48" s="131"/>
      <c r="CK48" s="131"/>
      <c r="CL48" s="131"/>
      <c r="CM48" s="131"/>
      <c r="CN48" s="131"/>
      <c r="CO48" s="131"/>
      <c r="CP48" s="128"/>
      <c r="CQ48" s="126"/>
      <c r="CR48" s="131"/>
      <c r="CS48" s="131"/>
      <c r="CT48" s="131"/>
      <c r="CU48" s="131">
        <f t="shared" si="8"/>
        <v>0</v>
      </c>
      <c r="CV48" s="131">
        <f t="shared" si="9"/>
        <v>0</v>
      </c>
      <c r="CW48" s="131"/>
      <c r="CX48" s="128" t="str">
        <f t="shared" si="7"/>
        <v>-</v>
      </c>
      <c r="CY48" s="150"/>
      <c r="CZ48" s="131"/>
      <c r="DA48" s="131"/>
      <c r="DB48" s="131"/>
      <c r="DC48" s="131"/>
      <c r="DD48" s="131"/>
      <c r="DE48" s="128"/>
      <c r="DF48" s="128" t="e">
        <f>DA48/DD48-1</f>
        <v>#DIV/0!</v>
      </c>
      <c r="DG48" s="128" t="e">
        <f>DB48/DD48-1</f>
        <v>#DIV/0!</v>
      </c>
      <c r="DH48" s="128"/>
      <c r="DI48" s="117"/>
      <c r="DJ48" s="118"/>
      <c r="DK48" s="118"/>
      <c r="DL48" s="118"/>
      <c r="DM48" s="118"/>
      <c r="DN48" s="119"/>
      <c r="DO48" s="156"/>
      <c r="DX48" s="108"/>
      <c r="DY48" s="108"/>
      <c r="DZ48" s="108"/>
    </row>
    <row r="49" spans="1:130" ht="13">
      <c r="A49" s="153"/>
      <c r="B49" s="45"/>
      <c r="C49" s="107" t="s">
        <v>82</v>
      </c>
      <c r="D49" s="145"/>
      <c r="E49" s="145"/>
      <c r="F49" s="145"/>
      <c r="G49" s="145"/>
      <c r="H49" s="146"/>
      <c r="I49" s="147"/>
      <c r="J49" s="145"/>
      <c r="K49" s="145"/>
      <c r="L49" s="145"/>
      <c r="M49" s="145"/>
      <c r="N49" s="146"/>
      <c r="O49" s="147"/>
      <c r="P49" s="145"/>
      <c r="Q49" s="145"/>
      <c r="R49" s="145"/>
      <c r="S49" s="145"/>
      <c r="T49" s="146"/>
      <c r="U49" s="148"/>
      <c r="V49" s="145"/>
      <c r="W49" s="145"/>
      <c r="X49" s="145"/>
      <c r="Y49" s="145"/>
      <c r="Z49" s="145"/>
      <c r="AA49" s="145"/>
      <c r="AB49" s="146"/>
      <c r="AC49" s="148"/>
      <c r="AD49" s="145"/>
      <c r="AE49" s="145"/>
      <c r="AF49" s="145"/>
      <c r="AG49" s="145"/>
      <c r="AH49" s="145"/>
      <c r="AI49" s="145"/>
      <c r="AJ49" s="146"/>
      <c r="AK49" s="149"/>
      <c r="AL49" s="145"/>
      <c r="AM49" s="145"/>
      <c r="AN49" s="145"/>
      <c r="AO49" s="145"/>
      <c r="AP49" s="145"/>
      <c r="AQ49" s="145"/>
      <c r="AR49" s="145"/>
      <c r="AS49" s="147"/>
      <c r="AT49" s="149"/>
      <c r="AU49" s="145"/>
      <c r="AV49" s="145"/>
      <c r="AW49" s="145"/>
      <c r="AX49" s="145"/>
      <c r="AY49" s="145"/>
      <c r="AZ49" s="145"/>
      <c r="BA49" s="147"/>
      <c r="BB49" s="149"/>
      <c r="BC49" s="145"/>
      <c r="BD49" s="145"/>
      <c r="BE49" s="145"/>
      <c r="BF49" s="145"/>
      <c r="BG49" s="145"/>
      <c r="BH49" s="145"/>
      <c r="BI49" s="147"/>
      <c r="BJ49" s="149"/>
      <c r="BK49" s="145"/>
      <c r="BL49" s="145"/>
      <c r="BM49" s="145"/>
      <c r="BN49" s="145"/>
      <c r="BO49" s="145"/>
      <c r="BP49" s="145"/>
      <c r="BQ49" s="145"/>
      <c r="BR49" s="147"/>
      <c r="BS49" s="149"/>
      <c r="BT49" s="145"/>
      <c r="BU49" s="145"/>
      <c r="BV49" s="145"/>
      <c r="BW49" s="145"/>
      <c r="BX49" s="145"/>
      <c r="BY49" s="145"/>
      <c r="BZ49" s="147"/>
      <c r="CA49" s="149"/>
      <c r="CB49" s="145"/>
      <c r="CC49" s="145"/>
      <c r="CD49" s="145"/>
      <c r="CE49" s="145"/>
      <c r="CF49" s="145"/>
      <c r="CG49" s="145"/>
      <c r="CH49" s="147"/>
      <c r="CI49" s="149"/>
      <c r="CJ49" s="145"/>
      <c r="CK49" s="145"/>
      <c r="CL49" s="145"/>
      <c r="CM49" s="145"/>
      <c r="CN49" s="145"/>
      <c r="CO49" s="145"/>
      <c r="CP49" s="147"/>
      <c r="CQ49" s="149"/>
      <c r="CR49" s="145"/>
      <c r="CS49" s="145"/>
      <c r="CT49" s="145"/>
      <c r="CU49" s="145">
        <f t="shared" si="8"/>
        <v>0</v>
      </c>
      <c r="CV49" s="145">
        <f t="shared" si="9"/>
        <v>0</v>
      </c>
      <c r="CW49" s="145"/>
      <c r="CX49" s="147" t="str">
        <f t="shared" si="7"/>
        <v>-</v>
      </c>
      <c r="CY49" s="150"/>
      <c r="CZ49" s="145"/>
      <c r="DA49" s="145"/>
      <c r="DB49" s="145"/>
      <c r="DC49" s="145"/>
      <c r="DD49" s="145"/>
      <c r="DE49" s="147"/>
      <c r="DF49" s="147"/>
      <c r="DG49" s="147"/>
      <c r="DH49" s="147"/>
      <c r="DI49" s="117"/>
      <c r="DJ49" s="118"/>
      <c r="DK49" s="118"/>
      <c r="DL49" s="118"/>
      <c r="DM49" s="118"/>
      <c r="DN49" s="119"/>
      <c r="DO49" s="25"/>
      <c r="DX49" s="108"/>
      <c r="DY49" s="108"/>
      <c r="DZ49" s="108"/>
    </row>
    <row r="50" spans="1:130" s="157" customFormat="1" ht="13">
      <c r="A50" s="154" t="s">
        <v>83</v>
      </c>
      <c r="B50" s="45"/>
      <c r="C50" s="107" t="s">
        <v>84</v>
      </c>
      <c r="D50" s="131"/>
      <c r="E50" s="131"/>
      <c r="F50" s="131"/>
      <c r="G50" s="131"/>
      <c r="H50" s="132"/>
      <c r="I50" s="128"/>
      <c r="J50" s="131"/>
      <c r="K50" s="131"/>
      <c r="L50" s="131"/>
      <c r="M50" s="131"/>
      <c r="N50" s="132"/>
      <c r="O50" s="128"/>
      <c r="P50" s="131"/>
      <c r="Q50" s="131"/>
      <c r="R50" s="131"/>
      <c r="S50" s="131"/>
      <c r="T50" s="132"/>
      <c r="U50" s="133"/>
      <c r="V50" s="131"/>
      <c r="W50" s="131"/>
      <c r="X50" s="131"/>
      <c r="Y50" s="131"/>
      <c r="Z50" s="131"/>
      <c r="AA50" s="131"/>
      <c r="AB50" s="132"/>
      <c r="AC50" s="133"/>
      <c r="AD50" s="131"/>
      <c r="AE50" s="131"/>
      <c r="AF50" s="131"/>
      <c r="AG50" s="131"/>
      <c r="AH50" s="131"/>
      <c r="AI50" s="131"/>
      <c r="AJ50" s="132"/>
      <c r="AK50" s="126"/>
      <c r="AL50" s="131"/>
      <c r="AM50" s="131"/>
      <c r="AN50" s="131"/>
      <c r="AO50" s="131"/>
      <c r="AP50" s="131"/>
      <c r="AQ50" s="131"/>
      <c r="AR50" s="131"/>
      <c r="AS50" s="128"/>
      <c r="AT50" s="126"/>
      <c r="AU50" s="131"/>
      <c r="AV50" s="131"/>
      <c r="AW50" s="131"/>
      <c r="AX50" s="131"/>
      <c r="AY50" s="131"/>
      <c r="AZ50" s="131"/>
      <c r="BA50" s="128"/>
      <c r="BB50" s="126"/>
      <c r="BC50" s="131"/>
      <c r="BD50" s="131"/>
      <c r="BE50" s="131"/>
      <c r="BF50" s="131"/>
      <c r="BG50" s="131"/>
      <c r="BH50" s="131"/>
      <c r="BI50" s="128"/>
      <c r="BJ50" s="126"/>
      <c r="BK50" s="131"/>
      <c r="BL50" s="131"/>
      <c r="BM50" s="131"/>
      <c r="BN50" s="131"/>
      <c r="BO50" s="131"/>
      <c r="BP50" s="131"/>
      <c r="BQ50" s="131"/>
      <c r="BR50" s="128"/>
      <c r="BS50" s="126"/>
      <c r="BT50" s="131"/>
      <c r="BU50" s="131"/>
      <c r="BV50" s="131"/>
      <c r="BW50" s="131"/>
      <c r="BX50" s="131"/>
      <c r="BY50" s="131"/>
      <c r="BZ50" s="128"/>
      <c r="CA50" s="126"/>
      <c r="CB50" s="131"/>
      <c r="CC50" s="131"/>
      <c r="CD50" s="131"/>
      <c r="CE50" s="131"/>
      <c r="CF50" s="131"/>
      <c r="CG50" s="131"/>
      <c r="CH50" s="128"/>
      <c r="CI50" s="126"/>
      <c r="CJ50" s="131"/>
      <c r="CK50" s="131"/>
      <c r="CL50" s="131"/>
      <c r="CM50" s="131"/>
      <c r="CN50" s="131"/>
      <c r="CO50" s="131"/>
      <c r="CP50" s="128"/>
      <c r="CQ50" s="126"/>
      <c r="CR50" s="131"/>
      <c r="CS50" s="131"/>
      <c r="CT50" s="131"/>
      <c r="CU50" s="131">
        <f t="shared" si="8"/>
        <v>0</v>
      </c>
      <c r="CV50" s="131">
        <f t="shared" si="9"/>
        <v>0</v>
      </c>
      <c r="CW50" s="131"/>
      <c r="CX50" s="128" t="str">
        <f t="shared" si="7"/>
        <v>-</v>
      </c>
      <c r="CY50" s="155"/>
      <c r="CZ50" s="131"/>
      <c r="DA50" s="131"/>
      <c r="DB50" s="131"/>
      <c r="DC50" s="131"/>
      <c r="DD50" s="131"/>
      <c r="DE50" s="128" t="e">
        <f>CZ50/DD50-1</f>
        <v>#DIV/0!</v>
      </c>
      <c r="DF50" s="128" t="e">
        <f>DA50/DD50-1</f>
        <v>#DIV/0!</v>
      </c>
      <c r="DG50" s="128" t="e">
        <f>DB50/DD50-1</f>
        <v>#DIV/0!</v>
      </c>
      <c r="DH50" s="128" t="e">
        <f>DC50/DD50-1</f>
        <v>#DIV/0!</v>
      </c>
      <c r="DI50" s="117"/>
      <c r="DJ50" s="118"/>
      <c r="DK50" s="118"/>
      <c r="DL50" s="118"/>
      <c r="DM50" s="118"/>
      <c r="DN50" s="119"/>
      <c r="DO50" s="156"/>
      <c r="DX50" s="108"/>
      <c r="DY50" s="108"/>
      <c r="DZ50" s="108"/>
    </row>
    <row r="51" spans="1:130" ht="13">
      <c r="A51" s="153" t="s">
        <v>85</v>
      </c>
      <c r="B51" s="45"/>
      <c r="C51" s="107" t="s">
        <v>86</v>
      </c>
      <c r="D51" s="131"/>
      <c r="E51" s="131"/>
      <c r="F51" s="145"/>
      <c r="G51" s="131"/>
      <c r="H51" s="132"/>
      <c r="I51" s="128"/>
      <c r="J51" s="131"/>
      <c r="K51" s="131"/>
      <c r="L51" s="145"/>
      <c r="M51" s="131"/>
      <c r="N51" s="132"/>
      <c r="O51" s="128"/>
      <c r="P51" s="131"/>
      <c r="Q51" s="131"/>
      <c r="R51" s="145"/>
      <c r="S51" s="131"/>
      <c r="T51" s="132"/>
      <c r="U51" s="133"/>
      <c r="V51" s="131"/>
      <c r="W51" s="131"/>
      <c r="X51" s="131"/>
      <c r="Y51" s="145"/>
      <c r="Z51" s="145"/>
      <c r="AA51" s="131"/>
      <c r="AB51" s="132"/>
      <c r="AC51" s="133"/>
      <c r="AD51" s="131"/>
      <c r="AE51" s="131"/>
      <c r="AF51" s="131"/>
      <c r="AG51" s="145"/>
      <c r="AH51" s="145"/>
      <c r="AI51" s="131"/>
      <c r="AJ51" s="132"/>
      <c r="AK51" s="126"/>
      <c r="AL51" s="131"/>
      <c r="AM51" s="131"/>
      <c r="AN51" s="131"/>
      <c r="AO51" s="131"/>
      <c r="AP51" s="145"/>
      <c r="AQ51" s="145"/>
      <c r="AR51" s="131"/>
      <c r="AS51" s="128"/>
      <c r="AT51" s="126"/>
      <c r="AU51" s="131"/>
      <c r="AV51" s="131"/>
      <c r="AW51" s="131"/>
      <c r="AX51" s="145"/>
      <c r="AY51" s="145"/>
      <c r="AZ51" s="131"/>
      <c r="BA51" s="128"/>
      <c r="BB51" s="126"/>
      <c r="BC51" s="131"/>
      <c r="BD51" s="131"/>
      <c r="BE51" s="131"/>
      <c r="BF51" s="145"/>
      <c r="BG51" s="145"/>
      <c r="BH51" s="131"/>
      <c r="BI51" s="128"/>
      <c r="BJ51" s="126"/>
      <c r="BK51" s="131"/>
      <c r="BL51" s="131"/>
      <c r="BM51" s="131"/>
      <c r="BN51" s="131"/>
      <c r="BO51" s="145"/>
      <c r="BP51" s="145"/>
      <c r="BQ51" s="131"/>
      <c r="BR51" s="128"/>
      <c r="BS51" s="126"/>
      <c r="BT51" s="131"/>
      <c r="BU51" s="131"/>
      <c r="BV51" s="131"/>
      <c r="BW51" s="145"/>
      <c r="BX51" s="145"/>
      <c r="BY51" s="131"/>
      <c r="BZ51" s="128"/>
      <c r="CA51" s="126"/>
      <c r="CB51" s="131"/>
      <c r="CC51" s="131"/>
      <c r="CD51" s="131"/>
      <c r="CE51" s="145"/>
      <c r="CF51" s="145"/>
      <c r="CG51" s="131"/>
      <c r="CH51" s="128"/>
      <c r="CI51" s="126"/>
      <c r="CJ51" s="131"/>
      <c r="CK51" s="131"/>
      <c r="CL51" s="131"/>
      <c r="CM51" s="145"/>
      <c r="CN51" s="145"/>
      <c r="CO51" s="131"/>
      <c r="CP51" s="128"/>
      <c r="CQ51" s="126"/>
      <c r="CR51" s="131"/>
      <c r="CS51" s="145"/>
      <c r="CT51" s="145"/>
      <c r="CU51" s="145">
        <f t="shared" si="8"/>
        <v>0</v>
      </c>
      <c r="CV51" s="145">
        <f t="shared" si="9"/>
        <v>0</v>
      </c>
      <c r="CW51" s="145"/>
      <c r="CX51" s="128" t="str">
        <f t="shared" si="7"/>
        <v>-</v>
      </c>
      <c r="CY51" s="150"/>
      <c r="CZ51" s="131"/>
      <c r="DA51" s="131"/>
      <c r="DB51" s="131"/>
      <c r="DC51" s="131"/>
      <c r="DD51" s="131"/>
      <c r="DE51" s="128" t="e">
        <f>CZ51/DD51-1</f>
        <v>#DIV/0!</v>
      </c>
      <c r="DF51" s="128" t="e">
        <f>DA51/DD51-1</f>
        <v>#DIV/0!</v>
      </c>
      <c r="DG51" s="128" t="e">
        <f>DB51/DD51-1</f>
        <v>#DIV/0!</v>
      </c>
      <c r="DH51" s="128" t="e">
        <f>DC51/DF51-1</f>
        <v>#DIV/0!</v>
      </c>
      <c r="DI51" s="117"/>
      <c r="DJ51" s="118"/>
      <c r="DK51" s="118"/>
      <c r="DL51" s="118"/>
      <c r="DM51" s="118"/>
      <c r="DN51" s="119"/>
      <c r="DO51" s="25"/>
      <c r="DX51" s="108"/>
      <c r="DY51" s="108"/>
      <c r="DZ51" s="108"/>
    </row>
    <row r="52" spans="1:130" ht="13">
      <c r="A52" s="153" t="s">
        <v>87</v>
      </c>
      <c r="B52" s="45"/>
      <c r="C52" s="107" t="s">
        <v>88</v>
      </c>
      <c r="D52" s="188"/>
      <c r="E52" s="188"/>
      <c r="F52" s="145"/>
      <c r="G52" s="188"/>
      <c r="H52" s="132"/>
      <c r="I52" s="128"/>
      <c r="J52" s="188"/>
      <c r="K52" s="188"/>
      <c r="L52" s="145"/>
      <c r="M52" s="188"/>
      <c r="N52" s="132"/>
      <c r="O52" s="128"/>
      <c r="P52" s="188"/>
      <c r="Q52" s="188"/>
      <c r="R52" s="145"/>
      <c r="S52" s="188"/>
      <c r="T52" s="132"/>
      <c r="U52" s="133"/>
      <c r="V52" s="188"/>
      <c r="W52" s="188"/>
      <c r="X52" s="188"/>
      <c r="Y52" s="145"/>
      <c r="Z52" s="145"/>
      <c r="AA52" s="188"/>
      <c r="AB52" s="132"/>
      <c r="AC52" s="133"/>
      <c r="AD52" s="188"/>
      <c r="AE52" s="188"/>
      <c r="AF52" s="188"/>
      <c r="AG52" s="145"/>
      <c r="AH52" s="145"/>
      <c r="AI52" s="188"/>
      <c r="AJ52" s="132"/>
      <c r="AK52" s="126"/>
      <c r="AL52" s="188"/>
      <c r="AM52" s="188"/>
      <c r="AN52" s="188"/>
      <c r="AO52" s="188"/>
      <c r="AP52" s="145"/>
      <c r="AQ52" s="145"/>
      <c r="AR52" s="188"/>
      <c r="AS52" s="128"/>
      <c r="AT52" s="126"/>
      <c r="AU52" s="188"/>
      <c r="AV52" s="188"/>
      <c r="AW52" s="188"/>
      <c r="AX52" s="145"/>
      <c r="AY52" s="145"/>
      <c r="AZ52" s="188"/>
      <c r="BA52" s="128"/>
      <c r="BB52" s="126"/>
      <c r="BC52" s="188"/>
      <c r="BD52" s="188"/>
      <c r="BE52" s="188"/>
      <c r="BF52" s="145"/>
      <c r="BG52" s="145"/>
      <c r="BH52" s="188"/>
      <c r="BI52" s="128"/>
      <c r="BJ52" s="126"/>
      <c r="BK52" s="188"/>
      <c r="BL52" s="188"/>
      <c r="BM52" s="188"/>
      <c r="BN52" s="188"/>
      <c r="BO52" s="145"/>
      <c r="BP52" s="145"/>
      <c r="BQ52" s="188"/>
      <c r="BR52" s="128"/>
      <c r="BS52" s="126"/>
      <c r="BT52" s="188"/>
      <c r="BU52" s="188"/>
      <c r="BV52" s="188"/>
      <c r="BW52" s="145"/>
      <c r="BX52" s="145"/>
      <c r="BY52" s="188"/>
      <c r="BZ52" s="128"/>
      <c r="CA52" s="126"/>
      <c r="CB52" s="188"/>
      <c r="CC52" s="188"/>
      <c r="CD52" s="188"/>
      <c r="CE52" s="145"/>
      <c r="CF52" s="145"/>
      <c r="CG52" s="188"/>
      <c r="CH52" s="128"/>
      <c r="CI52" s="126"/>
      <c r="CJ52" s="188"/>
      <c r="CK52" s="188"/>
      <c r="CL52" s="188"/>
      <c r="CM52" s="145"/>
      <c r="CN52" s="145"/>
      <c r="CO52" s="188"/>
      <c r="CP52" s="128"/>
      <c r="CQ52" s="126"/>
      <c r="CR52" s="131"/>
      <c r="CS52" s="145"/>
      <c r="CT52" s="145"/>
      <c r="CU52" s="145">
        <f t="shared" si="8"/>
        <v>0</v>
      </c>
      <c r="CV52" s="145">
        <f t="shared" si="9"/>
        <v>0</v>
      </c>
      <c r="CW52" s="145"/>
      <c r="CX52" s="128" t="str">
        <f t="shared" si="7"/>
        <v>-</v>
      </c>
      <c r="CY52" s="150"/>
      <c r="CZ52" s="188"/>
      <c r="DA52" s="188"/>
      <c r="DB52" s="188"/>
      <c r="DC52" s="188"/>
      <c r="DD52" s="188"/>
      <c r="DE52" s="128" t="e">
        <f>CZ52/DD52-1</f>
        <v>#DIV/0!</v>
      </c>
      <c r="DF52" s="128" t="e">
        <f>DA52/DD52-1</f>
        <v>#DIV/0!</v>
      </c>
      <c r="DG52" s="128" t="e">
        <f>DB52/DD52-1</f>
        <v>#DIV/0!</v>
      </c>
      <c r="DH52" s="128" t="e">
        <f>DC52/DF52-1</f>
        <v>#DIV/0!</v>
      </c>
      <c r="DI52" s="117"/>
      <c r="DJ52" s="118"/>
      <c r="DK52" s="118"/>
      <c r="DL52" s="118"/>
      <c r="DM52" s="118"/>
      <c r="DN52" s="119"/>
      <c r="DO52" s="25"/>
      <c r="DX52" s="108"/>
      <c r="DY52" s="108"/>
      <c r="DZ52" s="108"/>
    </row>
    <row r="53" spans="1:130" ht="3" customHeight="1">
      <c r="A53" s="189"/>
      <c r="B53" s="45"/>
      <c r="C53" s="107" t="s">
        <v>89</v>
      </c>
      <c r="D53" s="190"/>
      <c r="E53" s="190"/>
      <c r="F53" s="190"/>
      <c r="G53" s="190"/>
      <c r="H53" s="191"/>
      <c r="I53" s="192"/>
      <c r="J53" s="190"/>
      <c r="K53" s="190"/>
      <c r="L53" s="190"/>
      <c r="M53" s="190"/>
      <c r="N53" s="191"/>
      <c r="O53" s="192"/>
      <c r="P53" s="190"/>
      <c r="Q53" s="190"/>
      <c r="R53" s="190"/>
      <c r="S53" s="190"/>
      <c r="T53" s="191"/>
      <c r="U53" s="193"/>
      <c r="V53" s="190"/>
      <c r="W53" s="190"/>
      <c r="X53" s="190"/>
      <c r="Y53" s="190"/>
      <c r="Z53" s="190"/>
      <c r="AA53" s="190"/>
      <c r="AB53" s="191"/>
      <c r="AC53" s="193"/>
      <c r="AD53" s="190"/>
      <c r="AE53" s="190"/>
      <c r="AF53" s="190"/>
      <c r="AG53" s="190"/>
      <c r="AH53" s="190"/>
      <c r="AI53" s="190"/>
      <c r="AJ53" s="191"/>
      <c r="AK53" s="194"/>
      <c r="AL53" s="190"/>
      <c r="AM53" s="190"/>
      <c r="AN53" s="190"/>
      <c r="AO53" s="190"/>
      <c r="AP53" s="190"/>
      <c r="AQ53" s="190"/>
      <c r="AR53" s="190"/>
      <c r="AS53" s="192"/>
      <c r="AT53" s="149"/>
      <c r="AU53" s="190"/>
      <c r="AV53" s="190"/>
      <c r="AW53" s="190"/>
      <c r="AX53" s="190"/>
      <c r="AY53" s="190"/>
      <c r="AZ53" s="190"/>
      <c r="BA53" s="192"/>
      <c r="BB53" s="194"/>
      <c r="BC53" s="190"/>
      <c r="BD53" s="190"/>
      <c r="BE53" s="190"/>
      <c r="BF53" s="190"/>
      <c r="BG53" s="190"/>
      <c r="BH53" s="190"/>
      <c r="BI53" s="192"/>
      <c r="BJ53" s="194"/>
      <c r="BK53" s="190"/>
      <c r="BL53" s="190"/>
      <c r="BM53" s="190"/>
      <c r="BN53" s="190"/>
      <c r="BO53" s="190"/>
      <c r="BP53" s="190"/>
      <c r="BQ53" s="190"/>
      <c r="BR53" s="192"/>
      <c r="BS53" s="194"/>
      <c r="BT53" s="190"/>
      <c r="BU53" s="190"/>
      <c r="BV53" s="190"/>
      <c r="BW53" s="190"/>
      <c r="BX53" s="190"/>
      <c r="BY53" s="190"/>
      <c r="BZ53" s="192"/>
      <c r="CA53" s="194"/>
      <c r="CB53" s="190"/>
      <c r="CC53" s="190"/>
      <c r="CD53" s="190"/>
      <c r="CE53" s="190"/>
      <c r="CF53" s="190"/>
      <c r="CG53" s="190"/>
      <c r="CH53" s="192"/>
      <c r="CI53" s="194"/>
      <c r="CJ53" s="190"/>
      <c r="CK53" s="190"/>
      <c r="CL53" s="190"/>
      <c r="CM53" s="190"/>
      <c r="CN53" s="190"/>
      <c r="CO53" s="190"/>
      <c r="CP53" s="192"/>
      <c r="CQ53" s="194"/>
      <c r="CR53" s="190"/>
      <c r="CS53" s="190"/>
      <c r="CT53" s="190"/>
      <c r="CU53" s="190"/>
      <c r="CV53" s="190"/>
      <c r="CW53" s="190"/>
      <c r="CX53" s="192" t="str">
        <f t="shared" si="7"/>
        <v>-</v>
      </c>
      <c r="CY53" s="150"/>
      <c r="CZ53" s="190"/>
      <c r="DA53" s="190"/>
      <c r="DB53" s="190"/>
      <c r="DC53" s="190"/>
      <c r="DD53" s="190"/>
      <c r="DE53" s="192"/>
      <c r="DF53" s="147"/>
      <c r="DG53" s="192"/>
      <c r="DH53" s="192"/>
      <c r="DI53" s="117"/>
      <c r="DJ53" s="118"/>
      <c r="DK53" s="118"/>
      <c r="DL53" s="118"/>
      <c r="DM53" s="118"/>
      <c r="DN53" s="119"/>
      <c r="DO53" s="25"/>
      <c r="DX53" s="108"/>
      <c r="DY53" s="108"/>
      <c r="DZ53" s="108"/>
    </row>
    <row r="54" spans="1:130" ht="12" customHeight="1">
      <c r="A54" s="195" t="s">
        <v>90</v>
      </c>
      <c r="B54" s="106"/>
      <c r="C54" s="107" t="s">
        <v>91</v>
      </c>
      <c r="D54" s="196"/>
      <c r="E54" s="196"/>
      <c r="F54" s="196"/>
      <c r="G54" s="196"/>
      <c r="H54" s="197"/>
      <c r="I54" s="198"/>
      <c r="J54" s="196"/>
      <c r="K54" s="196"/>
      <c r="L54" s="196"/>
      <c r="M54" s="196"/>
      <c r="N54" s="197"/>
      <c r="O54" s="198"/>
      <c r="P54" s="196"/>
      <c r="Q54" s="196"/>
      <c r="R54" s="196"/>
      <c r="S54" s="196"/>
      <c r="T54" s="197"/>
      <c r="U54" s="199"/>
      <c r="V54" s="196"/>
      <c r="W54" s="196"/>
      <c r="X54" s="196"/>
      <c r="Y54" s="196"/>
      <c r="Z54" s="196"/>
      <c r="AA54" s="196"/>
      <c r="AB54" s="197"/>
      <c r="AC54" s="199"/>
      <c r="AD54" s="196"/>
      <c r="AE54" s="196"/>
      <c r="AF54" s="196"/>
      <c r="AG54" s="196"/>
      <c r="AH54" s="196"/>
      <c r="AI54" s="196"/>
      <c r="AJ54" s="197"/>
      <c r="AK54" s="200"/>
      <c r="AL54" s="196"/>
      <c r="AM54" s="196"/>
      <c r="AN54" s="196"/>
      <c r="AO54" s="196"/>
      <c r="AP54" s="196"/>
      <c r="AQ54" s="196"/>
      <c r="AR54" s="196"/>
      <c r="AS54" s="201"/>
      <c r="AT54" s="113"/>
      <c r="AU54" s="196"/>
      <c r="AV54" s="196"/>
      <c r="AW54" s="196"/>
      <c r="AX54" s="196"/>
      <c r="AY54" s="196"/>
      <c r="AZ54" s="196"/>
      <c r="BA54" s="201"/>
      <c r="BB54" s="200"/>
      <c r="BC54" s="196"/>
      <c r="BD54" s="196"/>
      <c r="BE54" s="196"/>
      <c r="BF54" s="196"/>
      <c r="BG54" s="196"/>
      <c r="BH54" s="196"/>
      <c r="BI54" s="201"/>
      <c r="BJ54" s="200"/>
      <c r="BK54" s="196"/>
      <c r="BL54" s="196"/>
      <c r="BM54" s="196"/>
      <c r="BN54" s="196"/>
      <c r="BO54" s="196"/>
      <c r="BP54" s="196"/>
      <c r="BQ54" s="196"/>
      <c r="BR54" s="201"/>
      <c r="BS54" s="200"/>
      <c r="BT54" s="196"/>
      <c r="BU54" s="196"/>
      <c r="BV54" s="196"/>
      <c r="BW54" s="196"/>
      <c r="BX54" s="196"/>
      <c r="BY54" s="196"/>
      <c r="BZ54" s="201"/>
      <c r="CA54" s="202"/>
      <c r="CB54" s="196"/>
      <c r="CC54" s="196"/>
      <c r="CD54" s="196"/>
      <c r="CE54" s="196"/>
      <c r="CF54" s="196"/>
      <c r="CG54" s="196"/>
      <c r="CH54" s="201"/>
      <c r="CI54" s="200"/>
      <c r="CJ54" s="196"/>
      <c r="CK54" s="196"/>
      <c r="CL54" s="196"/>
      <c r="CM54" s="196"/>
      <c r="CN54" s="196"/>
      <c r="CO54" s="196"/>
      <c r="CP54" s="201"/>
      <c r="CQ54" s="200"/>
      <c r="CR54" s="196"/>
      <c r="CS54" s="203"/>
      <c r="CT54" s="204"/>
      <c r="CU54" s="196">
        <f>+CR54-CS54</f>
        <v>0</v>
      </c>
      <c r="CV54" s="196">
        <f>+CR54-CT54</f>
        <v>0</v>
      </c>
      <c r="CW54" s="196"/>
      <c r="CX54" s="201" t="str">
        <f t="shared" si="7"/>
        <v>-</v>
      </c>
      <c r="CY54" s="205"/>
      <c r="CZ54" s="196"/>
      <c r="DA54" s="196"/>
      <c r="DB54" s="196"/>
      <c r="DC54" s="196"/>
      <c r="DD54" s="196"/>
      <c r="DE54" s="201" t="e">
        <f>(CZ54/DD54-1)</f>
        <v>#DIV/0!</v>
      </c>
      <c r="DF54" s="116" t="e">
        <f>-(DA54/DD54-1)</f>
        <v>#DIV/0!</v>
      </c>
      <c r="DG54" s="201" t="e">
        <f>-(DB54/DD54-1)</f>
        <v>#DIV/0!</v>
      </c>
      <c r="DH54" s="206" t="e">
        <f>-(DC54/DD54-1)</f>
        <v>#DIV/0!</v>
      </c>
      <c r="DI54" s="117"/>
      <c r="DJ54" s="118"/>
      <c r="DK54" s="118"/>
      <c r="DL54" s="118"/>
      <c r="DM54" s="118"/>
      <c r="DN54" s="119"/>
      <c r="DO54" s="25"/>
      <c r="DX54" s="108"/>
      <c r="DY54" s="108"/>
      <c r="DZ54" s="108"/>
    </row>
    <row r="55" spans="1:130" s="48" customFormat="1" ht="3.75" customHeight="1">
      <c r="A55" s="158"/>
      <c r="B55" s="45"/>
      <c r="C55" s="107" t="s">
        <v>92</v>
      </c>
      <c r="D55" s="145"/>
      <c r="E55" s="145"/>
      <c r="F55" s="145"/>
      <c r="G55" s="145"/>
      <c r="H55" s="146"/>
      <c r="I55" s="147"/>
      <c r="J55" s="145"/>
      <c r="K55" s="145"/>
      <c r="L55" s="145"/>
      <c r="M55" s="145"/>
      <c r="N55" s="146"/>
      <c r="O55" s="147"/>
      <c r="P55" s="145"/>
      <c r="Q55" s="145"/>
      <c r="R55" s="145"/>
      <c r="S55" s="145"/>
      <c r="T55" s="146"/>
      <c r="U55" s="148"/>
      <c r="V55" s="145"/>
      <c r="W55" s="145"/>
      <c r="X55" s="145"/>
      <c r="Y55" s="145"/>
      <c r="Z55" s="145"/>
      <c r="AA55" s="145"/>
      <c r="AB55" s="146"/>
      <c r="AC55" s="148"/>
      <c r="AD55" s="145"/>
      <c r="AE55" s="145"/>
      <c r="AF55" s="145"/>
      <c r="AG55" s="145"/>
      <c r="AH55" s="145"/>
      <c r="AI55" s="145"/>
      <c r="AJ55" s="146"/>
      <c r="AK55" s="149"/>
      <c r="AL55" s="145"/>
      <c r="AM55" s="145"/>
      <c r="AN55" s="145"/>
      <c r="AO55" s="145"/>
      <c r="AP55" s="145"/>
      <c r="AQ55" s="145"/>
      <c r="AR55" s="145"/>
      <c r="AS55" s="147"/>
      <c r="AT55" s="149"/>
      <c r="AU55" s="145"/>
      <c r="AV55" s="145"/>
      <c r="AW55" s="145"/>
      <c r="AX55" s="145"/>
      <c r="AY55" s="145"/>
      <c r="AZ55" s="145"/>
      <c r="BA55" s="147"/>
      <c r="BB55" s="149"/>
      <c r="BC55" s="145"/>
      <c r="BD55" s="145"/>
      <c r="BE55" s="145"/>
      <c r="BF55" s="145"/>
      <c r="BG55" s="145"/>
      <c r="BH55" s="145"/>
      <c r="BI55" s="147"/>
      <c r="BJ55" s="149"/>
      <c r="BK55" s="145"/>
      <c r="BL55" s="145"/>
      <c r="BM55" s="145"/>
      <c r="BN55" s="145"/>
      <c r="BO55" s="145"/>
      <c r="BP55" s="145"/>
      <c r="BQ55" s="145"/>
      <c r="BR55" s="147"/>
      <c r="BS55" s="149"/>
      <c r="BT55" s="145"/>
      <c r="BU55" s="145"/>
      <c r="BV55" s="145"/>
      <c r="BW55" s="145"/>
      <c r="BX55" s="145"/>
      <c r="BY55" s="145"/>
      <c r="BZ55" s="147"/>
      <c r="CA55" s="147"/>
      <c r="CB55" s="145"/>
      <c r="CC55" s="145"/>
      <c r="CD55" s="145"/>
      <c r="CE55" s="145"/>
      <c r="CF55" s="145"/>
      <c r="CG55" s="145"/>
      <c r="CH55" s="147"/>
      <c r="CI55" s="149"/>
      <c r="CJ55" s="145"/>
      <c r="CK55" s="145"/>
      <c r="CL55" s="145"/>
      <c r="CM55" s="145"/>
      <c r="CN55" s="145"/>
      <c r="CO55" s="145"/>
      <c r="CP55" s="147"/>
      <c r="CQ55" s="149"/>
      <c r="CR55" s="145"/>
      <c r="CS55" s="145"/>
      <c r="CT55" s="145"/>
      <c r="CU55" s="145"/>
      <c r="CV55" s="145"/>
      <c r="CW55" s="145"/>
      <c r="CX55" s="147" t="str">
        <f t="shared" si="7"/>
        <v>-</v>
      </c>
      <c r="CY55" s="150"/>
      <c r="CZ55" s="145"/>
      <c r="DA55" s="145"/>
      <c r="DB55" s="145"/>
      <c r="DC55" s="145"/>
      <c r="DD55" s="145"/>
      <c r="DE55" s="147"/>
      <c r="DF55" s="147"/>
      <c r="DG55" s="147"/>
      <c r="DH55" s="147"/>
      <c r="DI55" s="117"/>
      <c r="DJ55" s="118"/>
      <c r="DK55" s="118"/>
      <c r="DL55" s="118"/>
      <c r="DM55" s="118"/>
      <c r="DN55" s="119"/>
      <c r="DO55" s="207"/>
      <c r="DX55" s="108"/>
      <c r="DY55" s="108"/>
      <c r="DZ55" s="108"/>
    </row>
    <row r="56" spans="1:130" s="162" customFormat="1" ht="12" customHeight="1">
      <c r="A56" s="170" t="s">
        <v>43</v>
      </c>
      <c r="B56" s="128"/>
      <c r="C56" s="107" t="s">
        <v>93</v>
      </c>
      <c r="D56" s="175"/>
      <c r="E56" s="175"/>
      <c r="F56" s="165"/>
      <c r="G56" s="175"/>
      <c r="H56" s="180"/>
      <c r="I56" s="177"/>
      <c r="J56" s="175"/>
      <c r="K56" s="175"/>
      <c r="L56" s="165"/>
      <c r="M56" s="175"/>
      <c r="N56" s="180"/>
      <c r="O56" s="177"/>
      <c r="P56" s="175"/>
      <c r="Q56" s="175"/>
      <c r="R56" s="165"/>
      <c r="S56" s="175"/>
      <c r="T56" s="180"/>
      <c r="U56" s="208"/>
      <c r="V56" s="175"/>
      <c r="W56" s="175"/>
      <c r="X56" s="175"/>
      <c r="Y56" s="165"/>
      <c r="Z56" s="165"/>
      <c r="AA56" s="175"/>
      <c r="AB56" s="180"/>
      <c r="AC56" s="208"/>
      <c r="AD56" s="175"/>
      <c r="AE56" s="175"/>
      <c r="AF56" s="175"/>
      <c r="AG56" s="165"/>
      <c r="AH56" s="165"/>
      <c r="AI56" s="175"/>
      <c r="AJ56" s="180"/>
      <c r="AK56" s="179"/>
      <c r="AL56" s="175"/>
      <c r="AM56" s="175"/>
      <c r="AN56" s="175"/>
      <c r="AO56" s="175"/>
      <c r="AP56" s="165"/>
      <c r="AQ56" s="165"/>
      <c r="AR56" s="175"/>
      <c r="AS56" s="165"/>
      <c r="AT56" s="209"/>
      <c r="AU56" s="175"/>
      <c r="AV56" s="175"/>
      <c r="AW56" s="175"/>
      <c r="AX56" s="165"/>
      <c r="AY56" s="165"/>
      <c r="AZ56" s="175"/>
      <c r="BA56" s="165"/>
      <c r="BB56" s="179"/>
      <c r="BC56" s="175"/>
      <c r="BD56" s="175"/>
      <c r="BE56" s="175"/>
      <c r="BF56" s="165"/>
      <c r="BG56" s="165"/>
      <c r="BH56" s="175"/>
      <c r="BI56" s="165"/>
      <c r="BJ56" s="179"/>
      <c r="BK56" s="175"/>
      <c r="BL56" s="175"/>
      <c r="BM56" s="175"/>
      <c r="BN56" s="175"/>
      <c r="BO56" s="165"/>
      <c r="BP56" s="165"/>
      <c r="BQ56" s="175"/>
      <c r="BR56" s="165"/>
      <c r="BS56" s="179"/>
      <c r="BT56" s="175"/>
      <c r="BU56" s="175"/>
      <c r="BV56" s="175"/>
      <c r="BW56" s="165"/>
      <c r="BX56" s="165"/>
      <c r="BY56" s="175"/>
      <c r="BZ56" s="165"/>
      <c r="CA56" s="177"/>
      <c r="CB56" s="175"/>
      <c r="CC56" s="175"/>
      <c r="CD56" s="175"/>
      <c r="CE56" s="165"/>
      <c r="CF56" s="165"/>
      <c r="CG56" s="175"/>
      <c r="CH56" s="165"/>
      <c r="CI56" s="209"/>
      <c r="CJ56" s="175"/>
      <c r="CK56" s="175"/>
      <c r="CL56" s="175"/>
      <c r="CM56" s="165"/>
      <c r="CN56" s="165"/>
      <c r="CO56" s="175"/>
      <c r="CP56" s="165"/>
      <c r="CQ56" s="209"/>
      <c r="CR56" s="175"/>
      <c r="CS56" s="175"/>
      <c r="CT56" s="175"/>
      <c r="CU56" s="165">
        <f>+(CR56-CS56)*100</f>
        <v>0</v>
      </c>
      <c r="CV56" s="165">
        <f>+(CR56-CT56)*100</f>
        <v>0</v>
      </c>
      <c r="CW56" s="175"/>
      <c r="CX56" s="177" t="str">
        <f t="shared" si="7"/>
        <v>-</v>
      </c>
      <c r="CY56" s="126"/>
      <c r="CZ56" s="175"/>
      <c r="DA56" s="175"/>
      <c r="DB56" s="175"/>
      <c r="DC56" s="175"/>
      <c r="DD56" s="175"/>
      <c r="DE56" s="177">
        <f>+(CZ56-DD56)*100</f>
        <v>0</v>
      </c>
      <c r="DF56" s="165">
        <f>+(DA56-DD56)*100</f>
        <v>0</v>
      </c>
      <c r="DG56" s="165">
        <f>+(DB56-DD56)*100</f>
        <v>0</v>
      </c>
      <c r="DH56" s="180">
        <f>+(DC56-DD56)*100</f>
        <v>0</v>
      </c>
      <c r="DI56" s="117"/>
      <c r="DJ56" s="118"/>
      <c r="DK56" s="118"/>
      <c r="DL56" s="118"/>
      <c r="DM56" s="118"/>
      <c r="DN56" s="119"/>
      <c r="DO56" s="210"/>
      <c r="DX56" s="108"/>
      <c r="DY56" s="108"/>
      <c r="DZ56" s="108"/>
    </row>
    <row r="57" spans="1:130" s="239" customFormat="1" ht="13" hidden="1">
      <c r="A57" s="211"/>
      <c r="B57" s="212"/>
      <c r="C57" s="212"/>
      <c r="D57" s="213"/>
      <c r="E57" s="214"/>
      <c r="F57" s="215"/>
      <c r="G57" s="214"/>
      <c r="H57" s="216"/>
      <c r="I57" s="214"/>
      <c r="J57" s="213"/>
      <c r="K57" s="214"/>
      <c r="L57" s="214"/>
      <c r="M57" s="214"/>
      <c r="N57" s="214"/>
      <c r="O57" s="214"/>
      <c r="P57" s="217"/>
      <c r="Q57" s="214"/>
      <c r="R57" s="217"/>
      <c r="S57" s="217"/>
      <c r="T57" s="218"/>
      <c r="U57" s="219"/>
      <c r="V57" s="220"/>
      <c r="W57" s="214"/>
      <c r="X57" s="220"/>
      <c r="Y57" s="220"/>
      <c r="Z57" s="220"/>
      <c r="AA57" s="220"/>
      <c r="AB57" s="221"/>
      <c r="AC57" s="222"/>
      <c r="AD57" s="223"/>
      <c r="AE57" s="214"/>
      <c r="AF57" s="214"/>
      <c r="AG57" s="215"/>
      <c r="AH57" s="215"/>
      <c r="AI57" s="220"/>
      <c r="AJ57" s="224"/>
      <c r="AK57" s="225"/>
      <c r="AL57" s="226"/>
      <c r="AM57" s="214"/>
      <c r="AN57" s="220"/>
      <c r="AO57" s="220"/>
      <c r="AP57" s="227"/>
      <c r="AQ57" s="227"/>
      <c r="AR57" s="220"/>
      <c r="AS57" s="220"/>
      <c r="AT57" s="225"/>
      <c r="AU57" s="220"/>
      <c r="AV57" s="214"/>
      <c r="AW57" s="220"/>
      <c r="AX57" s="220"/>
      <c r="AY57" s="220"/>
      <c r="AZ57" s="220"/>
      <c r="BA57" s="220"/>
      <c r="BB57" s="225"/>
      <c r="BC57" s="228"/>
      <c r="BD57" s="214"/>
      <c r="BE57" s="228"/>
      <c r="BF57" s="228"/>
      <c r="BG57" s="228"/>
      <c r="BH57" s="228"/>
      <c r="BI57" s="229"/>
      <c r="BJ57" s="225"/>
      <c r="BK57" s="226"/>
      <c r="BL57" s="214"/>
      <c r="BM57" s="220"/>
      <c r="BN57" s="220"/>
      <c r="BO57" s="227"/>
      <c r="BP57" s="227"/>
      <c r="BQ57" s="220"/>
      <c r="BR57" s="220"/>
      <c r="BS57" s="225"/>
      <c r="BT57" s="226"/>
      <c r="BU57" s="214"/>
      <c r="BV57" s="220"/>
      <c r="BW57" s="227"/>
      <c r="BX57" s="227"/>
      <c r="BY57" s="220"/>
      <c r="BZ57" s="220"/>
      <c r="CA57" s="220"/>
      <c r="CB57" s="220"/>
      <c r="CC57" s="214"/>
      <c r="CD57" s="220"/>
      <c r="CE57" s="220"/>
      <c r="CF57" s="220"/>
      <c r="CG57" s="220"/>
      <c r="CH57" s="220"/>
      <c r="CI57" s="225"/>
      <c r="CJ57" s="226"/>
      <c r="CK57" s="214"/>
      <c r="CL57" s="220"/>
      <c r="CM57" s="227"/>
      <c r="CN57" s="227"/>
      <c r="CO57" s="220"/>
      <c r="CP57" s="230"/>
      <c r="CQ57" s="225"/>
      <c r="CR57" s="231"/>
      <c r="CS57" s="214"/>
      <c r="CT57" s="214"/>
      <c r="CU57" s="232"/>
      <c r="CV57" s="232"/>
      <c r="CW57" s="232"/>
      <c r="CX57" s="233"/>
      <c r="CY57" s="234"/>
      <c r="CZ57" s="214"/>
      <c r="DA57" s="214"/>
      <c r="DB57" s="235"/>
      <c r="DC57" s="235"/>
      <c r="DD57" s="214"/>
      <c r="DE57" s="236"/>
      <c r="DF57" s="236"/>
      <c r="DG57" s="236"/>
      <c r="DH57" s="236"/>
      <c r="DI57" s="237"/>
      <c r="DJ57" s="119"/>
      <c r="DK57" s="238"/>
      <c r="DT57" s="185"/>
      <c r="DU57" s="185"/>
    </row>
    <row r="58" spans="1:130" s="239" customFormat="1" ht="33" customHeight="1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44"/>
      <c r="Q58" s="44"/>
      <c r="R58" s="44"/>
      <c r="S58" s="44"/>
      <c r="T58" s="240"/>
      <c r="U58" s="212"/>
      <c r="V58" s="212"/>
      <c r="W58" s="212"/>
      <c r="X58" s="212"/>
      <c r="Y58" s="212"/>
      <c r="Z58" s="212"/>
      <c r="AA58" s="212"/>
      <c r="AB58" s="46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47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47"/>
      <c r="BU58" s="212"/>
      <c r="BV58" s="212"/>
      <c r="BW58" s="212"/>
      <c r="BX58" s="212"/>
      <c r="BY58" s="212"/>
      <c r="BZ58" s="212"/>
      <c r="CA58" s="212"/>
      <c r="CB58" s="212"/>
      <c r="CC58" s="212"/>
      <c r="CD58" s="44"/>
      <c r="CE58" s="212"/>
      <c r="CF58" s="212"/>
      <c r="CG58" s="212"/>
      <c r="CH58" s="212"/>
      <c r="CI58" s="212"/>
      <c r="CJ58" s="241"/>
      <c r="CK58" s="242"/>
      <c r="CL58" s="242"/>
      <c r="CM58" s="49"/>
      <c r="CN58" s="49"/>
      <c r="CO58" s="212"/>
      <c r="CP58" s="212"/>
      <c r="CQ58" s="212"/>
      <c r="CR58" s="243">
        <f>CR54-SUM(CJ54,CB54,BT54,BK54,BC54,AU54,AL54,AD54,V54,P54,J54,D54)</f>
        <v>0</v>
      </c>
      <c r="CS58" s="244"/>
      <c r="CT58" s="242"/>
      <c r="CU58" s="244"/>
      <c r="CV58" s="244"/>
      <c r="CW58" s="50"/>
      <c r="CX58" s="46"/>
      <c r="CZ58" s="145"/>
      <c r="DA58" s="242"/>
      <c r="DB58" s="145"/>
      <c r="DC58" s="145"/>
      <c r="DD58" s="145"/>
      <c r="DE58" s="245"/>
      <c r="DF58" s="245"/>
      <c r="DG58" s="245"/>
      <c r="DH58" s="245"/>
      <c r="DI58" s="238"/>
      <c r="DJ58" s="238"/>
      <c r="DK58" s="238"/>
      <c r="DT58" s="185"/>
      <c r="DU58" s="185"/>
    </row>
    <row r="59" spans="1:130" ht="13" hidden="1" outlineLevel="1">
      <c r="CW59" s="48"/>
      <c r="DT59" s="185"/>
      <c r="DU59" s="185"/>
    </row>
    <row r="60" spans="1:130" ht="14.25" hidden="1" customHeight="1" outlineLevel="1">
      <c r="CJ60" s="246"/>
      <c r="CR60" s="247"/>
      <c r="CW60" s="48"/>
      <c r="DT60" s="185"/>
      <c r="DU60" s="185"/>
    </row>
    <row r="61" spans="1:130" ht="15" hidden="1" customHeight="1" outlineLevel="1">
      <c r="A61" s="248" t="s">
        <v>94</v>
      </c>
      <c r="B61" s="248"/>
      <c r="C61" s="248"/>
      <c r="D61" s="249">
        <f>D7</f>
        <v>0</v>
      </c>
      <c r="E61" s="249">
        <f>E7</f>
        <v>0</v>
      </c>
      <c r="F61" s="248"/>
      <c r="G61" s="249">
        <f>G7</f>
        <v>0</v>
      </c>
      <c r="H61" s="248"/>
      <c r="I61" s="248"/>
      <c r="J61" s="249"/>
      <c r="K61" s="249"/>
      <c r="L61" s="248"/>
      <c r="M61" s="249">
        <f>M7</f>
        <v>0</v>
      </c>
      <c r="N61" s="248"/>
      <c r="O61" s="248"/>
      <c r="P61" s="249">
        <f>P7</f>
        <v>0</v>
      </c>
      <c r="Q61" s="249">
        <f>Q7</f>
        <v>0</v>
      </c>
      <c r="R61" s="249"/>
      <c r="S61" s="249">
        <f>S7</f>
        <v>0</v>
      </c>
      <c r="T61" s="250"/>
      <c r="U61" s="248"/>
      <c r="V61" s="249">
        <f>V7</f>
        <v>0</v>
      </c>
      <c r="W61" s="249">
        <f>W7</f>
        <v>0</v>
      </c>
      <c r="X61" s="248"/>
      <c r="Y61" s="248"/>
      <c r="Z61" s="248"/>
      <c r="AA61" s="249">
        <f>AA7</f>
        <v>0</v>
      </c>
      <c r="AB61" s="251"/>
      <c r="AC61" s="248"/>
      <c r="AD61" s="249">
        <f>AD7</f>
        <v>0</v>
      </c>
      <c r="AE61" s="249">
        <f>AE7</f>
        <v>0</v>
      </c>
      <c r="AF61" s="248"/>
      <c r="AG61" s="248"/>
      <c r="AH61" s="248"/>
      <c r="AI61" s="249">
        <f>AI7</f>
        <v>0</v>
      </c>
      <c r="AJ61" s="248"/>
      <c r="AK61" s="248"/>
      <c r="AL61" s="249">
        <f>AL7</f>
        <v>0</v>
      </c>
      <c r="AM61" s="249">
        <f>AM7</f>
        <v>0</v>
      </c>
      <c r="AN61" s="248"/>
      <c r="AO61" s="248"/>
      <c r="AP61" s="248"/>
      <c r="AQ61" s="248"/>
      <c r="AR61" s="249">
        <f>AR7</f>
        <v>0</v>
      </c>
      <c r="AS61" s="248"/>
      <c r="AT61" s="248"/>
      <c r="AU61" s="249">
        <v>8581.7161254410094</v>
      </c>
      <c r="AV61" s="249">
        <v>9776.3004681767397</v>
      </c>
      <c r="AW61" s="248"/>
      <c r="AX61" s="248"/>
      <c r="AY61" s="248"/>
      <c r="AZ61" s="249">
        <v>8753.0121033468804</v>
      </c>
      <c r="BA61" s="248"/>
      <c r="BB61" s="248"/>
      <c r="BC61" s="249">
        <v>8351.3133995589797</v>
      </c>
      <c r="BD61" s="249">
        <v>9829.7499904528195</v>
      </c>
      <c r="BE61" s="248"/>
      <c r="BF61" s="248"/>
      <c r="BG61" s="248"/>
      <c r="BH61" s="249">
        <v>8653.6552169745792</v>
      </c>
      <c r="BI61" s="252"/>
      <c r="BJ61" s="248"/>
      <c r="BK61" s="249">
        <f>BK7</f>
        <v>0</v>
      </c>
      <c r="BL61" s="249">
        <f>BL7</f>
        <v>0</v>
      </c>
      <c r="BM61" s="248"/>
      <c r="BN61" s="248"/>
      <c r="BO61" s="248"/>
      <c r="BP61" s="248"/>
      <c r="BQ61" s="249">
        <f>BQ7</f>
        <v>0</v>
      </c>
      <c r="BR61" s="248"/>
      <c r="BS61" s="248"/>
      <c r="BT61" s="249">
        <f>BT7</f>
        <v>0</v>
      </c>
      <c r="BU61" s="249">
        <f>BU7</f>
        <v>0</v>
      </c>
      <c r="BV61" s="248"/>
      <c r="BW61" s="248"/>
      <c r="BX61" s="248"/>
      <c r="BY61" s="249">
        <f>BY7</f>
        <v>0</v>
      </c>
      <c r="BZ61" s="248"/>
      <c r="CA61" s="248"/>
      <c r="CB61" s="249">
        <f>CB7</f>
        <v>0</v>
      </c>
      <c r="CC61" s="249">
        <f>CC7</f>
        <v>0</v>
      </c>
      <c r="CD61" s="248"/>
      <c r="CE61" s="248"/>
      <c r="CF61" s="248"/>
      <c r="CG61" s="249">
        <f>CG7</f>
        <v>0</v>
      </c>
      <c r="CH61" s="248"/>
      <c r="CI61" s="248"/>
      <c r="CJ61" s="249">
        <f>CJ7</f>
        <v>0</v>
      </c>
      <c r="CK61" s="249">
        <f>CK7</f>
        <v>0</v>
      </c>
      <c r="CL61" s="253">
        <f>CL7</f>
        <v>0</v>
      </c>
      <c r="CM61" s="253"/>
      <c r="CN61" s="253"/>
      <c r="CO61" s="249">
        <f>CO7</f>
        <v>0</v>
      </c>
      <c r="CP61" s="253"/>
      <c r="CQ61" s="248"/>
      <c r="CR61" s="249">
        <f>CR7</f>
        <v>0</v>
      </c>
      <c r="CS61" s="249">
        <f>CS7</f>
        <v>0</v>
      </c>
      <c r="CT61" s="249">
        <f>CT7</f>
        <v>0</v>
      </c>
      <c r="CU61" s="249"/>
      <c r="CV61" s="249"/>
      <c r="CW61" s="253">
        <f>CW7</f>
        <v>0</v>
      </c>
      <c r="CX61" s="44"/>
      <c r="DT61" s="185"/>
      <c r="DU61" s="185"/>
    </row>
    <row r="62" spans="1:130" ht="15" hidden="1" customHeight="1" outlineLevel="1">
      <c r="A62" s="248" t="s">
        <v>95</v>
      </c>
      <c r="B62" s="248"/>
      <c r="C62" s="248"/>
      <c r="D62" s="249">
        <f>'CA Mobile'!D8</f>
        <v>0</v>
      </c>
      <c r="E62" s="249">
        <f>'CA Mobile'!E8</f>
        <v>0</v>
      </c>
      <c r="F62" s="248"/>
      <c r="G62" s="249">
        <f>'CA Mobile'!G8</f>
        <v>0</v>
      </c>
      <c r="H62" s="248"/>
      <c r="I62" s="248"/>
      <c r="J62" s="249"/>
      <c r="K62" s="249"/>
      <c r="L62" s="248"/>
      <c r="M62" s="249">
        <f>'CA Mobile'!M8</f>
        <v>0</v>
      </c>
      <c r="N62" s="248"/>
      <c r="O62" s="248"/>
      <c r="P62" s="249">
        <f>'CA Mobile'!P8</f>
        <v>0</v>
      </c>
      <c r="Q62" s="249">
        <f>'CA Mobile'!Q8</f>
        <v>0</v>
      </c>
      <c r="R62" s="249"/>
      <c r="S62" s="249">
        <f>'CA Mobile'!S8</f>
        <v>0</v>
      </c>
      <c r="T62" s="250"/>
      <c r="U62" s="248"/>
      <c r="V62" s="249">
        <f>'CA Mobile'!V8</f>
        <v>0</v>
      </c>
      <c r="W62" s="249">
        <f>'CA Mobile'!W8</f>
        <v>0</v>
      </c>
      <c r="X62" s="248"/>
      <c r="Y62" s="248"/>
      <c r="Z62" s="248"/>
      <c r="AA62" s="249">
        <f>'CA Mobile'!AA8</f>
        <v>0</v>
      </c>
      <c r="AB62" s="251"/>
      <c r="AC62" s="248"/>
      <c r="AD62" s="249">
        <f>'CA Mobile'!AD8</f>
        <v>0</v>
      </c>
      <c r="AE62" s="249">
        <f>'CA Mobile'!AE8</f>
        <v>0</v>
      </c>
      <c r="AF62" s="248"/>
      <c r="AG62" s="248"/>
      <c r="AH62" s="248"/>
      <c r="AI62" s="249">
        <f>'CA Mobile'!AI8</f>
        <v>0</v>
      </c>
      <c r="AJ62" s="248"/>
      <c r="AK62" s="248"/>
      <c r="AL62" s="249">
        <f>'CA Mobile'!AL8</f>
        <v>0</v>
      </c>
      <c r="AM62" s="249">
        <f>'CA Mobile'!AM8</f>
        <v>0</v>
      </c>
      <c r="AN62" s="248"/>
      <c r="AO62" s="248"/>
      <c r="AP62" s="248"/>
      <c r="AQ62" s="248"/>
      <c r="AR62" s="249">
        <f>'CA Mobile'!AR8</f>
        <v>0</v>
      </c>
      <c r="AS62" s="248"/>
      <c r="AT62" s="248"/>
      <c r="AU62" s="249">
        <v>8581.7161254410094</v>
      </c>
      <c r="AV62" s="249">
        <v>9776.3004681767397</v>
      </c>
      <c r="AW62" s="248"/>
      <c r="AX62" s="248"/>
      <c r="AY62" s="248"/>
      <c r="AZ62" s="249">
        <v>8753.0121033468804</v>
      </c>
      <c r="BA62" s="248"/>
      <c r="BB62" s="248"/>
      <c r="BC62" s="249">
        <v>8351.3133995589797</v>
      </c>
      <c r="BD62" s="249">
        <v>9829.7499904528195</v>
      </c>
      <c r="BE62" s="248"/>
      <c r="BF62" s="248"/>
      <c r="BG62" s="248"/>
      <c r="BH62" s="249">
        <v>8653.6552169745792</v>
      </c>
      <c r="BI62" s="252"/>
      <c r="BJ62" s="248"/>
      <c r="BK62" s="249">
        <f>'CA Mobile'!BK8</f>
        <v>0</v>
      </c>
      <c r="BL62" s="249">
        <f>'CA Mobile'!BL8</f>
        <v>0</v>
      </c>
      <c r="BM62" s="248"/>
      <c r="BN62" s="248"/>
      <c r="BO62" s="248"/>
      <c r="BP62" s="248"/>
      <c r="BQ62" s="249">
        <f>'CA Mobile'!BQ8</f>
        <v>0</v>
      </c>
      <c r="BR62" s="248"/>
      <c r="BS62" s="248"/>
      <c r="BT62" s="249">
        <f>'CA Mobile'!BT8</f>
        <v>0</v>
      </c>
      <c r="BU62" s="249">
        <f>'CA Mobile'!BU8</f>
        <v>0</v>
      </c>
      <c r="BV62" s="248"/>
      <c r="BW62" s="248"/>
      <c r="BX62" s="248"/>
      <c r="BY62" s="249">
        <f>'CA Mobile'!BY8</f>
        <v>0</v>
      </c>
      <c r="BZ62" s="248"/>
      <c r="CA62" s="248"/>
      <c r="CB62" s="249">
        <f>'CA Mobile'!CB8</f>
        <v>0</v>
      </c>
      <c r="CC62" s="249">
        <f>'CA Mobile'!CC8</f>
        <v>0</v>
      </c>
      <c r="CD62" s="248"/>
      <c r="CE62" s="248"/>
      <c r="CF62" s="248"/>
      <c r="CG62" s="249">
        <f>'CA Mobile'!CG8</f>
        <v>0</v>
      </c>
      <c r="CH62" s="248"/>
      <c r="CI62" s="248"/>
      <c r="CJ62" s="249">
        <f>'CA Mobile'!CJ8</f>
        <v>0</v>
      </c>
      <c r="CK62" s="249">
        <f>'CA Mobile'!CK8</f>
        <v>0</v>
      </c>
      <c r="CL62" s="253">
        <f>+'CA Mobile'!CL8</f>
        <v>0</v>
      </c>
      <c r="CM62" s="253"/>
      <c r="CN62" s="253"/>
      <c r="CO62" s="249">
        <f>'CA Mobile'!CO8</f>
        <v>0</v>
      </c>
      <c r="CP62" s="248"/>
      <c r="CQ62" s="248"/>
      <c r="CR62" s="249">
        <f>'CA Mobile'!CR8</f>
        <v>0</v>
      </c>
      <c r="CS62" s="249">
        <f>'CA Mobile'!CS8</f>
        <v>0</v>
      </c>
      <c r="CT62" s="249">
        <f>'CA Mobile'!CT8</f>
        <v>0</v>
      </c>
      <c r="CU62" s="249"/>
      <c r="CV62" s="249"/>
      <c r="CW62" s="253">
        <f>'CA Mobile'!CW8</f>
        <v>0</v>
      </c>
      <c r="DT62" s="185"/>
      <c r="DU62" s="185"/>
    </row>
    <row r="63" spans="1:130" s="25" customFormat="1" ht="15" hidden="1" customHeight="1" outlineLevel="1">
      <c r="A63" s="254" t="s">
        <v>96</v>
      </c>
      <c r="D63" s="255">
        <f>D61-D62</f>
        <v>0</v>
      </c>
      <c r="E63" s="255">
        <f>E61-E62</f>
        <v>0</v>
      </c>
      <c r="G63" s="256">
        <f>G61-G62</f>
        <v>0</v>
      </c>
      <c r="J63" s="255"/>
      <c r="K63" s="255"/>
      <c r="M63" s="256">
        <f>M61-M62</f>
        <v>0</v>
      </c>
      <c r="P63" s="255">
        <f>P61-P62</f>
        <v>0</v>
      </c>
      <c r="Q63" s="255">
        <f>Q61-Q62</f>
        <v>0</v>
      </c>
      <c r="R63" s="255"/>
      <c r="S63" s="256">
        <f>S61-S62</f>
        <v>0</v>
      </c>
      <c r="T63" s="257"/>
      <c r="V63" s="255">
        <f>V61-V62</f>
        <v>0</v>
      </c>
      <c r="W63" s="255">
        <f>W61-W62</f>
        <v>0</v>
      </c>
      <c r="AA63" s="256">
        <f>AA61-AA62</f>
        <v>0</v>
      </c>
      <c r="AB63" s="258"/>
      <c r="AD63" s="255">
        <f>AD61-AD62</f>
        <v>0</v>
      </c>
      <c r="AE63" s="255">
        <f>AE61-AE62</f>
        <v>0</v>
      </c>
      <c r="AI63" s="256">
        <f>AI61-AI62</f>
        <v>0</v>
      </c>
      <c r="AL63" s="255">
        <f>AL61-AL62</f>
        <v>0</v>
      </c>
      <c r="AM63" s="255">
        <f>AM61-AM62</f>
        <v>0</v>
      </c>
      <c r="AR63" s="256">
        <f>AR61-AR62</f>
        <v>0</v>
      </c>
      <c r="AU63" s="255">
        <v>0</v>
      </c>
      <c r="AV63" s="255">
        <v>0</v>
      </c>
      <c r="AZ63" s="256">
        <v>0</v>
      </c>
      <c r="BC63" s="255">
        <v>0</v>
      </c>
      <c r="BD63" s="255">
        <v>0</v>
      </c>
      <c r="BH63" s="256">
        <v>0</v>
      </c>
      <c r="BI63" s="259"/>
      <c r="BK63" s="255">
        <f>BK61-BK62</f>
        <v>0</v>
      </c>
      <c r="BL63" s="255">
        <f>BL61-BL62</f>
        <v>0</v>
      </c>
      <c r="BQ63" s="256">
        <f>BQ61-BQ62</f>
        <v>0</v>
      </c>
      <c r="BT63" s="255">
        <f>BT61-BT62</f>
        <v>0</v>
      </c>
      <c r="BU63" s="255">
        <f>BU61-BU62</f>
        <v>0</v>
      </c>
      <c r="BY63" s="256">
        <f>BY61-BY62</f>
        <v>0</v>
      </c>
      <c r="CB63" s="255">
        <f>CB61-CB62</f>
        <v>0</v>
      </c>
      <c r="CC63" s="255">
        <f>CC61-CC62</f>
        <v>0</v>
      </c>
      <c r="CG63" s="256">
        <f>CG61-CG62</f>
        <v>0</v>
      </c>
      <c r="CJ63" s="255">
        <f>CJ61-CJ62</f>
        <v>0</v>
      </c>
      <c r="CK63" s="255">
        <f>CK61-CK62</f>
        <v>0</v>
      </c>
      <c r="CL63" s="260">
        <f>+CL61-CL62</f>
        <v>0</v>
      </c>
      <c r="CM63" s="260"/>
      <c r="CN63" s="260"/>
      <c r="CO63" s="256">
        <f>CO61-CO62</f>
        <v>0</v>
      </c>
      <c r="CR63" s="255">
        <f t="shared" ref="CR63:CW63" si="10">CR61-CR62</f>
        <v>0</v>
      </c>
      <c r="CS63" s="255">
        <f t="shared" si="10"/>
        <v>0</v>
      </c>
      <c r="CT63" s="256">
        <f t="shared" si="10"/>
        <v>0</v>
      </c>
      <c r="CU63" s="256">
        <f t="shared" si="10"/>
        <v>0</v>
      </c>
      <c r="CV63" s="256">
        <f t="shared" si="10"/>
        <v>0</v>
      </c>
      <c r="CW63" s="261">
        <f t="shared" si="10"/>
        <v>0</v>
      </c>
      <c r="DT63" s="185"/>
      <c r="DU63" s="185"/>
    </row>
    <row r="64" spans="1:130" ht="15" hidden="1" customHeight="1" outlineLevel="1">
      <c r="A64" s="248" t="s">
        <v>97</v>
      </c>
      <c r="B64" s="248"/>
      <c r="C64" s="248"/>
      <c r="D64" s="249">
        <f>'Marge Mobile'!D7</f>
        <v>0</v>
      </c>
      <c r="E64" s="249">
        <f>'Marge Mobile'!E7</f>
        <v>0</v>
      </c>
      <c r="F64" s="248"/>
      <c r="G64" s="249">
        <f>'Marge Mobile'!G7</f>
        <v>0</v>
      </c>
      <c r="H64" s="248"/>
      <c r="I64" s="248"/>
      <c r="J64" s="249"/>
      <c r="K64" s="249"/>
      <c r="L64" s="248"/>
      <c r="M64" s="249">
        <f>'Marge Mobile'!M7</f>
        <v>0</v>
      </c>
      <c r="N64" s="248"/>
      <c r="O64" s="248"/>
      <c r="P64" s="249">
        <f>'Marge Mobile'!P7</f>
        <v>0</v>
      </c>
      <c r="Q64" s="249">
        <f>'Marge Mobile'!Q7</f>
        <v>0</v>
      </c>
      <c r="R64" s="249"/>
      <c r="S64" s="249">
        <f>'Marge Mobile'!S7</f>
        <v>0</v>
      </c>
      <c r="T64" s="250"/>
      <c r="U64" s="248"/>
      <c r="V64" s="249">
        <f>'Marge Mobile'!V7</f>
        <v>0</v>
      </c>
      <c r="W64" s="249">
        <f>'Marge Mobile'!W7</f>
        <v>0</v>
      </c>
      <c r="X64" s="248"/>
      <c r="Y64" s="248"/>
      <c r="Z64" s="248"/>
      <c r="AA64" s="249">
        <f>'Marge Mobile'!AA7</f>
        <v>0</v>
      </c>
      <c r="AB64" s="251"/>
      <c r="AC64" s="248"/>
      <c r="AD64" s="249">
        <f>'Marge Mobile'!AD7</f>
        <v>0</v>
      </c>
      <c r="AE64" s="249">
        <f>'Marge Mobile'!AE7</f>
        <v>0</v>
      </c>
      <c r="AF64" s="248"/>
      <c r="AG64" s="248"/>
      <c r="AH64" s="248"/>
      <c r="AI64" s="249">
        <f>'Marge Mobile'!AI7</f>
        <v>0</v>
      </c>
      <c r="AJ64" s="248"/>
      <c r="AK64" s="248"/>
      <c r="AL64" s="249">
        <f>'Marge Mobile'!AL7</f>
        <v>0</v>
      </c>
      <c r="AM64" s="249">
        <f>'Marge Mobile'!AM7</f>
        <v>0</v>
      </c>
      <c r="AN64" s="248"/>
      <c r="AO64" s="248"/>
      <c r="AP64" s="248"/>
      <c r="AQ64" s="248"/>
      <c r="AR64" s="249">
        <f>'Marge Mobile'!AR7</f>
        <v>0</v>
      </c>
      <c r="AS64" s="248"/>
      <c r="AT64" s="248"/>
      <c r="AU64" s="249">
        <v>8581.7161254410094</v>
      </c>
      <c r="AV64" s="249">
        <v>9776.3004681767397</v>
      </c>
      <c r="AW64" s="248"/>
      <c r="AX64" s="248"/>
      <c r="AY64" s="248"/>
      <c r="AZ64" s="249">
        <v>8753.0121033468804</v>
      </c>
      <c r="BA64" s="248"/>
      <c r="BB64" s="248"/>
      <c r="BC64" s="249">
        <v>8351.3133995589797</v>
      </c>
      <c r="BD64" s="249">
        <v>9829.7499904528195</v>
      </c>
      <c r="BE64" s="248"/>
      <c r="BF64" s="248"/>
      <c r="BG64" s="248"/>
      <c r="BH64" s="249">
        <v>8653.6552169745792</v>
      </c>
      <c r="BI64" s="252"/>
      <c r="BJ64" s="248"/>
      <c r="BK64" s="249">
        <f>'Marge Mobile'!BK7</f>
        <v>0</v>
      </c>
      <c r="BL64" s="249">
        <f>'Marge Mobile'!BL7</f>
        <v>0</v>
      </c>
      <c r="BM64" s="248"/>
      <c r="BN64" s="248"/>
      <c r="BO64" s="248"/>
      <c r="BP64" s="248"/>
      <c r="BQ64" s="249">
        <f>'Marge Mobile'!BQ7</f>
        <v>0</v>
      </c>
      <c r="BR64" s="248"/>
      <c r="BS64" s="248"/>
      <c r="BT64" s="249">
        <f>'Marge Mobile'!BT7</f>
        <v>0</v>
      </c>
      <c r="BU64" s="249">
        <f>'Marge Mobile'!BU7</f>
        <v>0</v>
      </c>
      <c r="BV64" s="248"/>
      <c r="BW64" s="248"/>
      <c r="BX64" s="248"/>
      <c r="BY64" s="249">
        <f>'Marge Mobile'!BY7</f>
        <v>0</v>
      </c>
      <c r="BZ64" s="248"/>
      <c r="CA64" s="248"/>
      <c r="CB64" s="249">
        <f>'Marge Mobile'!CB7</f>
        <v>0</v>
      </c>
      <c r="CC64" s="249">
        <f>'Marge Mobile'!CC7</f>
        <v>0</v>
      </c>
      <c r="CD64" s="248"/>
      <c r="CE64" s="248"/>
      <c r="CF64" s="248"/>
      <c r="CG64" s="249">
        <f>'Marge Mobile'!CG7</f>
        <v>0</v>
      </c>
      <c r="CH64" s="248"/>
      <c r="CI64" s="248"/>
      <c r="CJ64" s="249">
        <f>'Marge Mobile'!CJ7</f>
        <v>0</v>
      </c>
      <c r="CK64" s="249">
        <f>'Marge Mobile'!CK7</f>
        <v>0</v>
      </c>
      <c r="CL64" s="253">
        <f>'Marge Mobile'!CL7</f>
        <v>0</v>
      </c>
      <c r="CM64" s="253"/>
      <c r="CN64" s="253"/>
      <c r="CO64" s="249">
        <f>'Marge Mobile'!CO7</f>
        <v>0</v>
      </c>
      <c r="CP64" s="248"/>
      <c r="CQ64" s="248"/>
      <c r="CR64" s="249">
        <f>'Marge Mobile'!CR7</f>
        <v>0</v>
      </c>
      <c r="CS64" s="249">
        <f>'Marge Mobile'!CS7</f>
        <v>0</v>
      </c>
      <c r="CT64" s="249">
        <f>'Marge Mobile'!CT7</f>
        <v>0</v>
      </c>
      <c r="CU64" s="249"/>
      <c r="CV64" s="249"/>
      <c r="CW64" s="253">
        <f>'Marge Mobile'!CW7</f>
        <v>0</v>
      </c>
      <c r="DT64" s="185"/>
      <c r="DU64" s="185"/>
    </row>
    <row r="65" spans="1:125" s="25" customFormat="1" ht="15" hidden="1" customHeight="1" outlineLevel="1">
      <c r="A65" s="254" t="s">
        <v>96</v>
      </c>
      <c r="D65" s="260">
        <f>D61-D64</f>
        <v>0</v>
      </c>
      <c r="E65" s="260">
        <f>E61-E64</f>
        <v>0</v>
      </c>
      <c r="G65" s="261">
        <f>G61-G64</f>
        <v>0</v>
      </c>
      <c r="J65" s="260"/>
      <c r="K65" s="260"/>
      <c r="M65" s="261">
        <f>M61-M64</f>
        <v>0</v>
      </c>
      <c r="P65" s="260">
        <f>P61-P64</f>
        <v>0</v>
      </c>
      <c r="Q65" s="260">
        <f>Q61-Q64</f>
        <v>0</v>
      </c>
      <c r="R65" s="255"/>
      <c r="S65" s="261">
        <f>S61-S64</f>
        <v>0</v>
      </c>
      <c r="T65" s="257"/>
      <c r="V65" s="260">
        <f>V61-V64</f>
        <v>0</v>
      </c>
      <c r="W65" s="260">
        <f>W61-W64</f>
        <v>0</v>
      </c>
      <c r="AA65" s="261">
        <f>AA61-AA64</f>
        <v>0</v>
      </c>
      <c r="AB65" s="258"/>
      <c r="AD65" s="260">
        <f>AD61-AD64</f>
        <v>0</v>
      </c>
      <c r="AE65" s="260">
        <f>AE61-AE64</f>
        <v>0</v>
      </c>
      <c r="AI65" s="261">
        <f>AI61-AI64</f>
        <v>0</v>
      </c>
      <c r="AL65" s="260">
        <f>AL61-AL64</f>
        <v>0</v>
      </c>
      <c r="AM65" s="260">
        <f>AM61-AM64</f>
        <v>0</v>
      </c>
      <c r="AR65" s="261">
        <f>AR61-AR64</f>
        <v>0</v>
      </c>
      <c r="AU65" s="260">
        <v>0</v>
      </c>
      <c r="AV65" s="260">
        <v>0</v>
      </c>
      <c r="AZ65" s="261">
        <v>0</v>
      </c>
      <c r="BC65" s="260">
        <v>0</v>
      </c>
      <c r="BD65" s="260">
        <v>0</v>
      </c>
      <c r="BH65" s="261">
        <v>0</v>
      </c>
      <c r="BI65" s="259"/>
      <c r="BK65" s="260">
        <f>BK61-BK64</f>
        <v>0</v>
      </c>
      <c r="BL65" s="260">
        <f>BL61-BL64</f>
        <v>0</v>
      </c>
      <c r="BQ65" s="261">
        <f>BQ61-BQ64</f>
        <v>0</v>
      </c>
      <c r="BT65" s="260">
        <f>BT61-BT64</f>
        <v>0</v>
      </c>
      <c r="BU65" s="260">
        <f>BU61-BU64</f>
        <v>0</v>
      </c>
      <c r="BY65" s="261">
        <f>BY61-BY64</f>
        <v>0</v>
      </c>
      <c r="CB65" s="260">
        <f>CB61-CB64</f>
        <v>0</v>
      </c>
      <c r="CC65" s="260">
        <f>CC61-CC64</f>
        <v>0</v>
      </c>
      <c r="CG65" s="261">
        <f>CG61-CG64</f>
        <v>0</v>
      </c>
      <c r="CJ65" s="260">
        <f t="shared" ref="CJ65:CO65" si="11">CJ61-CJ64</f>
        <v>0</v>
      </c>
      <c r="CK65" s="260">
        <f t="shared" si="11"/>
        <v>0</v>
      </c>
      <c r="CL65" s="260">
        <f t="shared" si="11"/>
        <v>0</v>
      </c>
      <c r="CM65" s="260">
        <f t="shared" si="11"/>
        <v>0</v>
      </c>
      <c r="CN65" s="260">
        <f t="shared" si="11"/>
        <v>0</v>
      </c>
      <c r="CO65" s="261">
        <f t="shared" si="11"/>
        <v>0</v>
      </c>
      <c r="CR65" s="260">
        <f t="shared" ref="CR65:CW65" si="12">CR61-CR64</f>
        <v>0</v>
      </c>
      <c r="CS65" s="260">
        <f t="shared" si="12"/>
        <v>0</v>
      </c>
      <c r="CT65" s="261">
        <f t="shared" si="12"/>
        <v>0</v>
      </c>
      <c r="CU65" s="261">
        <f t="shared" si="12"/>
        <v>0</v>
      </c>
      <c r="CV65" s="261">
        <f t="shared" si="12"/>
        <v>0</v>
      </c>
      <c r="CW65" s="261">
        <f t="shared" si="12"/>
        <v>0</v>
      </c>
      <c r="DT65" s="185"/>
      <c r="DU65" s="185"/>
    </row>
    <row r="66" spans="1:125" ht="15" hidden="1" customHeight="1" outlineLevel="1">
      <c r="A66" s="248" t="s">
        <v>98</v>
      </c>
      <c r="B66" s="248"/>
      <c r="C66" s="248"/>
      <c r="D66" s="249">
        <f>D25</f>
        <v>0</v>
      </c>
      <c r="E66" s="249">
        <f>E25</f>
        <v>0</v>
      </c>
      <c r="F66" s="248"/>
      <c r="G66" s="249">
        <f>G25</f>
        <v>0</v>
      </c>
      <c r="H66" s="248"/>
      <c r="I66" s="248"/>
      <c r="J66" s="249"/>
      <c r="K66" s="249"/>
      <c r="L66" s="248"/>
      <c r="M66" s="249">
        <f>M25</f>
        <v>0</v>
      </c>
      <c r="N66" s="248"/>
      <c r="O66" s="248"/>
      <c r="P66" s="249">
        <f>P25</f>
        <v>0</v>
      </c>
      <c r="Q66" s="249">
        <f>Q25</f>
        <v>0</v>
      </c>
      <c r="R66" s="249"/>
      <c r="S66" s="249">
        <f>S25</f>
        <v>0</v>
      </c>
      <c r="T66" s="250"/>
      <c r="U66" s="248"/>
      <c r="V66" s="249">
        <f>V25</f>
        <v>0</v>
      </c>
      <c r="W66" s="249">
        <f>W25</f>
        <v>0</v>
      </c>
      <c r="X66" s="248"/>
      <c r="Y66" s="248"/>
      <c r="Z66" s="248"/>
      <c r="AA66" s="249">
        <f>AA25</f>
        <v>0</v>
      </c>
      <c r="AB66" s="251"/>
      <c r="AC66" s="248"/>
      <c r="AD66" s="249">
        <f>AD25</f>
        <v>0</v>
      </c>
      <c r="AE66" s="249">
        <f>AE25</f>
        <v>0</v>
      </c>
      <c r="AF66" s="248"/>
      <c r="AG66" s="248"/>
      <c r="AH66" s="248"/>
      <c r="AI66" s="249">
        <f>AI25</f>
        <v>0</v>
      </c>
      <c r="AJ66" s="248"/>
      <c r="AK66" s="248"/>
      <c r="AL66" s="249">
        <f>AL25</f>
        <v>0</v>
      </c>
      <c r="AM66" s="249">
        <f>AM25</f>
        <v>0</v>
      </c>
      <c r="AN66" s="248"/>
      <c r="AO66" s="248"/>
      <c r="AP66" s="248"/>
      <c r="AQ66" s="248"/>
      <c r="AR66" s="249">
        <f>AR25</f>
        <v>0</v>
      </c>
      <c r="AS66" s="248"/>
      <c r="AT66" s="248"/>
      <c r="AU66" s="249">
        <v>-5235.8026910750004</v>
      </c>
      <c r="AV66" s="249">
        <v>-5853.3972362028799</v>
      </c>
      <c r="AW66" s="248"/>
      <c r="AX66" s="248"/>
      <c r="AY66" s="248"/>
      <c r="AZ66" s="249">
        <v>-5748.747755075</v>
      </c>
      <c r="BA66" s="248"/>
      <c r="BB66" s="248"/>
      <c r="BC66" s="249">
        <v>-5276.323145075</v>
      </c>
      <c r="BD66" s="249">
        <v>-5736.1232901246503</v>
      </c>
      <c r="BE66" s="248"/>
      <c r="BF66" s="248"/>
      <c r="BG66" s="248"/>
      <c r="BH66" s="249">
        <v>-5142.3972380750001</v>
      </c>
      <c r="BI66" s="252"/>
      <c r="BJ66" s="248"/>
      <c r="BK66" s="249">
        <f>BK25</f>
        <v>0</v>
      </c>
      <c r="BL66" s="249">
        <f>BL25</f>
        <v>0</v>
      </c>
      <c r="BM66" s="248"/>
      <c r="BN66" s="248"/>
      <c r="BO66" s="248"/>
      <c r="BP66" s="248"/>
      <c r="BQ66" s="249">
        <f>BQ25</f>
        <v>0</v>
      </c>
      <c r="BR66" s="248"/>
      <c r="BS66" s="248"/>
      <c r="BT66" s="249">
        <f>BT25</f>
        <v>0</v>
      </c>
      <c r="BU66" s="249">
        <f>BU25</f>
        <v>0</v>
      </c>
      <c r="BV66" s="248"/>
      <c r="BW66" s="248"/>
      <c r="BX66" s="248"/>
      <c r="BY66" s="249">
        <f>BY25</f>
        <v>0</v>
      </c>
      <c r="BZ66" s="248"/>
      <c r="CA66" s="248"/>
      <c r="CB66" s="249">
        <f>CB25</f>
        <v>0</v>
      </c>
      <c r="CC66" s="249">
        <f>CC25</f>
        <v>0</v>
      </c>
      <c r="CD66" s="248"/>
      <c r="CE66" s="248"/>
      <c r="CF66" s="248"/>
      <c r="CG66" s="249">
        <f>CG25</f>
        <v>0</v>
      </c>
      <c r="CH66" s="248"/>
      <c r="CI66" s="248"/>
      <c r="CJ66" s="249">
        <f>CJ25</f>
        <v>0</v>
      </c>
      <c r="CK66" s="249">
        <f>CK25</f>
        <v>0</v>
      </c>
      <c r="CL66" s="262">
        <f>CL25</f>
        <v>0</v>
      </c>
      <c r="CM66" s="262"/>
      <c r="CN66" s="262"/>
      <c r="CO66" s="249">
        <f>CO25</f>
        <v>0</v>
      </c>
      <c r="CP66" s="248"/>
      <c r="CQ66" s="248"/>
      <c r="CR66" s="249">
        <f>CR25</f>
        <v>0</v>
      </c>
      <c r="CS66" s="249">
        <f>CS25</f>
        <v>0</v>
      </c>
      <c r="CT66" s="249">
        <f>CT25</f>
        <v>0</v>
      </c>
      <c r="CU66" s="249"/>
      <c r="CV66" s="249"/>
      <c r="CW66" s="253">
        <f>CW25</f>
        <v>0</v>
      </c>
      <c r="DT66" s="185"/>
      <c r="DU66" s="185"/>
    </row>
    <row r="67" spans="1:125" ht="15" hidden="1" customHeight="1" outlineLevel="1">
      <c r="A67" s="248" t="s">
        <v>99</v>
      </c>
      <c r="B67" s="248"/>
      <c r="C67" s="248"/>
      <c r="D67" s="249">
        <f>'Opex Consolidés'!D7</f>
        <v>0</v>
      </c>
      <c r="E67" s="249">
        <f>'Opex Consolidés'!E7</f>
        <v>0</v>
      </c>
      <c r="F67" s="248"/>
      <c r="G67" s="263">
        <f>'Opex Consolidés'!G7</f>
        <v>0</v>
      </c>
      <c r="H67" s="248"/>
      <c r="I67" s="248"/>
      <c r="J67" s="249"/>
      <c r="K67" s="249"/>
      <c r="L67" s="248"/>
      <c r="M67" s="263">
        <f>'Opex Consolidés'!M7</f>
        <v>0</v>
      </c>
      <c r="N67" s="248"/>
      <c r="O67" s="248"/>
      <c r="P67" s="249">
        <f>'Opex Consolidés'!P7</f>
        <v>0</v>
      </c>
      <c r="Q67" s="249">
        <f>'Opex Consolidés'!Q7</f>
        <v>0</v>
      </c>
      <c r="R67" s="249"/>
      <c r="S67" s="263">
        <f>'Opex Consolidés'!S7</f>
        <v>0</v>
      </c>
      <c r="T67" s="250"/>
      <c r="U67" s="248"/>
      <c r="V67" s="249">
        <f>'Opex Consolidés'!V7</f>
        <v>0</v>
      </c>
      <c r="W67" s="249">
        <f>'Opex Consolidés'!W7</f>
        <v>0</v>
      </c>
      <c r="X67" s="248"/>
      <c r="Y67" s="248"/>
      <c r="Z67" s="248"/>
      <c r="AA67" s="263">
        <f>'Opex Consolidés'!AA7</f>
        <v>0</v>
      </c>
      <c r="AB67" s="251"/>
      <c r="AC67" s="248"/>
      <c r="AD67" s="249">
        <f>'Opex Consolidés'!AD7</f>
        <v>0</v>
      </c>
      <c r="AE67" s="249">
        <f>'Opex Consolidés'!AE7</f>
        <v>0</v>
      </c>
      <c r="AF67" s="248"/>
      <c r="AG67" s="248"/>
      <c r="AH67" s="248"/>
      <c r="AI67" s="263">
        <f>'Opex Consolidés'!AI7</f>
        <v>0</v>
      </c>
      <c r="AJ67" s="248"/>
      <c r="AK67" s="248"/>
      <c r="AL67" s="249">
        <f>'Opex Consolidés'!AL7</f>
        <v>0</v>
      </c>
      <c r="AM67" s="249">
        <f>'Opex Consolidés'!AM7</f>
        <v>0</v>
      </c>
      <c r="AN67" s="248"/>
      <c r="AO67" s="248"/>
      <c r="AP67" s="248"/>
      <c r="AQ67" s="248"/>
      <c r="AR67" s="263">
        <f>'Opex Consolidés'!AR7</f>
        <v>0</v>
      </c>
      <c r="AS67" s="248"/>
      <c r="AT67" s="248"/>
      <c r="AU67" s="249">
        <v>5235.8026910750004</v>
      </c>
      <c r="AV67" s="249">
        <v>5853.3972362028799</v>
      </c>
      <c r="AW67" s="248"/>
      <c r="AX67" s="248"/>
      <c r="AY67" s="248"/>
      <c r="AZ67" s="263">
        <v>5748.747755075</v>
      </c>
      <c r="BA67" s="248"/>
      <c r="BB67" s="248"/>
      <c r="BC67" s="249">
        <v>5276.323145075</v>
      </c>
      <c r="BD67" s="249">
        <v>5736.1232901246503</v>
      </c>
      <c r="BE67" s="248"/>
      <c r="BF67" s="248"/>
      <c r="BG67" s="248"/>
      <c r="BH67" s="263">
        <v>5142.3972380750001</v>
      </c>
      <c r="BI67" s="252"/>
      <c r="BJ67" s="248"/>
      <c r="BK67" s="249">
        <f>'Opex Consolidés'!BK7</f>
        <v>0</v>
      </c>
      <c r="BL67" s="249">
        <f>'Opex Consolidés'!BL7</f>
        <v>0</v>
      </c>
      <c r="BM67" s="248"/>
      <c r="BN67" s="248"/>
      <c r="BO67" s="248"/>
      <c r="BP67" s="248"/>
      <c r="BQ67" s="263">
        <f>'Opex Consolidés'!BQ7</f>
        <v>0</v>
      </c>
      <c r="BR67" s="248"/>
      <c r="BS67" s="248"/>
      <c r="BT67" s="249">
        <f>'Opex Consolidés'!BT7</f>
        <v>0</v>
      </c>
      <c r="BU67" s="249">
        <f>'Opex Consolidés'!BU7</f>
        <v>0</v>
      </c>
      <c r="BV67" s="248"/>
      <c r="BW67" s="248"/>
      <c r="BX67" s="248"/>
      <c r="BY67" s="263">
        <f>'Opex Consolidés'!BY7</f>
        <v>0</v>
      </c>
      <c r="BZ67" s="248"/>
      <c r="CA67" s="248"/>
      <c r="CB67" s="249">
        <f>'Opex Consolidés'!CB7</f>
        <v>0</v>
      </c>
      <c r="CC67" s="249">
        <f>'Opex Consolidés'!CC7</f>
        <v>0</v>
      </c>
      <c r="CD67" s="248"/>
      <c r="CE67" s="248"/>
      <c r="CF67" s="248"/>
      <c r="CG67" s="263">
        <f>'Opex Consolidés'!CG7</f>
        <v>0</v>
      </c>
      <c r="CH67" s="248"/>
      <c r="CI67" s="248"/>
      <c r="CJ67" s="249">
        <f>'Opex Consolidés'!CJ7</f>
        <v>0</v>
      </c>
      <c r="CK67" s="249">
        <f>'Opex Consolidés'!CK7</f>
        <v>0</v>
      </c>
      <c r="CL67" s="253" t="e">
        <f>'Opex Consolidés'!#REF!</f>
        <v>#REF!</v>
      </c>
      <c r="CM67" s="253"/>
      <c r="CN67" s="253"/>
      <c r="CO67" s="263">
        <f>'Opex Consolidés'!CO7</f>
        <v>0</v>
      </c>
      <c r="CP67" s="248"/>
      <c r="CQ67" s="248"/>
      <c r="CR67" s="249">
        <f>'Opex Consolidés'!CR7</f>
        <v>0</v>
      </c>
      <c r="CS67" s="249">
        <f>'Opex Consolidés'!CS7</f>
        <v>0</v>
      </c>
      <c r="CT67" s="249">
        <f>'Opex Consolidés'!CT7</f>
        <v>0</v>
      </c>
      <c r="CU67" s="263"/>
      <c r="CV67" s="263"/>
      <c r="CW67" s="262">
        <f>'Opex Consolidés'!CW7</f>
        <v>0</v>
      </c>
      <c r="DT67" s="185"/>
      <c r="DU67" s="185"/>
    </row>
    <row r="68" spans="1:125" s="25" customFormat="1" ht="15" hidden="1" customHeight="1" outlineLevel="1">
      <c r="A68" s="254" t="s">
        <v>96</v>
      </c>
      <c r="D68" s="260">
        <f>D66+D67</f>
        <v>0</v>
      </c>
      <c r="E68" s="260">
        <f>E66+E67</f>
        <v>0</v>
      </c>
      <c r="G68" s="264">
        <f>G66+G67</f>
        <v>0</v>
      </c>
      <c r="J68" s="260"/>
      <c r="K68" s="260"/>
      <c r="M68" s="264">
        <f>M66+M67</f>
        <v>0</v>
      </c>
      <c r="P68" s="260">
        <f>P66+P67</f>
        <v>0</v>
      </c>
      <c r="Q68" s="260">
        <f>Q66+Q67</f>
        <v>0</v>
      </c>
      <c r="R68" s="255"/>
      <c r="S68" s="264">
        <f>S66+S67</f>
        <v>0</v>
      </c>
      <c r="T68" s="257"/>
      <c r="V68" s="260">
        <f>V66+V67</f>
        <v>0</v>
      </c>
      <c r="W68" s="260">
        <f>W66+W67</f>
        <v>0</v>
      </c>
      <c r="AA68" s="264">
        <f>AA66+AA67</f>
        <v>0</v>
      </c>
      <c r="AB68" s="258"/>
      <c r="AD68" s="260">
        <f>AD66+AD67</f>
        <v>0</v>
      </c>
      <c r="AE68" s="260">
        <f>AE66+AE67</f>
        <v>0</v>
      </c>
      <c r="AI68" s="264">
        <f>AI66+AI67</f>
        <v>0</v>
      </c>
      <c r="AL68" s="260">
        <f>AL66+AL67</f>
        <v>0</v>
      </c>
      <c r="AM68" s="260">
        <f>AM66+AM67</f>
        <v>0</v>
      </c>
      <c r="AR68" s="264">
        <f>AR66+AR67</f>
        <v>0</v>
      </c>
      <c r="AU68" s="260">
        <v>0</v>
      </c>
      <c r="AV68" s="260">
        <v>0</v>
      </c>
      <c r="AZ68" s="264">
        <v>0</v>
      </c>
      <c r="BC68" s="260">
        <v>0</v>
      </c>
      <c r="BD68" s="260">
        <v>0</v>
      </c>
      <c r="BH68" s="264">
        <v>0</v>
      </c>
      <c r="BI68" s="259"/>
      <c r="BK68" s="260">
        <f>BK66+BK67</f>
        <v>0</v>
      </c>
      <c r="BL68" s="260">
        <f>BL66+BL67</f>
        <v>0</v>
      </c>
      <c r="BQ68" s="264">
        <f>BQ66+BQ67</f>
        <v>0</v>
      </c>
      <c r="BT68" s="260">
        <f>BT66+BT67</f>
        <v>0</v>
      </c>
      <c r="BU68" s="260">
        <f>BU66+BU67</f>
        <v>0</v>
      </c>
      <c r="BY68" s="264">
        <f>BY66+BY67</f>
        <v>0</v>
      </c>
      <c r="CB68" s="260">
        <f>CB66+CB67</f>
        <v>0</v>
      </c>
      <c r="CC68" s="260">
        <f>CC66+CC67</f>
        <v>0</v>
      </c>
      <c r="CG68" s="264">
        <f>CG66+CG67</f>
        <v>0</v>
      </c>
      <c r="CJ68" s="260">
        <f t="shared" ref="CJ68:CO68" si="13">CJ66+CJ67</f>
        <v>0</v>
      </c>
      <c r="CK68" s="260">
        <f t="shared" si="13"/>
        <v>0</v>
      </c>
      <c r="CL68" s="265" t="e">
        <f t="shared" si="13"/>
        <v>#REF!</v>
      </c>
      <c r="CM68" s="265">
        <f t="shared" si="13"/>
        <v>0</v>
      </c>
      <c r="CN68" s="265">
        <f t="shared" si="13"/>
        <v>0</v>
      </c>
      <c r="CO68" s="264">
        <f t="shared" si="13"/>
        <v>0</v>
      </c>
      <c r="CR68" s="260">
        <f>CR66+CR67</f>
        <v>0</v>
      </c>
      <c r="CS68" s="260">
        <f>CS66+CS67</f>
        <v>0</v>
      </c>
      <c r="CT68" s="260">
        <f>CT66+CT67</f>
        <v>0</v>
      </c>
      <c r="CU68" s="264"/>
      <c r="CV68" s="264"/>
      <c r="CW68" s="264">
        <f>CW66+CW67</f>
        <v>0</v>
      </c>
      <c r="DT68" s="185"/>
      <c r="DU68" s="185"/>
    </row>
    <row r="69" spans="1:125" ht="15" customHeight="1">
      <c r="CW69" s="48"/>
      <c r="DT69" s="185"/>
      <c r="DU69" s="185"/>
    </row>
    <row r="70" spans="1:125" s="50" customFormat="1" ht="15" customHeight="1">
      <c r="A70" s="266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4"/>
      <c r="Q70" s="44"/>
      <c r="R70" s="44"/>
      <c r="S70" s="44"/>
      <c r="T70" s="145"/>
      <c r="U70" s="49"/>
      <c r="V70" s="49"/>
      <c r="W70" s="49"/>
      <c r="X70" s="49"/>
      <c r="Y70" s="49"/>
      <c r="Z70" s="49"/>
      <c r="AA70" s="49"/>
      <c r="AB70" s="46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7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239"/>
      <c r="CK70" s="212"/>
      <c r="CL70" s="212"/>
      <c r="CM70" s="212"/>
      <c r="CN70" s="212"/>
      <c r="CO70" s="212"/>
      <c r="CP70" s="212"/>
      <c r="CQ70" s="49"/>
      <c r="CR70" s="44"/>
      <c r="CS70" s="267"/>
      <c r="CT70" s="267"/>
      <c r="CZ70" s="145"/>
      <c r="DA70" s="145"/>
      <c r="DB70" s="145"/>
      <c r="DC70" s="145"/>
      <c r="DD70" s="145"/>
      <c r="DE70" s="145"/>
      <c r="DF70" s="145"/>
      <c r="DG70" s="145"/>
      <c r="DH70" s="145"/>
      <c r="DI70" s="268"/>
      <c r="DJ70" s="268"/>
      <c r="DK70" s="268"/>
      <c r="DT70" s="185"/>
      <c r="DU70" s="185"/>
    </row>
    <row r="71" spans="1:125" s="50" customFormat="1" ht="15" customHeight="1">
      <c r="A71" s="266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4"/>
      <c r="Q71" s="44"/>
      <c r="R71" s="44"/>
      <c r="S71" s="44"/>
      <c r="T71" s="145"/>
      <c r="U71" s="49"/>
      <c r="V71" s="49"/>
      <c r="W71" s="49"/>
      <c r="X71" s="49"/>
      <c r="Y71" s="49"/>
      <c r="Z71" s="49"/>
      <c r="AA71" s="49"/>
      <c r="AB71" s="46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7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239"/>
      <c r="CK71" s="212"/>
      <c r="CL71" s="212"/>
      <c r="CM71" s="212"/>
      <c r="CN71" s="212"/>
      <c r="CO71" s="212"/>
      <c r="CP71" s="212"/>
      <c r="CQ71" s="49"/>
      <c r="CR71" s="44"/>
      <c r="CS71" s="267"/>
      <c r="CT71" s="267"/>
      <c r="CZ71" s="145"/>
      <c r="DA71" s="145"/>
      <c r="DB71" s="145"/>
      <c r="DC71" s="145"/>
      <c r="DD71" s="145"/>
      <c r="DE71" s="145"/>
      <c r="DF71" s="145"/>
      <c r="DG71" s="145"/>
      <c r="DH71" s="145"/>
      <c r="DI71" s="268"/>
      <c r="DJ71" s="268"/>
      <c r="DK71" s="268"/>
      <c r="DT71" s="185"/>
      <c r="DU71" s="185"/>
    </row>
    <row r="72" spans="1:125" s="50" customFormat="1" ht="13" hidden="1">
      <c r="A72" s="269"/>
      <c r="B72" s="49"/>
      <c r="C72" s="49"/>
      <c r="D72" s="270">
        <f>D7-'CA Mobile'!D8</f>
        <v>0</v>
      </c>
      <c r="E72" s="270">
        <f>E7-'CA Mobile'!E8</f>
        <v>0</v>
      </c>
      <c r="F72" s="270">
        <f>F7-'CA Mobile'!F8</f>
        <v>0</v>
      </c>
      <c r="G72" s="270">
        <f>G7-'CA Mobile'!G8</f>
        <v>0</v>
      </c>
      <c r="H72" s="270">
        <f>H7-'CA Mobile'!H8</f>
        <v>0</v>
      </c>
      <c r="I72" s="270">
        <f>I7-'CA Mobile'!I8</f>
        <v>0</v>
      </c>
      <c r="J72" s="270"/>
      <c r="K72" s="270"/>
      <c r="L72" s="270">
        <f>L7-'CA Mobile'!L8</f>
        <v>0</v>
      </c>
      <c r="M72" s="270">
        <f>M7-'CA Mobile'!M8</f>
        <v>0</v>
      </c>
      <c r="N72" s="270">
        <f>N7-'CA Mobile'!N8</f>
        <v>0</v>
      </c>
      <c r="O72" s="270">
        <f>O7-'CA Mobile'!O8</f>
        <v>0</v>
      </c>
      <c r="P72" s="270">
        <f>P7-'CA Mobile'!P8</f>
        <v>0</v>
      </c>
      <c r="Q72" s="270">
        <f>Q7-'CA Mobile'!Q8</f>
        <v>0</v>
      </c>
      <c r="R72" s="270">
        <f>R7-'CA Mobile'!R8</f>
        <v>0</v>
      </c>
      <c r="S72" s="270">
        <f>S7-'CA Mobile'!S8</f>
        <v>0</v>
      </c>
      <c r="T72" s="270">
        <f>T7-'CA Mobile'!T8</f>
        <v>0</v>
      </c>
      <c r="U72" s="270">
        <f>U7-'CA Mobile'!U8</f>
        <v>0</v>
      </c>
      <c r="V72" s="270">
        <f>V7-'CA Mobile'!V8</f>
        <v>0</v>
      </c>
      <c r="W72" s="270">
        <f>W7-'CA Mobile'!W8</f>
        <v>0</v>
      </c>
      <c r="X72" s="270">
        <f>X7-'CA Mobile'!X8</f>
        <v>0</v>
      </c>
      <c r="Y72" s="270">
        <f>Y7-'CA Mobile'!Y8</f>
        <v>0</v>
      </c>
      <c r="Z72" s="270">
        <f>Z7-'CA Mobile'!Z8</f>
        <v>0</v>
      </c>
      <c r="AA72" s="270">
        <f>AA7-'CA Mobile'!AA8</f>
        <v>0</v>
      </c>
      <c r="AB72" s="270">
        <f>AB7-'CA Mobile'!AB8</f>
        <v>0</v>
      </c>
      <c r="AC72" s="270">
        <f>AC7-'CA Mobile'!AC8</f>
        <v>0</v>
      </c>
      <c r="AD72" s="270">
        <f>AD7-'CA Mobile'!AD8</f>
        <v>0</v>
      </c>
      <c r="AE72" s="270">
        <f>AE7-'CA Mobile'!AE8</f>
        <v>0</v>
      </c>
      <c r="AF72" s="270">
        <f>AF7-'CA Mobile'!AF8</f>
        <v>0</v>
      </c>
      <c r="AG72" s="270">
        <f>AG7-'CA Mobile'!AG8</f>
        <v>0</v>
      </c>
      <c r="AH72" s="270">
        <f>AH7-'CA Mobile'!AH8</f>
        <v>0</v>
      </c>
      <c r="AI72" s="270">
        <f>AI7-'CA Mobile'!AI8</f>
        <v>0</v>
      </c>
      <c r="AJ72" s="270">
        <f>AJ7-'CA Mobile'!AJ8</f>
        <v>0</v>
      </c>
      <c r="AK72" s="270">
        <f>AK7-'CA Mobile'!AK8</f>
        <v>0</v>
      </c>
      <c r="AL72" s="270">
        <f>AL7-'CA Mobile'!AL8</f>
        <v>0</v>
      </c>
      <c r="AM72" s="270">
        <f>AM7-'CA Mobile'!AM8</f>
        <v>0</v>
      </c>
      <c r="AN72" s="270">
        <f>AN7-'CA Mobile'!AN8</f>
        <v>0</v>
      </c>
      <c r="AO72" s="270">
        <f>AO7-'CA Mobile'!AO8</f>
        <v>0</v>
      </c>
      <c r="AP72" s="270">
        <f>AP7-'CA Mobile'!AP8</f>
        <v>0</v>
      </c>
      <c r="AQ72" s="270">
        <f>AQ7-'CA Mobile'!AQ8</f>
        <v>0</v>
      </c>
      <c r="AR72" s="270">
        <f>AR7-'CA Mobile'!AR8</f>
        <v>0</v>
      </c>
      <c r="AS72" s="270">
        <f>AS7-'CA Mobile'!AS8</f>
        <v>0</v>
      </c>
      <c r="AT72" s="270">
        <f>AT7-'CA Mobile'!AT8</f>
        <v>0</v>
      </c>
      <c r="AU72" s="270">
        <v>0</v>
      </c>
      <c r="AV72" s="270">
        <v>0</v>
      </c>
      <c r="AW72" s="270">
        <v>0</v>
      </c>
      <c r="AX72" s="270">
        <v>0</v>
      </c>
      <c r="AY72" s="270">
        <v>0</v>
      </c>
      <c r="AZ72" s="270">
        <v>0</v>
      </c>
      <c r="BA72" s="270">
        <v>0</v>
      </c>
      <c r="BB72" s="270">
        <f>BB7-'CA Mobile'!BB8</f>
        <v>0</v>
      </c>
      <c r="BC72" s="270">
        <v>0</v>
      </c>
      <c r="BD72" s="270">
        <v>0</v>
      </c>
      <c r="BE72" s="270">
        <v>0</v>
      </c>
      <c r="BF72" s="270">
        <v>0</v>
      </c>
      <c r="BG72" s="270">
        <v>1.8189894035458601E-12</v>
      </c>
      <c r="BH72" s="270">
        <v>0</v>
      </c>
      <c r="BI72" s="270">
        <v>0</v>
      </c>
      <c r="BJ72" s="270">
        <f>BJ7-'CA Mobile'!BJ8</f>
        <v>0</v>
      </c>
      <c r="BK72" s="270">
        <f>BK7-'CA Mobile'!BK8</f>
        <v>0</v>
      </c>
      <c r="BL72" s="270">
        <f>BL7-'CA Mobile'!BL8</f>
        <v>0</v>
      </c>
      <c r="BM72" s="270">
        <f>BM7-'CA Mobile'!BM8</f>
        <v>0</v>
      </c>
      <c r="BN72" s="270">
        <f>BN7-'CA Mobile'!BN8</f>
        <v>0</v>
      </c>
      <c r="BO72" s="270">
        <f>BO7-'CA Mobile'!BO8</f>
        <v>0</v>
      </c>
      <c r="BP72" s="270">
        <f>BP7-'CA Mobile'!BP8</f>
        <v>0</v>
      </c>
      <c r="BQ72" s="270">
        <f>BQ7-'CA Mobile'!BQ8</f>
        <v>0</v>
      </c>
      <c r="BR72" s="270">
        <f>BR7-'CA Mobile'!BR8</f>
        <v>0</v>
      </c>
      <c r="BS72" s="270">
        <f>BS7-'CA Mobile'!BS8</f>
        <v>0</v>
      </c>
      <c r="BT72" s="270">
        <f>BT7-'CA Mobile'!BT8</f>
        <v>0</v>
      </c>
      <c r="BU72" s="270">
        <f>BU7-'CA Mobile'!BU8</f>
        <v>0</v>
      </c>
      <c r="BV72" s="270">
        <f>BV7-'CA Mobile'!BV8</f>
        <v>0</v>
      </c>
      <c r="BW72" s="270">
        <f>BW7-'CA Mobile'!BW8</f>
        <v>0</v>
      </c>
      <c r="BX72" s="270">
        <f>BX7-'CA Mobile'!BX8</f>
        <v>0</v>
      </c>
      <c r="BY72" s="270">
        <f>BY7-'CA Mobile'!BY8</f>
        <v>0</v>
      </c>
      <c r="BZ72" s="270">
        <f>BZ7-'CA Mobile'!BZ8</f>
        <v>0</v>
      </c>
      <c r="CA72" s="270">
        <f>CA7-'CA Mobile'!CA8</f>
        <v>0</v>
      </c>
      <c r="CB72" s="270">
        <f>CB7-'CA Mobile'!CB8</f>
        <v>0</v>
      </c>
      <c r="CC72" s="270">
        <f>CC7-'CA Mobile'!CC8</f>
        <v>0</v>
      </c>
      <c r="CD72" s="270">
        <f>CD7-'CA Mobile'!CD8</f>
        <v>0</v>
      </c>
      <c r="CE72" s="270">
        <f>CE7-'CA Mobile'!CE8</f>
        <v>0</v>
      </c>
      <c r="CF72" s="270">
        <f>CF7-'CA Mobile'!CF8</f>
        <v>0</v>
      </c>
      <c r="CG72" s="270">
        <f>CG7-'CA Mobile'!CG8</f>
        <v>0</v>
      </c>
      <c r="CH72" s="270">
        <f>CH7-'CA Mobile'!CH8</f>
        <v>0</v>
      </c>
      <c r="CI72" s="270">
        <f>CI7-'CA Mobile'!CI8</f>
        <v>0</v>
      </c>
      <c r="CJ72" s="270">
        <f>CJ7-'CA Mobile'!CJ8</f>
        <v>0</v>
      </c>
      <c r="CK72" s="270">
        <f>CK7-'CA Mobile'!CK8</f>
        <v>0</v>
      </c>
      <c r="CL72" s="270">
        <f>CL7-'CA Mobile'!CL8</f>
        <v>0</v>
      </c>
      <c r="CM72" s="270">
        <f>CM7-'CA Mobile'!CM8</f>
        <v>0</v>
      </c>
      <c r="CN72" s="270">
        <f>CN7-'CA Mobile'!CN8</f>
        <v>0</v>
      </c>
      <c r="CO72" s="270">
        <f>CO7-'CA Mobile'!CO8</f>
        <v>0</v>
      </c>
      <c r="CP72" s="270">
        <f>CP7-'CA Mobile'!CP8</f>
        <v>0</v>
      </c>
      <c r="CQ72" s="270">
        <f>CQ7-'CA Mobile'!CQ8</f>
        <v>0</v>
      </c>
      <c r="CR72" s="270">
        <f>CR7-'CA Mobile'!CR8</f>
        <v>0</v>
      </c>
      <c r="CS72" s="270">
        <f>CS7-'CA Mobile'!CS8</f>
        <v>0</v>
      </c>
      <c r="CT72" s="270">
        <f>CT7-'CA Mobile'!CT8</f>
        <v>0</v>
      </c>
      <c r="CU72" s="270">
        <f>CU7-'CA Mobile'!CU8</f>
        <v>0</v>
      </c>
      <c r="CV72" s="270">
        <f>CV7-'CA Mobile'!CV8</f>
        <v>0</v>
      </c>
      <c r="CW72" s="271">
        <f>CW7-'CA Mobile'!CW8</f>
        <v>0</v>
      </c>
      <c r="CX72" s="270" t="e">
        <f>CX7-'CA Mobile'!CX8</f>
        <v>#VALUE!</v>
      </c>
      <c r="CY72" s="270">
        <f>CY7-'CA Mobile'!CY8</f>
        <v>0</v>
      </c>
      <c r="CZ72" s="270">
        <f>CZ7-'CA Mobile'!CZ8</f>
        <v>0</v>
      </c>
      <c r="DA72" s="270">
        <f>DA7-'CA Mobile'!DA8</f>
        <v>0</v>
      </c>
      <c r="DB72" s="270">
        <f>DB7-'CA Mobile'!DB8</f>
        <v>0</v>
      </c>
      <c r="DC72" s="270">
        <f>DC7-'CA Mobile'!DC8</f>
        <v>0</v>
      </c>
      <c r="DD72" s="270">
        <f>DD7-'CA Mobile'!DD8</f>
        <v>0</v>
      </c>
      <c r="DE72" s="270" t="e">
        <f>DE7-'CA Mobile'!DE8</f>
        <v>#DIV/0!</v>
      </c>
      <c r="DF72" s="272" t="e">
        <f>DF7-'CA Mobile'!DF8</f>
        <v>#DIV/0!</v>
      </c>
      <c r="DG72" s="272" t="e">
        <f>DG7-'CA Mobile'!DG8</f>
        <v>#DIV/0!</v>
      </c>
      <c r="DH72" s="272" t="e">
        <f>DH7-'CA Mobile'!DH8</f>
        <v>#DIV/0!</v>
      </c>
      <c r="DI72" s="268"/>
      <c r="DJ72" s="268"/>
      <c r="DK72" s="268"/>
      <c r="DT72" s="185"/>
      <c r="DU72" s="185"/>
    </row>
    <row r="73" spans="1:125" s="239" customFormat="1" ht="13" hidden="1">
      <c r="A73" s="273"/>
      <c r="B73" s="212"/>
      <c r="C73" s="212"/>
      <c r="D73" s="270">
        <f>D15-'Marge Mobile'!D58</f>
        <v>0</v>
      </c>
      <c r="E73" s="270">
        <f>E15-'Marge Mobile'!E58</f>
        <v>0</v>
      </c>
      <c r="F73" s="270">
        <f>F15-'Marge Mobile'!F58</f>
        <v>0</v>
      </c>
      <c r="G73" s="270">
        <f>G15-'Marge Mobile'!G58</f>
        <v>0</v>
      </c>
      <c r="H73" s="270">
        <f>H15-'Marge Mobile'!H58</f>
        <v>0</v>
      </c>
      <c r="I73" s="270">
        <f>I15-'Marge Mobile'!I58</f>
        <v>0</v>
      </c>
      <c r="J73" s="270"/>
      <c r="K73" s="270"/>
      <c r="L73" s="270">
        <f>L15-'Marge Mobile'!L58</f>
        <v>0</v>
      </c>
      <c r="M73" s="270">
        <f>M15-'Marge Mobile'!M58</f>
        <v>0</v>
      </c>
      <c r="N73" s="270">
        <f>N15-'Marge Mobile'!N58</f>
        <v>0</v>
      </c>
      <c r="O73" s="270">
        <f>O15-'Marge Mobile'!O58</f>
        <v>0</v>
      </c>
      <c r="P73" s="270">
        <f>P15-'Marge Mobile'!P58</f>
        <v>0</v>
      </c>
      <c r="Q73" s="270">
        <f>Q15-'Marge Mobile'!Q58</f>
        <v>0</v>
      </c>
      <c r="R73" s="270">
        <f>R15-'Marge Mobile'!R58</f>
        <v>0</v>
      </c>
      <c r="S73" s="270">
        <f>S15-'Marge Mobile'!S58</f>
        <v>0</v>
      </c>
      <c r="T73" s="270">
        <f>T15-'Marge Mobile'!T58</f>
        <v>0</v>
      </c>
      <c r="U73" s="270">
        <f>U15-'Marge Mobile'!U58</f>
        <v>0</v>
      </c>
      <c r="V73" s="270">
        <f>V15-'Marge Mobile'!V58</f>
        <v>0</v>
      </c>
      <c r="W73" s="270">
        <f>W15-'Marge Mobile'!W58</f>
        <v>0</v>
      </c>
      <c r="X73" s="270">
        <f>X15-'Marge Mobile'!X58</f>
        <v>0</v>
      </c>
      <c r="Y73" s="270">
        <f>Y15-'Marge Mobile'!Y58</f>
        <v>0</v>
      </c>
      <c r="Z73" s="270">
        <f>Z15-'Marge Mobile'!Z58</f>
        <v>0</v>
      </c>
      <c r="AA73" s="270">
        <f>AA15-'Marge Mobile'!AA58</f>
        <v>0</v>
      </c>
      <c r="AB73" s="270">
        <f>AB15-'Marge Mobile'!AB58</f>
        <v>0</v>
      </c>
      <c r="AC73" s="270">
        <f>AC15-'Marge Mobile'!AC58</f>
        <v>0</v>
      </c>
      <c r="AD73" s="270">
        <f>AD15-'Marge Mobile'!AD58</f>
        <v>0</v>
      </c>
      <c r="AE73" s="270">
        <f>AE15-'Marge Mobile'!AE58</f>
        <v>0</v>
      </c>
      <c r="AF73" s="270">
        <f>AF15-'Marge Mobile'!AF58</f>
        <v>0</v>
      </c>
      <c r="AG73" s="270">
        <f>AG15-'Marge Mobile'!AG58</f>
        <v>0</v>
      </c>
      <c r="AH73" s="270">
        <f>AH15-'Marge Mobile'!AH58</f>
        <v>0</v>
      </c>
      <c r="AI73" s="270">
        <f>AI15-'Marge Mobile'!AI58</f>
        <v>0</v>
      </c>
      <c r="AJ73" s="270">
        <f>AJ15-'Marge Mobile'!AJ58</f>
        <v>0</v>
      </c>
      <c r="AK73" s="270">
        <f>AK15-'Marge Mobile'!AK58</f>
        <v>0</v>
      </c>
      <c r="AL73" s="270">
        <f>AL15-'Marge Mobile'!AL58</f>
        <v>0</v>
      </c>
      <c r="AM73" s="270">
        <f>AM15-'Marge Mobile'!AM58</f>
        <v>0</v>
      </c>
      <c r="AN73" s="270">
        <f>AN15-'Marge Mobile'!AN58</f>
        <v>0</v>
      </c>
      <c r="AO73" s="270">
        <f>AO15-'Marge Mobile'!AO58</f>
        <v>0</v>
      </c>
      <c r="AP73" s="270">
        <f>AP15-'Marge Mobile'!AP58</f>
        <v>0</v>
      </c>
      <c r="AQ73" s="270">
        <f>AQ15-'Marge Mobile'!AQ58</f>
        <v>0</v>
      </c>
      <c r="AR73" s="270">
        <f>AR15-'Marge Mobile'!AR58</f>
        <v>0</v>
      </c>
      <c r="AS73" s="270">
        <f>AS15-'Marge Mobile'!AS58</f>
        <v>0</v>
      </c>
      <c r="AT73" s="270">
        <f>AT15-'Marge Mobile'!AT58</f>
        <v>0</v>
      </c>
      <c r="AU73" s="270">
        <v>0</v>
      </c>
      <c r="AV73" s="270">
        <v>0</v>
      </c>
      <c r="AW73" s="270">
        <v>0</v>
      </c>
      <c r="AX73" s="270">
        <v>0</v>
      </c>
      <c r="AY73" s="270">
        <v>0</v>
      </c>
      <c r="AZ73" s="270">
        <v>0</v>
      </c>
      <c r="BA73" s="270">
        <v>0</v>
      </c>
      <c r="BB73" s="270">
        <f>BB15-'Marge Mobile'!BB58</f>
        <v>0</v>
      </c>
      <c r="BC73" s="270">
        <v>0</v>
      </c>
      <c r="BD73" s="270">
        <v>0</v>
      </c>
      <c r="BE73" s="270">
        <v>0</v>
      </c>
      <c r="BF73" s="270">
        <v>0</v>
      </c>
      <c r="BG73" s="270">
        <v>0</v>
      </c>
      <c r="BH73" s="270">
        <v>0</v>
      </c>
      <c r="BI73" s="270">
        <v>0</v>
      </c>
      <c r="BJ73" s="270">
        <f>BJ15-'Marge Mobile'!BJ58</f>
        <v>0</v>
      </c>
      <c r="BK73" s="270">
        <f>BK15-'Marge Mobile'!BK58</f>
        <v>0</v>
      </c>
      <c r="BL73" s="270">
        <f>BL15-'Marge Mobile'!BL58</f>
        <v>0</v>
      </c>
      <c r="BM73" s="270">
        <f>BM15-'Marge Mobile'!BM58</f>
        <v>0</v>
      </c>
      <c r="BN73" s="270">
        <f>BN15-'Marge Mobile'!BN58</f>
        <v>0</v>
      </c>
      <c r="BO73" s="270">
        <f>BO15-'Marge Mobile'!BO58</f>
        <v>0</v>
      </c>
      <c r="BP73" s="270">
        <f>BP15-'Marge Mobile'!BP58</f>
        <v>0</v>
      </c>
      <c r="BQ73" s="270">
        <f>BQ15-'Marge Mobile'!BQ58</f>
        <v>0</v>
      </c>
      <c r="BR73" s="270">
        <f>BR15-'Marge Mobile'!BR58</f>
        <v>0</v>
      </c>
      <c r="BS73" s="270">
        <f>BS15-'Marge Mobile'!BS58</f>
        <v>0</v>
      </c>
      <c r="BT73" s="270">
        <f>BT15-'Marge Mobile'!BT58</f>
        <v>0</v>
      </c>
      <c r="BU73" s="270">
        <f>BU15-'Marge Mobile'!BU58</f>
        <v>0</v>
      </c>
      <c r="BV73" s="270">
        <f>BV15-'Marge Mobile'!BV58</f>
        <v>0</v>
      </c>
      <c r="BW73" s="270">
        <f>BW15-'Marge Mobile'!BW58</f>
        <v>0</v>
      </c>
      <c r="BX73" s="270">
        <f>BX15-'Marge Mobile'!BX58</f>
        <v>0</v>
      </c>
      <c r="BY73" s="270">
        <f>BY15-'Marge Mobile'!BY58</f>
        <v>0</v>
      </c>
      <c r="BZ73" s="270">
        <f>BZ15-'Marge Mobile'!BZ58</f>
        <v>0</v>
      </c>
      <c r="CA73" s="270">
        <f>CA15-'Marge Mobile'!CA58</f>
        <v>0</v>
      </c>
      <c r="CB73" s="270">
        <f>CB15-'Marge Mobile'!CB58</f>
        <v>0</v>
      </c>
      <c r="CC73" s="270">
        <f>CC15-'Marge Mobile'!CC58</f>
        <v>0</v>
      </c>
      <c r="CD73" s="270">
        <f>CD15-'Marge Mobile'!CD58</f>
        <v>0</v>
      </c>
      <c r="CE73" s="270">
        <f>CE15-'Marge Mobile'!CE58</f>
        <v>0</v>
      </c>
      <c r="CF73" s="270">
        <f>CF15-'Marge Mobile'!CF58</f>
        <v>0</v>
      </c>
      <c r="CG73" s="270">
        <f>CG15-'Marge Mobile'!CG58</f>
        <v>0</v>
      </c>
      <c r="CH73" s="270">
        <f>CH15-'Marge Mobile'!CH58</f>
        <v>0</v>
      </c>
      <c r="CI73" s="270">
        <f>CI15-'Marge Mobile'!CI58</f>
        <v>0</v>
      </c>
      <c r="CJ73" s="270">
        <f>CJ15-'Marge Mobile'!CJ58</f>
        <v>0</v>
      </c>
      <c r="CK73" s="270">
        <f>CK15-'Marge Mobile'!CK58</f>
        <v>0</v>
      </c>
      <c r="CL73" s="270">
        <f>CL15-'Marge Mobile'!CL58</f>
        <v>0</v>
      </c>
      <c r="CM73" s="270">
        <f>CM15-'Marge Mobile'!CM58</f>
        <v>0</v>
      </c>
      <c r="CN73" s="270">
        <f>CN15-'Marge Mobile'!CN58</f>
        <v>0</v>
      </c>
      <c r="CO73" s="270">
        <f>CO15-'Marge Mobile'!CO58</f>
        <v>0</v>
      </c>
      <c r="CP73" s="270">
        <f>CP15-'Marge Mobile'!CP58</f>
        <v>0</v>
      </c>
      <c r="CQ73" s="270">
        <f>CQ15-'Marge Mobile'!CQ58</f>
        <v>0</v>
      </c>
      <c r="CR73" s="270">
        <f>CR15-'Marge Mobile'!CR58</f>
        <v>0</v>
      </c>
      <c r="CS73" s="270">
        <f>CS15-'Marge Mobile'!CS58</f>
        <v>0</v>
      </c>
      <c r="CT73" s="270">
        <f>CT15-'Marge Mobile'!CT58</f>
        <v>0</v>
      </c>
      <c r="CU73" s="270">
        <f>CU15-'Marge Mobile'!CU58</f>
        <v>0</v>
      </c>
      <c r="CV73" s="270">
        <f>CV15-'Marge Mobile'!CV58</f>
        <v>0</v>
      </c>
      <c r="CW73" s="271">
        <f>CW15-'Marge Mobile'!CW58</f>
        <v>0</v>
      </c>
      <c r="CX73" s="270" t="e">
        <f>CX15-'Marge Mobile'!CX58</f>
        <v>#VALUE!</v>
      </c>
      <c r="CY73" s="270">
        <f>CY15-'Marge Mobile'!CY58</f>
        <v>0</v>
      </c>
      <c r="CZ73" s="270">
        <f>CZ15-'Marge Mobile'!CZ58</f>
        <v>0</v>
      </c>
      <c r="DA73" s="270">
        <f>DA15-'Marge Mobile'!DA58</f>
        <v>0</v>
      </c>
      <c r="DB73" s="270">
        <f>DB15-'Marge Mobile'!DB58</f>
        <v>0</v>
      </c>
      <c r="DC73" s="270">
        <f>DC15-'Marge Mobile'!DC58</f>
        <v>0</v>
      </c>
      <c r="DD73" s="270">
        <f>DD15-'Marge Mobile'!DD58</f>
        <v>0</v>
      </c>
      <c r="DE73" s="270" t="e">
        <f>DE15-'Marge Mobile'!DE58</f>
        <v>#DIV/0!</v>
      </c>
      <c r="DF73" s="274" t="e">
        <f>DF15-'Marge Mobile'!DF58</f>
        <v>#DIV/0!</v>
      </c>
      <c r="DG73" s="274" t="e">
        <f>DG15-'Marge Mobile'!DG58</f>
        <v>#DIV/0!</v>
      </c>
      <c r="DH73" s="274" t="e">
        <f>DH15-'Marge Mobile'!DH58</f>
        <v>#DIV/0!</v>
      </c>
      <c r="DI73" s="238"/>
      <c r="DJ73" s="238"/>
      <c r="DK73" s="238"/>
      <c r="DT73" s="185"/>
      <c r="DU73" s="185"/>
    </row>
    <row r="74" spans="1:125" s="239" customFormat="1" ht="13" hidden="1">
      <c r="A74" s="273"/>
      <c r="B74" s="212"/>
      <c r="C74" s="212"/>
      <c r="D74" s="270">
        <f>D20-'Marge Mobile'!D60</f>
        <v>0</v>
      </c>
      <c r="E74" s="270">
        <f>E20-'Marge Mobile'!E60</f>
        <v>0</v>
      </c>
      <c r="F74" s="270">
        <f>F20-'Marge Mobile'!F60</f>
        <v>0</v>
      </c>
      <c r="G74" s="270">
        <f>G20-'Marge Mobile'!G60</f>
        <v>0</v>
      </c>
      <c r="H74" s="270">
        <f>H20-'Marge Mobile'!H60</f>
        <v>0</v>
      </c>
      <c r="I74" s="270">
        <f>I20-'Marge Mobile'!I60</f>
        <v>0</v>
      </c>
      <c r="J74" s="270"/>
      <c r="K74" s="270"/>
      <c r="L74" s="270">
        <f>L20-'Marge Mobile'!L60</f>
        <v>0</v>
      </c>
      <c r="M74" s="270">
        <f>M20-'Marge Mobile'!M60</f>
        <v>0</v>
      </c>
      <c r="N74" s="270">
        <f>N20-'Marge Mobile'!N60</f>
        <v>0</v>
      </c>
      <c r="O74" s="270">
        <f>O20-'Marge Mobile'!O60</f>
        <v>0</v>
      </c>
      <c r="P74" s="270">
        <f>P20-'Marge Mobile'!P60</f>
        <v>0</v>
      </c>
      <c r="Q74" s="270">
        <f>Q20-'Marge Mobile'!Q60</f>
        <v>0</v>
      </c>
      <c r="R74" s="270">
        <f>R20-'Marge Mobile'!R60</f>
        <v>0</v>
      </c>
      <c r="S74" s="270">
        <f>S20-'Marge Mobile'!S60</f>
        <v>0</v>
      </c>
      <c r="T74" s="270">
        <f>T20-'Marge Mobile'!T60</f>
        <v>0</v>
      </c>
      <c r="U74" s="270">
        <f>U20-'Marge Mobile'!U60</f>
        <v>0</v>
      </c>
      <c r="V74" s="270">
        <f>V20-'Marge Mobile'!V60</f>
        <v>0</v>
      </c>
      <c r="W74" s="270">
        <f>W20-'Marge Mobile'!W60</f>
        <v>0</v>
      </c>
      <c r="X74" s="270">
        <f>X20-'Marge Mobile'!X60</f>
        <v>0</v>
      </c>
      <c r="Y74" s="270">
        <f>Y20-'Marge Mobile'!Y60</f>
        <v>0</v>
      </c>
      <c r="Z74" s="270">
        <f>Z20-'Marge Mobile'!Z60</f>
        <v>0</v>
      </c>
      <c r="AA74" s="270">
        <f>AA20-'Marge Mobile'!AA60</f>
        <v>0</v>
      </c>
      <c r="AB74" s="270">
        <f>AB20-'Marge Mobile'!AB60</f>
        <v>0</v>
      </c>
      <c r="AC74" s="270">
        <f>AC20-'Marge Mobile'!AC60</f>
        <v>0</v>
      </c>
      <c r="AD74" s="270">
        <f>AD20-'Marge Mobile'!AD60</f>
        <v>0</v>
      </c>
      <c r="AE74" s="270">
        <f>AE20-'Marge Mobile'!AE60</f>
        <v>0</v>
      </c>
      <c r="AF74" s="270">
        <f>AF20-'Marge Mobile'!AF60</f>
        <v>0</v>
      </c>
      <c r="AG74" s="270">
        <f>AG20-'Marge Mobile'!AG60</f>
        <v>0</v>
      </c>
      <c r="AH74" s="270">
        <f>AH20-'Marge Mobile'!AH60</f>
        <v>0</v>
      </c>
      <c r="AI74" s="270">
        <f>AI20-'Marge Mobile'!AI60</f>
        <v>0</v>
      </c>
      <c r="AJ74" s="270">
        <f>AJ20-'Marge Mobile'!AJ60</f>
        <v>0</v>
      </c>
      <c r="AK74" s="270">
        <f>AK20-'Marge Mobile'!AK60</f>
        <v>0</v>
      </c>
      <c r="AL74" s="270">
        <f>AL20-'Marge Mobile'!AL60</f>
        <v>0</v>
      </c>
      <c r="AM74" s="270">
        <f>AM20-'Marge Mobile'!AM60</f>
        <v>0</v>
      </c>
      <c r="AN74" s="270">
        <f>AN20-'Marge Mobile'!AN60</f>
        <v>0</v>
      </c>
      <c r="AO74" s="270">
        <f>AO20-'Marge Mobile'!AO60</f>
        <v>0</v>
      </c>
      <c r="AP74" s="270">
        <f>AP20-'Marge Mobile'!AP60</f>
        <v>0</v>
      </c>
      <c r="AQ74" s="270">
        <f>AQ20-'Marge Mobile'!AQ60</f>
        <v>0</v>
      </c>
      <c r="AR74" s="270">
        <f>AR20-'Marge Mobile'!AR60</f>
        <v>0</v>
      </c>
      <c r="AS74" s="270">
        <f>AS20-'Marge Mobile'!AS60</f>
        <v>0</v>
      </c>
      <c r="AT74" s="270">
        <f>AT20-'Marge Mobile'!AT60</f>
        <v>0</v>
      </c>
      <c r="AU74" s="270">
        <v>0</v>
      </c>
      <c r="AV74" s="270">
        <v>0</v>
      </c>
      <c r="AW74" s="270">
        <v>0</v>
      </c>
      <c r="AX74" s="270">
        <v>0</v>
      </c>
      <c r="AY74" s="270">
        <v>0</v>
      </c>
      <c r="AZ74" s="270">
        <v>0</v>
      </c>
      <c r="BA74" s="270">
        <v>0</v>
      </c>
      <c r="BB74" s="270">
        <f>BB20-'Marge Mobile'!BB60</f>
        <v>0</v>
      </c>
      <c r="BC74" s="270">
        <v>0</v>
      </c>
      <c r="BD74" s="270">
        <v>0</v>
      </c>
      <c r="BE74" s="270">
        <v>0</v>
      </c>
      <c r="BF74" s="270">
        <v>0</v>
      </c>
      <c r="BG74" s="270">
        <v>0</v>
      </c>
      <c r="BH74" s="270">
        <v>0</v>
      </c>
      <c r="BI74" s="270">
        <v>0</v>
      </c>
      <c r="BJ74" s="270">
        <f>BJ20-'Marge Mobile'!BJ60</f>
        <v>0</v>
      </c>
      <c r="BK74" s="270">
        <f>BK20-'Marge Mobile'!BK60</f>
        <v>0</v>
      </c>
      <c r="BL74" s="270">
        <f>BL20-'Marge Mobile'!BL60</f>
        <v>0</v>
      </c>
      <c r="BM74" s="270">
        <f>BM20-'Marge Mobile'!BM60</f>
        <v>0</v>
      </c>
      <c r="BN74" s="270">
        <f>BN20-'Marge Mobile'!BN60</f>
        <v>0</v>
      </c>
      <c r="BO74" s="270">
        <f>BO20-'Marge Mobile'!BO60</f>
        <v>0</v>
      </c>
      <c r="BP74" s="270">
        <f>BP20-'Marge Mobile'!BP60</f>
        <v>0</v>
      </c>
      <c r="BQ74" s="270">
        <f>BQ20-'Marge Mobile'!BQ60</f>
        <v>0</v>
      </c>
      <c r="BR74" s="270">
        <f>BR20-'Marge Mobile'!BR60</f>
        <v>0</v>
      </c>
      <c r="BS74" s="270">
        <f>BS20-'Marge Mobile'!BS60</f>
        <v>0</v>
      </c>
      <c r="BT74" s="270">
        <f>BT20-'Marge Mobile'!BT60</f>
        <v>0</v>
      </c>
      <c r="BU74" s="270">
        <f>BU20-'Marge Mobile'!BU60</f>
        <v>0</v>
      </c>
      <c r="BV74" s="270">
        <f>BV20-'Marge Mobile'!BV60</f>
        <v>0</v>
      </c>
      <c r="BW74" s="270">
        <f>BW20-'Marge Mobile'!BW60</f>
        <v>0</v>
      </c>
      <c r="BX74" s="270">
        <f>BX20-'Marge Mobile'!BX60</f>
        <v>0</v>
      </c>
      <c r="BY74" s="270">
        <f>BY20-'Marge Mobile'!BY60</f>
        <v>0</v>
      </c>
      <c r="BZ74" s="270">
        <f>BZ20-'Marge Mobile'!BZ60</f>
        <v>0</v>
      </c>
      <c r="CA74" s="270">
        <f>CA20-'Marge Mobile'!CA60</f>
        <v>0</v>
      </c>
      <c r="CB74" s="270">
        <f>CB20-'Marge Mobile'!CB60</f>
        <v>0</v>
      </c>
      <c r="CC74" s="270">
        <f>CC20-'Marge Mobile'!CC60</f>
        <v>0</v>
      </c>
      <c r="CD74" s="270">
        <f>CD20-'Marge Mobile'!CD60</f>
        <v>0</v>
      </c>
      <c r="CE74" s="270">
        <f>CE20-'Marge Mobile'!CE60</f>
        <v>0</v>
      </c>
      <c r="CF74" s="270">
        <f>CF20-'Marge Mobile'!CF60</f>
        <v>0</v>
      </c>
      <c r="CG74" s="270">
        <f>CG20-'Marge Mobile'!CG60</f>
        <v>0</v>
      </c>
      <c r="CH74" s="270">
        <f>CH20-'Marge Mobile'!CH60</f>
        <v>0</v>
      </c>
      <c r="CI74" s="270">
        <f>CI20-'Marge Mobile'!CI60</f>
        <v>0</v>
      </c>
      <c r="CJ74" s="270">
        <f>CJ20-'Marge Mobile'!CJ60</f>
        <v>0</v>
      </c>
      <c r="CK74" s="270">
        <f>CK20-'Marge Mobile'!CK60</f>
        <v>0</v>
      </c>
      <c r="CL74" s="270">
        <f>CL20-'Marge Mobile'!CL60</f>
        <v>0</v>
      </c>
      <c r="CM74" s="270">
        <f>CM20-'Marge Mobile'!CM60</f>
        <v>0</v>
      </c>
      <c r="CN74" s="270">
        <f>CN20-'Marge Mobile'!CN60</f>
        <v>0</v>
      </c>
      <c r="CO74" s="270">
        <f>CO20-'Marge Mobile'!CO60</f>
        <v>0</v>
      </c>
      <c r="CP74" s="270">
        <f>CP20-'Marge Mobile'!CP60</f>
        <v>0</v>
      </c>
      <c r="CQ74" s="270">
        <f>CQ20-'Marge Mobile'!CQ60</f>
        <v>0</v>
      </c>
      <c r="CR74" s="270">
        <f>CR20-'Marge Mobile'!CR60</f>
        <v>0</v>
      </c>
      <c r="CS74" s="270">
        <f>CS20-'Marge Mobile'!CS60</f>
        <v>0</v>
      </c>
      <c r="CT74" s="270">
        <f>CT20-'Marge Mobile'!CT60</f>
        <v>0</v>
      </c>
      <c r="CU74" s="270">
        <f>CU20-'Marge Mobile'!CU60</f>
        <v>0</v>
      </c>
      <c r="CV74" s="270">
        <f>CV20-'Marge Mobile'!CV60</f>
        <v>0</v>
      </c>
      <c r="CW74" s="271">
        <f>CW20-'Marge Mobile'!CW60</f>
        <v>0</v>
      </c>
      <c r="CX74" s="270" t="e">
        <f>CX20-'Marge Mobile'!CX60</f>
        <v>#VALUE!</v>
      </c>
      <c r="CY74" s="270">
        <f>CY20-'Marge Mobile'!CY60</f>
        <v>0</v>
      </c>
      <c r="CZ74" s="270">
        <f>CZ20-'Marge Mobile'!CZ60</f>
        <v>0</v>
      </c>
      <c r="DA74" s="270">
        <f>DA20-'Marge Mobile'!DA60</f>
        <v>0</v>
      </c>
      <c r="DB74" s="270">
        <f>DB20-'Marge Mobile'!DB60</f>
        <v>0</v>
      </c>
      <c r="DC74" s="270">
        <f>DC20-'Marge Mobile'!DC60</f>
        <v>0</v>
      </c>
      <c r="DD74" s="270">
        <f>DD20-'Marge Mobile'!DD60</f>
        <v>0</v>
      </c>
      <c r="DE74" s="270" t="e">
        <f>DE20-'Marge Mobile'!DE60</f>
        <v>#DIV/0!</v>
      </c>
      <c r="DF74" s="274" t="e">
        <f>DF20-'Marge Mobile'!DF60</f>
        <v>#DIV/0!</v>
      </c>
      <c r="DG74" s="274" t="e">
        <f>DG20-'Marge Mobile'!DG60</f>
        <v>#DIV/0!</v>
      </c>
      <c r="DH74" s="274" t="e">
        <f>DH20-'Marge Mobile'!DH60</f>
        <v>#DIV/0!</v>
      </c>
      <c r="DI74" s="238"/>
      <c r="DJ74" s="238"/>
      <c r="DK74" s="238"/>
      <c r="DT74" s="185"/>
      <c r="DU74" s="185"/>
    </row>
    <row r="75" spans="1:125" s="239" customFormat="1" ht="13" hidden="1">
      <c r="A75" s="273"/>
      <c r="B75" s="212"/>
      <c r="C75" s="212"/>
      <c r="D75" s="270">
        <f>D25+'Opex Consolidés'!D7</f>
        <v>0</v>
      </c>
      <c r="E75" s="270">
        <f>E25+'Opex Consolidés'!E7</f>
        <v>0</v>
      </c>
      <c r="F75" s="270">
        <f>F25+'Opex Consolidés'!F7</f>
        <v>0</v>
      </c>
      <c r="G75" s="270">
        <f>G25+'Opex Consolidés'!G7</f>
        <v>0</v>
      </c>
      <c r="H75" s="270">
        <f>H25+'Opex Consolidés'!H7</f>
        <v>0</v>
      </c>
      <c r="I75" s="270">
        <f>I25+'Opex Consolidés'!I7</f>
        <v>0</v>
      </c>
      <c r="J75" s="270"/>
      <c r="K75" s="270"/>
      <c r="L75" s="270">
        <f>L25+'Opex Consolidés'!L7</f>
        <v>0</v>
      </c>
      <c r="M75" s="270">
        <f>M25+'Opex Consolidés'!M7</f>
        <v>0</v>
      </c>
      <c r="N75" s="270">
        <f>N25+'Opex Consolidés'!N7</f>
        <v>0</v>
      </c>
      <c r="O75" s="270">
        <f>O25+'Opex Consolidés'!O7</f>
        <v>0</v>
      </c>
      <c r="P75" s="270">
        <f>P25+'Opex Consolidés'!P7</f>
        <v>0</v>
      </c>
      <c r="Q75" s="270">
        <f>Q25+'Opex Consolidés'!Q7</f>
        <v>0</v>
      </c>
      <c r="R75" s="270">
        <f>R25+'Opex Consolidés'!R7</f>
        <v>0</v>
      </c>
      <c r="S75" s="270">
        <f>S25+'Opex Consolidés'!S7</f>
        <v>0</v>
      </c>
      <c r="T75" s="270">
        <f>T25+'Opex Consolidés'!T7</f>
        <v>0</v>
      </c>
      <c r="U75" s="270">
        <f>U25+'Opex Consolidés'!U7</f>
        <v>0</v>
      </c>
      <c r="V75" s="270">
        <f>V25+'Opex Consolidés'!V7</f>
        <v>0</v>
      </c>
      <c r="W75" s="270">
        <f>W25+'Opex Consolidés'!W7</f>
        <v>0</v>
      </c>
      <c r="X75" s="270">
        <f>X25+'Opex Consolidés'!X7</f>
        <v>0</v>
      </c>
      <c r="Y75" s="270">
        <f>Y25+'Opex Consolidés'!Y7</f>
        <v>0</v>
      </c>
      <c r="Z75" s="270">
        <f>Z25+'Opex Consolidés'!Z7</f>
        <v>0</v>
      </c>
      <c r="AA75" s="270">
        <f>AA25+'Opex Consolidés'!AA7</f>
        <v>0</v>
      </c>
      <c r="AB75" s="275" t="e">
        <f>#REF!</f>
        <v>#REF!</v>
      </c>
      <c r="AC75" s="270">
        <f>AC25+'Opex Consolidés'!AC7</f>
        <v>0</v>
      </c>
      <c r="AD75" s="270">
        <f>AD25+'Opex Consolidés'!AD7</f>
        <v>0</v>
      </c>
      <c r="AE75" s="270">
        <f>AE25+'Opex Consolidés'!AE7</f>
        <v>0</v>
      </c>
      <c r="AF75" s="270">
        <f>AF25+'Opex Consolidés'!AF7</f>
        <v>0</v>
      </c>
      <c r="AG75" s="270">
        <f>AG25+'Opex Consolidés'!AG7</f>
        <v>0</v>
      </c>
      <c r="AH75" s="270">
        <f>AH25+'Opex Consolidés'!AH7</f>
        <v>0</v>
      </c>
      <c r="AI75" s="270">
        <f>AI25+'Opex Consolidés'!AI7</f>
        <v>0</v>
      </c>
      <c r="AJ75" s="270">
        <f>AJ25+'Opex Consolidés'!AJ7</f>
        <v>0</v>
      </c>
      <c r="AK75" s="270">
        <f>AK25+'Opex Consolidés'!AK7</f>
        <v>0</v>
      </c>
      <c r="AL75" s="270">
        <f>AL25+'Opex Consolidés'!AL7</f>
        <v>0</v>
      </c>
      <c r="AM75" s="270">
        <f>AM25+'Opex Consolidés'!AM7</f>
        <v>0</v>
      </c>
      <c r="AN75" s="270">
        <f>AN25+'Opex Consolidés'!AN7</f>
        <v>0</v>
      </c>
      <c r="AO75" s="270">
        <f>AO25+'Opex Consolidés'!AO7</f>
        <v>0</v>
      </c>
      <c r="AP75" s="270">
        <f>AP25+'Opex Consolidés'!AP7</f>
        <v>0</v>
      </c>
      <c r="AQ75" s="270">
        <f>AQ25+'Opex Consolidés'!AQ7</f>
        <v>0</v>
      </c>
      <c r="AR75" s="270">
        <f>AR25+'Opex Consolidés'!AR7</f>
        <v>0</v>
      </c>
      <c r="AS75" s="270">
        <f>AS25+'Opex Consolidés'!AS7</f>
        <v>0</v>
      </c>
      <c r="AT75" s="270">
        <f>AT25+'Opex Consolidés'!AT7</f>
        <v>0</v>
      </c>
      <c r="AU75" s="270">
        <v>0</v>
      </c>
      <c r="AV75" s="270">
        <v>0</v>
      </c>
      <c r="AW75" s="270">
        <v>0</v>
      </c>
      <c r="AX75" s="270">
        <v>0</v>
      </c>
      <c r="AY75" s="270">
        <v>0</v>
      </c>
      <c r="AZ75" s="270">
        <v>0</v>
      </c>
      <c r="BA75" s="270">
        <v>-0.17845453857222099</v>
      </c>
      <c r="BB75" s="270">
        <f>BB25+'Opex Consolidés'!BB7</f>
        <v>0</v>
      </c>
      <c r="BC75" s="270">
        <v>0</v>
      </c>
      <c r="BD75" s="270">
        <v>0</v>
      </c>
      <c r="BE75" s="270">
        <v>0</v>
      </c>
      <c r="BF75" s="270">
        <v>0</v>
      </c>
      <c r="BG75" s="270">
        <v>0</v>
      </c>
      <c r="BH75" s="270">
        <v>0</v>
      </c>
      <c r="BI75" s="270">
        <v>5.2086955091059199E-2</v>
      </c>
      <c r="BJ75" s="270">
        <f>BJ25+'Opex Consolidés'!BJ7</f>
        <v>0</v>
      </c>
      <c r="BK75" s="270">
        <f>BK25+'Opex Consolidés'!BK7</f>
        <v>0</v>
      </c>
      <c r="BL75" s="270">
        <f>BL25+'Opex Consolidés'!BL7</f>
        <v>0</v>
      </c>
      <c r="BM75" s="270">
        <f>BM25+'Opex Consolidés'!BM7</f>
        <v>0</v>
      </c>
      <c r="BN75" s="270">
        <f>BN25+'Opex Consolidés'!BN7</f>
        <v>0</v>
      </c>
      <c r="BO75" s="270">
        <f>BO25+'Opex Consolidés'!BO7</f>
        <v>0</v>
      </c>
      <c r="BP75" s="270">
        <f>BP25+'Opex Consolidés'!BP7</f>
        <v>0</v>
      </c>
      <c r="BQ75" s="270">
        <f>BQ25+'Opex Consolidés'!BQ7</f>
        <v>0</v>
      </c>
      <c r="BR75" s="270">
        <f>BR25+'Opex Consolidés'!BR7</f>
        <v>0</v>
      </c>
      <c r="BS75" s="270">
        <f>BS25+'Opex Consolidés'!BS7</f>
        <v>0</v>
      </c>
      <c r="BT75" s="270">
        <f>BT25+'Opex Consolidés'!BT7</f>
        <v>0</v>
      </c>
      <c r="BU75" s="270">
        <f>BU25+'Opex Consolidés'!BU7</f>
        <v>0</v>
      </c>
      <c r="BV75" s="270">
        <f>BV25+'Opex Consolidés'!BV7</f>
        <v>0</v>
      </c>
      <c r="BW75" s="270">
        <f>BW25+'Opex Consolidés'!BW7</f>
        <v>0</v>
      </c>
      <c r="BX75" s="270">
        <f>BX25+'Opex Consolidés'!BX7</f>
        <v>0</v>
      </c>
      <c r="BY75" s="270">
        <f>BY25+'Opex Consolidés'!BY7</f>
        <v>0</v>
      </c>
      <c r="BZ75" s="270">
        <f>BZ25+'Opex Consolidés'!BZ7</f>
        <v>0</v>
      </c>
      <c r="CA75" s="270">
        <f>CA25+'Opex Consolidés'!CA7</f>
        <v>0</v>
      </c>
      <c r="CB75" s="270">
        <f>CB25+'Opex Consolidés'!CB7</f>
        <v>0</v>
      </c>
      <c r="CC75" s="270">
        <f>CC25+'Opex Consolidés'!CC7</f>
        <v>0</v>
      </c>
      <c r="CD75" s="270">
        <f>CD25+'Opex Consolidés'!CD7</f>
        <v>0</v>
      </c>
      <c r="CE75" s="270">
        <f>CE25+'Opex Consolidés'!CE7</f>
        <v>0</v>
      </c>
      <c r="CF75" s="270">
        <f>CF25+'Opex Consolidés'!CF7</f>
        <v>0</v>
      </c>
      <c r="CG75" s="270">
        <f>CG25+'Opex Consolidés'!CG7</f>
        <v>0</v>
      </c>
      <c r="CH75" s="270">
        <f>CH25+'Opex Consolidés'!CH7</f>
        <v>0</v>
      </c>
      <c r="CI75" s="270">
        <f>CI25+'Opex Consolidés'!CI7</f>
        <v>0</v>
      </c>
      <c r="CJ75" s="270">
        <f>CJ25+'Opex Consolidés'!CJ7</f>
        <v>0</v>
      </c>
      <c r="CK75" s="270">
        <f>CK25+'Opex Consolidés'!CK7</f>
        <v>0</v>
      </c>
      <c r="CL75" s="270">
        <f>CL25+'Opex Consolidés'!CL7</f>
        <v>0</v>
      </c>
      <c r="CM75" s="270">
        <f>CM25+'Opex Consolidés'!CM7</f>
        <v>0</v>
      </c>
      <c r="CN75" s="270">
        <f>CN25+'Opex Consolidés'!CN7</f>
        <v>0</v>
      </c>
      <c r="CO75" s="270">
        <f>CO25+'Opex Consolidés'!CO7</f>
        <v>0</v>
      </c>
      <c r="CP75" s="270">
        <f>CP25+'Opex Consolidés'!CP7</f>
        <v>0</v>
      </c>
      <c r="CQ75" s="270">
        <f>CQ25+'Opex Consolidés'!CQ7</f>
        <v>0</v>
      </c>
      <c r="CR75" s="270">
        <f>CR25+'Opex Consolidés'!CR7</f>
        <v>0</v>
      </c>
      <c r="CS75" s="270">
        <f>CS25+'Opex Consolidés'!CS7</f>
        <v>0</v>
      </c>
      <c r="CT75" s="270">
        <f>CT25+'Opex Consolidés'!CT7</f>
        <v>0</v>
      </c>
      <c r="CU75" s="270">
        <f>CU25+'Opex Consolidés'!CU7</f>
        <v>0</v>
      </c>
      <c r="CV75" s="270">
        <f>CV25+'Opex Consolidés'!CV7</f>
        <v>0</v>
      </c>
      <c r="CW75" s="271">
        <f>CW25+'Opex Consolidés'!CW7</f>
        <v>0</v>
      </c>
      <c r="CX75" s="270" t="e">
        <f>CX25+'Opex Consolidés'!CX7</f>
        <v>#VALUE!</v>
      </c>
      <c r="CY75" s="270">
        <f>CY25+'Opex Consolidés'!CY7</f>
        <v>0</v>
      </c>
      <c r="CZ75" s="270">
        <f>CZ25+'Opex Consolidés'!CZ7</f>
        <v>0</v>
      </c>
      <c r="DA75" s="270">
        <f>DA25+'Opex Consolidés'!DA7</f>
        <v>0</v>
      </c>
      <c r="DB75" s="270">
        <f>DB25+'Opex Consolidés'!DB7</f>
        <v>0</v>
      </c>
      <c r="DC75" s="270">
        <f>DC25+'Opex Consolidés'!DC7</f>
        <v>0</v>
      </c>
      <c r="DD75" s="270">
        <f>DD25+'Opex Consolidés'!DD7</f>
        <v>0</v>
      </c>
      <c r="DE75" s="270" t="e">
        <f>DE25+'Opex Consolidés'!DE7</f>
        <v>#DIV/0!</v>
      </c>
      <c r="DF75" s="270" t="e">
        <f>DF25+'Opex Consolidés'!DF7</f>
        <v>#DIV/0!</v>
      </c>
      <c r="DG75" s="270" t="e">
        <f>DG25+'Opex Consolidés'!DG7</f>
        <v>#DIV/0!</v>
      </c>
      <c r="DH75" s="270" t="e">
        <f>DH25+'Opex Consolidés'!DH7</f>
        <v>#DIV/0!</v>
      </c>
      <c r="DI75" s="238"/>
      <c r="DJ75" s="238"/>
      <c r="DK75" s="238"/>
      <c r="DT75" s="185"/>
      <c r="DU75" s="185"/>
    </row>
    <row r="76" spans="1:125" s="239" customFormat="1" ht="13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44"/>
      <c r="Q76" s="44"/>
      <c r="R76" s="44"/>
      <c r="S76" s="44"/>
      <c r="T76" s="240"/>
      <c r="U76" s="212"/>
      <c r="V76" s="212"/>
      <c r="W76" s="212"/>
      <c r="X76" s="212"/>
      <c r="Y76" s="212"/>
      <c r="Z76" s="212"/>
      <c r="AA76" s="212"/>
      <c r="AB76" s="46"/>
      <c r="AC76" s="212"/>
      <c r="AD76" s="212"/>
      <c r="AE76" s="212"/>
      <c r="AF76" s="212"/>
      <c r="AG76" s="212"/>
      <c r="AH76" s="212"/>
      <c r="AI76" s="212"/>
      <c r="AJ76" s="212"/>
      <c r="AK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47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K76" s="212"/>
      <c r="CL76" s="212"/>
      <c r="CM76" s="49"/>
      <c r="CN76" s="49"/>
      <c r="CO76" s="212"/>
      <c r="CP76" s="212"/>
      <c r="CQ76" s="212"/>
      <c r="CR76" s="50"/>
      <c r="CS76" s="276"/>
      <c r="CT76" s="276"/>
      <c r="CU76" s="50"/>
      <c r="CV76" s="50"/>
      <c r="CW76" s="50"/>
      <c r="CX76" s="46"/>
      <c r="CZ76" s="145"/>
      <c r="DA76" s="145"/>
      <c r="DB76" s="145"/>
      <c r="DC76" s="145"/>
      <c r="DD76" s="145"/>
      <c r="DE76" s="245"/>
      <c r="DF76" s="245"/>
      <c r="DG76" s="245"/>
      <c r="DH76" s="245"/>
      <c r="DI76" s="238"/>
      <c r="DJ76" s="238"/>
      <c r="DK76" s="238"/>
      <c r="DT76" s="185"/>
      <c r="DU76" s="185"/>
    </row>
    <row r="77" spans="1:125" s="239" customFormat="1" ht="13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44"/>
      <c r="Q77" s="44"/>
      <c r="R77" s="44"/>
      <c r="S77" s="44"/>
      <c r="T77" s="240"/>
      <c r="U77" s="212"/>
      <c r="V77" s="212"/>
      <c r="W77" s="212"/>
      <c r="X77" s="212"/>
      <c r="Y77" s="212"/>
      <c r="Z77" s="212"/>
      <c r="AA77" s="212"/>
      <c r="AB77" s="46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47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K77" s="212"/>
      <c r="CL77" s="212"/>
      <c r="CM77" s="49"/>
      <c r="CN77" s="49"/>
      <c r="CO77" s="212"/>
      <c r="CP77" s="212"/>
      <c r="CQ77" s="212"/>
      <c r="CR77" s="50"/>
      <c r="CS77" s="50"/>
      <c r="CT77" s="50"/>
      <c r="CU77" s="50"/>
      <c r="CV77" s="50"/>
      <c r="CW77" s="50"/>
      <c r="CX77" s="46"/>
      <c r="CZ77" s="145"/>
      <c r="DA77" s="145"/>
      <c r="DB77" s="145"/>
      <c r="DC77" s="145"/>
      <c r="DD77" s="145"/>
      <c r="DE77" s="245"/>
      <c r="DF77" s="245"/>
      <c r="DG77" s="245"/>
      <c r="DH77" s="245"/>
      <c r="DI77" s="238"/>
      <c r="DJ77" s="238"/>
      <c r="DK77" s="238"/>
      <c r="DT77" s="185"/>
      <c r="DU77" s="185"/>
    </row>
    <row r="78" spans="1:125" s="239" customFormat="1" ht="13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44"/>
      <c r="Q78" s="44"/>
      <c r="R78" s="44"/>
      <c r="S78" s="44"/>
      <c r="T78" s="240"/>
      <c r="U78" s="212"/>
      <c r="V78" s="212"/>
      <c r="W78" s="212"/>
      <c r="X78" s="212"/>
      <c r="Y78" s="212"/>
      <c r="Z78" s="212"/>
      <c r="AA78" s="212"/>
      <c r="AB78" s="46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47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K78" s="212"/>
      <c r="CL78" s="212"/>
      <c r="CM78" s="49"/>
      <c r="CN78" s="49"/>
      <c r="CO78" s="212"/>
      <c r="CP78" s="212"/>
      <c r="CQ78" s="212"/>
      <c r="CR78" s="44"/>
      <c r="CS78" s="50"/>
      <c r="CT78" s="50"/>
      <c r="CU78" s="50"/>
      <c r="CV78" s="50"/>
      <c r="CW78" s="50"/>
      <c r="CX78" s="46"/>
      <c r="CZ78" s="145"/>
      <c r="DA78" s="145"/>
      <c r="DB78" s="145"/>
      <c r="DC78" s="145"/>
      <c r="DD78" s="145"/>
      <c r="DE78" s="245"/>
      <c r="DF78" s="245"/>
      <c r="DG78" s="245"/>
      <c r="DH78" s="245"/>
      <c r="DI78" s="238"/>
      <c r="DJ78" s="238"/>
      <c r="DK78" s="238"/>
      <c r="DT78" s="185"/>
      <c r="DU78" s="185"/>
    </row>
    <row r="79" spans="1:125" s="239" customFormat="1" ht="13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44"/>
      <c r="Q79" s="44"/>
      <c r="R79" s="44"/>
      <c r="S79" s="44"/>
      <c r="T79" s="240"/>
      <c r="U79" s="212"/>
      <c r="V79" s="212"/>
      <c r="W79" s="212"/>
      <c r="X79" s="212"/>
      <c r="Y79" s="212"/>
      <c r="Z79" s="212"/>
      <c r="AA79" s="212"/>
      <c r="AB79" s="46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47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K79" s="212"/>
      <c r="CL79" s="212"/>
      <c r="CM79" s="49"/>
      <c r="CN79" s="49"/>
      <c r="CO79" s="212"/>
      <c r="CP79" s="212"/>
      <c r="CQ79" s="212"/>
      <c r="CR79" s="50"/>
      <c r="CS79" s="50"/>
      <c r="CT79" s="50"/>
      <c r="CU79" s="50"/>
      <c r="CV79" s="50"/>
      <c r="CW79" s="50"/>
      <c r="CX79" s="46"/>
      <c r="CZ79" s="145"/>
      <c r="DA79" s="145"/>
      <c r="DB79" s="145"/>
      <c r="DC79" s="145"/>
      <c r="DD79" s="145"/>
      <c r="DE79" s="245"/>
      <c r="DF79" s="245"/>
      <c r="DG79" s="245"/>
      <c r="DH79" s="245"/>
      <c r="DI79" s="238"/>
      <c r="DJ79" s="238"/>
      <c r="DK79" s="238"/>
      <c r="DT79" s="185"/>
      <c r="DU79" s="185"/>
    </row>
    <row r="80" spans="1:125" s="239" customFormat="1" ht="13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44"/>
      <c r="Q80" s="44"/>
      <c r="R80" s="44"/>
      <c r="S80" s="44"/>
      <c r="T80" s="240"/>
      <c r="U80" s="212"/>
      <c r="V80" s="212"/>
      <c r="W80" s="212"/>
      <c r="X80" s="212"/>
      <c r="Y80" s="212"/>
      <c r="Z80" s="212"/>
      <c r="AA80" s="212"/>
      <c r="AB80" s="46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47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K80" s="212"/>
      <c r="CL80" s="212"/>
      <c r="CM80" s="49"/>
      <c r="CN80" s="49"/>
      <c r="CO80" s="212"/>
      <c r="CP80" s="212"/>
      <c r="CQ80" s="212"/>
      <c r="CR80" s="50"/>
      <c r="CS80" s="50"/>
      <c r="CT80" s="50"/>
      <c r="CU80" s="50"/>
      <c r="CV80" s="50"/>
      <c r="CW80" s="50"/>
      <c r="CX80" s="46"/>
      <c r="CZ80" s="145"/>
      <c r="DA80" s="145"/>
      <c r="DB80" s="145"/>
      <c r="DC80" s="145"/>
      <c r="DD80" s="145"/>
      <c r="DE80" s="245"/>
      <c r="DF80" s="245"/>
      <c r="DG80" s="245"/>
      <c r="DH80" s="245"/>
      <c r="DI80" s="238"/>
      <c r="DJ80" s="238"/>
      <c r="DK80" s="238"/>
      <c r="DT80" s="185"/>
      <c r="DU80" s="185"/>
    </row>
    <row r="81" spans="1:125" s="239" customFormat="1" ht="13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44"/>
      <c r="Q81" s="44"/>
      <c r="R81" s="44"/>
      <c r="S81" s="44"/>
      <c r="T81" s="240"/>
      <c r="U81" s="212"/>
      <c r="V81" s="212"/>
      <c r="W81" s="212"/>
      <c r="X81" s="212"/>
      <c r="Y81" s="212"/>
      <c r="Z81" s="212"/>
      <c r="AA81" s="212"/>
      <c r="AB81" s="46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47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K81" s="212"/>
      <c r="CL81" s="212"/>
      <c r="CM81" s="49"/>
      <c r="CN81" s="49"/>
      <c r="CO81" s="212"/>
      <c r="CP81" s="212"/>
      <c r="CQ81" s="212"/>
      <c r="CR81" s="50"/>
      <c r="CS81" s="50"/>
      <c r="CT81" s="50"/>
      <c r="CU81" s="50"/>
      <c r="CV81" s="50"/>
      <c r="CW81" s="50"/>
      <c r="CX81" s="46"/>
      <c r="CZ81" s="145"/>
      <c r="DA81" s="145"/>
      <c r="DB81" s="145"/>
      <c r="DC81" s="145"/>
      <c r="DD81" s="145"/>
      <c r="DE81" s="245"/>
      <c r="DF81" s="245"/>
      <c r="DG81" s="245"/>
      <c r="DH81" s="245"/>
      <c r="DI81" s="238"/>
      <c r="DJ81" s="238"/>
      <c r="DK81" s="238"/>
      <c r="DT81" s="185"/>
      <c r="DU81" s="185"/>
    </row>
    <row r="82" spans="1:125" s="239" customFormat="1" ht="13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44"/>
      <c r="Q82" s="44"/>
      <c r="R82" s="44"/>
      <c r="S82" s="44"/>
      <c r="T82" s="240"/>
      <c r="U82" s="212"/>
      <c r="V82" s="212"/>
      <c r="W82" s="212"/>
      <c r="X82" s="212"/>
      <c r="Y82" s="212"/>
      <c r="Z82" s="212"/>
      <c r="AA82" s="212"/>
      <c r="AB82" s="46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47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K82" s="212"/>
      <c r="CL82" s="212"/>
      <c r="CM82" s="49"/>
      <c r="CN82" s="49"/>
      <c r="CO82" s="212"/>
      <c r="CP82" s="212"/>
      <c r="CQ82" s="212"/>
      <c r="CR82" s="50"/>
      <c r="CS82" s="50"/>
      <c r="CT82" s="50"/>
      <c r="CU82" s="50"/>
      <c r="CV82" s="50"/>
      <c r="CW82" s="50"/>
      <c r="CX82" s="46"/>
      <c r="CZ82" s="145"/>
      <c r="DA82" s="145"/>
      <c r="DB82" s="145"/>
      <c r="DC82" s="145"/>
      <c r="DD82" s="145"/>
      <c r="DE82" s="245"/>
      <c r="DF82" s="245"/>
      <c r="DG82" s="245"/>
      <c r="DH82" s="245"/>
      <c r="DI82" s="238"/>
      <c r="DJ82" s="238"/>
      <c r="DK82" s="238"/>
      <c r="DT82" s="185"/>
      <c r="DU82" s="185"/>
    </row>
    <row r="83" spans="1:125" s="239" customFormat="1" ht="13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44"/>
      <c r="Q83" s="44"/>
      <c r="R83" s="44"/>
      <c r="S83" s="44"/>
      <c r="T83" s="240"/>
      <c r="U83" s="212"/>
      <c r="V83" s="212"/>
      <c r="W83" s="212"/>
      <c r="X83" s="212"/>
      <c r="Y83" s="212"/>
      <c r="Z83" s="212"/>
      <c r="AA83" s="212"/>
      <c r="AB83" s="46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47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K83" s="212"/>
      <c r="CL83" s="212"/>
      <c r="CM83" s="49"/>
      <c r="CN83" s="49"/>
      <c r="CO83" s="212"/>
      <c r="CP83" s="212"/>
      <c r="CQ83" s="212"/>
      <c r="CR83" s="50"/>
      <c r="CS83" s="50"/>
      <c r="CT83" s="50"/>
      <c r="CU83" s="50"/>
      <c r="CV83" s="50"/>
      <c r="CW83" s="50"/>
      <c r="CX83" s="46"/>
      <c r="CZ83" s="145"/>
      <c r="DA83" s="145"/>
      <c r="DB83" s="145"/>
      <c r="DC83" s="145"/>
      <c r="DD83" s="145"/>
      <c r="DE83" s="245"/>
      <c r="DF83" s="245"/>
      <c r="DG83" s="245"/>
      <c r="DH83" s="245"/>
      <c r="DI83" s="238"/>
      <c r="DJ83" s="238"/>
      <c r="DK83" s="238"/>
      <c r="DT83" s="185"/>
      <c r="DU83" s="185"/>
    </row>
    <row r="84" spans="1:125" s="239" customFormat="1" ht="13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44"/>
      <c r="Q84" s="44"/>
      <c r="R84" s="44"/>
      <c r="S84" s="44"/>
      <c r="T84" s="240"/>
      <c r="U84" s="212"/>
      <c r="V84" s="212"/>
      <c r="W84" s="212"/>
      <c r="X84" s="212"/>
      <c r="Y84" s="212"/>
      <c r="Z84" s="212"/>
      <c r="AA84" s="212"/>
      <c r="AB84" s="46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47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K84" s="212"/>
      <c r="CL84" s="212"/>
      <c r="CM84" s="49"/>
      <c r="CN84" s="49"/>
      <c r="CO84" s="212"/>
      <c r="CP84" s="212"/>
      <c r="CQ84" s="212"/>
      <c r="CR84" s="50"/>
      <c r="CS84" s="50"/>
      <c r="CT84" s="50"/>
      <c r="CU84" s="50"/>
      <c r="CV84" s="50"/>
      <c r="CW84" s="50"/>
      <c r="CX84" s="46"/>
      <c r="CZ84" s="145"/>
      <c r="DA84" s="145"/>
      <c r="DB84" s="145"/>
      <c r="DC84" s="145"/>
      <c r="DD84" s="145"/>
      <c r="DE84" s="245"/>
      <c r="DF84" s="245"/>
      <c r="DG84" s="245"/>
      <c r="DH84" s="245"/>
      <c r="DI84" s="238"/>
      <c r="DJ84" s="238"/>
      <c r="DK84" s="238"/>
      <c r="DT84" s="185"/>
      <c r="DU84" s="185"/>
    </row>
    <row r="85" spans="1:125" s="239" customFormat="1" ht="13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44"/>
      <c r="Q85" s="44"/>
      <c r="R85" s="44"/>
      <c r="S85" s="44"/>
      <c r="T85" s="240"/>
      <c r="U85" s="212"/>
      <c r="V85" s="212"/>
      <c r="W85" s="212"/>
      <c r="X85" s="212"/>
      <c r="Y85" s="212"/>
      <c r="Z85" s="212"/>
      <c r="AA85" s="212"/>
      <c r="AB85" s="46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47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K85" s="212"/>
      <c r="CL85" s="212"/>
      <c r="CM85" s="49"/>
      <c r="CN85" s="49"/>
      <c r="CO85" s="212"/>
      <c r="CP85" s="212"/>
      <c r="CQ85" s="212"/>
      <c r="CR85" s="50"/>
      <c r="CS85" s="50"/>
      <c r="CT85" s="50"/>
      <c r="CU85" s="50"/>
      <c r="CV85" s="50"/>
      <c r="CW85" s="50"/>
      <c r="CX85" s="46"/>
      <c r="CZ85" s="145"/>
      <c r="DA85" s="145"/>
      <c r="DB85" s="145"/>
      <c r="DC85" s="145"/>
      <c r="DD85" s="145"/>
      <c r="DE85" s="245"/>
      <c r="DF85" s="245"/>
      <c r="DG85" s="245"/>
      <c r="DH85" s="245"/>
      <c r="DI85" s="238"/>
      <c r="DJ85" s="238"/>
      <c r="DK85" s="238"/>
      <c r="DT85" s="185"/>
      <c r="DU85" s="185"/>
    </row>
    <row r="86" spans="1:125" s="239" customFormat="1" ht="13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44"/>
      <c r="Q86" s="44"/>
      <c r="R86" s="44"/>
      <c r="S86" s="44"/>
      <c r="T86" s="240"/>
      <c r="U86" s="212"/>
      <c r="V86" s="212"/>
      <c r="W86" s="212"/>
      <c r="X86" s="212"/>
      <c r="Y86" s="212"/>
      <c r="Z86" s="212"/>
      <c r="AA86" s="212"/>
      <c r="AB86" s="46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47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K86" s="212"/>
      <c r="CL86" s="212"/>
      <c r="CM86" s="49"/>
      <c r="CN86" s="49"/>
      <c r="CO86" s="212"/>
      <c r="CP86" s="212"/>
      <c r="CQ86" s="212"/>
      <c r="CR86" s="50"/>
      <c r="CS86" s="50"/>
      <c r="CT86" s="50"/>
      <c r="CU86" s="50"/>
      <c r="CV86" s="50"/>
      <c r="CW86" s="50"/>
      <c r="CX86" s="46"/>
      <c r="CZ86" s="145"/>
      <c r="DA86" s="145"/>
      <c r="DB86" s="145"/>
      <c r="DC86" s="145"/>
      <c r="DD86" s="145"/>
      <c r="DE86" s="245"/>
      <c r="DF86" s="245"/>
      <c r="DG86" s="245"/>
      <c r="DH86" s="245"/>
      <c r="DI86" s="238"/>
      <c r="DJ86" s="238"/>
      <c r="DK86" s="238"/>
      <c r="DT86" s="185"/>
      <c r="DU86" s="185"/>
    </row>
    <row r="87" spans="1:125" s="239" customFormat="1" ht="13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44"/>
      <c r="Q87" s="44"/>
      <c r="R87" s="44"/>
      <c r="S87" s="44"/>
      <c r="T87" s="240"/>
      <c r="U87" s="212"/>
      <c r="V87" s="212"/>
      <c r="W87" s="212"/>
      <c r="X87" s="212"/>
      <c r="Y87" s="212"/>
      <c r="Z87" s="212"/>
      <c r="AA87" s="212"/>
      <c r="AB87" s="46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47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K87" s="212"/>
      <c r="CL87" s="212"/>
      <c r="CM87" s="49"/>
      <c r="CN87" s="49"/>
      <c r="CO87" s="212"/>
      <c r="CP87" s="212"/>
      <c r="CQ87" s="212"/>
      <c r="CR87" s="50"/>
      <c r="CS87" s="50"/>
      <c r="CT87" s="50"/>
      <c r="CU87" s="50"/>
      <c r="CV87" s="50"/>
      <c r="CW87" s="50"/>
      <c r="CX87" s="46"/>
      <c r="CZ87" s="145"/>
      <c r="DA87" s="145"/>
      <c r="DB87" s="145"/>
      <c r="DC87" s="145"/>
      <c r="DD87" s="145"/>
      <c r="DE87" s="245"/>
      <c r="DF87" s="245"/>
      <c r="DG87" s="245"/>
      <c r="DH87" s="245"/>
      <c r="DI87" s="238"/>
      <c r="DJ87" s="238"/>
      <c r="DK87" s="238"/>
      <c r="DT87" s="185"/>
      <c r="DU87" s="185"/>
    </row>
    <row r="88" spans="1:125" s="239" customFormat="1" ht="13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44"/>
      <c r="Q88" s="44"/>
      <c r="R88" s="44"/>
      <c r="S88" s="44"/>
      <c r="T88" s="240"/>
      <c r="U88" s="212"/>
      <c r="V88" s="212"/>
      <c r="W88" s="212"/>
      <c r="X88" s="212"/>
      <c r="Y88" s="212"/>
      <c r="Z88" s="212"/>
      <c r="AA88" s="212"/>
      <c r="AB88" s="46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47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K88" s="212"/>
      <c r="CL88" s="212"/>
      <c r="CM88" s="49"/>
      <c r="CN88" s="49"/>
      <c r="CO88" s="212"/>
      <c r="CP88" s="212"/>
      <c r="CQ88" s="212"/>
      <c r="CR88" s="50"/>
      <c r="CS88" s="50"/>
      <c r="CT88" s="50"/>
      <c r="CU88" s="50"/>
      <c r="CV88" s="50"/>
      <c r="CW88" s="50"/>
      <c r="CX88" s="46"/>
      <c r="CZ88" s="145"/>
      <c r="DA88" s="145"/>
      <c r="DB88" s="145"/>
      <c r="DC88" s="145"/>
      <c r="DD88" s="145"/>
      <c r="DE88" s="245"/>
      <c r="DF88" s="245"/>
      <c r="DG88" s="245"/>
      <c r="DH88" s="245"/>
      <c r="DI88" s="238"/>
      <c r="DJ88" s="238"/>
      <c r="DK88" s="238"/>
      <c r="DT88" s="185"/>
      <c r="DU88" s="185"/>
    </row>
    <row r="89" spans="1:125" s="239" customFormat="1" ht="13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44"/>
      <c r="Q89" s="44"/>
      <c r="R89" s="44"/>
      <c r="S89" s="44"/>
      <c r="T89" s="240"/>
      <c r="U89" s="212"/>
      <c r="V89" s="212"/>
      <c r="W89" s="212"/>
      <c r="X89" s="212"/>
      <c r="Y89" s="212"/>
      <c r="Z89" s="212"/>
      <c r="AA89" s="212"/>
      <c r="AB89" s="46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47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K89" s="212"/>
      <c r="CL89" s="212"/>
      <c r="CM89" s="49"/>
      <c r="CN89" s="49"/>
      <c r="CO89" s="212"/>
      <c r="CP89" s="212"/>
      <c r="CQ89" s="212"/>
      <c r="CR89" s="50"/>
      <c r="CS89" s="50"/>
      <c r="CT89" s="50"/>
      <c r="CU89" s="50"/>
      <c r="CV89" s="50"/>
      <c r="CW89" s="50"/>
      <c r="CX89" s="46"/>
      <c r="CZ89" s="145"/>
      <c r="DA89" s="145"/>
      <c r="DB89" s="145"/>
      <c r="DC89" s="145"/>
      <c r="DD89" s="145"/>
      <c r="DE89" s="245"/>
      <c r="DF89" s="245"/>
      <c r="DG89" s="245"/>
      <c r="DH89" s="245"/>
      <c r="DI89" s="238"/>
      <c r="DJ89" s="238"/>
      <c r="DK89" s="238"/>
      <c r="DT89" s="185"/>
      <c r="DU89" s="185"/>
    </row>
    <row r="90" spans="1:125" s="239" customFormat="1" ht="25.5" customHeight="1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44"/>
      <c r="Q90" s="44"/>
      <c r="R90" s="44"/>
      <c r="S90" s="44"/>
      <c r="T90" s="240"/>
      <c r="U90" s="212"/>
      <c r="V90" s="212"/>
      <c r="W90" s="212"/>
      <c r="X90" s="212"/>
      <c r="Y90" s="212"/>
      <c r="Z90" s="212"/>
      <c r="AA90" s="212"/>
      <c r="AB90" s="46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47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K90" s="212"/>
      <c r="CL90" s="212"/>
      <c r="CM90" s="49"/>
      <c r="CN90" s="49"/>
      <c r="CO90" s="212"/>
      <c r="CP90" s="212"/>
      <c r="CQ90" s="212"/>
      <c r="CR90" s="50"/>
      <c r="CS90" s="50"/>
      <c r="CT90" s="50"/>
      <c r="CU90" s="50"/>
      <c r="CV90" s="50"/>
      <c r="CW90" s="50"/>
      <c r="CX90" s="46"/>
      <c r="CZ90" s="49"/>
      <c r="DA90" s="49"/>
      <c r="DB90" s="49"/>
      <c r="DC90" s="49"/>
      <c r="DD90" s="49"/>
      <c r="DI90" s="238"/>
      <c r="DJ90" s="238"/>
      <c r="DK90" s="238"/>
      <c r="DT90" s="185"/>
      <c r="DU90" s="185"/>
    </row>
    <row r="91" spans="1:125" s="240" customFormat="1" ht="23.25" customHeight="1">
      <c r="P91" s="277"/>
      <c r="Q91" s="277"/>
      <c r="R91" s="277"/>
      <c r="S91" s="277"/>
      <c r="AB91" s="245"/>
      <c r="BI91" s="245"/>
      <c r="CM91" s="145"/>
      <c r="CN91" s="145"/>
      <c r="CR91" s="145"/>
      <c r="CS91" s="145"/>
      <c r="CT91" s="145"/>
      <c r="CU91" s="145"/>
      <c r="CV91" s="145"/>
      <c r="CW91" s="145"/>
      <c r="CZ91" s="145"/>
      <c r="DA91" s="145"/>
      <c r="DB91" s="145"/>
      <c r="DC91" s="145"/>
      <c r="DD91" s="145"/>
      <c r="DI91" s="278"/>
      <c r="DJ91" s="278"/>
      <c r="DK91" s="278"/>
      <c r="DT91" s="185"/>
      <c r="DU91" s="185"/>
    </row>
    <row r="92" spans="1:125" s="240" customFormat="1" ht="29.25" customHeight="1">
      <c r="P92" s="277"/>
      <c r="Q92" s="277"/>
      <c r="R92" s="277"/>
      <c r="S92" s="277"/>
      <c r="AB92" s="245"/>
      <c r="BI92" s="245"/>
      <c r="CM92" s="145"/>
      <c r="CN92" s="145"/>
      <c r="CR92" s="145"/>
      <c r="CS92" s="145"/>
      <c r="CT92" s="145"/>
      <c r="CU92" s="145"/>
      <c r="CV92" s="145"/>
      <c r="CW92" s="145"/>
      <c r="CZ92" s="145"/>
      <c r="DA92" s="145"/>
      <c r="DB92" s="145"/>
      <c r="DC92" s="145"/>
      <c r="DD92" s="145"/>
      <c r="DI92" s="278"/>
      <c r="DJ92" s="278"/>
      <c r="DK92" s="278"/>
      <c r="DT92" s="185"/>
      <c r="DU92" s="185"/>
    </row>
    <row r="93" spans="1:125" s="240" customFormat="1" ht="12.75" customHeight="1">
      <c r="P93" s="277"/>
      <c r="Q93" s="277"/>
      <c r="R93" s="277"/>
      <c r="S93" s="277"/>
      <c r="AB93" s="245"/>
      <c r="BI93" s="245"/>
      <c r="CM93" s="145"/>
      <c r="CN93" s="145"/>
      <c r="CR93" s="145"/>
      <c r="CS93" s="145"/>
      <c r="CT93" s="145"/>
      <c r="CU93" s="145"/>
      <c r="CV93" s="145"/>
      <c r="CW93" s="145"/>
      <c r="CZ93" s="145"/>
      <c r="DA93" s="145"/>
      <c r="DB93" s="145"/>
      <c r="DC93" s="145"/>
      <c r="DD93" s="145"/>
      <c r="DI93" s="278"/>
      <c r="DJ93" s="278"/>
      <c r="DK93" s="278"/>
      <c r="DT93" s="185"/>
      <c r="DU93" s="185"/>
    </row>
    <row r="94" spans="1:125" s="240" customFormat="1" ht="12.75" customHeight="1">
      <c r="P94" s="277"/>
      <c r="Q94" s="277"/>
      <c r="R94" s="277"/>
      <c r="S94" s="277"/>
      <c r="AB94" s="245"/>
      <c r="BI94" s="245"/>
      <c r="CM94" s="145"/>
      <c r="CN94" s="145"/>
      <c r="CR94" s="145"/>
      <c r="CS94" s="145"/>
      <c r="CT94" s="145"/>
      <c r="CU94" s="145"/>
      <c r="CV94" s="145"/>
      <c r="CW94" s="145"/>
      <c r="CZ94" s="145"/>
      <c r="DA94" s="145"/>
      <c r="DB94" s="145"/>
      <c r="DC94" s="145"/>
      <c r="DD94" s="145"/>
      <c r="DI94" s="278"/>
      <c r="DJ94" s="278"/>
      <c r="DK94" s="278"/>
      <c r="DT94" s="185"/>
      <c r="DU94" s="185"/>
    </row>
    <row r="95" spans="1:125" s="240" customFormat="1" ht="12.75" customHeight="1">
      <c r="P95" s="277"/>
      <c r="Q95" s="277"/>
      <c r="R95" s="277"/>
      <c r="S95" s="277"/>
      <c r="AB95" s="245"/>
      <c r="BI95" s="245"/>
      <c r="CM95" s="145"/>
      <c r="CN95" s="145"/>
      <c r="CR95" s="145"/>
      <c r="CS95" s="145"/>
      <c r="CT95" s="145"/>
      <c r="CU95" s="145"/>
      <c r="CV95" s="145"/>
      <c r="CW95" s="145"/>
      <c r="CZ95" s="145"/>
      <c r="DA95" s="145"/>
      <c r="DB95" s="145"/>
      <c r="DC95" s="145"/>
      <c r="DD95" s="145"/>
      <c r="DI95" s="278"/>
      <c r="DJ95" s="278"/>
      <c r="DK95" s="278"/>
      <c r="DT95" s="185"/>
      <c r="DU95" s="185"/>
    </row>
    <row r="96" spans="1:125" s="240" customFormat="1" ht="12.75" customHeight="1">
      <c r="P96" s="277"/>
      <c r="Q96" s="277"/>
      <c r="R96" s="277"/>
      <c r="S96" s="277"/>
      <c r="AB96" s="245"/>
      <c r="BI96" s="245"/>
      <c r="CM96" s="145"/>
      <c r="CN96" s="145"/>
      <c r="CR96" s="145"/>
      <c r="CS96" s="145"/>
      <c r="CT96" s="145"/>
      <c r="CU96" s="145"/>
      <c r="CV96" s="145"/>
      <c r="CW96" s="145"/>
      <c r="CZ96" s="145"/>
      <c r="DA96" s="145"/>
      <c r="DB96" s="145"/>
      <c r="DC96" s="145"/>
      <c r="DD96" s="145"/>
      <c r="DI96" s="278"/>
      <c r="DJ96" s="278"/>
      <c r="DK96" s="278"/>
      <c r="DT96" s="185"/>
      <c r="DU96" s="185"/>
    </row>
    <row r="97" spans="1:125" s="240" customFormat="1" ht="12.75" customHeight="1">
      <c r="P97" s="277"/>
      <c r="Q97" s="277"/>
      <c r="R97" s="277"/>
      <c r="S97" s="277"/>
      <c r="AB97" s="245"/>
      <c r="BI97" s="245"/>
      <c r="CM97" s="145"/>
      <c r="CN97" s="145"/>
      <c r="CR97" s="145"/>
      <c r="CS97" s="145"/>
      <c r="CT97" s="145"/>
      <c r="CU97" s="145"/>
      <c r="CV97" s="145"/>
      <c r="CW97" s="145"/>
      <c r="CZ97" s="145"/>
      <c r="DA97" s="145"/>
      <c r="DB97" s="145"/>
      <c r="DC97" s="145"/>
      <c r="DD97" s="145"/>
      <c r="DI97" s="278"/>
      <c r="DJ97" s="278"/>
      <c r="DK97" s="278"/>
      <c r="DT97" s="185"/>
      <c r="DU97" s="185"/>
    </row>
    <row r="98" spans="1:125" s="240" customFormat="1" ht="12.75" customHeight="1">
      <c r="P98" s="277"/>
      <c r="Q98" s="277"/>
      <c r="R98" s="277"/>
      <c r="S98" s="277"/>
      <c r="AB98" s="245"/>
      <c r="BI98" s="245"/>
      <c r="CM98" s="145"/>
      <c r="CN98" s="145"/>
      <c r="CR98" s="145"/>
      <c r="CS98" s="145"/>
      <c r="CT98" s="145"/>
      <c r="CU98" s="145"/>
      <c r="CV98" s="145"/>
      <c r="CW98" s="145"/>
      <c r="CZ98" s="145"/>
      <c r="DA98" s="145"/>
      <c r="DB98" s="145"/>
      <c r="DC98" s="145"/>
      <c r="DD98" s="145"/>
      <c r="DI98" s="278"/>
      <c r="DJ98" s="278"/>
      <c r="DK98" s="278"/>
      <c r="DT98" s="185"/>
      <c r="DU98" s="185"/>
    </row>
    <row r="99" spans="1:125" s="240" customFormat="1" ht="12.75" customHeight="1">
      <c r="P99" s="277"/>
      <c r="Q99" s="277"/>
      <c r="R99" s="277"/>
      <c r="S99" s="277"/>
      <c r="AB99" s="245"/>
      <c r="BI99" s="245"/>
      <c r="CM99" s="145"/>
      <c r="CN99" s="145"/>
      <c r="CR99" s="145"/>
      <c r="CS99" s="145"/>
      <c r="CT99" s="145"/>
      <c r="CU99" s="145"/>
      <c r="CV99" s="145"/>
      <c r="CW99" s="145"/>
      <c r="CZ99" s="145"/>
      <c r="DA99" s="145"/>
      <c r="DB99" s="145"/>
      <c r="DC99" s="145"/>
      <c r="DD99" s="145"/>
      <c r="DI99" s="278"/>
      <c r="DJ99" s="278"/>
      <c r="DK99" s="278"/>
      <c r="DT99" s="185"/>
      <c r="DU99" s="185"/>
    </row>
    <row r="100" spans="1:125" s="240" customFormat="1" ht="12.75" customHeight="1">
      <c r="P100" s="277"/>
      <c r="Q100" s="277"/>
      <c r="R100" s="277"/>
      <c r="S100" s="277"/>
      <c r="AB100" s="245"/>
      <c r="BI100" s="245"/>
      <c r="CM100" s="145"/>
      <c r="CN100" s="145"/>
      <c r="CR100" s="145"/>
      <c r="CS100" s="145"/>
      <c r="CT100" s="145"/>
      <c r="CU100" s="145"/>
      <c r="CV100" s="145"/>
      <c r="CW100" s="145"/>
      <c r="CZ100" s="145"/>
      <c r="DA100" s="145"/>
      <c r="DB100" s="145"/>
      <c r="DC100" s="145"/>
      <c r="DD100" s="145"/>
      <c r="DI100" s="278"/>
      <c r="DJ100" s="278"/>
      <c r="DK100" s="278"/>
      <c r="DT100" s="185"/>
      <c r="DU100" s="185"/>
    </row>
    <row r="101" spans="1:125" ht="12.75" customHeight="1">
      <c r="CZ101" s="49"/>
      <c r="DA101" s="49"/>
      <c r="DB101" s="49"/>
      <c r="DC101" s="49"/>
      <c r="DD101" s="49"/>
      <c r="DT101" s="185"/>
      <c r="DU101" s="185"/>
    </row>
    <row r="102" spans="1:125" ht="12.75" customHeight="1">
      <c r="CZ102" s="49"/>
      <c r="DA102" s="49"/>
      <c r="DB102" s="49"/>
      <c r="DC102" s="49"/>
      <c r="DD102" s="49"/>
      <c r="DT102" s="185"/>
      <c r="DU102" s="185"/>
    </row>
    <row r="103" spans="1:125" s="239" customFormat="1" ht="12.75" customHeight="1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44"/>
      <c r="Q103" s="44"/>
      <c r="R103" s="44"/>
      <c r="S103" s="44"/>
      <c r="T103" s="240"/>
      <c r="U103" s="212"/>
      <c r="V103" s="212"/>
      <c r="W103" s="212"/>
      <c r="X103" s="212"/>
      <c r="Y103" s="212"/>
      <c r="Z103" s="212"/>
      <c r="AA103" s="212"/>
      <c r="AB103" s="46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47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K103" s="212"/>
      <c r="CL103" s="212"/>
      <c r="CM103" s="49"/>
      <c r="CN103" s="49"/>
      <c r="CO103" s="212"/>
      <c r="CP103" s="212"/>
      <c r="CQ103" s="212"/>
      <c r="CR103" s="50"/>
      <c r="CS103" s="50"/>
      <c r="CT103" s="50"/>
      <c r="CU103" s="50"/>
      <c r="CV103" s="50"/>
      <c r="CW103" s="50"/>
      <c r="CX103" s="47"/>
      <c r="CY103" s="212"/>
      <c r="CZ103" s="50"/>
      <c r="DA103" s="50"/>
      <c r="DB103" s="50"/>
      <c r="DC103" s="50"/>
      <c r="DD103" s="50"/>
      <c r="DI103" s="238"/>
      <c r="DJ103" s="238"/>
      <c r="DK103" s="238"/>
      <c r="DT103" s="185"/>
      <c r="DU103" s="185"/>
    </row>
    <row r="104" spans="1:125" s="212" customFormat="1" ht="12.75" customHeight="1">
      <c r="P104" s="44"/>
      <c r="Q104" s="44"/>
      <c r="R104" s="44"/>
      <c r="S104" s="44"/>
      <c r="T104" s="240"/>
      <c r="AB104" s="46"/>
      <c r="BI104" s="47"/>
      <c r="CJ104" s="239"/>
      <c r="CM104" s="49"/>
      <c r="CN104" s="49"/>
      <c r="CR104" s="50"/>
      <c r="CS104" s="50"/>
      <c r="CT104" s="50"/>
      <c r="CU104" s="50"/>
      <c r="CV104" s="50"/>
      <c r="CW104" s="50"/>
      <c r="CX104" s="47"/>
      <c r="CZ104" s="50"/>
      <c r="DA104" s="50"/>
      <c r="DB104" s="50"/>
      <c r="DC104" s="50"/>
      <c r="DD104" s="50"/>
      <c r="DE104" s="239"/>
      <c r="DF104" s="239"/>
      <c r="DG104" s="239"/>
      <c r="DH104" s="239"/>
      <c r="DI104" s="279"/>
      <c r="DJ104" s="279"/>
      <c r="DK104" s="279"/>
      <c r="DT104" s="185"/>
      <c r="DU104" s="185"/>
    </row>
    <row r="105" spans="1:125" s="212" customFormat="1" ht="12.75" customHeight="1">
      <c r="P105" s="44"/>
      <c r="Q105" s="44"/>
      <c r="R105" s="44"/>
      <c r="S105" s="44"/>
      <c r="T105" s="240"/>
      <c r="AB105" s="46"/>
      <c r="BI105" s="47"/>
      <c r="CJ105" s="239"/>
      <c r="CM105" s="49"/>
      <c r="CN105" s="49"/>
      <c r="CR105" s="50"/>
      <c r="CS105" s="50"/>
      <c r="CT105" s="50"/>
      <c r="CU105" s="50"/>
      <c r="CV105" s="50"/>
      <c r="CW105" s="50"/>
      <c r="CX105" s="47"/>
      <c r="CZ105" s="50"/>
      <c r="DA105" s="50"/>
      <c r="DB105" s="50"/>
      <c r="DC105" s="50"/>
      <c r="DD105" s="50"/>
      <c r="DE105" s="239"/>
      <c r="DF105" s="239"/>
      <c r="DG105" s="239"/>
      <c r="DH105" s="239"/>
      <c r="DI105" s="279"/>
      <c r="DJ105" s="279"/>
      <c r="DK105" s="279"/>
      <c r="DT105" s="185"/>
      <c r="DU105" s="185"/>
    </row>
    <row r="106" spans="1:125" s="212" customFormat="1" ht="12.75" customHeight="1">
      <c r="P106" s="44"/>
      <c r="Q106" s="44"/>
      <c r="R106" s="44"/>
      <c r="S106" s="44"/>
      <c r="T106" s="240"/>
      <c r="AB106" s="46"/>
      <c r="BI106" s="47"/>
      <c r="CJ106" s="239"/>
      <c r="CM106" s="49"/>
      <c r="CN106" s="49"/>
      <c r="CR106" s="50"/>
      <c r="CS106" s="50"/>
      <c r="CT106" s="50"/>
      <c r="CU106" s="50"/>
      <c r="CV106" s="50"/>
      <c r="CW106" s="50"/>
      <c r="CX106" s="47"/>
      <c r="CZ106" s="50"/>
      <c r="DA106" s="50"/>
      <c r="DB106" s="50"/>
      <c r="DC106" s="50"/>
      <c r="DD106" s="50"/>
      <c r="DE106" s="239"/>
      <c r="DF106" s="239"/>
      <c r="DG106" s="239"/>
      <c r="DH106" s="239"/>
      <c r="DI106" s="279"/>
      <c r="DJ106" s="279"/>
      <c r="DK106" s="279"/>
      <c r="DT106" s="185"/>
      <c r="DU106" s="185"/>
    </row>
    <row r="107" spans="1:125" s="212" customFormat="1" ht="12.75" customHeight="1">
      <c r="P107" s="44"/>
      <c r="Q107" s="44"/>
      <c r="R107" s="44"/>
      <c r="S107" s="44"/>
      <c r="T107" s="240"/>
      <c r="AB107" s="46"/>
      <c r="BI107" s="47"/>
      <c r="CJ107" s="239"/>
      <c r="CM107" s="49"/>
      <c r="CN107" s="49"/>
      <c r="CR107" s="50"/>
      <c r="CS107" s="50"/>
      <c r="CT107" s="50"/>
      <c r="CU107" s="50"/>
      <c r="CV107" s="50"/>
      <c r="CW107" s="50"/>
      <c r="CX107" s="47"/>
      <c r="CZ107" s="50"/>
      <c r="DA107" s="50"/>
      <c r="DB107" s="50"/>
      <c r="DC107" s="50"/>
      <c r="DD107" s="50"/>
      <c r="DE107" s="239"/>
      <c r="DF107" s="239"/>
      <c r="DG107" s="239"/>
      <c r="DH107" s="239"/>
      <c r="DI107" s="279"/>
      <c r="DJ107" s="279"/>
      <c r="DK107" s="279"/>
      <c r="DT107" s="185"/>
      <c r="DU107" s="185"/>
    </row>
    <row r="108" spans="1:125" s="212" customFormat="1" ht="13">
      <c r="P108" s="44"/>
      <c r="Q108" s="44"/>
      <c r="R108" s="44"/>
      <c r="S108" s="44"/>
      <c r="T108" s="240"/>
      <c r="AB108" s="46"/>
      <c r="BI108" s="47"/>
      <c r="CJ108" s="239"/>
      <c r="CM108" s="49"/>
      <c r="CN108" s="49"/>
      <c r="CR108" s="50"/>
      <c r="CS108" s="50"/>
      <c r="CT108" s="50"/>
      <c r="CU108" s="50"/>
      <c r="CV108" s="50"/>
      <c r="CW108" s="50"/>
      <c r="CX108" s="47"/>
      <c r="CZ108" s="50"/>
      <c r="DA108" s="50"/>
      <c r="DB108" s="50"/>
      <c r="DC108" s="50"/>
      <c r="DD108" s="50"/>
      <c r="DE108" s="239"/>
      <c r="DF108" s="239"/>
      <c r="DG108" s="239"/>
      <c r="DH108" s="239"/>
      <c r="DI108" s="279"/>
      <c r="DJ108" s="279"/>
      <c r="DK108" s="279"/>
      <c r="DT108" s="185"/>
      <c r="DU108" s="185"/>
    </row>
    <row r="109" spans="1:125" s="212" customFormat="1" ht="13">
      <c r="P109" s="44"/>
      <c r="Q109" s="44"/>
      <c r="R109" s="44"/>
      <c r="S109" s="44"/>
      <c r="T109" s="240"/>
      <c r="AB109" s="46"/>
      <c r="BI109" s="47"/>
      <c r="CJ109" s="239"/>
      <c r="CM109" s="49"/>
      <c r="CN109" s="49"/>
      <c r="CR109" s="50"/>
      <c r="CS109" s="50"/>
      <c r="CT109" s="50"/>
      <c r="CU109" s="50"/>
      <c r="CV109" s="50"/>
      <c r="CW109" s="50"/>
      <c r="CX109" s="47"/>
      <c r="CZ109" s="50"/>
      <c r="DA109" s="50"/>
      <c r="DB109" s="50"/>
      <c r="DC109" s="50"/>
      <c r="DD109" s="50"/>
      <c r="DE109" s="239"/>
      <c r="DF109" s="239"/>
      <c r="DG109" s="239"/>
      <c r="DH109" s="239"/>
      <c r="DI109" s="279"/>
      <c r="DJ109" s="279"/>
      <c r="DK109" s="279"/>
      <c r="DT109" s="185"/>
      <c r="DU109" s="185"/>
    </row>
    <row r="110" spans="1:125" s="212" customFormat="1" ht="13">
      <c r="P110" s="44"/>
      <c r="Q110" s="44"/>
      <c r="R110" s="44"/>
      <c r="S110" s="44"/>
      <c r="T110" s="240"/>
      <c r="AB110" s="46"/>
      <c r="BI110" s="47"/>
      <c r="CJ110" s="239"/>
      <c r="CM110" s="49"/>
      <c r="CN110" s="49"/>
      <c r="CR110" s="50"/>
      <c r="CS110" s="50"/>
      <c r="CT110" s="50"/>
      <c r="CU110" s="50"/>
      <c r="CV110" s="50"/>
      <c r="CW110" s="50"/>
      <c r="CX110" s="47"/>
      <c r="CZ110" s="50"/>
      <c r="DA110" s="50"/>
      <c r="DB110" s="50"/>
      <c r="DC110" s="50"/>
      <c r="DD110" s="50"/>
      <c r="DE110" s="239"/>
      <c r="DF110" s="239"/>
      <c r="DG110" s="239"/>
      <c r="DH110" s="239"/>
      <c r="DI110" s="279"/>
      <c r="DJ110" s="279"/>
      <c r="DK110" s="279"/>
      <c r="DT110" s="185"/>
      <c r="DU110" s="185"/>
    </row>
    <row r="111" spans="1:125" s="212" customFormat="1" ht="13">
      <c r="P111" s="44"/>
      <c r="Q111" s="44"/>
      <c r="R111" s="44"/>
      <c r="S111" s="44"/>
      <c r="T111" s="240"/>
      <c r="AB111" s="46"/>
      <c r="BI111" s="47"/>
      <c r="CJ111" s="239"/>
      <c r="CM111" s="49"/>
      <c r="CN111" s="49"/>
      <c r="CR111" s="50"/>
      <c r="CS111" s="50"/>
      <c r="CT111" s="50"/>
      <c r="CU111" s="50"/>
      <c r="CV111" s="50"/>
      <c r="CW111" s="50"/>
      <c r="CX111" s="47"/>
      <c r="CZ111" s="50"/>
      <c r="DA111" s="50"/>
      <c r="DB111" s="50"/>
      <c r="DC111" s="50"/>
      <c r="DD111" s="50"/>
      <c r="DE111" s="239"/>
      <c r="DF111" s="239"/>
      <c r="DG111" s="239"/>
      <c r="DH111" s="239"/>
      <c r="DI111" s="279"/>
      <c r="DJ111" s="279"/>
      <c r="DK111" s="279"/>
      <c r="DT111" s="185"/>
      <c r="DU111" s="185"/>
    </row>
    <row r="112" spans="1:125" s="212" customFormat="1" ht="13">
      <c r="P112" s="44"/>
      <c r="Q112" s="44"/>
      <c r="R112" s="44"/>
      <c r="S112" s="44"/>
      <c r="T112" s="240"/>
      <c r="AB112" s="46"/>
      <c r="BI112" s="47"/>
      <c r="CJ112" s="239"/>
      <c r="CM112" s="49"/>
      <c r="CN112" s="49"/>
      <c r="CR112" s="50"/>
      <c r="CS112" s="50"/>
      <c r="CT112" s="50"/>
      <c r="CU112" s="50"/>
      <c r="CV112" s="50"/>
      <c r="CW112" s="50"/>
      <c r="CX112" s="47"/>
      <c r="CZ112" s="50"/>
      <c r="DA112" s="50"/>
      <c r="DB112" s="50"/>
      <c r="DC112" s="50"/>
      <c r="DD112" s="50"/>
      <c r="DE112" s="239"/>
      <c r="DF112" s="239"/>
      <c r="DG112" s="239"/>
      <c r="DH112" s="239"/>
      <c r="DI112" s="279"/>
      <c r="DJ112" s="279"/>
      <c r="DK112" s="279"/>
      <c r="DT112" s="185"/>
      <c r="DU112" s="185"/>
    </row>
    <row r="113" spans="16:125" s="212" customFormat="1" ht="13">
      <c r="P113" s="44"/>
      <c r="Q113" s="44"/>
      <c r="R113" s="44"/>
      <c r="S113" s="44"/>
      <c r="T113" s="240"/>
      <c r="AB113" s="46"/>
      <c r="BI113" s="47"/>
      <c r="CJ113" s="239"/>
      <c r="CM113" s="49"/>
      <c r="CN113" s="49"/>
      <c r="CR113" s="50"/>
      <c r="CS113" s="50"/>
      <c r="CT113" s="50"/>
      <c r="CU113" s="50"/>
      <c r="CV113" s="50"/>
      <c r="CW113" s="50"/>
      <c r="CX113" s="47"/>
      <c r="CZ113" s="50"/>
      <c r="DA113" s="50"/>
      <c r="DB113" s="50"/>
      <c r="DC113" s="50"/>
      <c r="DD113" s="50"/>
      <c r="DE113" s="239"/>
      <c r="DF113" s="239"/>
      <c r="DG113" s="239"/>
      <c r="DH113" s="239"/>
      <c r="DI113" s="279"/>
      <c r="DJ113" s="279"/>
      <c r="DK113" s="279"/>
      <c r="DT113" s="185"/>
      <c r="DU113" s="185"/>
    </row>
    <row r="114" spans="16:125" s="212" customFormat="1" ht="13">
      <c r="P114" s="44"/>
      <c r="Q114" s="44"/>
      <c r="R114" s="44"/>
      <c r="S114" s="44"/>
      <c r="T114" s="240"/>
      <c r="AB114" s="46"/>
      <c r="BI114" s="47"/>
      <c r="CJ114" s="239"/>
      <c r="CM114" s="49"/>
      <c r="CN114" s="49"/>
      <c r="CR114" s="50"/>
      <c r="CS114" s="50"/>
      <c r="CT114" s="50"/>
      <c r="CU114" s="50"/>
      <c r="CV114" s="50"/>
      <c r="CW114" s="50"/>
      <c r="CX114" s="47"/>
      <c r="CZ114" s="50"/>
      <c r="DA114" s="50"/>
      <c r="DB114" s="50"/>
      <c r="DC114" s="50"/>
      <c r="DD114" s="50"/>
      <c r="DE114" s="239"/>
      <c r="DF114" s="239"/>
      <c r="DG114" s="239"/>
      <c r="DH114" s="239"/>
      <c r="DI114" s="279"/>
      <c r="DJ114" s="279"/>
      <c r="DK114" s="279"/>
      <c r="DT114" s="185"/>
      <c r="DU114" s="185"/>
    </row>
    <row r="115" spans="16:125" s="212" customFormat="1" ht="13">
      <c r="P115" s="44"/>
      <c r="Q115" s="44"/>
      <c r="R115" s="44"/>
      <c r="S115" s="44"/>
      <c r="T115" s="240"/>
      <c r="AB115" s="46"/>
      <c r="BI115" s="47"/>
      <c r="CJ115" s="239"/>
      <c r="CM115" s="49"/>
      <c r="CN115" s="49"/>
      <c r="CR115" s="50"/>
      <c r="CS115" s="50"/>
      <c r="CT115" s="50"/>
      <c r="CU115" s="50"/>
      <c r="CV115" s="50"/>
      <c r="CW115" s="50"/>
      <c r="CX115" s="47"/>
      <c r="CZ115" s="50"/>
      <c r="DA115" s="50"/>
      <c r="DB115" s="50"/>
      <c r="DC115" s="50"/>
      <c r="DD115" s="50"/>
      <c r="DE115" s="239"/>
      <c r="DF115" s="239"/>
      <c r="DG115" s="239"/>
      <c r="DH115" s="239"/>
      <c r="DI115" s="279"/>
      <c r="DJ115" s="279"/>
      <c r="DK115" s="279"/>
      <c r="DT115" s="185"/>
      <c r="DU115" s="185"/>
    </row>
    <row r="116" spans="16:125" s="212" customFormat="1" ht="13">
      <c r="P116" s="44"/>
      <c r="Q116" s="44"/>
      <c r="R116" s="44"/>
      <c r="S116" s="44"/>
      <c r="T116" s="240"/>
      <c r="AB116" s="46"/>
      <c r="BI116" s="47"/>
      <c r="CJ116" s="239"/>
      <c r="CM116" s="49"/>
      <c r="CN116" s="49"/>
      <c r="CR116" s="50"/>
      <c r="CS116" s="50"/>
      <c r="CT116" s="50"/>
      <c r="CU116" s="50"/>
      <c r="CV116" s="50"/>
      <c r="CW116" s="50"/>
      <c r="CX116" s="47"/>
      <c r="CZ116" s="50"/>
      <c r="DA116" s="50"/>
      <c r="DB116" s="50"/>
      <c r="DC116" s="50"/>
      <c r="DD116" s="50"/>
      <c r="DE116" s="239"/>
      <c r="DF116" s="239"/>
      <c r="DG116" s="239"/>
      <c r="DH116" s="239"/>
      <c r="DI116" s="279"/>
      <c r="DJ116" s="279"/>
      <c r="DK116" s="279"/>
      <c r="DT116" s="185"/>
      <c r="DU116" s="185"/>
    </row>
    <row r="117" spans="16:125" s="212" customFormat="1" ht="13">
      <c r="P117" s="44"/>
      <c r="Q117" s="44"/>
      <c r="R117" s="44"/>
      <c r="S117" s="44"/>
      <c r="T117" s="240"/>
      <c r="AB117" s="46"/>
      <c r="BI117" s="47"/>
      <c r="CJ117" s="239"/>
      <c r="CM117" s="49"/>
      <c r="CN117" s="49"/>
      <c r="CR117" s="50"/>
      <c r="CS117" s="50"/>
      <c r="CT117" s="50"/>
      <c r="CU117" s="50"/>
      <c r="CV117" s="50"/>
      <c r="CW117" s="50"/>
      <c r="CX117" s="47"/>
      <c r="CZ117" s="50"/>
      <c r="DA117" s="50"/>
      <c r="DB117" s="50"/>
      <c r="DC117" s="50"/>
      <c r="DD117" s="50"/>
      <c r="DE117" s="239"/>
      <c r="DF117" s="239"/>
      <c r="DG117" s="239"/>
      <c r="DH117" s="239"/>
      <c r="DI117" s="279"/>
      <c r="DJ117" s="279"/>
      <c r="DK117" s="279"/>
      <c r="DT117" s="185"/>
      <c r="DU117" s="185"/>
    </row>
    <row r="118" spans="16:125" s="212" customFormat="1" ht="13">
      <c r="P118" s="44"/>
      <c r="Q118" s="44"/>
      <c r="R118" s="44"/>
      <c r="S118" s="44"/>
      <c r="T118" s="240"/>
      <c r="AB118" s="46"/>
      <c r="BI118" s="47"/>
      <c r="CJ118" s="239"/>
      <c r="CM118" s="49"/>
      <c r="CN118" s="49"/>
      <c r="CR118" s="50"/>
      <c r="CS118" s="50"/>
      <c r="CT118" s="50"/>
      <c r="CU118" s="50"/>
      <c r="CV118" s="50"/>
      <c r="CW118" s="50"/>
      <c r="CX118" s="47"/>
      <c r="CZ118" s="50"/>
      <c r="DA118" s="50"/>
      <c r="DB118" s="50"/>
      <c r="DC118" s="50"/>
      <c r="DD118" s="50"/>
      <c r="DE118" s="239"/>
      <c r="DF118" s="239"/>
      <c r="DG118" s="239"/>
      <c r="DH118" s="239"/>
      <c r="DI118" s="279"/>
      <c r="DJ118" s="279"/>
      <c r="DK118" s="279"/>
      <c r="DT118" s="185"/>
      <c r="DU118" s="185"/>
    </row>
    <row r="119" spans="16:125" s="212" customFormat="1" ht="13">
      <c r="P119" s="44"/>
      <c r="Q119" s="44"/>
      <c r="R119" s="44"/>
      <c r="S119" s="44"/>
      <c r="T119" s="240"/>
      <c r="AB119" s="46"/>
      <c r="BI119" s="47"/>
      <c r="CJ119" s="239"/>
      <c r="CM119" s="49"/>
      <c r="CN119" s="49"/>
      <c r="CR119" s="50"/>
      <c r="CS119" s="50"/>
      <c r="CT119" s="50"/>
      <c r="CU119" s="50"/>
      <c r="CV119" s="50"/>
      <c r="CW119" s="50"/>
      <c r="CX119" s="47"/>
      <c r="CZ119" s="50"/>
      <c r="DA119" s="50"/>
      <c r="DB119" s="50"/>
      <c r="DC119" s="50"/>
      <c r="DD119" s="50"/>
      <c r="DE119" s="239"/>
      <c r="DF119" s="239"/>
      <c r="DG119" s="239"/>
      <c r="DH119" s="239"/>
      <c r="DI119" s="279"/>
      <c r="DJ119" s="279"/>
      <c r="DK119" s="279"/>
      <c r="DT119" s="185"/>
      <c r="DU119" s="185"/>
    </row>
    <row r="120" spans="16:125" s="212" customFormat="1" ht="13">
      <c r="P120" s="44"/>
      <c r="Q120" s="44"/>
      <c r="R120" s="44"/>
      <c r="S120" s="44"/>
      <c r="T120" s="240"/>
      <c r="AB120" s="46"/>
      <c r="BI120" s="47"/>
      <c r="CJ120" s="239"/>
      <c r="CM120" s="49"/>
      <c r="CN120" s="49"/>
      <c r="CR120" s="50"/>
      <c r="CS120" s="50"/>
      <c r="CT120" s="50"/>
      <c r="CU120" s="50"/>
      <c r="CV120" s="50"/>
      <c r="CW120" s="50"/>
      <c r="CX120" s="47"/>
      <c r="CZ120" s="50"/>
      <c r="DA120" s="50"/>
      <c r="DB120" s="50"/>
      <c r="DC120" s="50"/>
      <c r="DD120" s="50"/>
      <c r="DE120" s="239"/>
      <c r="DF120" s="239"/>
      <c r="DG120" s="239"/>
      <c r="DH120" s="239"/>
      <c r="DI120" s="279"/>
      <c r="DJ120" s="279"/>
      <c r="DK120" s="279"/>
      <c r="DT120" s="185"/>
      <c r="DU120" s="185"/>
    </row>
    <row r="121" spans="16:125" s="212" customFormat="1" ht="13">
      <c r="P121" s="44"/>
      <c r="Q121" s="44"/>
      <c r="R121" s="44"/>
      <c r="S121" s="44"/>
      <c r="T121" s="240"/>
      <c r="AB121" s="46"/>
      <c r="BI121" s="47"/>
      <c r="CJ121" s="239"/>
      <c r="CM121" s="49"/>
      <c r="CN121" s="49"/>
      <c r="CR121" s="50"/>
      <c r="CS121" s="50"/>
      <c r="CT121" s="50"/>
      <c r="CU121" s="50"/>
      <c r="CV121" s="50"/>
      <c r="CW121" s="50"/>
      <c r="CX121" s="47"/>
      <c r="CZ121" s="50"/>
      <c r="DA121" s="50"/>
      <c r="DB121" s="50"/>
      <c r="DC121" s="50"/>
      <c r="DD121" s="50"/>
      <c r="DE121" s="239"/>
      <c r="DF121" s="239"/>
      <c r="DG121" s="239"/>
      <c r="DH121" s="239"/>
      <c r="DI121" s="279"/>
      <c r="DJ121" s="279"/>
      <c r="DK121" s="279"/>
      <c r="DT121" s="185"/>
      <c r="DU121" s="185"/>
    </row>
    <row r="122" spans="16:125" s="212" customFormat="1" ht="13">
      <c r="P122" s="44"/>
      <c r="Q122" s="44"/>
      <c r="R122" s="44"/>
      <c r="S122" s="44"/>
      <c r="T122" s="240"/>
      <c r="AB122" s="46"/>
      <c r="BI122" s="47"/>
      <c r="CJ122" s="239"/>
      <c r="CM122" s="49"/>
      <c r="CN122" s="49"/>
      <c r="CR122" s="50"/>
      <c r="CS122" s="50"/>
      <c r="CT122" s="50"/>
      <c r="CU122" s="50"/>
      <c r="CV122" s="50"/>
      <c r="CW122" s="50"/>
      <c r="CX122" s="47"/>
      <c r="CZ122" s="50"/>
      <c r="DA122" s="50"/>
      <c r="DB122" s="50"/>
      <c r="DC122" s="50"/>
      <c r="DD122" s="50"/>
      <c r="DE122" s="239"/>
      <c r="DF122" s="239"/>
      <c r="DG122" s="239"/>
      <c r="DH122" s="239"/>
      <c r="DI122" s="279"/>
      <c r="DJ122" s="279"/>
      <c r="DK122" s="279"/>
      <c r="DT122" s="185"/>
      <c r="DU122" s="185"/>
    </row>
    <row r="123" spans="16:125" s="212" customFormat="1" ht="13">
      <c r="P123" s="44"/>
      <c r="Q123" s="44"/>
      <c r="R123" s="44"/>
      <c r="S123" s="44"/>
      <c r="T123" s="240"/>
      <c r="AB123" s="46"/>
      <c r="BI123" s="47"/>
      <c r="CJ123" s="239"/>
      <c r="CM123" s="49"/>
      <c r="CN123" s="49"/>
      <c r="CR123" s="50"/>
      <c r="CS123" s="50"/>
      <c r="CT123" s="50"/>
      <c r="CU123" s="50"/>
      <c r="CV123" s="50"/>
      <c r="CW123" s="50"/>
      <c r="CX123" s="47"/>
      <c r="CZ123" s="50"/>
      <c r="DA123" s="50"/>
      <c r="DB123" s="50"/>
      <c r="DC123" s="50"/>
      <c r="DD123" s="50"/>
      <c r="DE123" s="239"/>
      <c r="DF123" s="239"/>
      <c r="DG123" s="239"/>
      <c r="DH123" s="239"/>
      <c r="DI123" s="279"/>
      <c r="DJ123" s="279"/>
      <c r="DK123" s="279"/>
      <c r="DT123" s="185"/>
      <c r="DU123" s="185"/>
    </row>
    <row r="124" spans="16:125" s="212" customFormat="1" ht="13">
      <c r="P124" s="44"/>
      <c r="Q124" s="44"/>
      <c r="R124" s="44"/>
      <c r="S124" s="44"/>
      <c r="T124" s="240"/>
      <c r="AB124" s="46"/>
      <c r="BI124" s="47"/>
      <c r="CJ124" s="239"/>
      <c r="CM124" s="49"/>
      <c r="CN124" s="49"/>
      <c r="CR124" s="50"/>
      <c r="CS124" s="50"/>
      <c r="CT124" s="50"/>
      <c r="CU124" s="50"/>
      <c r="CV124" s="50"/>
      <c r="CW124" s="50"/>
      <c r="CX124" s="47"/>
      <c r="CZ124" s="50"/>
      <c r="DA124" s="50"/>
      <c r="DB124" s="50"/>
      <c r="DC124" s="50"/>
      <c r="DD124" s="50"/>
      <c r="DE124" s="239"/>
      <c r="DF124" s="239"/>
      <c r="DG124" s="239"/>
      <c r="DH124" s="239"/>
      <c r="DI124" s="279"/>
      <c r="DJ124" s="279"/>
      <c r="DK124" s="279"/>
      <c r="DT124" s="185"/>
      <c r="DU124" s="185"/>
    </row>
    <row r="125" spans="16:125" s="212" customFormat="1" ht="13">
      <c r="P125" s="44"/>
      <c r="Q125" s="44"/>
      <c r="R125" s="44"/>
      <c r="S125" s="44"/>
      <c r="T125" s="240"/>
      <c r="AB125" s="46"/>
      <c r="BI125" s="47"/>
      <c r="CJ125" s="239"/>
      <c r="CM125" s="49"/>
      <c r="CN125" s="49"/>
      <c r="CR125" s="50"/>
      <c r="CS125" s="50"/>
      <c r="CT125" s="50"/>
      <c r="CU125" s="50"/>
      <c r="CV125" s="50"/>
      <c r="CW125" s="50"/>
      <c r="CX125" s="47"/>
      <c r="CZ125" s="50"/>
      <c r="DA125" s="50"/>
      <c r="DB125" s="50"/>
      <c r="DC125" s="50"/>
      <c r="DD125" s="50"/>
      <c r="DE125" s="239"/>
      <c r="DF125" s="239"/>
      <c r="DG125" s="239"/>
      <c r="DH125" s="239"/>
      <c r="DI125" s="279"/>
      <c r="DJ125" s="279"/>
      <c r="DK125" s="279"/>
      <c r="DT125" s="185"/>
      <c r="DU125" s="185"/>
    </row>
    <row r="126" spans="16:125" s="212" customFormat="1" ht="13">
      <c r="P126" s="44"/>
      <c r="Q126" s="44"/>
      <c r="R126" s="44"/>
      <c r="S126" s="44"/>
      <c r="T126" s="240"/>
      <c r="AB126" s="46"/>
      <c r="BI126" s="47"/>
      <c r="CJ126" s="239"/>
      <c r="CM126" s="49"/>
      <c r="CN126" s="49"/>
      <c r="CR126" s="50"/>
      <c r="CS126" s="50"/>
      <c r="CT126" s="50"/>
      <c r="CU126" s="50"/>
      <c r="CV126" s="50"/>
      <c r="CW126" s="50"/>
      <c r="CX126" s="47"/>
      <c r="CZ126" s="50"/>
      <c r="DA126" s="50"/>
      <c r="DB126" s="50"/>
      <c r="DC126" s="50"/>
      <c r="DD126" s="50"/>
      <c r="DE126" s="239"/>
      <c r="DF126" s="239"/>
      <c r="DG126" s="239"/>
      <c r="DH126" s="239"/>
      <c r="DI126" s="279"/>
      <c r="DJ126" s="279"/>
      <c r="DK126" s="279"/>
      <c r="DT126" s="185"/>
      <c r="DU126" s="185"/>
    </row>
    <row r="127" spans="16:125" s="212" customFormat="1" ht="13">
      <c r="P127" s="44"/>
      <c r="Q127" s="44"/>
      <c r="R127" s="44"/>
      <c r="S127" s="44"/>
      <c r="T127" s="240"/>
      <c r="AB127" s="46"/>
      <c r="BI127" s="47"/>
      <c r="CJ127" s="239"/>
      <c r="CM127" s="49"/>
      <c r="CN127" s="49"/>
      <c r="CR127" s="50"/>
      <c r="CS127" s="50"/>
      <c r="CT127" s="50"/>
      <c r="CU127" s="50"/>
      <c r="CV127" s="50"/>
      <c r="CW127" s="50"/>
      <c r="CX127" s="47"/>
      <c r="CZ127" s="50"/>
      <c r="DA127" s="50"/>
      <c r="DB127" s="50"/>
      <c r="DC127" s="50"/>
      <c r="DD127" s="50"/>
      <c r="DE127" s="239"/>
      <c r="DF127" s="239"/>
      <c r="DG127" s="239"/>
      <c r="DH127" s="239"/>
      <c r="DI127" s="279"/>
      <c r="DJ127" s="279"/>
      <c r="DK127" s="279"/>
      <c r="DT127" s="185"/>
      <c r="DU127" s="185"/>
    </row>
    <row r="128" spans="16:125" s="212" customFormat="1" ht="13">
      <c r="P128" s="44"/>
      <c r="Q128" s="44"/>
      <c r="R128" s="44"/>
      <c r="S128" s="44"/>
      <c r="T128" s="240"/>
      <c r="AB128" s="46"/>
      <c r="BI128" s="47"/>
      <c r="CJ128" s="239"/>
      <c r="CM128" s="49"/>
      <c r="CN128" s="49"/>
      <c r="CR128" s="50"/>
      <c r="CS128" s="50"/>
      <c r="CT128" s="50"/>
      <c r="CU128" s="50"/>
      <c r="CV128" s="50"/>
      <c r="CW128" s="50"/>
      <c r="CX128" s="47"/>
      <c r="CZ128" s="50"/>
      <c r="DA128" s="50"/>
      <c r="DB128" s="50"/>
      <c r="DC128" s="50"/>
      <c r="DD128" s="50"/>
      <c r="DE128" s="239"/>
      <c r="DF128" s="239"/>
      <c r="DG128" s="239"/>
      <c r="DH128" s="239"/>
      <c r="DI128" s="279"/>
      <c r="DJ128" s="279"/>
      <c r="DK128" s="279"/>
      <c r="DT128" s="185"/>
      <c r="DU128" s="185"/>
    </row>
    <row r="129" spans="16:125" s="212" customFormat="1" ht="13">
      <c r="P129" s="44"/>
      <c r="Q129" s="44"/>
      <c r="R129" s="44"/>
      <c r="S129" s="44"/>
      <c r="T129" s="240"/>
      <c r="AB129" s="46"/>
      <c r="BI129" s="47"/>
      <c r="CJ129" s="239"/>
      <c r="CM129" s="49"/>
      <c r="CN129" s="49"/>
      <c r="CR129" s="50"/>
      <c r="CS129" s="50"/>
      <c r="CT129" s="50"/>
      <c r="CU129" s="50"/>
      <c r="CV129" s="50"/>
      <c r="CW129" s="50"/>
      <c r="CX129" s="47"/>
      <c r="CZ129" s="50"/>
      <c r="DA129" s="50"/>
      <c r="DB129" s="50"/>
      <c r="DC129" s="50"/>
      <c r="DD129" s="50"/>
      <c r="DE129" s="239"/>
      <c r="DF129" s="239"/>
      <c r="DG129" s="239"/>
      <c r="DH129" s="239"/>
      <c r="DI129" s="279"/>
      <c r="DJ129" s="279"/>
      <c r="DK129" s="279"/>
      <c r="DT129" s="185"/>
      <c r="DU129" s="185"/>
    </row>
    <row r="130" spans="16:125" s="212" customFormat="1" ht="13">
      <c r="P130" s="44"/>
      <c r="Q130" s="44"/>
      <c r="R130" s="44"/>
      <c r="S130" s="44"/>
      <c r="T130" s="240"/>
      <c r="AB130" s="46"/>
      <c r="BI130" s="47"/>
      <c r="CJ130" s="239"/>
      <c r="CM130" s="49"/>
      <c r="CN130" s="49"/>
      <c r="CR130" s="50"/>
      <c r="CS130" s="50"/>
      <c r="CT130" s="50"/>
      <c r="CU130" s="50"/>
      <c r="CV130" s="50"/>
      <c r="CW130" s="50"/>
      <c r="CX130" s="47"/>
      <c r="CZ130" s="50"/>
      <c r="DA130" s="50"/>
      <c r="DB130" s="50"/>
      <c r="DC130" s="50"/>
      <c r="DD130" s="50"/>
      <c r="DE130" s="239"/>
      <c r="DF130" s="239"/>
      <c r="DG130" s="239"/>
      <c r="DH130" s="239"/>
      <c r="DI130" s="279"/>
      <c r="DJ130" s="279"/>
      <c r="DK130" s="279"/>
      <c r="DT130" s="185"/>
      <c r="DU130" s="185"/>
    </row>
    <row r="131" spans="16:125" s="212" customFormat="1" ht="13">
      <c r="P131" s="44"/>
      <c r="Q131" s="44"/>
      <c r="R131" s="44"/>
      <c r="S131" s="44"/>
      <c r="T131" s="240"/>
      <c r="AB131" s="46"/>
      <c r="BI131" s="47"/>
      <c r="CJ131" s="239"/>
      <c r="CM131" s="49"/>
      <c r="CN131" s="49"/>
      <c r="CR131" s="50"/>
      <c r="CS131" s="50"/>
      <c r="CT131" s="50"/>
      <c r="CU131" s="50"/>
      <c r="CV131" s="50"/>
      <c r="CW131" s="50"/>
      <c r="CX131" s="47"/>
      <c r="CZ131" s="50"/>
      <c r="DA131" s="50"/>
      <c r="DB131" s="50"/>
      <c r="DC131" s="50"/>
      <c r="DD131" s="50"/>
      <c r="DE131" s="239"/>
      <c r="DF131" s="239"/>
      <c r="DG131" s="239"/>
      <c r="DH131" s="239"/>
      <c r="DI131" s="279"/>
      <c r="DJ131" s="279"/>
      <c r="DK131" s="279"/>
      <c r="DT131" s="185"/>
      <c r="DU131" s="185"/>
    </row>
    <row r="132" spans="16:125" s="212" customFormat="1" ht="13">
      <c r="P132" s="44"/>
      <c r="Q132" s="44"/>
      <c r="R132" s="44"/>
      <c r="S132" s="44"/>
      <c r="T132" s="240"/>
      <c r="AB132" s="46"/>
      <c r="BI132" s="47"/>
      <c r="CJ132" s="239"/>
      <c r="CM132" s="49"/>
      <c r="CN132" s="49"/>
      <c r="CR132" s="50"/>
      <c r="CS132" s="50"/>
      <c r="CT132" s="50"/>
      <c r="CU132" s="50"/>
      <c r="CV132" s="50"/>
      <c r="CW132" s="50"/>
      <c r="CX132" s="47"/>
      <c r="CZ132" s="50"/>
      <c r="DA132" s="50"/>
      <c r="DB132" s="50"/>
      <c r="DC132" s="50"/>
      <c r="DD132" s="50"/>
      <c r="DE132" s="239"/>
      <c r="DF132" s="239"/>
      <c r="DG132" s="239"/>
      <c r="DH132" s="239"/>
      <c r="DI132" s="279"/>
      <c r="DJ132" s="279"/>
      <c r="DK132" s="279"/>
      <c r="DT132" s="185"/>
      <c r="DU132" s="185"/>
    </row>
    <row r="133" spans="16:125" ht="13">
      <c r="CR133" s="50"/>
      <c r="CS133" s="50"/>
      <c r="CT133" s="50"/>
      <c r="CU133" s="50"/>
      <c r="CV133" s="50"/>
      <c r="DT133" s="185"/>
      <c r="DU133" s="185"/>
    </row>
    <row r="134" spans="16:125" ht="13">
      <c r="CR134" s="50"/>
      <c r="CS134" s="50"/>
      <c r="CT134" s="50"/>
      <c r="CU134" s="50"/>
      <c r="CV134" s="50"/>
      <c r="DT134" s="185"/>
      <c r="DU134" s="185"/>
    </row>
    <row r="135" spans="16:125" ht="13">
      <c r="CR135" s="50"/>
      <c r="CS135" s="50"/>
      <c r="CT135" s="50"/>
      <c r="CU135" s="50"/>
      <c r="CV135" s="50"/>
      <c r="DT135" s="185"/>
      <c r="DU135" s="185"/>
    </row>
    <row r="136" spans="16:125" ht="13">
      <c r="CR136" s="50"/>
      <c r="CS136" s="50"/>
      <c r="CT136" s="50"/>
      <c r="CU136" s="50"/>
      <c r="CV136" s="50"/>
      <c r="DT136" s="185"/>
      <c r="DU136" s="185"/>
    </row>
    <row r="137" spans="16:125" ht="13">
      <c r="CR137" s="50"/>
      <c r="CS137" s="50"/>
      <c r="CT137" s="50"/>
      <c r="CU137" s="50"/>
      <c r="CV137" s="50"/>
      <c r="DT137" s="185"/>
      <c r="DU137" s="185"/>
    </row>
    <row r="138" spans="16:125" ht="13">
      <c r="CR138" s="50"/>
      <c r="CS138" s="50"/>
      <c r="CT138" s="50"/>
      <c r="CU138" s="50"/>
      <c r="CV138" s="50"/>
      <c r="DT138" s="185"/>
      <c r="DU138" s="185"/>
    </row>
    <row r="139" spans="16:125" ht="13">
      <c r="DT139" s="185"/>
      <c r="DU139" s="185"/>
    </row>
    <row r="140" spans="16:125" ht="13">
      <c r="DT140" s="185"/>
      <c r="DU140" s="185"/>
    </row>
    <row r="141" spans="16:125" ht="13">
      <c r="DT141" s="185"/>
      <c r="DU141" s="185"/>
    </row>
    <row r="142" spans="16:125" ht="13">
      <c r="DT142" s="185"/>
      <c r="DU142" s="185"/>
    </row>
    <row r="143" spans="16:125" ht="13">
      <c r="DT143" s="185"/>
      <c r="DU143" s="185"/>
    </row>
    <row r="144" spans="16:125" ht="13">
      <c r="DT144" s="185"/>
      <c r="DU144" s="185"/>
    </row>
    <row r="145" spans="124:125" ht="13">
      <c r="DT145" s="185"/>
      <c r="DU145" s="185"/>
    </row>
    <row r="146" spans="124:125" ht="13">
      <c r="DT146" s="185"/>
      <c r="DU146" s="185"/>
    </row>
    <row r="147" spans="124:125" ht="13">
      <c r="DT147" s="185"/>
      <c r="DU147" s="185"/>
    </row>
    <row r="148" spans="124:125" ht="13">
      <c r="DT148" s="185"/>
      <c r="DU148" s="185"/>
    </row>
    <row r="149" spans="124:125" ht="13">
      <c r="DT149" s="185"/>
      <c r="DU149" s="185"/>
    </row>
    <row r="150" spans="124:125" ht="13">
      <c r="DT150" s="185"/>
      <c r="DU150" s="185"/>
    </row>
    <row r="151" spans="124:125" ht="13">
      <c r="DT151" s="185"/>
      <c r="DU151" s="185"/>
    </row>
    <row r="152" spans="124:125" ht="13">
      <c r="DT152" s="185"/>
      <c r="DU152" s="185"/>
    </row>
    <row r="153" spans="124:125" ht="13">
      <c r="DT153" s="185"/>
      <c r="DU153" s="185"/>
    </row>
    <row r="154" spans="124:125" ht="13">
      <c r="DT154" s="185"/>
      <c r="DU154" s="185"/>
    </row>
    <row r="155" spans="124:125" ht="13">
      <c r="DT155" s="185"/>
      <c r="DU155" s="185"/>
    </row>
    <row r="156" spans="124:125" ht="13">
      <c r="DT156" s="185"/>
      <c r="DU156" s="185"/>
    </row>
    <row r="157" spans="124:125" ht="13">
      <c r="DT157" s="185"/>
      <c r="DU157" s="185"/>
    </row>
    <row r="158" spans="124:125" ht="13">
      <c r="DT158" s="185"/>
      <c r="DU158" s="185"/>
    </row>
    <row r="159" spans="124:125" ht="13">
      <c r="DT159" s="185"/>
      <c r="DU159" s="185"/>
    </row>
    <row r="160" spans="124:125" ht="13">
      <c r="DT160" s="185"/>
      <c r="DU160" s="185"/>
    </row>
    <row r="161" spans="124:125" ht="13">
      <c r="DT161" s="185"/>
      <c r="DU161" s="185"/>
    </row>
    <row r="162" spans="124:125" ht="13">
      <c r="DT162" s="185"/>
      <c r="DU162" s="185"/>
    </row>
    <row r="163" spans="124:125" ht="13">
      <c r="DT163" s="185"/>
      <c r="DU163" s="185"/>
    </row>
    <row r="164" spans="124:125" ht="13">
      <c r="DT164" s="185"/>
      <c r="DU164" s="185"/>
    </row>
    <row r="165" spans="124:125" ht="13">
      <c r="DT165" s="185"/>
      <c r="DU165" s="185"/>
    </row>
    <row r="166" spans="124:125" ht="13">
      <c r="DT166" s="185"/>
      <c r="DU166" s="185"/>
    </row>
    <row r="167" spans="124:125" ht="13">
      <c r="DT167" s="185"/>
      <c r="DU167" s="185"/>
    </row>
    <row r="168" spans="124:125" ht="13">
      <c r="DT168" s="185"/>
      <c r="DU168" s="185"/>
    </row>
    <row r="169" spans="124:125" ht="13">
      <c r="DT169" s="185"/>
      <c r="DU169" s="185"/>
    </row>
    <row r="170" spans="124:125" ht="13">
      <c r="DT170" s="185"/>
      <c r="DU170" s="185"/>
    </row>
    <row r="171" spans="124:125" ht="13">
      <c r="DT171" s="185"/>
      <c r="DU171" s="185"/>
    </row>
    <row r="172" spans="124:125" ht="13">
      <c r="DT172" s="185"/>
      <c r="DU172" s="185"/>
    </row>
    <row r="173" spans="124:125" ht="13">
      <c r="DT173" s="185"/>
      <c r="DU173" s="185"/>
    </row>
    <row r="174" spans="124:125" ht="13">
      <c r="DT174" s="185"/>
      <c r="DU174" s="185"/>
    </row>
    <row r="175" spans="124:125" ht="13">
      <c r="DT175" s="185"/>
      <c r="DU175" s="185"/>
    </row>
    <row r="176" spans="124:125" ht="13">
      <c r="DT176" s="185"/>
      <c r="DU176" s="185"/>
    </row>
    <row r="177" spans="121:125" ht="13">
      <c r="DT177" s="185"/>
      <c r="DU177" s="185"/>
    </row>
    <row r="178" spans="121:125" ht="13">
      <c r="DT178" s="185"/>
      <c r="DU178" s="185"/>
    </row>
    <row r="179" spans="121:125" ht="13">
      <c r="DT179" s="185"/>
      <c r="DU179" s="185"/>
    </row>
    <row r="180" spans="121:125" ht="13">
      <c r="DT180" s="185"/>
      <c r="DU180" s="185"/>
    </row>
    <row r="181" spans="121:125" ht="13">
      <c r="DT181" s="185"/>
      <c r="DU181" s="185"/>
    </row>
    <row r="182" spans="121:125" ht="13">
      <c r="DT182" s="185"/>
      <c r="DU182" s="185"/>
    </row>
    <row r="183" spans="121:125" ht="13">
      <c r="DT183" s="185"/>
      <c r="DU183" s="185"/>
    </row>
    <row r="184" spans="121:125" ht="13">
      <c r="DQ184" s="280"/>
      <c r="DT184" s="185"/>
      <c r="DU184" s="185"/>
    </row>
    <row r="185" spans="121:125" ht="13">
      <c r="DT185" s="185"/>
      <c r="DU185" s="185"/>
    </row>
    <row r="186" spans="121:125" ht="13">
      <c r="DT186" s="185"/>
      <c r="DU186" s="185"/>
    </row>
    <row r="187" spans="121:125" ht="13">
      <c r="DT187" s="185"/>
      <c r="DU187" s="185"/>
    </row>
    <row r="188" spans="121:125" ht="13">
      <c r="DT188" s="185"/>
      <c r="DU188" s="185"/>
    </row>
    <row r="189" spans="121:125" ht="13">
      <c r="DT189" s="185"/>
      <c r="DU189" s="185"/>
    </row>
    <row r="190" spans="121:125">
      <c r="DT190" s="15"/>
      <c r="DU190" s="15"/>
    </row>
    <row r="191" spans="121:125">
      <c r="DT191" s="15"/>
      <c r="DU191" s="15"/>
    </row>
    <row r="306" spans="124:125">
      <c r="DT306" s="212"/>
      <c r="DU306" s="212"/>
    </row>
    <row r="307" spans="124:125">
      <c r="DT307" s="212"/>
      <c r="DU307" s="212"/>
    </row>
    <row r="308" spans="124:125">
      <c r="DT308" s="212"/>
      <c r="DU308" s="212"/>
    </row>
    <row r="309" spans="124:125">
      <c r="DT309" s="212"/>
      <c r="DU309" s="212"/>
    </row>
    <row r="310" spans="124:125">
      <c r="DT310" s="212"/>
      <c r="DU310" s="212"/>
    </row>
    <row r="311" spans="124:125">
      <c r="DT311" s="212"/>
      <c r="DU311" s="212"/>
    </row>
    <row r="312" spans="124:125">
      <c r="DT312" s="212"/>
      <c r="DU312" s="212"/>
    </row>
    <row r="313" spans="124:125">
      <c r="DT313" s="212"/>
      <c r="DU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 r:id="rId1"/>
  <headerFooter>
    <oddFooter>&amp;LMoov Bénin&amp;C&amp;P/&amp;N&amp;RTBG &amp;D</oddFooter>
  </headerFooter>
  <colBreaks count="1" manualBreakCount="1">
    <brk id="3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313"/>
  <sheetViews>
    <sheetView showGridLines="0" view="pageBreakPreview" topLeftCell="B1" zoomScaleNormal="85" workbookViewId="0">
      <pane xSplit="2" ySplit="6" topLeftCell="DB30" activePane="bottomRight" state="frozen"/>
      <selection activeCell="B1" sqref="B1"/>
      <selection pane="topRight" activeCell="DB1" sqref="DB1"/>
      <selection pane="bottomLeft" activeCell="B30" sqref="B30"/>
      <selection pane="bottomRight" activeCell="CU11" sqref="CU11"/>
    </sheetView>
  </sheetViews>
  <sheetFormatPr defaultColWidth="11.54296875" defaultRowHeight="12.5" outlineLevelRow="1"/>
  <cols>
    <col min="1" max="1" width="1.1796875" style="281" customWidth="1"/>
    <col min="2" max="2" width="48.6328125" customWidth="1"/>
    <col min="3" max="3" width="10.1796875" customWidth="1"/>
    <col min="4" max="4" width="8.81640625" customWidth="1"/>
    <col min="5" max="5" width="11" customWidth="1"/>
    <col min="6" max="6" width="9.6328125" customWidth="1"/>
    <col min="7" max="7" width="11" customWidth="1"/>
    <col min="8" max="8" width="7.81640625" customWidth="1"/>
    <col min="9" max="9" width="0.1796875" customWidth="1"/>
    <col min="10" max="10" width="10.6328125" customWidth="1"/>
    <col min="11" max="11" width="11" customWidth="1"/>
    <col min="12" max="12" width="9.6328125" customWidth="1"/>
    <col min="13" max="13" width="11" customWidth="1"/>
    <col min="14" max="14" width="7.6328125" style="47" customWidth="1"/>
    <col min="15" max="15" width="0.1796875" style="47" customWidth="1"/>
    <col min="16" max="16" width="13.36328125" style="46" customWidth="1"/>
    <col min="17" max="17" width="10.453125" style="47" customWidth="1"/>
    <col min="18" max="18" width="9.6328125" style="47" customWidth="1"/>
    <col min="19" max="19" width="11" style="47" customWidth="1"/>
    <col min="20" max="20" width="7.6328125" style="47" customWidth="1"/>
    <col min="21" max="21" width="0.1796875" style="47" customWidth="1"/>
    <col min="22" max="22" width="8.81640625" style="47" customWidth="1"/>
    <col min="23" max="24" width="11" style="47" customWidth="1"/>
    <col min="25" max="25" width="9.6328125" style="47" customWidth="1"/>
    <col min="26" max="26" width="9.36328125" style="47" customWidth="1"/>
    <col min="27" max="27" width="11" style="47" customWidth="1"/>
    <col min="28" max="28" width="7.6328125" style="47" customWidth="1"/>
    <col min="29" max="29" width="0.1796875" style="47" customWidth="1"/>
    <col min="30" max="30" width="8.81640625" style="47" customWidth="1"/>
    <col min="31" max="31" width="11" style="47" customWidth="1"/>
    <col min="32" max="32" width="11.1796875" style="47" customWidth="1"/>
    <col min="33" max="33" width="9.6328125" style="47" customWidth="1"/>
    <col min="34" max="34" width="9.36328125" style="47" customWidth="1"/>
    <col min="35" max="35" width="11" style="47" customWidth="1"/>
    <col min="36" max="36" width="7.81640625" style="47" customWidth="1"/>
    <col min="37" max="37" width="0.1796875" style="47" customWidth="1"/>
    <col min="38" max="38" width="8.81640625" style="47" customWidth="1"/>
    <col min="39" max="41" width="11" style="47" customWidth="1"/>
    <col min="42" max="42" width="9.6328125" style="47" customWidth="1"/>
    <col min="43" max="43" width="9.36328125" style="47" customWidth="1"/>
    <col min="44" max="44" width="11" style="47" customWidth="1"/>
    <col min="45" max="45" width="7.6328125" style="47" customWidth="1"/>
    <col min="46" max="46" width="0.1796875" style="47" customWidth="1"/>
    <col min="47" max="47" width="13.453125" style="47" customWidth="1"/>
    <col min="48" max="49" width="11" style="47" customWidth="1"/>
    <col min="50" max="50" width="9.6328125" style="47" customWidth="1"/>
    <col min="51" max="51" width="9.36328125" style="47" customWidth="1"/>
    <col min="52" max="52" width="11" style="47" customWidth="1"/>
    <col min="53" max="53" width="8.36328125" style="47" customWidth="1"/>
    <col min="54" max="54" width="0.36328125" style="47" customWidth="1"/>
    <col min="55" max="55" width="10.6328125" style="47" customWidth="1"/>
    <col min="56" max="56" width="12.453125" style="47" customWidth="1"/>
    <col min="57" max="57" width="12.36328125" style="47" customWidth="1"/>
    <col min="58" max="58" width="10.453125" style="47" customWidth="1"/>
    <col min="59" max="59" width="10.1796875" style="47" customWidth="1"/>
    <col min="60" max="60" width="12.36328125" style="47" customWidth="1"/>
    <col min="61" max="61" width="8.6328125" style="47" customWidth="1"/>
    <col min="62" max="62" width="0.1796875" style="47" customWidth="1"/>
    <col min="63" max="63" width="9.54296875" style="47" customWidth="1"/>
    <col min="64" max="64" width="10.453125" style="47" customWidth="1"/>
    <col min="65" max="65" width="9.1796875" style="47" customWidth="1"/>
    <col min="66" max="66" width="10.453125" style="47" customWidth="1"/>
    <col min="67" max="67" width="8.54296875" style="47" customWidth="1"/>
    <col min="68" max="68" width="9.1796875" style="47" customWidth="1"/>
    <col min="69" max="69" width="8.54296875" style="47" customWidth="1"/>
    <col min="70" max="70" width="9.6328125" style="47" customWidth="1"/>
    <col min="71" max="71" width="0.36328125" style="47" customWidth="1"/>
    <col min="72" max="72" width="8.81640625" style="47" customWidth="1"/>
    <col min="73" max="74" width="11" style="47" customWidth="1"/>
    <col min="75" max="75" width="9.6328125" style="47" customWidth="1"/>
    <col min="76" max="76" width="9.36328125" style="47" customWidth="1"/>
    <col min="77" max="77" width="11" style="47" customWidth="1"/>
    <col min="78" max="78" width="5.453125" style="47" customWidth="1"/>
    <col min="79" max="79" width="7.453125" style="47" customWidth="1"/>
    <col min="80" max="80" width="8.81640625" style="47" customWidth="1"/>
    <col min="81" max="82" width="11" style="47" customWidth="1"/>
    <col min="83" max="84" width="9.36328125" style="47" customWidth="1"/>
    <col min="85" max="85" width="11" style="47" customWidth="1"/>
    <col min="86" max="86" width="12" style="47" customWidth="1"/>
    <col min="87" max="87" width="0.36328125" style="47" customWidth="1"/>
    <col min="88" max="88" width="8.81640625" style="47" customWidth="1"/>
    <col min="89" max="93" width="11" style="47" customWidth="1"/>
    <col min="94" max="94" width="9.36328125" style="47" customWidth="1"/>
    <col min="95" max="95" width="0.1796875" style="48" customWidth="1"/>
    <col min="96" max="96" width="12" style="282" customWidth="1"/>
    <col min="97" max="98" width="12.1796875" style="50" customWidth="1"/>
    <col min="99" max="99" width="11.6328125" style="50" customWidth="1"/>
    <col min="100" max="100" width="11" style="50" customWidth="1"/>
    <col min="101" max="101" width="12.1796875" style="50" customWidth="1"/>
    <col min="102" max="102" width="7.453125" style="46" customWidth="1"/>
    <col min="103" max="103" width="0.54296875" style="48" customWidth="1"/>
    <col min="104" max="104" width="12.1796875" style="50" customWidth="1"/>
    <col min="105" max="105" width="14" style="50" customWidth="1"/>
    <col min="106" max="106" width="13.6328125" style="50" customWidth="1"/>
    <col min="107" max="107" width="12.1796875" style="50" customWidth="1"/>
    <col min="108" max="108" width="11.6328125" style="50" customWidth="1"/>
    <col min="109" max="109" width="10.453125" style="46" customWidth="1"/>
    <col min="110" max="110" width="12" style="46" customWidth="1"/>
    <col min="111" max="111" width="16" style="283" customWidth="1"/>
    <col min="112" max="112" width="14.6328125" style="283" customWidth="1"/>
    <col min="113" max="113" width="10.6328125" style="284" customWidth="1"/>
    <col min="114" max="119" width="10.6328125" style="284" hidden="1" customWidth="1"/>
    <col min="120" max="120" width="19.36328125" style="283" hidden="1" customWidth="1"/>
    <col min="121" max="121" width="17.54296875" style="285" hidden="1" customWidth="1"/>
    <col min="122" max="122" width="11.453125" style="281" hidden="1"/>
    <col min="123" max="123" width="11.453125" style="286" hidden="1"/>
    <col min="124" max="127" width="11.453125" style="281" hidden="1"/>
    <col min="128" max="128" width="17.54296875" hidden="1" customWidth="1"/>
    <col min="129" max="130" width="8.6328125" hidden="1" customWidth="1"/>
    <col min="131" max="131" width="11.453125" style="281" hidden="1"/>
    <col min="132" max="132" width="18.6328125" style="281" customWidth="1"/>
    <col min="133" max="1024" width="11.453125" style="281"/>
  </cols>
  <sheetData>
    <row r="1" spans="1:132" s="287" customFormat="1" ht="13">
      <c r="B1" s="212"/>
      <c r="C1" s="212"/>
      <c r="D1" s="212"/>
      <c r="E1" s="212"/>
      <c r="F1" s="212"/>
      <c r="G1" s="212"/>
      <c r="H1" s="212"/>
      <c r="I1" s="288"/>
      <c r="J1" s="288">
        <v>6444110418</v>
      </c>
      <c r="K1" s="288"/>
      <c r="L1" s="288"/>
      <c r="M1" s="288"/>
      <c r="N1" s="289"/>
      <c r="O1" s="289"/>
      <c r="P1" s="290"/>
      <c r="Q1" s="289"/>
      <c r="R1" s="289"/>
      <c r="S1" s="289"/>
      <c r="T1" s="289"/>
      <c r="U1" s="289"/>
      <c r="V1" s="289"/>
      <c r="W1" s="289"/>
      <c r="X1" s="289"/>
      <c r="Y1" s="291" t="e">
        <f>Y7/W7</f>
        <v>#DIV/0!</v>
      </c>
      <c r="Z1" s="291" t="e">
        <f>Z7/X7</f>
        <v>#DIV/0!</v>
      </c>
      <c r="AA1" s="289"/>
      <c r="AB1" s="289"/>
      <c r="AC1" s="289"/>
      <c r="AD1" s="292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>
        <v>-20648636</v>
      </c>
      <c r="AV1" s="289"/>
      <c r="AW1" s="289">
        <v>12.1277006742</v>
      </c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4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4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293"/>
      <c r="CR1" s="282">
        <f>65151.9-CR7</f>
        <v>65151.9</v>
      </c>
      <c r="CS1" s="294"/>
      <c r="CT1" s="50"/>
      <c r="CU1" s="50"/>
      <c r="CV1" s="50"/>
      <c r="CW1" s="50"/>
      <c r="CX1" s="46"/>
      <c r="CY1" s="239"/>
      <c r="CZ1" s="50"/>
      <c r="DA1" s="50"/>
      <c r="DB1" s="50"/>
      <c r="DC1" s="50"/>
      <c r="DD1" s="243"/>
      <c r="DE1" s="46"/>
      <c r="DF1" s="239"/>
      <c r="DG1" s="295"/>
      <c r="DH1" s="295"/>
      <c r="DI1" s="296"/>
      <c r="DJ1" s="296"/>
      <c r="DK1" s="296"/>
      <c r="DL1" s="296"/>
      <c r="DM1" s="296"/>
      <c r="DN1" s="296"/>
      <c r="DO1" s="296"/>
      <c r="DP1" s="297">
        <v>0</v>
      </c>
      <c r="DQ1" s="285"/>
      <c r="DS1" s="298"/>
      <c r="DX1" s="47"/>
      <c r="DY1" s="47"/>
      <c r="DZ1" s="47"/>
    </row>
    <row r="2" spans="1:132" ht="26.5">
      <c r="A2" s="299" t="s">
        <v>100</v>
      </c>
      <c r="B2" s="300"/>
      <c r="E2" s="301"/>
      <c r="I2" s="302"/>
      <c r="J2" s="302">
        <v>419560633</v>
      </c>
      <c r="K2" s="302">
        <v>0</v>
      </c>
      <c r="L2" s="302"/>
      <c r="M2" s="302"/>
      <c r="N2" s="303"/>
      <c r="O2" s="303"/>
      <c r="P2" s="304">
        <v>21468044</v>
      </c>
      <c r="Q2" s="303"/>
      <c r="R2" s="303"/>
      <c r="S2" s="303"/>
      <c r="T2" s="303"/>
      <c r="U2" s="303"/>
      <c r="V2" s="303"/>
      <c r="W2" s="305">
        <v>839.68735479654504</v>
      </c>
      <c r="X2" s="305">
        <v>0</v>
      </c>
      <c r="Y2" s="303"/>
      <c r="Z2" s="303"/>
      <c r="AA2" s="303"/>
      <c r="AB2" s="303"/>
      <c r="AC2" s="303"/>
      <c r="AD2" s="303">
        <v>0</v>
      </c>
      <c r="AE2" s="303">
        <v>0</v>
      </c>
      <c r="AF2" s="306" t="s">
        <v>101</v>
      </c>
      <c r="AG2" s="303"/>
      <c r="AH2" s="303"/>
      <c r="AI2" s="303"/>
      <c r="AJ2" s="303"/>
      <c r="AK2" s="303"/>
      <c r="AL2" s="303"/>
      <c r="AM2" s="303"/>
      <c r="AN2" s="303"/>
      <c r="AO2" s="305">
        <v>0</v>
      </c>
      <c r="AP2" s="303"/>
      <c r="AQ2" s="303"/>
      <c r="AR2" s="303"/>
      <c r="AS2" s="303"/>
      <c r="AT2" s="303"/>
      <c r="AU2" s="303">
        <v>0</v>
      </c>
      <c r="AV2" s="303"/>
      <c r="AW2" s="303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8"/>
      <c r="BL2" s="308"/>
      <c r="BM2" s="308"/>
      <c r="BN2" s="309">
        <v>0</v>
      </c>
      <c r="BO2" s="308"/>
      <c r="BP2" s="308">
        <v>0</v>
      </c>
      <c r="BQ2" s="308"/>
      <c r="BR2" s="308"/>
      <c r="BS2" s="307"/>
      <c r="BT2" s="307"/>
      <c r="BU2" s="307"/>
      <c r="BV2" s="307"/>
      <c r="BW2" s="307"/>
      <c r="BX2" s="307"/>
      <c r="BY2" s="307"/>
      <c r="BZ2" s="307"/>
      <c r="CA2" s="307"/>
      <c r="CB2" s="307"/>
      <c r="CC2" s="308"/>
      <c r="CD2" s="307"/>
      <c r="CE2" s="307"/>
      <c r="CF2" s="307"/>
      <c r="CG2" s="307"/>
      <c r="CH2" s="307"/>
      <c r="CI2" s="307"/>
      <c r="CJ2" s="310"/>
      <c r="CK2" s="307"/>
      <c r="CL2" s="307"/>
      <c r="CM2" s="307"/>
      <c r="CN2" s="307"/>
      <c r="CO2" s="307"/>
      <c r="CP2" s="307"/>
      <c r="CQ2" s="311"/>
      <c r="CR2" s="312">
        <f>CS7+'P&amp;L conso'!CS25</f>
        <v>0</v>
      </c>
      <c r="CS2" s="313"/>
      <c r="CT2" s="314">
        <f>CT7+'P&amp;L conso'!CT25</f>
        <v>0</v>
      </c>
      <c r="CU2" s="315"/>
      <c r="CV2" s="316"/>
      <c r="CW2" s="316"/>
      <c r="CX2" s="317"/>
      <c r="CY2" s="318"/>
      <c r="CZ2" s="319"/>
      <c r="DA2" s="320"/>
      <c r="DB2" s="243"/>
      <c r="DC2" s="243"/>
      <c r="DD2" s="243"/>
      <c r="DE2" s="318"/>
      <c r="DF2" s="321"/>
      <c r="DG2" s="322"/>
      <c r="DH2" s="318"/>
      <c r="DP2" s="323">
        <v>10167534</v>
      </c>
      <c r="DQ2" s="285">
        <v>0</v>
      </c>
      <c r="DR2" s="281">
        <v>0</v>
      </c>
      <c r="DU2" s="281">
        <v>0</v>
      </c>
    </row>
    <row r="3" spans="1:132" ht="13">
      <c r="C3" s="324"/>
      <c r="D3" s="325"/>
      <c r="E3" s="326">
        <v>0</v>
      </c>
      <c r="F3" s="327"/>
      <c r="G3" s="325">
        <v>0</v>
      </c>
      <c r="H3" s="327"/>
      <c r="I3" s="328"/>
      <c r="J3" s="329"/>
      <c r="K3" s="330"/>
      <c r="L3" s="330"/>
      <c r="M3" s="330"/>
      <c r="N3" s="331"/>
      <c r="O3" s="332"/>
      <c r="P3" s="333"/>
      <c r="Q3" s="334"/>
      <c r="R3" s="334"/>
      <c r="S3" s="334"/>
      <c r="T3" s="331"/>
      <c r="U3" s="335"/>
      <c r="V3" s="336"/>
      <c r="W3" s="337"/>
      <c r="X3" s="337"/>
      <c r="Y3" s="330"/>
      <c r="Z3" s="330"/>
      <c r="AA3" s="330"/>
      <c r="AB3" s="330"/>
      <c r="AC3" s="328"/>
      <c r="AD3" s="338"/>
      <c r="AE3" s="339"/>
      <c r="AF3" s="339"/>
      <c r="AG3" s="327"/>
      <c r="AH3" s="327"/>
      <c r="AI3" s="327"/>
      <c r="AJ3" s="327"/>
      <c r="AK3" s="328"/>
      <c r="AL3" s="340"/>
      <c r="AM3" s="341"/>
      <c r="AN3" s="341"/>
      <c r="AO3" s="341"/>
      <c r="AP3" s="341"/>
      <c r="AQ3" s="341"/>
      <c r="AR3" s="341"/>
      <c r="AS3" s="342"/>
      <c r="AT3" s="343"/>
      <c r="AU3" s="340"/>
      <c r="AV3" s="341"/>
      <c r="AW3" s="341"/>
      <c r="AX3" s="341"/>
      <c r="AY3" s="341"/>
      <c r="AZ3" s="341"/>
      <c r="BA3" s="331"/>
      <c r="BB3" s="344"/>
      <c r="BC3" s="340"/>
      <c r="BD3" s="341"/>
      <c r="BE3" s="341"/>
      <c r="BF3" s="341"/>
      <c r="BG3" s="341"/>
      <c r="BH3" s="341"/>
      <c r="BI3" s="331"/>
      <c r="BJ3" s="345"/>
      <c r="BK3" s="338"/>
      <c r="BL3" s="339"/>
      <c r="BM3" s="339"/>
      <c r="BN3" s="339"/>
      <c r="BO3" s="327"/>
      <c r="BP3" s="327"/>
      <c r="BQ3" s="327"/>
      <c r="BR3" s="327"/>
      <c r="BS3" s="345"/>
      <c r="BT3" s="340"/>
      <c r="BU3" s="341"/>
      <c r="BV3" s="341"/>
      <c r="BW3" s="341"/>
      <c r="BX3" s="341"/>
      <c r="BY3" s="341"/>
      <c r="BZ3" s="331"/>
      <c r="CA3" s="346"/>
      <c r="CB3" s="338"/>
      <c r="CC3" s="339"/>
      <c r="CD3" s="339"/>
      <c r="CE3" s="327"/>
      <c r="CF3" s="327"/>
      <c r="CG3" s="327"/>
      <c r="CH3" s="347"/>
      <c r="CI3" s="346"/>
      <c r="CJ3" s="338"/>
      <c r="CK3" s="339"/>
      <c r="CL3" s="339"/>
      <c r="CM3" s="327"/>
      <c r="CN3" s="327"/>
      <c r="CO3" s="327"/>
      <c r="CP3" s="327"/>
      <c r="CQ3" s="348"/>
      <c r="CY3" s="349"/>
      <c r="CZ3" s="350">
        <v>0</v>
      </c>
      <c r="DA3" s="326"/>
      <c r="DB3" s="326"/>
      <c r="DC3" s="326"/>
      <c r="DD3" s="326"/>
      <c r="DE3" s="334"/>
      <c r="DF3" s="334"/>
      <c r="DG3" s="351"/>
      <c r="DH3" s="334"/>
      <c r="DP3" s="352"/>
      <c r="DQ3" s="285">
        <v>295188041</v>
      </c>
    </row>
    <row r="4" spans="1:132" s="353" customFormat="1" ht="18" customHeight="1">
      <c r="B4" s="354"/>
      <c r="C4" s="355"/>
      <c r="D4" s="5">
        <v>45292</v>
      </c>
      <c r="E4" s="5"/>
      <c r="F4" s="5"/>
      <c r="G4" s="5"/>
      <c r="H4" s="5"/>
      <c r="I4" s="357"/>
      <c r="J4" s="4">
        <v>45323</v>
      </c>
      <c r="K4" s="4"/>
      <c r="L4" s="4"/>
      <c r="M4" s="4"/>
      <c r="N4" s="4"/>
      <c r="O4" s="359"/>
      <c r="P4" s="4">
        <v>45352</v>
      </c>
      <c r="Q4" s="4"/>
      <c r="R4" s="4"/>
      <c r="S4" s="4"/>
      <c r="T4" s="4"/>
      <c r="U4" s="359"/>
      <c r="V4" s="3">
        <v>45383</v>
      </c>
      <c r="W4" s="3"/>
      <c r="X4" s="3"/>
      <c r="Y4" s="3"/>
      <c r="Z4" s="3"/>
      <c r="AA4" s="3"/>
      <c r="AB4" s="3"/>
      <c r="AC4" s="360"/>
      <c r="AD4" s="5">
        <v>45413</v>
      </c>
      <c r="AE4" s="5"/>
      <c r="AF4" s="5"/>
      <c r="AG4" s="5"/>
      <c r="AH4" s="5"/>
      <c r="AI4" s="5"/>
      <c r="AJ4" s="5"/>
      <c r="AK4" s="360"/>
      <c r="AL4" s="2">
        <v>45444</v>
      </c>
      <c r="AM4" s="2"/>
      <c r="AN4" s="2"/>
      <c r="AO4" s="2"/>
      <c r="AP4" s="2"/>
      <c r="AQ4" s="2"/>
      <c r="AR4" s="2"/>
      <c r="AS4" s="2"/>
      <c r="AT4" s="361"/>
      <c r="AU4" s="4">
        <v>45474</v>
      </c>
      <c r="AV4" s="4"/>
      <c r="AW4" s="4"/>
      <c r="AX4" s="4"/>
      <c r="AY4" s="4"/>
      <c r="AZ4" s="4"/>
      <c r="BA4" s="4"/>
      <c r="BB4" s="362"/>
      <c r="BC4" s="4">
        <v>45505</v>
      </c>
      <c r="BD4" s="4"/>
      <c r="BE4" s="4"/>
      <c r="BF4" s="4"/>
      <c r="BG4" s="4"/>
      <c r="BH4" s="4"/>
      <c r="BI4" s="4"/>
      <c r="BJ4" s="363"/>
      <c r="BK4" s="5">
        <v>45536</v>
      </c>
      <c r="BL4" s="5"/>
      <c r="BM4" s="5"/>
      <c r="BN4" s="5"/>
      <c r="BO4" s="5"/>
      <c r="BP4" s="5"/>
      <c r="BQ4" s="5"/>
      <c r="BR4" s="5"/>
      <c r="BS4" s="363"/>
      <c r="BT4" s="4">
        <v>45566</v>
      </c>
      <c r="BU4" s="4"/>
      <c r="BV4" s="4"/>
      <c r="BW4" s="4"/>
      <c r="BX4" s="4"/>
      <c r="BY4" s="4"/>
      <c r="BZ4" s="4"/>
      <c r="CA4" s="364"/>
      <c r="CB4" s="5">
        <v>45597</v>
      </c>
      <c r="CC4" s="5"/>
      <c r="CD4" s="5"/>
      <c r="CE4" s="5"/>
      <c r="CF4" s="5"/>
      <c r="CG4" s="5"/>
      <c r="CH4" s="5"/>
      <c r="CI4" s="364"/>
      <c r="CJ4" s="5">
        <v>45627</v>
      </c>
      <c r="CK4" s="5"/>
      <c r="CL4" s="5"/>
      <c r="CM4" s="5"/>
      <c r="CN4" s="5"/>
      <c r="CO4" s="5"/>
      <c r="CP4" s="5"/>
      <c r="CQ4" s="360"/>
      <c r="CR4" s="1" t="s">
        <v>3</v>
      </c>
      <c r="CS4" s="1"/>
      <c r="CT4" s="1"/>
      <c r="CU4" s="1"/>
      <c r="CV4" s="1"/>
      <c r="CW4" s="1"/>
      <c r="CX4" s="1"/>
      <c r="CY4" s="366"/>
      <c r="CZ4" s="2337" t="s">
        <v>4</v>
      </c>
      <c r="DA4" s="2337"/>
      <c r="DB4" s="2337"/>
      <c r="DC4" s="2337"/>
      <c r="DD4" s="2337"/>
      <c r="DE4" s="2337"/>
      <c r="DF4" s="2337"/>
      <c r="DG4" s="2337"/>
      <c r="DH4" s="2337"/>
      <c r="DI4" s="367"/>
      <c r="DJ4" s="367"/>
      <c r="DK4" s="367"/>
      <c r="DL4" s="367"/>
      <c r="DM4" s="367"/>
      <c r="DN4" s="367"/>
      <c r="DO4" s="367"/>
      <c r="DQ4" s="368"/>
      <c r="DS4" s="367"/>
      <c r="DX4" s="83"/>
      <c r="DY4" s="83"/>
      <c r="DZ4" s="83"/>
    </row>
    <row r="5" spans="1:132" s="369" customFormat="1" ht="30" customHeight="1">
      <c r="B5" s="86" t="s">
        <v>5</v>
      </c>
      <c r="C5" s="370"/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90"/>
      <c r="CZ5" s="93" t="s">
        <v>7</v>
      </c>
      <c r="DA5" s="93" t="s">
        <v>11</v>
      </c>
      <c r="DB5" s="93" t="s">
        <v>13</v>
      </c>
      <c r="DC5" s="93" t="s">
        <v>15</v>
      </c>
      <c r="DD5" s="93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372"/>
      <c r="DJ5" s="373" t="s">
        <v>6</v>
      </c>
      <c r="DK5" s="373" t="s">
        <v>7</v>
      </c>
      <c r="DL5" s="373" t="s">
        <v>9</v>
      </c>
      <c r="DM5" s="373" t="s">
        <v>102</v>
      </c>
      <c r="DN5" s="372"/>
      <c r="DO5" s="372"/>
      <c r="DP5" s="374" t="s">
        <v>101</v>
      </c>
      <c r="DQ5" s="375"/>
      <c r="DS5" s="376"/>
      <c r="DX5" s="92"/>
      <c r="DY5" s="92"/>
      <c r="DZ5" s="92"/>
    </row>
    <row r="6" spans="1:132" ht="13">
      <c r="C6" s="104"/>
      <c r="D6" s="294"/>
      <c r="E6" s="377"/>
      <c r="F6" s="50"/>
      <c r="G6" s="48"/>
      <c r="H6" s="48"/>
      <c r="I6" s="348"/>
      <c r="J6" s="282"/>
      <c r="K6" s="282"/>
      <c r="L6" s="282"/>
      <c r="M6" s="282"/>
      <c r="N6" s="46"/>
      <c r="O6" s="332"/>
      <c r="P6" s="282"/>
      <c r="Q6" s="282"/>
      <c r="R6" s="282"/>
      <c r="S6" s="282"/>
      <c r="T6" s="46"/>
      <c r="U6" s="378"/>
      <c r="V6" s="379"/>
      <c r="W6" s="377"/>
      <c r="X6" s="377"/>
      <c r="Y6" s="50"/>
      <c r="Z6" s="50"/>
      <c r="AA6" s="48"/>
      <c r="AB6" s="48"/>
      <c r="AC6" s="348"/>
      <c r="AD6" s="294"/>
      <c r="AE6" s="377"/>
      <c r="AF6" s="377"/>
      <c r="AG6" s="50"/>
      <c r="AH6" s="50"/>
      <c r="AI6" s="48"/>
      <c r="AJ6" s="48"/>
      <c r="AK6" s="348"/>
      <c r="AL6" s="282"/>
      <c r="AM6" s="282"/>
      <c r="AN6" s="282"/>
      <c r="AO6" s="380"/>
      <c r="AP6" s="282"/>
      <c r="AQ6" s="282"/>
      <c r="AR6" s="282"/>
      <c r="AS6" s="46"/>
      <c r="AT6" s="381"/>
      <c r="AU6" s="282"/>
      <c r="AV6" s="282"/>
      <c r="AW6" s="282"/>
      <c r="AX6" s="282"/>
      <c r="AY6" s="282"/>
      <c r="AZ6" s="282"/>
      <c r="BA6" s="46"/>
      <c r="BB6" s="332"/>
      <c r="BC6" s="282"/>
      <c r="BD6" s="282"/>
      <c r="BE6" s="282"/>
      <c r="BF6" s="282"/>
      <c r="BG6" s="282"/>
      <c r="BH6" s="282"/>
      <c r="BI6" s="46"/>
      <c r="BJ6" s="378"/>
      <c r="BK6" s="282"/>
      <c r="BL6" s="282"/>
      <c r="BM6" s="282"/>
      <c r="BN6" s="282"/>
      <c r="BO6" s="282"/>
      <c r="BP6" s="282"/>
      <c r="BQ6" s="282"/>
      <c r="BR6" s="46"/>
      <c r="BS6" s="378"/>
      <c r="BT6" s="282"/>
      <c r="BU6" s="282"/>
      <c r="BV6" s="282"/>
      <c r="BW6" s="282"/>
      <c r="BX6" s="282"/>
      <c r="BY6" s="282"/>
      <c r="BZ6" s="46"/>
      <c r="CA6" s="364"/>
      <c r="CB6" s="282"/>
      <c r="CC6" s="282"/>
      <c r="CD6" s="260"/>
      <c r="CE6" s="282"/>
      <c r="CF6" s="282"/>
      <c r="CG6" s="282"/>
      <c r="CH6" s="46"/>
      <c r="CI6" s="364"/>
      <c r="CJ6" s="294"/>
      <c r="CK6" s="377"/>
      <c r="CL6" s="380"/>
      <c r="CM6" s="50"/>
      <c r="CN6" s="50"/>
      <c r="CO6" s="48"/>
      <c r="CP6" s="48"/>
      <c r="CQ6" s="348"/>
      <c r="CY6" s="382"/>
      <c r="CZ6" s="383"/>
      <c r="DF6" s="48"/>
      <c r="DG6" s="384"/>
      <c r="DH6" s="384"/>
      <c r="DJ6" s="118">
        <f t="shared" ref="DJ6:DJ37" si="0">SUM(D6,J6,P6,V6,AD6,AL6,AU6,BC6,BK6,BT6,CB6,CJ6)-CR6</f>
        <v>0</v>
      </c>
      <c r="DK6" s="118">
        <f t="shared" ref="DK6:DK37" si="1">SUM(E6,K6,Q6,W6,AE6,AM6,AV6,BD6,BL6,BU6,CC6,CK6)-CS6</f>
        <v>0</v>
      </c>
      <c r="DL6" s="118">
        <f t="shared" ref="DL6:DL37" si="2">SUM(G6,M6,S6,AA6,AI6,AR6,AZ6,BH6,BQ6,BY6,CG6,CO6)-CW6</f>
        <v>0</v>
      </c>
      <c r="DM6" s="118">
        <f t="shared" ref="DM6:DM37" si="3">SUM(D6,J6,P6,V6,AD6,AL6,AU6,BC6,,BN6,BV6,CD6,CL6)-CT6</f>
        <v>0</v>
      </c>
      <c r="DP6" s="385"/>
    </row>
    <row r="7" spans="1:132" ht="27" customHeight="1">
      <c r="B7" s="386" t="s">
        <v>103</v>
      </c>
      <c r="C7" s="387" t="s">
        <v>104</v>
      </c>
      <c r="D7" s="388"/>
      <c r="E7" s="389"/>
      <c r="F7" s="389"/>
      <c r="G7" s="389"/>
      <c r="H7" s="390"/>
      <c r="I7" s="391"/>
      <c r="J7" s="388"/>
      <c r="K7" s="389"/>
      <c r="L7" s="389"/>
      <c r="M7" s="389"/>
      <c r="N7" s="390"/>
      <c r="O7" s="392"/>
      <c r="P7" s="388"/>
      <c r="Q7" s="389"/>
      <c r="R7" s="389"/>
      <c r="S7" s="389"/>
      <c r="T7" s="390"/>
      <c r="U7" s="393"/>
      <c r="V7" s="388"/>
      <c r="W7" s="389"/>
      <c r="X7" s="389"/>
      <c r="Y7" s="389"/>
      <c r="Z7" s="389"/>
      <c r="AA7" s="389"/>
      <c r="AB7" s="390"/>
      <c r="AC7" s="392"/>
      <c r="AD7" s="388"/>
      <c r="AE7" s="389"/>
      <c r="AF7" s="389"/>
      <c r="AG7" s="389"/>
      <c r="AH7" s="389"/>
      <c r="AI7" s="389"/>
      <c r="AJ7" s="390"/>
      <c r="AK7" s="392"/>
      <c r="AL7" s="388"/>
      <c r="AM7" s="389"/>
      <c r="AN7" s="389"/>
      <c r="AO7" s="389"/>
      <c r="AP7" s="389"/>
      <c r="AQ7" s="389"/>
      <c r="AR7" s="389"/>
      <c r="AS7" s="390"/>
      <c r="AT7" s="394"/>
      <c r="AU7" s="388"/>
      <c r="AV7" s="389"/>
      <c r="AW7" s="389"/>
      <c r="AX7" s="389"/>
      <c r="AY7" s="389"/>
      <c r="AZ7" s="389"/>
      <c r="BA7" s="395"/>
      <c r="BB7" s="392"/>
      <c r="BC7" s="388"/>
      <c r="BD7" s="389"/>
      <c r="BE7" s="389"/>
      <c r="BF7" s="389"/>
      <c r="BG7" s="389"/>
      <c r="BH7" s="389"/>
      <c r="BI7" s="395"/>
      <c r="BJ7" s="396"/>
      <c r="BK7" s="388"/>
      <c r="BL7" s="389"/>
      <c r="BM7" s="389"/>
      <c r="BN7" s="389"/>
      <c r="BO7" s="389"/>
      <c r="BP7" s="389"/>
      <c r="BQ7" s="389"/>
      <c r="BR7" s="395"/>
      <c r="BS7" s="396"/>
      <c r="BT7" s="388"/>
      <c r="BU7" s="389"/>
      <c r="BV7" s="389"/>
      <c r="BW7" s="389"/>
      <c r="BX7" s="389"/>
      <c r="BY7" s="389"/>
      <c r="BZ7" s="395"/>
      <c r="CA7" s="364"/>
      <c r="CB7" s="388"/>
      <c r="CC7" s="389"/>
      <c r="CD7" s="388"/>
      <c r="CE7" s="389"/>
      <c r="CF7" s="389"/>
      <c r="CG7" s="389"/>
      <c r="CH7" s="395"/>
      <c r="CI7" s="364"/>
      <c r="CJ7" s="388"/>
      <c r="CK7" s="389"/>
      <c r="CL7" s="388"/>
      <c r="CM7" s="389"/>
      <c r="CN7" s="389"/>
      <c r="CO7" s="389"/>
      <c r="CP7" s="395"/>
      <c r="CQ7" s="392"/>
      <c r="CR7" s="397"/>
      <c r="CS7" s="389"/>
      <c r="CT7" s="398"/>
      <c r="CU7" s="389">
        <f>+CR7-CS7</f>
        <v>0</v>
      </c>
      <c r="CV7" s="389">
        <f>+CR7-CT7</f>
        <v>0</v>
      </c>
      <c r="CW7" s="389"/>
      <c r="CX7" s="390" t="str">
        <f t="shared" ref="CX7:CX38" si="4">IFERROR(CR7/CW7-1, "-")</f>
        <v>-</v>
      </c>
      <c r="CY7" s="399"/>
      <c r="CZ7" s="400"/>
      <c r="DA7" s="389"/>
      <c r="DB7" s="389"/>
      <c r="DC7" s="389"/>
      <c r="DD7" s="389"/>
      <c r="DE7" s="390" t="e">
        <f>+CZ7/DD7-1</f>
        <v>#DIV/0!</v>
      </c>
      <c r="DF7" s="390" t="e">
        <f>+DA7/DD7-1</f>
        <v>#DIV/0!</v>
      </c>
      <c r="DG7" s="401" t="e">
        <f>+DB7/DD7-1</f>
        <v>#DIV/0!</v>
      </c>
      <c r="DH7" s="401" t="e">
        <f>+DC7/DD7-1</f>
        <v>#DIV/0!</v>
      </c>
      <c r="DI7" s="402"/>
      <c r="DJ7" s="118">
        <f t="shared" si="0"/>
        <v>0</v>
      </c>
      <c r="DK7" s="118">
        <f t="shared" si="1"/>
        <v>0</v>
      </c>
      <c r="DL7" s="118">
        <f t="shared" si="2"/>
        <v>0</v>
      </c>
      <c r="DM7" s="118">
        <f t="shared" si="3"/>
        <v>0</v>
      </c>
      <c r="DN7" s="402"/>
      <c r="DO7" s="402"/>
      <c r="DP7" s="403" t="e">
        <f>SUM(DP9,DP40,DP57,DP113,DP167,DP184,DP201)</f>
        <v>#VALUE!</v>
      </c>
      <c r="DQ7" s="404" t="e">
        <f t="shared" ref="DQ7:DQ38" si="5">-CR7+DP7/10^6</f>
        <v>#VALUE!</v>
      </c>
      <c r="DR7" s="118">
        <f t="shared" ref="DR7:DR38" si="6">SUM(E7,K7,Q7,W7,AE7,AM7,AV7,BD7,BL7,BU7,CC7,CK7)-CS7</f>
        <v>0</v>
      </c>
      <c r="DS7" s="118">
        <f t="shared" ref="DS7:DS38" si="7">SUM(D7,J7,P7,V7,AD7,AL7,AU7,BC7,,BN7,BV7,CD7,CL7)-CT7</f>
        <v>0</v>
      </c>
      <c r="DT7" s="405"/>
      <c r="DU7" s="406">
        <v>6509.7557300750004</v>
      </c>
      <c r="DV7" s="407">
        <f t="shared" ref="DV7:DV38" si="8">DU7-CJ7</f>
        <v>6509.7557300750004</v>
      </c>
      <c r="EB7" s="408"/>
    </row>
    <row r="8" spans="1:132" ht="4.5" customHeight="1">
      <c r="B8" s="409"/>
      <c r="C8" s="387" t="s">
        <v>105</v>
      </c>
      <c r="D8" s="277"/>
      <c r="E8" s="145"/>
      <c r="F8" s="145"/>
      <c r="G8" s="410"/>
      <c r="H8" s="245"/>
      <c r="I8" s="411"/>
      <c r="J8" s="277"/>
      <c r="K8" s="145"/>
      <c r="L8" s="145"/>
      <c r="M8" s="410"/>
      <c r="N8" s="245"/>
      <c r="O8" s="411"/>
      <c r="P8" s="277"/>
      <c r="Q8" s="145"/>
      <c r="R8" s="145"/>
      <c r="S8" s="410"/>
      <c r="T8" s="245"/>
      <c r="U8" s="412"/>
      <c r="V8" s="277"/>
      <c r="W8" s="145"/>
      <c r="X8" s="145"/>
      <c r="Y8" s="145"/>
      <c r="Z8" s="145"/>
      <c r="AA8" s="410"/>
      <c r="AB8" s="245"/>
      <c r="AC8" s="411"/>
      <c r="AD8" s="277"/>
      <c r="AE8" s="145"/>
      <c r="AF8" s="145"/>
      <c r="AG8" s="145"/>
      <c r="AH8" s="145"/>
      <c r="AI8" s="410"/>
      <c r="AJ8" s="245"/>
      <c r="AK8" s="411"/>
      <c r="AL8" s="277"/>
      <c r="AM8" s="145"/>
      <c r="AN8" s="145"/>
      <c r="AO8" s="145"/>
      <c r="AP8" s="145"/>
      <c r="AQ8" s="145"/>
      <c r="AR8" s="410"/>
      <c r="AS8" s="245"/>
      <c r="AT8" s="413"/>
      <c r="AU8" s="277"/>
      <c r="AV8" s="145"/>
      <c r="AW8" s="145"/>
      <c r="AX8" s="145"/>
      <c r="AY8" s="145"/>
      <c r="AZ8" s="410"/>
      <c r="BA8" s="245"/>
      <c r="BB8" s="411"/>
      <c r="BC8" s="277"/>
      <c r="BD8" s="145"/>
      <c r="BE8" s="145"/>
      <c r="BF8" s="145"/>
      <c r="BG8" s="145"/>
      <c r="BH8" s="410"/>
      <c r="BI8" s="245"/>
      <c r="BJ8" s="412"/>
      <c r="BK8" s="277"/>
      <c r="BL8" s="145"/>
      <c r="BM8" s="145"/>
      <c r="BN8" s="145"/>
      <c r="BO8" s="145"/>
      <c r="BP8" s="145"/>
      <c r="BQ8" s="410"/>
      <c r="BR8" s="245"/>
      <c r="BS8" s="412"/>
      <c r="BT8" s="277"/>
      <c r="BU8" s="145"/>
      <c r="BV8" s="145"/>
      <c r="BW8" s="145"/>
      <c r="BX8" s="145"/>
      <c r="BY8" s="410"/>
      <c r="BZ8" s="245"/>
      <c r="CA8" s="364"/>
      <c r="CB8" s="277"/>
      <c r="CC8" s="145"/>
      <c r="CD8" s="145"/>
      <c r="CE8" s="145"/>
      <c r="CF8" s="145"/>
      <c r="CG8" s="410"/>
      <c r="CH8" s="245"/>
      <c r="CI8" s="364"/>
      <c r="CJ8" s="277"/>
      <c r="CK8" s="145"/>
      <c r="CL8" s="145"/>
      <c r="CM8" s="145"/>
      <c r="CN8" s="145"/>
      <c r="CO8" s="410"/>
      <c r="CP8" s="245"/>
      <c r="CQ8" s="411"/>
      <c r="CR8" s="277"/>
      <c r="CS8" s="145"/>
      <c r="CT8" s="145"/>
      <c r="CU8" s="145"/>
      <c r="CV8" s="145"/>
      <c r="CW8" s="145"/>
      <c r="CX8" s="245" t="str">
        <f t="shared" si="4"/>
        <v>-</v>
      </c>
      <c r="CY8" s="414"/>
      <c r="CZ8" s="415"/>
      <c r="DA8" s="145"/>
      <c r="DB8" s="145"/>
      <c r="DC8" s="145"/>
      <c r="DD8" s="145"/>
      <c r="DE8" s="245"/>
      <c r="DF8" s="245"/>
      <c r="DG8" s="416"/>
      <c r="DH8" s="416"/>
      <c r="DI8" s="402"/>
      <c r="DJ8" s="118">
        <f t="shared" si="0"/>
        <v>0</v>
      </c>
      <c r="DK8" s="118">
        <f t="shared" si="1"/>
        <v>0</v>
      </c>
      <c r="DL8" s="118">
        <f t="shared" si="2"/>
        <v>0</v>
      </c>
      <c r="DM8" s="118">
        <f t="shared" si="3"/>
        <v>0</v>
      </c>
      <c r="DN8" s="402"/>
      <c r="DO8" s="402"/>
      <c r="DP8" s="417"/>
      <c r="DQ8" s="404">
        <f t="shared" si="5"/>
        <v>0</v>
      </c>
      <c r="DR8" s="118">
        <f t="shared" si="6"/>
        <v>0</v>
      </c>
      <c r="DS8" s="118">
        <f t="shared" si="7"/>
        <v>0</v>
      </c>
      <c r="DT8" s="405"/>
      <c r="DU8" s="406"/>
      <c r="DV8" s="407">
        <f t="shared" si="8"/>
        <v>0</v>
      </c>
      <c r="DX8" s="389">
        <f>CS8-CZ8</f>
        <v>0</v>
      </c>
      <c r="DY8" s="389">
        <f>CT8-DC8</f>
        <v>0</v>
      </c>
      <c r="DZ8" s="389">
        <f>CW8-DD8</f>
        <v>0</v>
      </c>
      <c r="EB8" s="408"/>
    </row>
    <row r="9" spans="1:132" ht="22.5" customHeight="1">
      <c r="B9" s="418" t="s">
        <v>106</v>
      </c>
      <c r="C9" s="387" t="s">
        <v>107</v>
      </c>
      <c r="D9" s="388"/>
      <c r="E9" s="389"/>
      <c r="F9" s="389"/>
      <c r="G9" s="389"/>
      <c r="H9" s="390"/>
      <c r="I9" s="391"/>
      <c r="J9" s="388"/>
      <c r="K9" s="389"/>
      <c r="L9" s="389"/>
      <c r="M9" s="389"/>
      <c r="N9" s="390"/>
      <c r="O9" s="392"/>
      <c r="P9" s="388"/>
      <c r="Q9" s="389"/>
      <c r="R9" s="389"/>
      <c r="S9" s="389"/>
      <c r="T9" s="390"/>
      <c r="U9" s="393"/>
      <c r="V9" s="388"/>
      <c r="W9" s="389"/>
      <c r="X9" s="389"/>
      <c r="Y9" s="389"/>
      <c r="Z9" s="389"/>
      <c r="AA9" s="389"/>
      <c r="AB9" s="390"/>
      <c r="AC9" s="392"/>
      <c r="AD9" s="388"/>
      <c r="AE9" s="389"/>
      <c r="AF9" s="389"/>
      <c r="AG9" s="389"/>
      <c r="AH9" s="389"/>
      <c r="AI9" s="389"/>
      <c r="AJ9" s="390"/>
      <c r="AK9" s="392"/>
      <c r="AL9" s="388"/>
      <c r="AM9" s="389"/>
      <c r="AN9" s="389"/>
      <c r="AO9" s="389"/>
      <c r="AP9" s="389"/>
      <c r="AQ9" s="389"/>
      <c r="AR9" s="389"/>
      <c r="AS9" s="390"/>
      <c r="AT9" s="394"/>
      <c r="AU9" s="388"/>
      <c r="AV9" s="389"/>
      <c r="AW9" s="389"/>
      <c r="AX9" s="389"/>
      <c r="AY9" s="389"/>
      <c r="AZ9" s="389"/>
      <c r="BA9" s="390"/>
      <c r="BB9" s="392"/>
      <c r="BC9" s="388"/>
      <c r="BD9" s="389"/>
      <c r="BE9" s="389"/>
      <c r="BF9" s="389"/>
      <c r="BG9" s="389"/>
      <c r="BH9" s="389"/>
      <c r="BI9" s="390"/>
      <c r="BJ9" s="396"/>
      <c r="BK9" s="388"/>
      <c r="BL9" s="389"/>
      <c r="BM9" s="389"/>
      <c r="BN9" s="389"/>
      <c r="BO9" s="389"/>
      <c r="BP9" s="389"/>
      <c r="BQ9" s="389"/>
      <c r="BR9" s="390"/>
      <c r="BS9" s="396"/>
      <c r="BT9" s="388"/>
      <c r="BU9" s="389"/>
      <c r="BV9" s="389"/>
      <c r="BW9" s="389"/>
      <c r="BX9" s="389"/>
      <c r="BY9" s="389"/>
      <c r="BZ9" s="390"/>
      <c r="CA9" s="364"/>
      <c r="CB9" s="388"/>
      <c r="CC9" s="389"/>
      <c r="CD9" s="389"/>
      <c r="CE9" s="389"/>
      <c r="CF9" s="389"/>
      <c r="CG9" s="389"/>
      <c r="CH9" s="395"/>
      <c r="CI9" s="364"/>
      <c r="CJ9" s="388"/>
      <c r="CK9" s="389"/>
      <c r="CL9" s="389"/>
      <c r="CM9" s="389"/>
      <c r="CN9" s="389"/>
      <c r="CO9" s="389"/>
      <c r="CP9" s="395"/>
      <c r="CQ9" s="392"/>
      <c r="CR9" s="397"/>
      <c r="CS9" s="389"/>
      <c r="CT9" s="389"/>
      <c r="CU9" s="389">
        <f t="shared" ref="CU9:CU14" si="9">+CR9-CS9</f>
        <v>0</v>
      </c>
      <c r="CV9" s="389">
        <f t="shared" ref="CV9:CV14" si="10">+CR9-CT9</f>
        <v>0</v>
      </c>
      <c r="CW9" s="389"/>
      <c r="CX9" s="390" t="str">
        <f t="shared" si="4"/>
        <v>-</v>
      </c>
      <c r="CY9" s="399"/>
      <c r="CZ9" s="400"/>
      <c r="DA9" s="389"/>
      <c r="DB9" s="389"/>
      <c r="DC9" s="389"/>
      <c r="DD9" s="389"/>
      <c r="DE9" s="390" t="e">
        <f>+CZ9/DD9-1</f>
        <v>#DIV/0!</v>
      </c>
      <c r="DF9" s="390" t="e">
        <f>+DA9/DD9-1</f>
        <v>#DIV/0!</v>
      </c>
      <c r="DG9" s="401" t="e">
        <f>+DB9/DD9-1</f>
        <v>#DIV/0!</v>
      </c>
      <c r="DH9" s="401" t="e">
        <f>+DC9/DD9-1</f>
        <v>#DIV/0!</v>
      </c>
      <c r="DI9" s="402"/>
      <c r="DJ9" s="118">
        <f t="shared" si="0"/>
        <v>0</v>
      </c>
      <c r="DK9" s="118">
        <f t="shared" si="1"/>
        <v>0</v>
      </c>
      <c r="DL9" s="118">
        <f t="shared" si="2"/>
        <v>0</v>
      </c>
      <c r="DM9" s="118">
        <f t="shared" si="3"/>
        <v>0</v>
      </c>
      <c r="DN9" s="402"/>
      <c r="DO9" s="402"/>
      <c r="DP9" s="403" t="e">
        <f>SUM(DP10:DP38)</f>
        <v>#VALUE!</v>
      </c>
      <c r="DQ9" s="404" t="e">
        <f t="shared" si="5"/>
        <v>#VALUE!</v>
      </c>
      <c r="DR9" s="118">
        <f t="shared" si="6"/>
        <v>0</v>
      </c>
      <c r="DS9" s="118">
        <f t="shared" si="7"/>
        <v>0</v>
      </c>
      <c r="DT9" s="405"/>
      <c r="DU9" s="406">
        <v>438.17152807500003</v>
      </c>
      <c r="DV9" s="407">
        <f t="shared" si="8"/>
        <v>438.17152807500003</v>
      </c>
      <c r="DX9" s="389">
        <f t="shared" ref="DX9:DX40" si="11">(CS9-CZ9)*10^6</f>
        <v>0</v>
      </c>
      <c r="DY9" s="389">
        <f t="shared" ref="DY9:DY40" si="12">(CT9-DC9)*10^6</f>
        <v>0</v>
      </c>
      <c r="DZ9" s="389">
        <f t="shared" ref="DZ9:DZ40" si="13">(CW9-DD9)*10^6</f>
        <v>0</v>
      </c>
      <c r="EB9" s="408"/>
    </row>
    <row r="10" spans="1:132" s="430" customFormat="1" ht="18.75" customHeight="1" outlineLevel="1">
      <c r="A10" s="281"/>
      <c r="B10" s="419" t="s">
        <v>108</v>
      </c>
      <c r="C10" s="420" t="s">
        <v>109</v>
      </c>
      <c r="D10" s="421"/>
      <c r="E10" s="422"/>
      <c r="F10" s="422"/>
      <c r="G10" s="422"/>
      <c r="H10" s="423"/>
      <c r="I10" s="411"/>
      <c r="J10" s="421"/>
      <c r="K10" s="422"/>
      <c r="L10" s="422"/>
      <c r="M10" s="422"/>
      <c r="N10" s="423"/>
      <c r="O10" s="424"/>
      <c r="P10" s="421"/>
      <c r="Q10" s="422"/>
      <c r="R10" s="422"/>
      <c r="S10" s="422"/>
      <c r="T10" s="423"/>
      <c r="U10" s="412"/>
      <c r="V10" s="421"/>
      <c r="W10" s="422"/>
      <c r="X10" s="422"/>
      <c r="Y10" s="422"/>
      <c r="Z10" s="422"/>
      <c r="AA10" s="422"/>
      <c r="AB10" s="423"/>
      <c r="AC10" s="424"/>
      <c r="AD10" s="421"/>
      <c r="AE10" s="422"/>
      <c r="AF10" s="422"/>
      <c r="AG10" s="422"/>
      <c r="AH10" s="422"/>
      <c r="AI10" s="422"/>
      <c r="AJ10" s="423"/>
      <c r="AK10" s="424"/>
      <c r="AL10" s="421"/>
      <c r="AM10" s="422"/>
      <c r="AN10" s="422"/>
      <c r="AO10" s="422"/>
      <c r="AP10" s="422"/>
      <c r="AQ10" s="422"/>
      <c r="AR10" s="422"/>
      <c r="AS10" s="423"/>
      <c r="AT10" s="413"/>
      <c r="AU10" s="421"/>
      <c r="AV10" s="422"/>
      <c r="AW10" s="422"/>
      <c r="AX10" s="422"/>
      <c r="AY10" s="422"/>
      <c r="AZ10" s="422"/>
      <c r="BA10" s="423"/>
      <c r="BB10" s="424"/>
      <c r="BC10" s="421"/>
      <c r="BD10" s="422"/>
      <c r="BE10" s="422"/>
      <c r="BF10" s="422"/>
      <c r="BG10" s="422"/>
      <c r="BH10" s="422"/>
      <c r="BI10" s="423"/>
      <c r="BJ10" s="425"/>
      <c r="BK10" s="421"/>
      <c r="BL10" s="422"/>
      <c r="BM10" s="422"/>
      <c r="BN10" s="422"/>
      <c r="BO10" s="422"/>
      <c r="BP10" s="422"/>
      <c r="BQ10" s="422"/>
      <c r="BR10" s="423"/>
      <c r="BS10" s="425"/>
      <c r="BT10" s="421"/>
      <c r="BU10" s="422"/>
      <c r="BV10" s="422"/>
      <c r="BW10" s="422"/>
      <c r="BX10" s="422"/>
      <c r="BY10" s="422"/>
      <c r="BZ10" s="423"/>
      <c r="CA10" s="364"/>
      <c r="CB10" s="421"/>
      <c r="CC10" s="422"/>
      <c r="CD10" s="422"/>
      <c r="CE10" s="422"/>
      <c r="CF10" s="422"/>
      <c r="CG10" s="422"/>
      <c r="CH10" s="423"/>
      <c r="CI10" s="364"/>
      <c r="CJ10" s="421"/>
      <c r="CK10" s="422"/>
      <c r="CL10" s="422"/>
      <c r="CM10" s="422"/>
      <c r="CN10" s="422"/>
      <c r="CO10" s="422"/>
      <c r="CP10" s="423"/>
      <c r="CQ10" s="424"/>
      <c r="CR10" s="421"/>
      <c r="CS10" s="422"/>
      <c r="CT10" s="422"/>
      <c r="CU10" s="422">
        <f t="shared" si="9"/>
        <v>0</v>
      </c>
      <c r="CV10" s="422">
        <f t="shared" si="10"/>
        <v>0</v>
      </c>
      <c r="CW10" s="422"/>
      <c r="CX10" s="423" t="str">
        <f t="shared" si="4"/>
        <v>-</v>
      </c>
      <c r="CY10" s="414"/>
      <c r="CZ10" s="426"/>
      <c r="DA10" s="422"/>
      <c r="DB10" s="422"/>
      <c r="DC10" s="422"/>
      <c r="DD10" s="422"/>
      <c r="DE10" s="423"/>
      <c r="DF10" s="423"/>
      <c r="DG10" s="427"/>
      <c r="DH10" s="427"/>
      <c r="DI10" s="402"/>
      <c r="DJ10" s="118">
        <f t="shared" si="0"/>
        <v>0</v>
      </c>
      <c r="DK10" s="118">
        <f t="shared" si="1"/>
        <v>0</v>
      </c>
      <c r="DL10" s="118">
        <f t="shared" si="2"/>
        <v>0</v>
      </c>
      <c r="DM10" s="118">
        <f t="shared" si="3"/>
        <v>0</v>
      </c>
      <c r="DN10" s="402"/>
      <c r="DO10" s="402"/>
      <c r="DP10" s="428"/>
      <c r="DQ10" s="404">
        <f t="shared" si="5"/>
        <v>0</v>
      </c>
      <c r="DR10" s="118">
        <f t="shared" si="6"/>
        <v>0</v>
      </c>
      <c r="DS10" s="118">
        <f t="shared" si="7"/>
        <v>0</v>
      </c>
      <c r="DT10" s="405"/>
      <c r="DU10" s="429"/>
      <c r="DV10" s="407">
        <f t="shared" si="8"/>
        <v>0</v>
      </c>
      <c r="DX10" s="389">
        <f t="shared" si="11"/>
        <v>0</v>
      </c>
      <c r="DY10" s="389">
        <f t="shared" si="12"/>
        <v>0</v>
      </c>
      <c r="DZ10" s="389">
        <f t="shared" si="13"/>
        <v>0</v>
      </c>
      <c r="EB10" s="408"/>
    </row>
    <row r="11" spans="1:132" s="430" customFormat="1" ht="19.5" customHeight="1" outlineLevel="1">
      <c r="A11" s="281"/>
      <c r="B11" s="419" t="s">
        <v>110</v>
      </c>
      <c r="C11" s="420" t="s">
        <v>111</v>
      </c>
      <c r="D11" s="421"/>
      <c r="E11" s="422"/>
      <c r="F11" s="422"/>
      <c r="G11" s="422"/>
      <c r="H11" s="423"/>
      <c r="I11" s="411"/>
      <c r="J11" s="421"/>
      <c r="K11" s="422"/>
      <c r="L11" s="422"/>
      <c r="M11" s="422"/>
      <c r="N11" s="423"/>
      <c r="O11" s="424"/>
      <c r="P11" s="421"/>
      <c r="Q11" s="422"/>
      <c r="R11" s="422"/>
      <c r="S11" s="422"/>
      <c r="T11" s="423"/>
      <c r="U11" s="412"/>
      <c r="V11" s="421"/>
      <c r="W11" s="422"/>
      <c r="X11" s="422"/>
      <c r="Y11" s="422"/>
      <c r="Z11" s="422"/>
      <c r="AA11" s="422"/>
      <c r="AB11" s="423"/>
      <c r="AC11" s="424"/>
      <c r="AD11" s="421"/>
      <c r="AE11" s="422"/>
      <c r="AF11" s="422"/>
      <c r="AG11" s="422"/>
      <c r="AH11" s="422"/>
      <c r="AI11" s="422"/>
      <c r="AJ11" s="423"/>
      <c r="AK11" s="424"/>
      <c r="AL11" s="421"/>
      <c r="AM11" s="422"/>
      <c r="AN11" s="422"/>
      <c r="AO11" s="422"/>
      <c r="AP11" s="422"/>
      <c r="AQ11" s="422"/>
      <c r="AR11" s="422"/>
      <c r="AS11" s="423"/>
      <c r="AT11" s="413"/>
      <c r="AU11" s="421"/>
      <c r="AV11" s="422"/>
      <c r="AW11" s="422"/>
      <c r="AX11" s="422"/>
      <c r="AY11" s="422"/>
      <c r="AZ11" s="422"/>
      <c r="BA11" s="423"/>
      <c r="BB11" s="424"/>
      <c r="BC11" s="421"/>
      <c r="BD11" s="422"/>
      <c r="BE11" s="422"/>
      <c r="BF11" s="422"/>
      <c r="BG11" s="422"/>
      <c r="BH11" s="422"/>
      <c r="BI11" s="423"/>
      <c r="BJ11" s="425"/>
      <c r="BK11" s="421"/>
      <c r="BL11" s="422"/>
      <c r="BM11" s="422"/>
      <c r="BN11" s="422"/>
      <c r="BO11" s="422"/>
      <c r="BP11" s="422"/>
      <c r="BQ11" s="422"/>
      <c r="BR11" s="423"/>
      <c r="BS11" s="425"/>
      <c r="BT11" s="421"/>
      <c r="BU11" s="422"/>
      <c r="BV11" s="422"/>
      <c r="BW11" s="422"/>
      <c r="BX11" s="422"/>
      <c r="BY11" s="422"/>
      <c r="BZ11" s="423"/>
      <c r="CA11" s="364"/>
      <c r="CB11" s="431"/>
      <c r="CC11" s="422"/>
      <c r="CD11" s="422"/>
      <c r="CE11" s="422"/>
      <c r="CF11" s="422"/>
      <c r="CG11" s="422"/>
      <c r="CH11" s="423"/>
      <c r="CI11" s="364"/>
      <c r="CJ11" s="431"/>
      <c r="CK11" s="422"/>
      <c r="CL11" s="422"/>
      <c r="CM11" s="422"/>
      <c r="CN11" s="422"/>
      <c r="CO11" s="422"/>
      <c r="CP11" s="423"/>
      <c r="CQ11" s="424"/>
      <c r="CR11" s="421"/>
      <c r="CS11" s="422"/>
      <c r="CT11" s="422"/>
      <c r="CU11" s="422">
        <f t="shared" si="9"/>
        <v>0</v>
      </c>
      <c r="CV11" s="422">
        <f t="shared" si="10"/>
        <v>0</v>
      </c>
      <c r="CW11" s="422"/>
      <c r="CX11" s="423" t="str">
        <f t="shared" si="4"/>
        <v>-</v>
      </c>
      <c r="CY11" s="414"/>
      <c r="CZ11" s="426"/>
      <c r="DA11" s="422"/>
      <c r="DB11" s="422"/>
      <c r="DC11" s="422"/>
      <c r="DD11" s="422"/>
      <c r="DE11" s="423" t="e">
        <f>+CZ11/DD11-1</f>
        <v>#DIV/0!</v>
      </c>
      <c r="DF11" s="423" t="e">
        <f>+DA11/DD11-1</f>
        <v>#DIV/0!</v>
      </c>
      <c r="DG11" s="427" t="e">
        <f t="shared" ref="DG11:DG16" si="14">+DB11/DD11-1</f>
        <v>#DIV/0!</v>
      </c>
      <c r="DH11" s="427" t="e">
        <f t="shared" ref="DH11:DH16" si="15">+DC11/DD11-1</f>
        <v>#DIV/0!</v>
      </c>
      <c r="DI11" s="402"/>
      <c r="DJ11" s="118">
        <f t="shared" si="0"/>
        <v>0</v>
      </c>
      <c r="DK11" s="118">
        <f t="shared" si="1"/>
        <v>0</v>
      </c>
      <c r="DL11" s="118">
        <f t="shared" si="2"/>
        <v>0</v>
      </c>
      <c r="DM11" s="118">
        <f t="shared" si="3"/>
        <v>0</v>
      </c>
      <c r="DN11" s="402"/>
      <c r="DO11" s="402"/>
      <c r="DP11" s="428" t="e">
        <f>#VALUE!</f>
        <v>#VALUE!</v>
      </c>
      <c r="DQ11" s="404" t="e">
        <f t="shared" si="5"/>
        <v>#VALUE!</v>
      </c>
      <c r="DR11" s="118">
        <f t="shared" si="6"/>
        <v>0</v>
      </c>
      <c r="DS11" s="118">
        <f t="shared" si="7"/>
        <v>0</v>
      </c>
      <c r="DT11" s="405" t="e">
        <f>DQ11/11</f>
        <v>#VALUE!</v>
      </c>
      <c r="DU11" s="429">
        <v>262.72375907499998</v>
      </c>
      <c r="DV11" s="407">
        <f t="shared" si="8"/>
        <v>262.72375907499998</v>
      </c>
      <c r="DX11" s="389">
        <f t="shared" si="11"/>
        <v>0</v>
      </c>
      <c r="DY11" s="389">
        <f t="shared" si="12"/>
        <v>0</v>
      </c>
      <c r="DZ11" s="389">
        <f t="shared" si="13"/>
        <v>0</v>
      </c>
      <c r="EB11" s="408"/>
    </row>
    <row r="12" spans="1:132" s="430" customFormat="1" ht="19.5" customHeight="1" outlineLevel="1">
      <c r="A12" s="281"/>
      <c r="B12" s="419" t="s">
        <v>112</v>
      </c>
      <c r="C12" s="420" t="s">
        <v>113</v>
      </c>
      <c r="D12" s="421"/>
      <c r="E12" s="422"/>
      <c r="F12" s="422"/>
      <c r="G12" s="422"/>
      <c r="H12" s="423"/>
      <c r="I12" s="411"/>
      <c r="J12" s="421"/>
      <c r="K12" s="422"/>
      <c r="L12" s="422"/>
      <c r="M12" s="422"/>
      <c r="N12" s="423"/>
      <c r="O12" s="424"/>
      <c r="P12" s="421"/>
      <c r="Q12" s="422"/>
      <c r="R12" s="422"/>
      <c r="S12" s="422"/>
      <c r="T12" s="423"/>
      <c r="U12" s="412"/>
      <c r="V12" s="421"/>
      <c r="W12" s="422"/>
      <c r="X12" s="422"/>
      <c r="Y12" s="422"/>
      <c r="Z12" s="422"/>
      <c r="AA12" s="422"/>
      <c r="AB12" s="423"/>
      <c r="AC12" s="424"/>
      <c r="AD12" s="421"/>
      <c r="AE12" s="422"/>
      <c r="AF12" s="422"/>
      <c r="AG12" s="422"/>
      <c r="AH12" s="422"/>
      <c r="AI12" s="422"/>
      <c r="AJ12" s="423"/>
      <c r="AK12" s="424"/>
      <c r="AL12" s="421"/>
      <c r="AM12" s="422"/>
      <c r="AN12" s="422"/>
      <c r="AO12" s="422"/>
      <c r="AP12" s="422"/>
      <c r="AQ12" s="422"/>
      <c r="AR12" s="422"/>
      <c r="AS12" s="423"/>
      <c r="AT12" s="413"/>
      <c r="AU12" s="421"/>
      <c r="AV12" s="422"/>
      <c r="AW12" s="422"/>
      <c r="AX12" s="422"/>
      <c r="AY12" s="422"/>
      <c r="AZ12" s="422"/>
      <c r="BA12" s="423"/>
      <c r="BB12" s="424"/>
      <c r="BC12" s="421"/>
      <c r="BD12" s="422"/>
      <c r="BE12" s="422"/>
      <c r="BF12" s="422"/>
      <c r="BG12" s="422"/>
      <c r="BH12" s="422"/>
      <c r="BI12" s="423"/>
      <c r="BJ12" s="425"/>
      <c r="BK12" s="421"/>
      <c r="BL12" s="422"/>
      <c r="BM12" s="422"/>
      <c r="BN12" s="422"/>
      <c r="BO12" s="422"/>
      <c r="BP12" s="422"/>
      <c r="BQ12" s="422"/>
      <c r="BR12" s="423"/>
      <c r="BS12" s="425"/>
      <c r="BT12" s="421"/>
      <c r="BU12" s="422"/>
      <c r="BV12" s="422"/>
      <c r="BW12" s="422"/>
      <c r="BX12" s="422"/>
      <c r="BY12" s="422"/>
      <c r="BZ12" s="423"/>
      <c r="CA12" s="364"/>
      <c r="CB12" s="421"/>
      <c r="CC12" s="422"/>
      <c r="CD12" s="422"/>
      <c r="CE12" s="422"/>
      <c r="CF12" s="422"/>
      <c r="CG12" s="422"/>
      <c r="CH12" s="423"/>
      <c r="CI12" s="364"/>
      <c r="CJ12" s="421"/>
      <c r="CK12" s="422"/>
      <c r="CL12" s="422"/>
      <c r="CM12" s="422"/>
      <c r="CN12" s="422"/>
      <c r="CO12" s="422"/>
      <c r="CP12" s="423"/>
      <c r="CQ12" s="424"/>
      <c r="CR12" s="421"/>
      <c r="CS12" s="422"/>
      <c r="CT12" s="422"/>
      <c r="CU12" s="422">
        <f t="shared" si="9"/>
        <v>0</v>
      </c>
      <c r="CV12" s="422">
        <f t="shared" si="10"/>
        <v>0</v>
      </c>
      <c r="CW12" s="422"/>
      <c r="CX12" s="423" t="str">
        <f t="shared" si="4"/>
        <v>-</v>
      </c>
      <c r="CY12" s="414"/>
      <c r="CZ12" s="426"/>
      <c r="DA12" s="422"/>
      <c r="DB12" s="422"/>
      <c r="DC12" s="422"/>
      <c r="DD12" s="422"/>
      <c r="DE12" s="423" t="e">
        <f>+CZ12/DD12-1</f>
        <v>#DIV/0!</v>
      </c>
      <c r="DF12" s="423" t="e">
        <f>+DA12/DD12-1</f>
        <v>#DIV/0!</v>
      </c>
      <c r="DG12" s="427" t="e">
        <f t="shared" si="14"/>
        <v>#DIV/0!</v>
      </c>
      <c r="DH12" s="427" t="e">
        <f t="shared" si="15"/>
        <v>#DIV/0!</v>
      </c>
      <c r="DI12" s="402"/>
      <c r="DJ12" s="118">
        <f t="shared" si="0"/>
        <v>0</v>
      </c>
      <c r="DK12" s="118">
        <f t="shared" si="1"/>
        <v>0</v>
      </c>
      <c r="DL12" s="118">
        <f t="shared" si="2"/>
        <v>0</v>
      </c>
      <c r="DM12" s="118">
        <f t="shared" si="3"/>
        <v>0</v>
      </c>
      <c r="DN12" s="402"/>
      <c r="DO12" s="402"/>
      <c r="DP12" s="428" t="e">
        <f>#VALUE!</f>
        <v>#VALUE!</v>
      </c>
      <c r="DQ12" s="404" t="e">
        <f t="shared" si="5"/>
        <v>#VALUE!</v>
      </c>
      <c r="DR12" s="118">
        <f t="shared" si="6"/>
        <v>0</v>
      </c>
      <c r="DS12" s="118">
        <f t="shared" si="7"/>
        <v>0</v>
      </c>
      <c r="DT12" s="405"/>
      <c r="DU12" s="429">
        <v>-31.251393</v>
      </c>
      <c r="DV12" s="407">
        <f t="shared" si="8"/>
        <v>-31.251393</v>
      </c>
      <c r="DX12" s="389">
        <f t="shared" si="11"/>
        <v>0</v>
      </c>
      <c r="DY12" s="389">
        <f t="shared" si="12"/>
        <v>0</v>
      </c>
      <c r="DZ12" s="389">
        <f t="shared" si="13"/>
        <v>0</v>
      </c>
      <c r="EB12" s="408"/>
    </row>
    <row r="13" spans="1:132" s="430" customFormat="1" ht="19.5" customHeight="1" outlineLevel="1">
      <c r="A13" s="281"/>
      <c r="B13" s="419" t="s">
        <v>114</v>
      </c>
      <c r="C13" s="420" t="s">
        <v>115</v>
      </c>
      <c r="D13" s="421"/>
      <c r="E13" s="422"/>
      <c r="F13" s="422"/>
      <c r="G13" s="422"/>
      <c r="H13" s="423"/>
      <c r="I13" s="411"/>
      <c r="J13" s="421"/>
      <c r="K13" s="422"/>
      <c r="L13" s="422"/>
      <c r="M13" s="422"/>
      <c r="N13" s="423"/>
      <c r="O13" s="424"/>
      <c r="P13" s="421"/>
      <c r="Q13" s="422"/>
      <c r="R13" s="422"/>
      <c r="S13" s="422"/>
      <c r="T13" s="423"/>
      <c r="U13" s="412"/>
      <c r="V13" s="421"/>
      <c r="W13" s="422"/>
      <c r="X13" s="422"/>
      <c r="Y13" s="422"/>
      <c r="Z13" s="422"/>
      <c r="AA13" s="422"/>
      <c r="AB13" s="423"/>
      <c r="AC13" s="424"/>
      <c r="AD13" s="421"/>
      <c r="AE13" s="422"/>
      <c r="AF13" s="422"/>
      <c r="AG13" s="422"/>
      <c r="AH13" s="422"/>
      <c r="AI13" s="422"/>
      <c r="AJ13" s="423"/>
      <c r="AK13" s="424"/>
      <c r="AL13" s="421"/>
      <c r="AM13" s="422"/>
      <c r="AN13" s="422"/>
      <c r="AO13" s="422"/>
      <c r="AP13" s="422"/>
      <c r="AQ13" s="422"/>
      <c r="AR13" s="422"/>
      <c r="AS13" s="423"/>
      <c r="AT13" s="413"/>
      <c r="AU13" s="421"/>
      <c r="AV13" s="422"/>
      <c r="AW13" s="422"/>
      <c r="AX13" s="422"/>
      <c r="AY13" s="422"/>
      <c r="AZ13" s="422"/>
      <c r="BA13" s="423"/>
      <c r="BB13" s="424"/>
      <c r="BC13" s="421"/>
      <c r="BD13" s="422"/>
      <c r="BE13" s="422"/>
      <c r="BF13" s="422"/>
      <c r="BG13" s="422"/>
      <c r="BH13" s="422"/>
      <c r="BI13" s="423"/>
      <c r="BJ13" s="425"/>
      <c r="BK13" s="421"/>
      <c r="BL13" s="422"/>
      <c r="BM13" s="422"/>
      <c r="BN13" s="422"/>
      <c r="BO13" s="422"/>
      <c r="BP13" s="422"/>
      <c r="BQ13" s="422"/>
      <c r="BR13" s="423"/>
      <c r="BS13" s="425"/>
      <c r="BT13" s="421"/>
      <c r="BU13" s="422"/>
      <c r="BV13" s="422"/>
      <c r="BW13" s="422"/>
      <c r="BX13" s="422"/>
      <c r="BY13" s="422"/>
      <c r="BZ13" s="423"/>
      <c r="CA13" s="364"/>
      <c r="CB13" s="421"/>
      <c r="CC13" s="422"/>
      <c r="CD13" s="422"/>
      <c r="CE13" s="422"/>
      <c r="CF13" s="422"/>
      <c r="CG13" s="422"/>
      <c r="CH13" s="423"/>
      <c r="CI13" s="364"/>
      <c r="CJ13" s="421"/>
      <c r="CK13" s="422"/>
      <c r="CL13" s="422"/>
      <c r="CM13" s="422"/>
      <c r="CN13" s="422"/>
      <c r="CO13" s="422"/>
      <c r="CP13" s="423"/>
      <c r="CQ13" s="424"/>
      <c r="CR13" s="421"/>
      <c r="CS13" s="422"/>
      <c r="CT13" s="422"/>
      <c r="CU13" s="422">
        <f t="shared" si="9"/>
        <v>0</v>
      </c>
      <c r="CV13" s="422">
        <f t="shared" si="10"/>
        <v>0</v>
      </c>
      <c r="CW13" s="422"/>
      <c r="CX13" s="423" t="str">
        <f t="shared" si="4"/>
        <v>-</v>
      </c>
      <c r="CY13" s="414"/>
      <c r="CZ13" s="426"/>
      <c r="DA13" s="422"/>
      <c r="DB13" s="422"/>
      <c r="DC13" s="422"/>
      <c r="DD13" s="422"/>
      <c r="DE13" s="423" t="e">
        <f>+CZ13/DD13-1</f>
        <v>#DIV/0!</v>
      </c>
      <c r="DF13" s="423" t="e">
        <f>+DA13/DD13-1</f>
        <v>#DIV/0!</v>
      </c>
      <c r="DG13" s="427" t="e">
        <f t="shared" si="14"/>
        <v>#DIV/0!</v>
      </c>
      <c r="DH13" s="427" t="e">
        <f t="shared" si="15"/>
        <v>#DIV/0!</v>
      </c>
      <c r="DI13" s="402"/>
      <c r="DJ13" s="118">
        <f t="shared" si="0"/>
        <v>0</v>
      </c>
      <c r="DK13" s="118">
        <f t="shared" si="1"/>
        <v>0</v>
      </c>
      <c r="DL13" s="118">
        <f t="shared" si="2"/>
        <v>0</v>
      </c>
      <c r="DM13" s="118">
        <f t="shared" si="3"/>
        <v>0</v>
      </c>
      <c r="DN13" s="402"/>
      <c r="DO13" s="402"/>
      <c r="DP13" s="428" t="e">
        <f>#VALUE!</f>
        <v>#VALUE!</v>
      </c>
      <c r="DQ13" s="404" t="e">
        <f t="shared" si="5"/>
        <v>#VALUE!</v>
      </c>
      <c r="DR13" s="118">
        <f t="shared" si="6"/>
        <v>0</v>
      </c>
      <c r="DS13" s="118">
        <f t="shared" si="7"/>
        <v>0</v>
      </c>
      <c r="DT13" s="405"/>
      <c r="DU13" s="429">
        <v>68.494617000000005</v>
      </c>
      <c r="DV13" s="407">
        <f t="shared" si="8"/>
        <v>68.494617000000005</v>
      </c>
      <c r="DX13" s="389">
        <f t="shared" si="11"/>
        <v>0</v>
      </c>
      <c r="DY13" s="389">
        <f t="shared" si="12"/>
        <v>0</v>
      </c>
      <c r="DZ13" s="389">
        <f t="shared" si="13"/>
        <v>0</v>
      </c>
      <c r="EB13" s="408"/>
    </row>
    <row r="14" spans="1:132" s="430" customFormat="1" ht="19.5" customHeight="1" outlineLevel="1">
      <c r="A14" s="281"/>
      <c r="B14" s="419" t="s">
        <v>116</v>
      </c>
      <c r="C14" s="420" t="s">
        <v>117</v>
      </c>
      <c r="D14" s="421"/>
      <c r="E14" s="422"/>
      <c r="F14" s="422"/>
      <c r="G14" s="422"/>
      <c r="H14" s="423"/>
      <c r="I14" s="411"/>
      <c r="J14" s="421"/>
      <c r="K14" s="422"/>
      <c r="L14" s="422"/>
      <c r="M14" s="422"/>
      <c r="N14" s="423"/>
      <c r="O14" s="424"/>
      <c r="P14" s="421"/>
      <c r="Q14" s="422"/>
      <c r="R14" s="422"/>
      <c r="S14" s="422"/>
      <c r="T14" s="423"/>
      <c r="U14" s="412"/>
      <c r="V14" s="421"/>
      <c r="W14" s="422"/>
      <c r="X14" s="422"/>
      <c r="Y14" s="422"/>
      <c r="Z14" s="422"/>
      <c r="AA14" s="422"/>
      <c r="AB14" s="423"/>
      <c r="AC14" s="424"/>
      <c r="AD14" s="421"/>
      <c r="AE14" s="422"/>
      <c r="AF14" s="422"/>
      <c r="AG14" s="422"/>
      <c r="AH14" s="422"/>
      <c r="AI14" s="422"/>
      <c r="AJ14" s="423"/>
      <c r="AK14" s="424"/>
      <c r="AL14" s="421"/>
      <c r="AM14" s="422"/>
      <c r="AN14" s="422"/>
      <c r="AO14" s="422"/>
      <c r="AP14" s="422"/>
      <c r="AQ14" s="422"/>
      <c r="AR14" s="422"/>
      <c r="AS14" s="423"/>
      <c r="AT14" s="413"/>
      <c r="AU14" s="421"/>
      <c r="AV14" s="422"/>
      <c r="AW14" s="422"/>
      <c r="AX14" s="422"/>
      <c r="AY14" s="422"/>
      <c r="AZ14" s="422"/>
      <c r="BA14" s="423"/>
      <c r="BB14" s="424"/>
      <c r="BC14" s="421"/>
      <c r="BD14" s="422"/>
      <c r="BE14" s="422"/>
      <c r="BF14" s="422"/>
      <c r="BG14" s="422"/>
      <c r="BH14" s="422"/>
      <c r="BI14" s="423"/>
      <c r="BJ14" s="425"/>
      <c r="BK14" s="421"/>
      <c r="BL14" s="422"/>
      <c r="BM14" s="422"/>
      <c r="BN14" s="422"/>
      <c r="BO14" s="422"/>
      <c r="BP14" s="422"/>
      <c r="BQ14" s="422"/>
      <c r="BR14" s="423"/>
      <c r="BS14" s="425"/>
      <c r="BT14" s="421"/>
      <c r="BU14" s="422"/>
      <c r="BV14" s="422"/>
      <c r="BW14" s="422"/>
      <c r="BX14" s="422"/>
      <c r="BY14" s="422"/>
      <c r="BZ14" s="423"/>
      <c r="CA14" s="364"/>
      <c r="CB14" s="421"/>
      <c r="CC14" s="422"/>
      <c r="CD14" s="422"/>
      <c r="CE14" s="422"/>
      <c r="CF14" s="422"/>
      <c r="CG14" s="432"/>
      <c r="CH14" s="423"/>
      <c r="CI14" s="364"/>
      <c r="CJ14" s="421"/>
      <c r="CK14" s="422"/>
      <c r="CL14" s="422"/>
      <c r="CM14" s="422"/>
      <c r="CN14" s="422"/>
      <c r="CO14" s="432"/>
      <c r="CP14" s="423"/>
      <c r="CQ14" s="424"/>
      <c r="CR14" s="421"/>
      <c r="CS14" s="422"/>
      <c r="CT14" s="422"/>
      <c r="CU14" s="422">
        <f t="shared" si="9"/>
        <v>0</v>
      </c>
      <c r="CV14" s="422">
        <f t="shared" si="10"/>
        <v>0</v>
      </c>
      <c r="CW14" s="422"/>
      <c r="CX14" s="423" t="str">
        <f t="shared" si="4"/>
        <v>-</v>
      </c>
      <c r="CY14" s="414"/>
      <c r="CZ14" s="426"/>
      <c r="DA14" s="422"/>
      <c r="DB14" s="422"/>
      <c r="DC14" s="422"/>
      <c r="DD14" s="422"/>
      <c r="DE14" s="423" t="e">
        <f>+CZ14/DD14-1</f>
        <v>#DIV/0!</v>
      </c>
      <c r="DF14" s="423" t="e">
        <f>+DA14/DD14-1</f>
        <v>#DIV/0!</v>
      </c>
      <c r="DG14" s="427" t="e">
        <f t="shared" si="14"/>
        <v>#DIV/0!</v>
      </c>
      <c r="DH14" s="427" t="e">
        <f t="shared" si="15"/>
        <v>#DIV/0!</v>
      </c>
      <c r="DI14" s="402"/>
      <c r="DJ14" s="118">
        <f t="shared" si="0"/>
        <v>0</v>
      </c>
      <c r="DK14" s="118">
        <f t="shared" si="1"/>
        <v>0</v>
      </c>
      <c r="DL14" s="118">
        <f t="shared" si="2"/>
        <v>0</v>
      </c>
      <c r="DM14" s="118">
        <f t="shared" si="3"/>
        <v>0</v>
      </c>
      <c r="DN14" s="402"/>
      <c r="DO14" s="402"/>
      <c r="DP14" s="428" t="e">
        <f>#VALUE!</f>
        <v>#VALUE!</v>
      </c>
      <c r="DQ14" s="404" t="e">
        <f t="shared" si="5"/>
        <v>#VALUE!</v>
      </c>
      <c r="DR14" s="118">
        <f t="shared" si="6"/>
        <v>0</v>
      </c>
      <c r="DS14" s="118">
        <f t="shared" si="7"/>
        <v>0</v>
      </c>
      <c r="DT14" s="405"/>
      <c r="DU14" s="429">
        <v>14.369377999999999</v>
      </c>
      <c r="DV14" s="407">
        <f t="shared" si="8"/>
        <v>14.369377999999999</v>
      </c>
      <c r="DX14" s="389">
        <f t="shared" si="11"/>
        <v>0</v>
      </c>
      <c r="DY14" s="389">
        <f t="shared" si="12"/>
        <v>0</v>
      </c>
      <c r="DZ14" s="389">
        <f t="shared" si="13"/>
        <v>0</v>
      </c>
      <c r="EB14" s="408"/>
    </row>
    <row r="15" spans="1:132" s="430" customFormat="1" ht="19.5" customHeight="1" outlineLevel="1">
      <c r="A15" s="281"/>
      <c r="B15" s="433" t="s">
        <v>118</v>
      </c>
      <c r="C15" s="420" t="s">
        <v>119</v>
      </c>
      <c r="D15" s="434"/>
      <c r="E15" s="435"/>
      <c r="F15" s="435"/>
      <c r="G15" s="435"/>
      <c r="H15" s="436"/>
      <c r="I15" s="411"/>
      <c r="J15" s="434"/>
      <c r="K15" s="435"/>
      <c r="L15" s="435"/>
      <c r="M15" s="435"/>
      <c r="N15" s="436"/>
      <c r="O15" s="437"/>
      <c r="P15" s="434"/>
      <c r="Q15" s="435"/>
      <c r="R15" s="435"/>
      <c r="S15" s="435"/>
      <c r="T15" s="436"/>
      <c r="U15" s="412"/>
      <c r="V15" s="434"/>
      <c r="W15" s="435"/>
      <c r="X15" s="435"/>
      <c r="Y15" s="435"/>
      <c r="Z15" s="435"/>
      <c r="AA15" s="435"/>
      <c r="AB15" s="436"/>
      <c r="AC15" s="437"/>
      <c r="AD15" s="434"/>
      <c r="AE15" s="435"/>
      <c r="AF15" s="435"/>
      <c r="AG15" s="435"/>
      <c r="AH15" s="435"/>
      <c r="AI15" s="435"/>
      <c r="AJ15" s="436"/>
      <c r="AK15" s="437"/>
      <c r="AL15" s="434"/>
      <c r="AM15" s="435"/>
      <c r="AN15" s="435"/>
      <c r="AO15" s="435"/>
      <c r="AP15" s="435"/>
      <c r="AQ15" s="435"/>
      <c r="AR15" s="435"/>
      <c r="AS15" s="436"/>
      <c r="AT15" s="413"/>
      <c r="AU15" s="434"/>
      <c r="AV15" s="435"/>
      <c r="AW15" s="435"/>
      <c r="AX15" s="435"/>
      <c r="AY15" s="435"/>
      <c r="AZ15" s="435"/>
      <c r="BA15" s="436"/>
      <c r="BB15" s="437"/>
      <c r="BC15" s="434"/>
      <c r="BD15" s="435"/>
      <c r="BE15" s="435"/>
      <c r="BF15" s="435"/>
      <c r="BG15" s="435"/>
      <c r="BH15" s="435"/>
      <c r="BI15" s="436"/>
      <c r="BJ15" s="438"/>
      <c r="BK15" s="434"/>
      <c r="BL15" s="435"/>
      <c r="BM15" s="435"/>
      <c r="BN15" s="435"/>
      <c r="BO15" s="422"/>
      <c r="BP15" s="422"/>
      <c r="BQ15" s="435"/>
      <c r="BR15" s="436"/>
      <c r="BS15" s="438"/>
      <c r="BT15" s="434"/>
      <c r="BU15" s="435"/>
      <c r="BV15" s="435"/>
      <c r="BW15" s="435"/>
      <c r="BX15" s="435"/>
      <c r="BY15" s="435"/>
      <c r="BZ15" s="436"/>
      <c r="CA15" s="364"/>
      <c r="CB15" s="434"/>
      <c r="CC15" s="435"/>
      <c r="CD15" s="435"/>
      <c r="CE15" s="435"/>
      <c r="CF15" s="435"/>
      <c r="CG15" s="435"/>
      <c r="CH15" s="436"/>
      <c r="CI15" s="364"/>
      <c r="CJ15" s="434"/>
      <c r="CK15" s="435"/>
      <c r="CL15" s="435"/>
      <c r="CM15" s="435"/>
      <c r="CN15" s="435"/>
      <c r="CO15" s="435"/>
      <c r="CP15" s="436"/>
      <c r="CQ15" s="437"/>
      <c r="CR15" s="434"/>
      <c r="CS15" s="436"/>
      <c r="CT15" s="439"/>
      <c r="CU15" s="436"/>
      <c r="CV15" s="436"/>
      <c r="CW15" s="436"/>
      <c r="CX15" s="436" t="str">
        <f t="shared" si="4"/>
        <v>-</v>
      </c>
      <c r="CY15" s="440"/>
      <c r="CZ15" s="441"/>
      <c r="DA15" s="435"/>
      <c r="DB15" s="435"/>
      <c r="DC15" s="435"/>
      <c r="DD15" s="435"/>
      <c r="DE15" s="436"/>
      <c r="DF15" s="436"/>
      <c r="DG15" s="442" t="e">
        <f t="shared" si="14"/>
        <v>#DIV/0!</v>
      </c>
      <c r="DH15" s="442" t="e">
        <f t="shared" si="15"/>
        <v>#DIV/0!</v>
      </c>
      <c r="DI15" s="402"/>
      <c r="DJ15" s="118">
        <f t="shared" si="0"/>
        <v>0</v>
      </c>
      <c r="DK15" s="118">
        <f t="shared" si="1"/>
        <v>0</v>
      </c>
      <c r="DL15" s="118">
        <f t="shared" si="2"/>
        <v>0</v>
      </c>
      <c r="DM15" s="118">
        <f t="shared" si="3"/>
        <v>0</v>
      </c>
      <c r="DN15" s="402"/>
      <c r="DO15" s="402"/>
      <c r="DP15" s="443"/>
      <c r="DQ15" s="404">
        <f t="shared" si="5"/>
        <v>0</v>
      </c>
      <c r="DR15" s="118">
        <f t="shared" si="6"/>
        <v>0</v>
      </c>
      <c r="DS15" s="118">
        <f t="shared" si="7"/>
        <v>0</v>
      </c>
      <c r="DT15" s="405"/>
      <c r="DU15" s="429"/>
      <c r="DV15" s="407">
        <f t="shared" si="8"/>
        <v>0</v>
      </c>
      <c r="DX15" s="389">
        <f t="shared" si="11"/>
        <v>0</v>
      </c>
      <c r="DY15" s="389">
        <f t="shared" si="12"/>
        <v>0</v>
      </c>
      <c r="DZ15" s="389">
        <f t="shared" si="13"/>
        <v>0</v>
      </c>
      <c r="EB15" s="408"/>
    </row>
    <row r="16" spans="1:132" s="430" customFormat="1" ht="19.5" customHeight="1" outlineLevel="1">
      <c r="A16" s="281"/>
      <c r="B16" s="419" t="s">
        <v>120</v>
      </c>
      <c r="C16" s="420" t="s">
        <v>121</v>
      </c>
      <c r="D16" s="421"/>
      <c r="E16" s="422"/>
      <c r="F16" s="422"/>
      <c r="G16" s="422"/>
      <c r="H16" s="423"/>
      <c r="I16" s="411"/>
      <c r="J16" s="421"/>
      <c r="K16" s="422"/>
      <c r="L16" s="422"/>
      <c r="M16" s="422"/>
      <c r="N16" s="423"/>
      <c r="O16" s="424"/>
      <c r="P16" s="421"/>
      <c r="Q16" s="422"/>
      <c r="R16" s="422"/>
      <c r="S16" s="422"/>
      <c r="T16" s="423"/>
      <c r="U16" s="412"/>
      <c r="V16" s="444"/>
      <c r="W16" s="422"/>
      <c r="X16" s="422"/>
      <c r="Y16" s="422"/>
      <c r="Z16" s="422"/>
      <c r="AA16" s="422"/>
      <c r="AB16" s="423"/>
      <c r="AC16" s="424"/>
      <c r="AD16" s="444"/>
      <c r="AE16" s="422"/>
      <c r="AF16" s="422"/>
      <c r="AG16" s="422"/>
      <c r="AH16" s="422"/>
      <c r="AI16" s="422"/>
      <c r="AJ16" s="423"/>
      <c r="AK16" s="424"/>
      <c r="AL16" s="444"/>
      <c r="AM16" s="422"/>
      <c r="AN16" s="422"/>
      <c r="AO16" s="422"/>
      <c r="AP16" s="422"/>
      <c r="AQ16" s="422"/>
      <c r="AR16" s="422"/>
      <c r="AS16" s="423"/>
      <c r="AT16" s="413"/>
      <c r="AU16" s="444"/>
      <c r="AV16" s="422"/>
      <c r="AW16" s="422"/>
      <c r="AX16" s="422"/>
      <c r="AY16" s="422"/>
      <c r="AZ16" s="422"/>
      <c r="BA16" s="423"/>
      <c r="BB16" s="424"/>
      <c r="BC16" s="444"/>
      <c r="BD16" s="422"/>
      <c r="BE16" s="422"/>
      <c r="BF16" s="422"/>
      <c r="BG16" s="422"/>
      <c r="BH16" s="422"/>
      <c r="BI16" s="423"/>
      <c r="BJ16" s="425"/>
      <c r="BK16" s="444"/>
      <c r="BL16" s="422"/>
      <c r="BM16" s="422"/>
      <c r="BN16" s="422"/>
      <c r="BO16" s="422"/>
      <c r="BP16" s="422"/>
      <c r="BQ16" s="422"/>
      <c r="BR16" s="423"/>
      <c r="BS16" s="425"/>
      <c r="BT16" s="444"/>
      <c r="BU16" s="422"/>
      <c r="BV16" s="422"/>
      <c r="BW16" s="422"/>
      <c r="BX16" s="422"/>
      <c r="BY16" s="422"/>
      <c r="BZ16" s="423"/>
      <c r="CA16" s="364"/>
      <c r="CB16" s="444"/>
      <c r="CC16" s="422"/>
      <c r="CD16" s="422"/>
      <c r="CE16" s="422"/>
      <c r="CF16" s="422"/>
      <c r="CG16" s="422"/>
      <c r="CH16" s="423"/>
      <c r="CI16" s="364"/>
      <c r="CJ16" s="444"/>
      <c r="CK16" s="422"/>
      <c r="CL16" s="422"/>
      <c r="CM16" s="422"/>
      <c r="CN16" s="422"/>
      <c r="CO16" s="422"/>
      <c r="CP16" s="423"/>
      <c r="CQ16" s="424"/>
      <c r="CR16" s="421"/>
      <c r="CS16" s="422"/>
      <c r="CT16" s="422"/>
      <c r="CU16" s="422">
        <f t="shared" ref="CU16:CU38" si="16">+CR16-CS16</f>
        <v>0</v>
      </c>
      <c r="CV16" s="422">
        <f t="shared" ref="CV16:CV38" si="17">+CR16-CT16</f>
        <v>0</v>
      </c>
      <c r="CW16" s="422"/>
      <c r="CX16" s="423" t="str">
        <f t="shared" si="4"/>
        <v>-</v>
      </c>
      <c r="CY16" s="414"/>
      <c r="CZ16" s="426"/>
      <c r="DA16" s="422"/>
      <c r="DB16" s="422"/>
      <c r="DC16" s="422"/>
      <c r="DD16" s="422"/>
      <c r="DE16" s="423" t="e">
        <f>+CZ16/DD16-1</f>
        <v>#DIV/0!</v>
      </c>
      <c r="DF16" s="423" t="e">
        <f>+DA16/DD16-1</f>
        <v>#DIV/0!</v>
      </c>
      <c r="DG16" s="427" t="e">
        <f t="shared" si="14"/>
        <v>#DIV/0!</v>
      </c>
      <c r="DH16" s="427" t="e">
        <f t="shared" si="15"/>
        <v>#DIV/0!</v>
      </c>
      <c r="DI16" s="402"/>
      <c r="DJ16" s="118">
        <f t="shared" si="0"/>
        <v>0</v>
      </c>
      <c r="DK16" s="118">
        <f t="shared" si="1"/>
        <v>0</v>
      </c>
      <c r="DL16" s="118">
        <f t="shared" si="2"/>
        <v>0</v>
      </c>
      <c r="DM16" s="118">
        <f t="shared" si="3"/>
        <v>0</v>
      </c>
      <c r="DN16" s="402"/>
      <c r="DO16" s="402"/>
      <c r="DP16" s="428" t="e">
        <f>#VALUE!</f>
        <v>#VALUE!</v>
      </c>
      <c r="DQ16" s="404" t="e">
        <f t="shared" si="5"/>
        <v>#VALUE!</v>
      </c>
      <c r="DR16" s="118">
        <f t="shared" si="6"/>
        <v>0</v>
      </c>
      <c r="DS16" s="118">
        <f t="shared" si="7"/>
        <v>0</v>
      </c>
      <c r="DT16" s="404">
        <v>22.791149000000001</v>
      </c>
      <c r="DU16" s="429">
        <v>89.601338999999996</v>
      </c>
      <c r="DV16" s="407">
        <f t="shared" si="8"/>
        <v>89.601338999999996</v>
      </c>
      <c r="DX16" s="389">
        <f t="shared" si="11"/>
        <v>0</v>
      </c>
      <c r="DY16" s="389">
        <f t="shared" si="12"/>
        <v>0</v>
      </c>
      <c r="DZ16" s="389">
        <f t="shared" si="13"/>
        <v>0</v>
      </c>
      <c r="EB16" s="408"/>
    </row>
    <row r="17" spans="1:132" s="430" customFormat="1" ht="19.5" customHeight="1" outlineLevel="1">
      <c r="A17" s="281"/>
      <c r="B17" s="419" t="s">
        <v>122</v>
      </c>
      <c r="C17" s="420" t="s">
        <v>123</v>
      </c>
      <c r="D17" s="421"/>
      <c r="E17" s="422"/>
      <c r="F17" s="422"/>
      <c r="G17" s="422"/>
      <c r="H17" s="445"/>
      <c r="I17" s="446"/>
      <c r="J17" s="421"/>
      <c r="K17" s="422"/>
      <c r="L17" s="422"/>
      <c r="M17" s="422"/>
      <c r="N17" s="445"/>
      <c r="O17" s="424"/>
      <c r="P17" s="421"/>
      <c r="Q17" s="422"/>
      <c r="R17" s="422"/>
      <c r="S17" s="422"/>
      <c r="T17" s="445"/>
      <c r="U17" s="412"/>
      <c r="V17" s="421"/>
      <c r="W17" s="422"/>
      <c r="X17" s="422"/>
      <c r="Y17" s="422"/>
      <c r="Z17" s="422"/>
      <c r="AA17" s="422"/>
      <c r="AB17" s="445"/>
      <c r="AC17" s="447"/>
      <c r="AD17" s="421"/>
      <c r="AE17" s="422"/>
      <c r="AF17" s="422"/>
      <c r="AG17" s="422"/>
      <c r="AH17" s="422"/>
      <c r="AI17" s="422"/>
      <c r="AJ17" s="445"/>
      <c r="AK17" s="447"/>
      <c r="AL17" s="421"/>
      <c r="AM17" s="422"/>
      <c r="AN17" s="422"/>
      <c r="AO17" s="422"/>
      <c r="AP17" s="422"/>
      <c r="AQ17" s="422"/>
      <c r="AR17" s="422"/>
      <c r="AS17" s="445"/>
      <c r="AT17" s="413"/>
      <c r="AU17" s="421"/>
      <c r="AV17" s="422"/>
      <c r="AW17" s="422"/>
      <c r="AX17" s="422"/>
      <c r="AY17" s="422"/>
      <c r="AZ17" s="422"/>
      <c r="BA17" s="445"/>
      <c r="BB17" s="447"/>
      <c r="BC17" s="421"/>
      <c r="BD17" s="422"/>
      <c r="BE17" s="422"/>
      <c r="BF17" s="422"/>
      <c r="BG17" s="422"/>
      <c r="BH17" s="422"/>
      <c r="BI17" s="445"/>
      <c r="BJ17" s="425"/>
      <c r="BK17" s="421"/>
      <c r="BL17" s="422"/>
      <c r="BM17" s="422"/>
      <c r="BN17" s="422"/>
      <c r="BO17" s="422"/>
      <c r="BP17" s="422"/>
      <c r="BQ17" s="422"/>
      <c r="BR17" s="445"/>
      <c r="BS17" s="425"/>
      <c r="BT17" s="421"/>
      <c r="BU17" s="422"/>
      <c r="BV17" s="422"/>
      <c r="BW17" s="422"/>
      <c r="BX17" s="422"/>
      <c r="BY17" s="422"/>
      <c r="BZ17" s="445"/>
      <c r="CA17" s="364"/>
      <c r="CB17" s="421"/>
      <c r="CC17" s="422"/>
      <c r="CD17" s="422"/>
      <c r="CE17" s="422"/>
      <c r="CF17" s="422"/>
      <c r="CG17" s="422"/>
      <c r="CH17" s="445"/>
      <c r="CI17" s="364"/>
      <c r="CJ17" s="421"/>
      <c r="CK17" s="422"/>
      <c r="CL17" s="422"/>
      <c r="CM17" s="422"/>
      <c r="CN17" s="422"/>
      <c r="CO17" s="422"/>
      <c r="CP17" s="445"/>
      <c r="CQ17" s="447"/>
      <c r="CR17" s="421"/>
      <c r="CS17" s="422"/>
      <c r="CT17" s="422"/>
      <c r="CU17" s="422">
        <f t="shared" si="16"/>
        <v>0</v>
      </c>
      <c r="CV17" s="422">
        <f t="shared" si="17"/>
        <v>0</v>
      </c>
      <c r="CW17" s="422"/>
      <c r="CX17" s="423" t="str">
        <f t="shared" si="4"/>
        <v>-</v>
      </c>
      <c r="CY17" s="414"/>
      <c r="CZ17" s="426"/>
      <c r="DA17" s="422"/>
      <c r="DB17" s="422"/>
      <c r="DC17" s="422"/>
      <c r="DD17" s="422"/>
      <c r="DE17" s="423"/>
      <c r="DF17" s="423"/>
      <c r="DG17" s="427"/>
      <c r="DH17" s="427"/>
      <c r="DI17" s="402"/>
      <c r="DJ17" s="118">
        <f t="shared" si="0"/>
        <v>0</v>
      </c>
      <c r="DK17" s="118">
        <f t="shared" si="1"/>
        <v>0</v>
      </c>
      <c r="DL17" s="118">
        <f t="shared" si="2"/>
        <v>0</v>
      </c>
      <c r="DM17" s="118">
        <f t="shared" si="3"/>
        <v>0</v>
      </c>
      <c r="DN17" s="402"/>
      <c r="DO17" s="402"/>
      <c r="DP17" s="428"/>
      <c r="DQ17" s="404">
        <f t="shared" si="5"/>
        <v>0</v>
      </c>
      <c r="DR17" s="118">
        <f t="shared" si="6"/>
        <v>0</v>
      </c>
      <c r="DS17" s="118">
        <f t="shared" si="7"/>
        <v>0</v>
      </c>
      <c r="DT17" s="405"/>
      <c r="DU17" s="429"/>
      <c r="DV17" s="407">
        <f t="shared" si="8"/>
        <v>0</v>
      </c>
      <c r="DX17" s="389">
        <f t="shared" si="11"/>
        <v>0</v>
      </c>
      <c r="DY17" s="389">
        <f t="shared" si="12"/>
        <v>0</v>
      </c>
      <c r="DZ17" s="389">
        <f t="shared" si="13"/>
        <v>0</v>
      </c>
      <c r="EB17" s="408"/>
    </row>
    <row r="18" spans="1:132" s="430" customFormat="1" ht="19.5" customHeight="1" outlineLevel="1">
      <c r="A18" s="281"/>
      <c r="B18" s="419" t="s">
        <v>124</v>
      </c>
      <c r="C18" s="420" t="s">
        <v>125</v>
      </c>
      <c r="D18" s="421"/>
      <c r="E18" s="422"/>
      <c r="F18" s="422"/>
      <c r="G18" s="422"/>
      <c r="H18" s="445"/>
      <c r="I18" s="446"/>
      <c r="J18" s="421"/>
      <c r="K18" s="422"/>
      <c r="L18" s="422"/>
      <c r="M18" s="422"/>
      <c r="N18" s="445"/>
      <c r="O18" s="424"/>
      <c r="P18" s="421"/>
      <c r="Q18" s="422"/>
      <c r="R18" s="422"/>
      <c r="S18" s="422"/>
      <c r="T18" s="445"/>
      <c r="U18" s="412"/>
      <c r="V18" s="421"/>
      <c r="W18" s="422"/>
      <c r="X18" s="422"/>
      <c r="Y18" s="422"/>
      <c r="Z18" s="422"/>
      <c r="AA18" s="422"/>
      <c r="AB18" s="445"/>
      <c r="AC18" s="447"/>
      <c r="AD18" s="421"/>
      <c r="AE18" s="422"/>
      <c r="AF18" s="422"/>
      <c r="AG18" s="422"/>
      <c r="AH18" s="422"/>
      <c r="AI18" s="422"/>
      <c r="AJ18" s="445"/>
      <c r="AK18" s="447"/>
      <c r="AL18" s="421"/>
      <c r="AM18" s="422"/>
      <c r="AN18" s="422"/>
      <c r="AO18" s="422"/>
      <c r="AP18" s="422"/>
      <c r="AQ18" s="422"/>
      <c r="AR18" s="422"/>
      <c r="AS18" s="445"/>
      <c r="AT18" s="413"/>
      <c r="AU18" s="421"/>
      <c r="AV18" s="422"/>
      <c r="AW18" s="422"/>
      <c r="AX18" s="422"/>
      <c r="AY18" s="422"/>
      <c r="AZ18" s="422"/>
      <c r="BA18" s="445"/>
      <c r="BB18" s="447"/>
      <c r="BC18" s="421"/>
      <c r="BD18" s="422"/>
      <c r="BE18" s="422"/>
      <c r="BF18" s="422"/>
      <c r="BG18" s="422"/>
      <c r="BH18" s="422"/>
      <c r="BI18" s="445"/>
      <c r="BJ18" s="425"/>
      <c r="BK18" s="421"/>
      <c r="BL18" s="422"/>
      <c r="BM18" s="422"/>
      <c r="BN18" s="422"/>
      <c r="BO18" s="422"/>
      <c r="BP18" s="422"/>
      <c r="BQ18" s="422"/>
      <c r="BR18" s="445"/>
      <c r="BS18" s="425"/>
      <c r="BT18" s="421"/>
      <c r="BU18" s="422"/>
      <c r="BV18" s="422"/>
      <c r="BW18" s="422"/>
      <c r="BX18" s="422"/>
      <c r="BY18" s="422"/>
      <c r="BZ18" s="445"/>
      <c r="CA18" s="364"/>
      <c r="CB18" s="421"/>
      <c r="CC18" s="422"/>
      <c r="CD18" s="422"/>
      <c r="CE18" s="422"/>
      <c r="CF18" s="422"/>
      <c r="CG18" s="422"/>
      <c r="CH18" s="445"/>
      <c r="CI18" s="364"/>
      <c r="CJ18" s="421"/>
      <c r="CK18" s="422"/>
      <c r="CL18" s="422"/>
      <c r="CM18" s="422"/>
      <c r="CN18" s="422"/>
      <c r="CO18" s="422"/>
      <c r="CP18" s="445"/>
      <c r="CQ18" s="447"/>
      <c r="CR18" s="421"/>
      <c r="CS18" s="422"/>
      <c r="CT18" s="422"/>
      <c r="CU18" s="422">
        <f t="shared" si="16"/>
        <v>0</v>
      </c>
      <c r="CV18" s="422">
        <f t="shared" si="17"/>
        <v>0</v>
      </c>
      <c r="CW18" s="422"/>
      <c r="CX18" s="423" t="str">
        <f t="shared" si="4"/>
        <v>-</v>
      </c>
      <c r="CY18" s="414"/>
      <c r="CZ18" s="426"/>
      <c r="DA18" s="422"/>
      <c r="DB18" s="422"/>
      <c r="DC18" s="422"/>
      <c r="DD18" s="422"/>
      <c r="DE18" s="423"/>
      <c r="DF18" s="423"/>
      <c r="DG18" s="427"/>
      <c r="DH18" s="427"/>
      <c r="DI18" s="402"/>
      <c r="DJ18" s="118">
        <f t="shared" si="0"/>
        <v>0</v>
      </c>
      <c r="DK18" s="118">
        <f t="shared" si="1"/>
        <v>0</v>
      </c>
      <c r="DL18" s="118">
        <f t="shared" si="2"/>
        <v>0</v>
      </c>
      <c r="DM18" s="118">
        <f t="shared" si="3"/>
        <v>0</v>
      </c>
      <c r="DN18" s="402"/>
      <c r="DO18" s="402"/>
      <c r="DP18" s="428"/>
      <c r="DQ18" s="404">
        <f t="shared" si="5"/>
        <v>0</v>
      </c>
      <c r="DR18" s="118">
        <f t="shared" si="6"/>
        <v>0</v>
      </c>
      <c r="DS18" s="118">
        <f t="shared" si="7"/>
        <v>0</v>
      </c>
      <c r="DT18" s="405"/>
      <c r="DU18" s="429"/>
      <c r="DV18" s="407">
        <f t="shared" si="8"/>
        <v>0</v>
      </c>
      <c r="DX18" s="389">
        <f t="shared" si="11"/>
        <v>0</v>
      </c>
      <c r="DY18" s="389">
        <f t="shared" si="12"/>
        <v>0</v>
      </c>
      <c r="DZ18" s="389">
        <f t="shared" si="13"/>
        <v>0</v>
      </c>
      <c r="EB18" s="408"/>
    </row>
    <row r="19" spans="1:132" s="430" customFormat="1" ht="19.5" customHeight="1" outlineLevel="1">
      <c r="A19" s="281"/>
      <c r="B19" s="419" t="s">
        <v>126</v>
      </c>
      <c r="C19" s="420" t="s">
        <v>127</v>
      </c>
      <c r="D19" s="421"/>
      <c r="E19" s="422"/>
      <c r="F19" s="422"/>
      <c r="G19" s="422"/>
      <c r="H19" s="423"/>
      <c r="I19" s="411"/>
      <c r="J19" s="421"/>
      <c r="K19" s="422"/>
      <c r="L19" s="422"/>
      <c r="M19" s="422"/>
      <c r="N19" s="423"/>
      <c r="O19" s="424"/>
      <c r="P19" s="421"/>
      <c r="Q19" s="422"/>
      <c r="R19" s="422"/>
      <c r="S19" s="422"/>
      <c r="T19" s="423"/>
      <c r="U19" s="412"/>
      <c r="V19" s="421"/>
      <c r="W19" s="422"/>
      <c r="X19" s="422"/>
      <c r="Y19" s="422"/>
      <c r="Z19" s="422"/>
      <c r="AA19" s="422"/>
      <c r="AB19" s="423"/>
      <c r="AC19" s="424"/>
      <c r="AD19" s="421"/>
      <c r="AE19" s="422"/>
      <c r="AF19" s="422"/>
      <c r="AG19" s="422"/>
      <c r="AH19" s="422"/>
      <c r="AI19" s="422"/>
      <c r="AJ19" s="423"/>
      <c r="AK19" s="424"/>
      <c r="AL19" s="421"/>
      <c r="AM19" s="422"/>
      <c r="AN19" s="422"/>
      <c r="AO19" s="422"/>
      <c r="AP19" s="422"/>
      <c r="AQ19" s="422"/>
      <c r="AR19" s="422"/>
      <c r="AS19" s="423"/>
      <c r="AT19" s="413"/>
      <c r="AU19" s="421"/>
      <c r="AV19" s="422"/>
      <c r="AW19" s="422"/>
      <c r="AX19" s="422"/>
      <c r="AY19" s="422"/>
      <c r="AZ19" s="422"/>
      <c r="BA19" s="423"/>
      <c r="BB19" s="424"/>
      <c r="BC19" s="421"/>
      <c r="BD19" s="422"/>
      <c r="BE19" s="422"/>
      <c r="BF19" s="422"/>
      <c r="BG19" s="422"/>
      <c r="BH19" s="422"/>
      <c r="BI19" s="423"/>
      <c r="BJ19" s="425"/>
      <c r="BK19" s="421"/>
      <c r="BL19" s="422"/>
      <c r="BM19" s="422"/>
      <c r="BN19" s="422"/>
      <c r="BO19" s="422"/>
      <c r="BP19" s="422"/>
      <c r="BQ19" s="422"/>
      <c r="BR19" s="423"/>
      <c r="BS19" s="425"/>
      <c r="BT19" s="421"/>
      <c r="BU19" s="422"/>
      <c r="BV19" s="422"/>
      <c r="BW19" s="422"/>
      <c r="BX19" s="422"/>
      <c r="BY19" s="422"/>
      <c r="BZ19" s="423"/>
      <c r="CA19" s="364"/>
      <c r="CB19" s="421"/>
      <c r="CC19" s="422"/>
      <c r="CD19" s="422"/>
      <c r="CE19" s="422"/>
      <c r="CF19" s="422"/>
      <c r="CG19" s="422"/>
      <c r="CH19" s="423"/>
      <c r="CI19" s="364"/>
      <c r="CJ19" s="421"/>
      <c r="CK19" s="422"/>
      <c r="CL19" s="422"/>
      <c r="CM19" s="422"/>
      <c r="CN19" s="422"/>
      <c r="CO19" s="422"/>
      <c r="CP19" s="423"/>
      <c r="CQ19" s="424"/>
      <c r="CR19" s="421"/>
      <c r="CS19" s="422"/>
      <c r="CT19" s="422"/>
      <c r="CU19" s="422">
        <f t="shared" si="16"/>
        <v>0</v>
      </c>
      <c r="CV19" s="422">
        <f t="shared" si="17"/>
        <v>0</v>
      </c>
      <c r="CW19" s="422"/>
      <c r="CX19" s="423" t="str">
        <f t="shared" si="4"/>
        <v>-</v>
      </c>
      <c r="CY19" s="414"/>
      <c r="CZ19" s="426"/>
      <c r="DA19" s="422"/>
      <c r="DB19" s="422"/>
      <c r="DC19" s="422"/>
      <c r="DD19" s="422"/>
      <c r="DE19" s="423"/>
      <c r="DF19" s="423"/>
      <c r="DG19" s="427"/>
      <c r="DH19" s="427"/>
      <c r="DI19" s="402"/>
      <c r="DJ19" s="118">
        <f t="shared" si="0"/>
        <v>0</v>
      </c>
      <c r="DK19" s="118">
        <f t="shared" si="1"/>
        <v>0</v>
      </c>
      <c r="DL19" s="118">
        <f t="shared" si="2"/>
        <v>0</v>
      </c>
      <c r="DM19" s="118">
        <f t="shared" si="3"/>
        <v>0</v>
      </c>
      <c r="DN19" s="402"/>
      <c r="DO19" s="402"/>
      <c r="DP19" s="428"/>
      <c r="DQ19" s="404">
        <f t="shared" si="5"/>
        <v>0</v>
      </c>
      <c r="DR19" s="118">
        <f t="shared" si="6"/>
        <v>0</v>
      </c>
      <c r="DS19" s="118">
        <f t="shared" si="7"/>
        <v>0</v>
      </c>
      <c r="DT19" s="405"/>
      <c r="DU19" s="429"/>
      <c r="DV19" s="407">
        <f t="shared" si="8"/>
        <v>0</v>
      </c>
      <c r="DX19" s="389">
        <f t="shared" si="11"/>
        <v>0</v>
      </c>
      <c r="DY19" s="389">
        <f t="shared" si="12"/>
        <v>0</v>
      </c>
      <c r="DZ19" s="389">
        <f t="shared" si="13"/>
        <v>0</v>
      </c>
      <c r="EB19" s="408"/>
    </row>
    <row r="20" spans="1:132" s="430" customFormat="1" ht="19.5" customHeight="1" outlineLevel="1">
      <c r="A20" s="281"/>
      <c r="B20" s="419" t="s">
        <v>128</v>
      </c>
      <c r="C20" s="420" t="s">
        <v>129</v>
      </c>
      <c r="D20" s="421"/>
      <c r="E20" s="422"/>
      <c r="F20" s="422"/>
      <c r="G20" s="422"/>
      <c r="H20" s="423"/>
      <c r="I20" s="411"/>
      <c r="J20" s="421"/>
      <c r="K20" s="422"/>
      <c r="L20" s="422"/>
      <c r="M20" s="422"/>
      <c r="N20" s="423"/>
      <c r="O20" s="424"/>
      <c r="P20" s="421"/>
      <c r="Q20" s="422"/>
      <c r="R20" s="422"/>
      <c r="S20" s="422"/>
      <c r="T20" s="423"/>
      <c r="U20" s="412"/>
      <c r="V20" s="421"/>
      <c r="W20" s="422"/>
      <c r="X20" s="422"/>
      <c r="Y20" s="422"/>
      <c r="Z20" s="422"/>
      <c r="AA20" s="422"/>
      <c r="AB20" s="423"/>
      <c r="AC20" s="424"/>
      <c r="AD20" s="421"/>
      <c r="AE20" s="422"/>
      <c r="AF20" s="422"/>
      <c r="AG20" s="422"/>
      <c r="AH20" s="422"/>
      <c r="AI20" s="422"/>
      <c r="AJ20" s="423"/>
      <c r="AK20" s="424"/>
      <c r="AL20" s="421"/>
      <c r="AM20" s="422"/>
      <c r="AN20" s="422"/>
      <c r="AO20" s="422"/>
      <c r="AP20" s="422"/>
      <c r="AQ20" s="422"/>
      <c r="AR20" s="422"/>
      <c r="AS20" s="423"/>
      <c r="AT20" s="413"/>
      <c r="AU20" s="421"/>
      <c r="AV20" s="422"/>
      <c r="AW20" s="422"/>
      <c r="AX20" s="422"/>
      <c r="AY20" s="422"/>
      <c r="AZ20" s="422"/>
      <c r="BA20" s="423"/>
      <c r="BB20" s="424"/>
      <c r="BC20" s="421"/>
      <c r="BD20" s="422"/>
      <c r="BE20" s="422"/>
      <c r="BF20" s="422"/>
      <c r="BG20" s="422"/>
      <c r="BH20" s="422"/>
      <c r="BI20" s="423"/>
      <c r="BJ20" s="425"/>
      <c r="BK20" s="421"/>
      <c r="BL20" s="422"/>
      <c r="BM20" s="422"/>
      <c r="BN20" s="422"/>
      <c r="BO20" s="422"/>
      <c r="BP20" s="422"/>
      <c r="BQ20" s="422"/>
      <c r="BR20" s="423"/>
      <c r="BS20" s="425"/>
      <c r="BT20" s="421"/>
      <c r="BU20" s="422"/>
      <c r="BV20" s="422"/>
      <c r="BW20" s="422"/>
      <c r="BX20" s="422"/>
      <c r="BY20" s="422"/>
      <c r="BZ20" s="423"/>
      <c r="CA20" s="364"/>
      <c r="CB20" s="421"/>
      <c r="CC20" s="422"/>
      <c r="CD20" s="422"/>
      <c r="CE20" s="422"/>
      <c r="CF20" s="422"/>
      <c r="CG20" s="422"/>
      <c r="CH20" s="423"/>
      <c r="CI20" s="364"/>
      <c r="CJ20" s="421"/>
      <c r="CK20" s="422"/>
      <c r="CL20" s="422"/>
      <c r="CM20" s="422"/>
      <c r="CN20" s="422"/>
      <c r="CO20" s="422"/>
      <c r="CP20" s="423"/>
      <c r="CQ20" s="424"/>
      <c r="CR20" s="421"/>
      <c r="CS20" s="422"/>
      <c r="CT20" s="422"/>
      <c r="CU20" s="422">
        <f t="shared" si="16"/>
        <v>0</v>
      </c>
      <c r="CV20" s="422">
        <f t="shared" si="17"/>
        <v>0</v>
      </c>
      <c r="CW20" s="422"/>
      <c r="CX20" s="423" t="str">
        <f t="shared" si="4"/>
        <v>-</v>
      </c>
      <c r="CY20" s="414"/>
      <c r="CZ20" s="426"/>
      <c r="DA20" s="422"/>
      <c r="DB20" s="422"/>
      <c r="DC20" s="422"/>
      <c r="DD20" s="422"/>
      <c r="DE20" s="423"/>
      <c r="DF20" s="423"/>
      <c r="DG20" s="427"/>
      <c r="DH20" s="427"/>
      <c r="DI20" s="402"/>
      <c r="DJ20" s="118">
        <f t="shared" si="0"/>
        <v>0</v>
      </c>
      <c r="DK20" s="118">
        <f t="shared" si="1"/>
        <v>0</v>
      </c>
      <c r="DL20" s="118">
        <f t="shared" si="2"/>
        <v>0</v>
      </c>
      <c r="DM20" s="118">
        <f t="shared" si="3"/>
        <v>0</v>
      </c>
      <c r="DN20" s="402"/>
      <c r="DO20" s="402"/>
      <c r="DP20" s="428"/>
      <c r="DQ20" s="404">
        <f t="shared" si="5"/>
        <v>0</v>
      </c>
      <c r="DR20" s="118">
        <f t="shared" si="6"/>
        <v>0</v>
      </c>
      <c r="DS20" s="118">
        <f t="shared" si="7"/>
        <v>0</v>
      </c>
      <c r="DT20" s="405"/>
      <c r="DU20" s="429"/>
      <c r="DV20" s="407">
        <f t="shared" si="8"/>
        <v>0</v>
      </c>
      <c r="DX20" s="389">
        <f t="shared" si="11"/>
        <v>0</v>
      </c>
      <c r="DY20" s="389">
        <f t="shared" si="12"/>
        <v>0</v>
      </c>
      <c r="DZ20" s="389">
        <f t="shared" si="13"/>
        <v>0</v>
      </c>
      <c r="EB20" s="408"/>
    </row>
    <row r="21" spans="1:132" s="430" customFormat="1" ht="19.5" customHeight="1" outlineLevel="1">
      <c r="A21" s="281"/>
      <c r="B21" s="419" t="s">
        <v>130</v>
      </c>
      <c r="C21" s="420" t="s">
        <v>131</v>
      </c>
      <c r="D21" s="421"/>
      <c r="E21" s="422"/>
      <c r="F21" s="422"/>
      <c r="G21" s="422"/>
      <c r="H21" s="423"/>
      <c r="I21" s="411"/>
      <c r="J21" s="421"/>
      <c r="K21" s="422"/>
      <c r="L21" s="422"/>
      <c r="M21" s="422"/>
      <c r="N21" s="423"/>
      <c r="O21" s="424"/>
      <c r="P21" s="421"/>
      <c r="Q21" s="422"/>
      <c r="R21" s="422"/>
      <c r="S21" s="422"/>
      <c r="T21" s="423"/>
      <c r="U21" s="412"/>
      <c r="V21" s="421"/>
      <c r="W21" s="422"/>
      <c r="X21" s="422"/>
      <c r="Y21" s="422"/>
      <c r="Z21" s="422"/>
      <c r="AA21" s="422"/>
      <c r="AB21" s="423"/>
      <c r="AC21" s="424"/>
      <c r="AD21" s="421"/>
      <c r="AE21" s="422"/>
      <c r="AF21" s="422"/>
      <c r="AG21" s="422"/>
      <c r="AH21" s="422"/>
      <c r="AI21" s="422"/>
      <c r="AJ21" s="423"/>
      <c r="AK21" s="424"/>
      <c r="AL21" s="421"/>
      <c r="AM21" s="422"/>
      <c r="AN21" s="422"/>
      <c r="AO21" s="422"/>
      <c r="AP21" s="422"/>
      <c r="AQ21" s="422"/>
      <c r="AR21" s="422"/>
      <c r="AS21" s="423"/>
      <c r="AT21" s="413"/>
      <c r="AU21" s="421"/>
      <c r="AV21" s="422"/>
      <c r="AW21" s="422"/>
      <c r="AX21" s="422"/>
      <c r="AY21" s="422"/>
      <c r="AZ21" s="422"/>
      <c r="BA21" s="423"/>
      <c r="BB21" s="424"/>
      <c r="BC21" s="421"/>
      <c r="BD21" s="422"/>
      <c r="BE21" s="422"/>
      <c r="BF21" s="422"/>
      <c r="BG21" s="422"/>
      <c r="BH21" s="422"/>
      <c r="BI21" s="423"/>
      <c r="BJ21" s="425"/>
      <c r="BK21" s="421"/>
      <c r="BL21" s="422"/>
      <c r="BM21" s="422"/>
      <c r="BN21" s="422"/>
      <c r="BO21" s="422"/>
      <c r="BP21" s="422"/>
      <c r="BQ21" s="422"/>
      <c r="BR21" s="423"/>
      <c r="BS21" s="425"/>
      <c r="BT21" s="421"/>
      <c r="BU21" s="422"/>
      <c r="BV21" s="422"/>
      <c r="BW21" s="422"/>
      <c r="BX21" s="422"/>
      <c r="BY21" s="422"/>
      <c r="BZ21" s="423"/>
      <c r="CA21" s="364"/>
      <c r="CB21" s="421"/>
      <c r="CC21" s="422"/>
      <c r="CD21" s="422"/>
      <c r="CE21" s="422"/>
      <c r="CF21" s="422"/>
      <c r="CG21" s="422"/>
      <c r="CH21" s="423"/>
      <c r="CI21" s="364"/>
      <c r="CJ21" s="421"/>
      <c r="CK21" s="422"/>
      <c r="CL21" s="422"/>
      <c r="CM21" s="422"/>
      <c r="CN21" s="422"/>
      <c r="CO21" s="422"/>
      <c r="CP21" s="423"/>
      <c r="CQ21" s="424"/>
      <c r="CR21" s="421"/>
      <c r="CS21" s="422"/>
      <c r="CT21" s="422"/>
      <c r="CU21" s="422">
        <f t="shared" si="16"/>
        <v>0</v>
      </c>
      <c r="CV21" s="422">
        <f t="shared" si="17"/>
        <v>0</v>
      </c>
      <c r="CW21" s="422"/>
      <c r="CX21" s="423" t="str">
        <f t="shared" si="4"/>
        <v>-</v>
      </c>
      <c r="CY21" s="414"/>
      <c r="CZ21" s="426"/>
      <c r="DA21" s="422"/>
      <c r="DB21" s="422"/>
      <c r="DC21" s="422"/>
      <c r="DD21" s="422"/>
      <c r="DE21" s="423"/>
      <c r="DF21" s="423"/>
      <c r="DG21" s="427"/>
      <c r="DH21" s="427"/>
      <c r="DI21" s="402"/>
      <c r="DJ21" s="118">
        <f t="shared" si="0"/>
        <v>0</v>
      </c>
      <c r="DK21" s="118">
        <f t="shared" si="1"/>
        <v>0</v>
      </c>
      <c r="DL21" s="118">
        <f t="shared" si="2"/>
        <v>0</v>
      </c>
      <c r="DM21" s="118">
        <f t="shared" si="3"/>
        <v>0</v>
      </c>
      <c r="DN21" s="402"/>
      <c r="DO21" s="402"/>
      <c r="DP21" s="428"/>
      <c r="DQ21" s="404">
        <f t="shared" si="5"/>
        <v>0</v>
      </c>
      <c r="DR21" s="118">
        <f t="shared" si="6"/>
        <v>0</v>
      </c>
      <c r="DS21" s="118">
        <f t="shared" si="7"/>
        <v>0</v>
      </c>
      <c r="DT21" s="405"/>
      <c r="DU21" s="429"/>
      <c r="DV21" s="407">
        <f t="shared" si="8"/>
        <v>0</v>
      </c>
      <c r="DX21" s="389">
        <f t="shared" si="11"/>
        <v>0</v>
      </c>
      <c r="DY21" s="389">
        <f t="shared" si="12"/>
        <v>0</v>
      </c>
      <c r="DZ21" s="389">
        <f t="shared" si="13"/>
        <v>0</v>
      </c>
      <c r="EB21" s="408"/>
    </row>
    <row r="22" spans="1:132" s="430" customFormat="1" ht="19.5" customHeight="1" outlineLevel="1">
      <c r="A22" s="281"/>
      <c r="B22" s="419" t="s">
        <v>132</v>
      </c>
      <c r="C22" s="420" t="s">
        <v>133</v>
      </c>
      <c r="D22" s="421"/>
      <c r="E22" s="422"/>
      <c r="F22" s="422"/>
      <c r="G22" s="422"/>
      <c r="H22" s="423"/>
      <c r="I22" s="411"/>
      <c r="J22" s="421"/>
      <c r="K22" s="422"/>
      <c r="L22" s="422"/>
      <c r="M22" s="422"/>
      <c r="N22" s="423"/>
      <c r="O22" s="424"/>
      <c r="P22" s="421"/>
      <c r="Q22" s="422"/>
      <c r="R22" s="422"/>
      <c r="S22" s="422"/>
      <c r="T22" s="423"/>
      <c r="U22" s="412"/>
      <c r="V22" s="421"/>
      <c r="W22" s="422"/>
      <c r="X22" s="422"/>
      <c r="Y22" s="422"/>
      <c r="Z22" s="422"/>
      <c r="AA22" s="422"/>
      <c r="AB22" s="423"/>
      <c r="AC22" s="424"/>
      <c r="AD22" s="421"/>
      <c r="AE22" s="422"/>
      <c r="AF22" s="422"/>
      <c r="AG22" s="422"/>
      <c r="AH22" s="422"/>
      <c r="AI22" s="422"/>
      <c r="AJ22" s="423"/>
      <c r="AK22" s="424"/>
      <c r="AL22" s="421"/>
      <c r="AM22" s="422"/>
      <c r="AN22" s="422"/>
      <c r="AO22" s="422"/>
      <c r="AP22" s="422"/>
      <c r="AQ22" s="422"/>
      <c r="AR22" s="422"/>
      <c r="AS22" s="423"/>
      <c r="AT22" s="413"/>
      <c r="AU22" s="421"/>
      <c r="AV22" s="422"/>
      <c r="AW22" s="422"/>
      <c r="AX22" s="422"/>
      <c r="AY22" s="422"/>
      <c r="AZ22" s="422"/>
      <c r="BA22" s="423"/>
      <c r="BB22" s="424"/>
      <c r="BC22" s="421"/>
      <c r="BD22" s="422"/>
      <c r="BE22" s="422"/>
      <c r="BF22" s="422"/>
      <c r="BG22" s="422"/>
      <c r="BH22" s="422"/>
      <c r="BI22" s="423"/>
      <c r="BJ22" s="425"/>
      <c r="BK22" s="421"/>
      <c r="BL22" s="422"/>
      <c r="BM22" s="422"/>
      <c r="BN22" s="422"/>
      <c r="BO22" s="422"/>
      <c r="BP22" s="422"/>
      <c r="BQ22" s="422"/>
      <c r="BR22" s="423"/>
      <c r="BS22" s="425"/>
      <c r="BT22" s="421"/>
      <c r="BU22" s="422"/>
      <c r="BV22" s="422"/>
      <c r="BW22" s="422"/>
      <c r="BX22" s="422"/>
      <c r="BY22" s="422"/>
      <c r="BZ22" s="423"/>
      <c r="CA22" s="364"/>
      <c r="CB22" s="421"/>
      <c r="CC22" s="422"/>
      <c r="CD22" s="422"/>
      <c r="CE22" s="422"/>
      <c r="CF22" s="422"/>
      <c r="CG22" s="422"/>
      <c r="CH22" s="423"/>
      <c r="CI22" s="364"/>
      <c r="CJ22" s="421"/>
      <c r="CK22" s="422"/>
      <c r="CL22" s="422"/>
      <c r="CM22" s="422"/>
      <c r="CN22" s="422"/>
      <c r="CO22" s="422"/>
      <c r="CP22" s="423"/>
      <c r="CQ22" s="424"/>
      <c r="CR22" s="421"/>
      <c r="CS22" s="422"/>
      <c r="CT22" s="422"/>
      <c r="CU22" s="422">
        <f t="shared" si="16"/>
        <v>0</v>
      </c>
      <c r="CV22" s="422">
        <f t="shared" si="17"/>
        <v>0</v>
      </c>
      <c r="CW22" s="422"/>
      <c r="CX22" s="423" t="str">
        <f t="shared" si="4"/>
        <v>-</v>
      </c>
      <c r="CY22" s="414"/>
      <c r="CZ22" s="426"/>
      <c r="DA22" s="422"/>
      <c r="DB22" s="422"/>
      <c r="DC22" s="422"/>
      <c r="DD22" s="422"/>
      <c r="DE22" s="423"/>
      <c r="DF22" s="423"/>
      <c r="DG22" s="427"/>
      <c r="DH22" s="427"/>
      <c r="DI22" s="402"/>
      <c r="DJ22" s="118">
        <f t="shared" si="0"/>
        <v>0</v>
      </c>
      <c r="DK22" s="118">
        <f t="shared" si="1"/>
        <v>0</v>
      </c>
      <c r="DL22" s="118">
        <f t="shared" si="2"/>
        <v>0</v>
      </c>
      <c r="DM22" s="118">
        <f t="shared" si="3"/>
        <v>0</v>
      </c>
      <c r="DN22" s="402"/>
      <c r="DO22" s="402"/>
      <c r="DP22" s="428"/>
      <c r="DQ22" s="404">
        <f t="shared" si="5"/>
        <v>0</v>
      </c>
      <c r="DR22" s="118">
        <f t="shared" si="6"/>
        <v>0</v>
      </c>
      <c r="DS22" s="118">
        <f t="shared" si="7"/>
        <v>0</v>
      </c>
      <c r="DT22" s="405"/>
      <c r="DU22" s="429"/>
      <c r="DV22" s="407">
        <f t="shared" si="8"/>
        <v>0</v>
      </c>
      <c r="DX22" s="389">
        <f t="shared" si="11"/>
        <v>0</v>
      </c>
      <c r="DY22" s="389">
        <f t="shared" si="12"/>
        <v>0</v>
      </c>
      <c r="DZ22" s="389">
        <f t="shared" si="13"/>
        <v>0</v>
      </c>
      <c r="EB22" s="408"/>
    </row>
    <row r="23" spans="1:132" s="430" customFormat="1" ht="19.5" customHeight="1" outlineLevel="1">
      <c r="A23" s="281"/>
      <c r="B23" s="419" t="s">
        <v>134</v>
      </c>
      <c r="C23" s="420" t="s">
        <v>135</v>
      </c>
      <c r="D23" s="421"/>
      <c r="E23" s="422"/>
      <c r="F23" s="422"/>
      <c r="G23" s="422"/>
      <c r="H23" s="423"/>
      <c r="I23" s="411"/>
      <c r="J23" s="421"/>
      <c r="K23" s="422"/>
      <c r="L23" s="422"/>
      <c r="M23" s="422"/>
      <c r="N23" s="423"/>
      <c r="O23" s="424"/>
      <c r="P23" s="421"/>
      <c r="Q23" s="422"/>
      <c r="R23" s="422"/>
      <c r="S23" s="422"/>
      <c r="T23" s="423"/>
      <c r="U23" s="412"/>
      <c r="V23" s="421"/>
      <c r="W23" s="422"/>
      <c r="X23" s="422"/>
      <c r="Y23" s="422"/>
      <c r="Z23" s="422"/>
      <c r="AA23" s="422"/>
      <c r="AB23" s="423"/>
      <c r="AC23" s="424"/>
      <c r="AD23" s="421"/>
      <c r="AE23" s="422"/>
      <c r="AF23" s="422"/>
      <c r="AG23" s="422"/>
      <c r="AH23" s="422"/>
      <c r="AI23" s="422"/>
      <c r="AJ23" s="423"/>
      <c r="AK23" s="424"/>
      <c r="AL23" s="421"/>
      <c r="AM23" s="422"/>
      <c r="AN23" s="422"/>
      <c r="AO23" s="422"/>
      <c r="AP23" s="422"/>
      <c r="AQ23" s="422"/>
      <c r="AR23" s="422"/>
      <c r="AS23" s="423"/>
      <c r="AT23" s="413"/>
      <c r="AU23" s="421"/>
      <c r="AV23" s="422"/>
      <c r="AW23" s="422"/>
      <c r="AX23" s="422"/>
      <c r="AY23" s="422"/>
      <c r="AZ23" s="422"/>
      <c r="BA23" s="423"/>
      <c r="BB23" s="424"/>
      <c r="BC23" s="421"/>
      <c r="BD23" s="422"/>
      <c r="BE23" s="422"/>
      <c r="BF23" s="422"/>
      <c r="BG23" s="422"/>
      <c r="BH23" s="422"/>
      <c r="BI23" s="423"/>
      <c r="BJ23" s="425"/>
      <c r="BK23" s="421"/>
      <c r="BL23" s="422"/>
      <c r="BM23" s="422"/>
      <c r="BN23" s="422"/>
      <c r="BO23" s="422"/>
      <c r="BP23" s="422"/>
      <c r="BQ23" s="422"/>
      <c r="BR23" s="423"/>
      <c r="BS23" s="425"/>
      <c r="BT23" s="421"/>
      <c r="BU23" s="422"/>
      <c r="BV23" s="422"/>
      <c r="BW23" s="422"/>
      <c r="BX23" s="422"/>
      <c r="BY23" s="422"/>
      <c r="BZ23" s="423"/>
      <c r="CA23" s="364"/>
      <c r="CB23" s="421"/>
      <c r="CC23" s="422"/>
      <c r="CD23" s="422"/>
      <c r="CE23" s="422"/>
      <c r="CF23" s="422"/>
      <c r="CG23" s="422"/>
      <c r="CH23" s="423"/>
      <c r="CI23" s="364"/>
      <c r="CJ23" s="421"/>
      <c r="CK23" s="422"/>
      <c r="CL23" s="422"/>
      <c r="CM23" s="422"/>
      <c r="CN23" s="422"/>
      <c r="CO23" s="422"/>
      <c r="CP23" s="423"/>
      <c r="CQ23" s="424"/>
      <c r="CR23" s="421"/>
      <c r="CS23" s="422"/>
      <c r="CT23" s="422"/>
      <c r="CU23" s="422">
        <f t="shared" si="16"/>
        <v>0</v>
      </c>
      <c r="CV23" s="422">
        <f t="shared" si="17"/>
        <v>0</v>
      </c>
      <c r="CW23" s="422"/>
      <c r="CX23" s="423" t="str">
        <f t="shared" si="4"/>
        <v>-</v>
      </c>
      <c r="CY23" s="414"/>
      <c r="CZ23" s="426"/>
      <c r="DA23" s="422"/>
      <c r="DB23" s="422"/>
      <c r="DC23" s="422"/>
      <c r="DD23" s="422"/>
      <c r="DE23" s="423" t="e">
        <f>+CZ23/DD23-1</f>
        <v>#DIV/0!</v>
      </c>
      <c r="DF23" s="423" t="e">
        <f>+DA23/DD23-1</f>
        <v>#DIV/0!</v>
      </c>
      <c r="DG23" s="427" t="e">
        <f>+DB23/DD23-1</f>
        <v>#DIV/0!</v>
      </c>
      <c r="DH23" s="427" t="e">
        <f>+DC23/DD23-1</f>
        <v>#DIV/0!</v>
      </c>
      <c r="DI23" s="402"/>
      <c r="DJ23" s="118">
        <f t="shared" si="0"/>
        <v>0</v>
      </c>
      <c r="DK23" s="118">
        <f t="shared" si="1"/>
        <v>0</v>
      </c>
      <c r="DL23" s="118">
        <f t="shared" si="2"/>
        <v>0</v>
      </c>
      <c r="DM23" s="118">
        <f t="shared" si="3"/>
        <v>0</v>
      </c>
      <c r="DN23" s="402"/>
      <c r="DO23" s="402"/>
      <c r="DP23" s="428" t="e">
        <f>#VALUE!</f>
        <v>#VALUE!</v>
      </c>
      <c r="DQ23" s="404" t="e">
        <f t="shared" si="5"/>
        <v>#VALUE!</v>
      </c>
      <c r="DR23" s="118">
        <f t="shared" si="6"/>
        <v>0</v>
      </c>
      <c r="DS23" s="118">
        <f t="shared" si="7"/>
        <v>0</v>
      </c>
      <c r="DT23" s="405"/>
      <c r="DU23" s="429">
        <v>13.826821000000001</v>
      </c>
      <c r="DV23" s="407">
        <f t="shared" si="8"/>
        <v>13.826821000000001</v>
      </c>
      <c r="DX23" s="389">
        <f t="shared" si="11"/>
        <v>0</v>
      </c>
      <c r="DY23" s="389">
        <f t="shared" si="12"/>
        <v>0</v>
      </c>
      <c r="DZ23" s="389">
        <f t="shared" si="13"/>
        <v>0</v>
      </c>
      <c r="EB23" s="408"/>
    </row>
    <row r="24" spans="1:132" s="430" customFormat="1" ht="19.5" customHeight="1" outlineLevel="1">
      <c r="A24" s="281"/>
      <c r="B24" s="419" t="s">
        <v>136</v>
      </c>
      <c r="C24" s="420" t="s">
        <v>137</v>
      </c>
      <c r="D24" s="421"/>
      <c r="E24" s="422"/>
      <c r="F24" s="422"/>
      <c r="G24" s="422"/>
      <c r="H24" s="423"/>
      <c r="I24" s="411"/>
      <c r="J24" s="421"/>
      <c r="K24" s="422"/>
      <c r="L24" s="422"/>
      <c r="M24" s="422"/>
      <c r="N24" s="423"/>
      <c r="O24" s="424"/>
      <c r="P24" s="421"/>
      <c r="Q24" s="422"/>
      <c r="R24" s="422"/>
      <c r="S24" s="422"/>
      <c r="T24" s="423"/>
      <c r="U24" s="412"/>
      <c r="V24" s="421"/>
      <c r="W24" s="422"/>
      <c r="X24" s="422"/>
      <c r="Y24" s="422"/>
      <c r="Z24" s="422"/>
      <c r="AA24" s="422"/>
      <c r="AB24" s="423"/>
      <c r="AC24" s="424"/>
      <c r="AD24" s="421"/>
      <c r="AE24" s="422"/>
      <c r="AF24" s="422"/>
      <c r="AG24" s="422"/>
      <c r="AH24" s="422"/>
      <c r="AI24" s="422"/>
      <c r="AJ24" s="423"/>
      <c r="AK24" s="424"/>
      <c r="AL24" s="421"/>
      <c r="AM24" s="422"/>
      <c r="AN24" s="422"/>
      <c r="AO24" s="422"/>
      <c r="AP24" s="422"/>
      <c r="AQ24" s="422"/>
      <c r="AR24" s="422"/>
      <c r="AS24" s="423"/>
      <c r="AT24" s="413"/>
      <c r="AU24" s="421"/>
      <c r="AV24" s="422"/>
      <c r="AW24" s="422"/>
      <c r="AX24" s="422"/>
      <c r="AY24" s="422"/>
      <c r="AZ24" s="422"/>
      <c r="BA24" s="423"/>
      <c r="BB24" s="424"/>
      <c r="BC24" s="421"/>
      <c r="BD24" s="422"/>
      <c r="BE24" s="422"/>
      <c r="BF24" s="422"/>
      <c r="BG24" s="422"/>
      <c r="BH24" s="422"/>
      <c r="BI24" s="423"/>
      <c r="BJ24" s="425"/>
      <c r="BK24" s="421"/>
      <c r="BL24" s="422"/>
      <c r="BM24" s="422"/>
      <c r="BN24" s="422"/>
      <c r="BO24" s="422"/>
      <c r="BP24" s="422"/>
      <c r="BQ24" s="422"/>
      <c r="BR24" s="423"/>
      <c r="BS24" s="425"/>
      <c r="BT24" s="421"/>
      <c r="BU24" s="422"/>
      <c r="BV24" s="422"/>
      <c r="BW24" s="422"/>
      <c r="BX24" s="422"/>
      <c r="BY24" s="422"/>
      <c r="BZ24" s="423"/>
      <c r="CA24" s="364"/>
      <c r="CB24" s="421"/>
      <c r="CC24" s="422"/>
      <c r="CD24" s="422"/>
      <c r="CE24" s="422"/>
      <c r="CF24" s="422"/>
      <c r="CG24" s="422"/>
      <c r="CH24" s="423"/>
      <c r="CI24" s="364"/>
      <c r="CJ24" s="421"/>
      <c r="CK24" s="422"/>
      <c r="CL24" s="422"/>
      <c r="CM24" s="422"/>
      <c r="CN24" s="422"/>
      <c r="CO24" s="422"/>
      <c r="CP24" s="423"/>
      <c r="CQ24" s="424"/>
      <c r="CR24" s="421"/>
      <c r="CS24" s="422"/>
      <c r="CT24" s="422"/>
      <c r="CU24" s="422">
        <f t="shared" si="16"/>
        <v>0</v>
      </c>
      <c r="CV24" s="422">
        <f t="shared" si="17"/>
        <v>0</v>
      </c>
      <c r="CW24" s="422"/>
      <c r="CX24" s="423" t="str">
        <f t="shared" si="4"/>
        <v>-</v>
      </c>
      <c r="CY24" s="414"/>
      <c r="CZ24" s="426"/>
      <c r="DA24" s="422"/>
      <c r="DB24" s="422"/>
      <c r="DC24" s="422"/>
      <c r="DD24" s="422"/>
      <c r="DE24" s="423"/>
      <c r="DF24" s="423"/>
      <c r="DG24" s="427"/>
      <c r="DH24" s="427"/>
      <c r="DI24" s="402"/>
      <c r="DJ24" s="118">
        <f t="shared" si="0"/>
        <v>0</v>
      </c>
      <c r="DK24" s="118">
        <f t="shared" si="1"/>
        <v>0</v>
      </c>
      <c r="DL24" s="118">
        <f t="shared" si="2"/>
        <v>0</v>
      </c>
      <c r="DM24" s="118">
        <f t="shared" si="3"/>
        <v>0</v>
      </c>
      <c r="DN24" s="402"/>
      <c r="DO24" s="402"/>
      <c r="DP24" s="428"/>
      <c r="DQ24" s="404">
        <f t="shared" si="5"/>
        <v>0</v>
      </c>
      <c r="DR24" s="118">
        <f t="shared" si="6"/>
        <v>0</v>
      </c>
      <c r="DS24" s="118">
        <f t="shared" si="7"/>
        <v>0</v>
      </c>
      <c r="DT24" s="405"/>
      <c r="DU24" s="429"/>
      <c r="DV24" s="407">
        <f t="shared" si="8"/>
        <v>0</v>
      </c>
      <c r="DX24" s="389">
        <f t="shared" si="11"/>
        <v>0</v>
      </c>
      <c r="DY24" s="389">
        <f t="shared" si="12"/>
        <v>0</v>
      </c>
      <c r="DZ24" s="389">
        <f t="shared" si="13"/>
        <v>0</v>
      </c>
      <c r="EB24" s="408"/>
    </row>
    <row r="25" spans="1:132" s="430" customFormat="1" ht="19.5" customHeight="1" outlineLevel="1">
      <c r="A25" s="281"/>
      <c r="B25" s="419" t="s">
        <v>124</v>
      </c>
      <c r="C25" s="420" t="s">
        <v>138</v>
      </c>
      <c r="D25" s="421"/>
      <c r="E25" s="422"/>
      <c r="F25" s="422"/>
      <c r="G25" s="422"/>
      <c r="H25" s="423"/>
      <c r="I25" s="411"/>
      <c r="J25" s="421"/>
      <c r="K25" s="422"/>
      <c r="L25" s="422"/>
      <c r="M25" s="422"/>
      <c r="N25" s="423"/>
      <c r="O25" s="424"/>
      <c r="P25" s="421"/>
      <c r="Q25" s="422"/>
      <c r="R25" s="422"/>
      <c r="S25" s="422"/>
      <c r="T25" s="423"/>
      <c r="U25" s="412"/>
      <c r="V25" s="421"/>
      <c r="W25" s="422"/>
      <c r="X25" s="422"/>
      <c r="Y25" s="422"/>
      <c r="Z25" s="422"/>
      <c r="AA25" s="422"/>
      <c r="AB25" s="423"/>
      <c r="AC25" s="424"/>
      <c r="AD25" s="421"/>
      <c r="AE25" s="422"/>
      <c r="AF25" s="422"/>
      <c r="AG25" s="422"/>
      <c r="AH25" s="422"/>
      <c r="AI25" s="422"/>
      <c r="AJ25" s="423"/>
      <c r="AK25" s="424"/>
      <c r="AL25" s="421"/>
      <c r="AM25" s="422"/>
      <c r="AN25" s="422"/>
      <c r="AO25" s="422"/>
      <c r="AP25" s="422"/>
      <c r="AQ25" s="422"/>
      <c r="AR25" s="422"/>
      <c r="AS25" s="423"/>
      <c r="AT25" s="413"/>
      <c r="AU25" s="421"/>
      <c r="AV25" s="422"/>
      <c r="AW25" s="422"/>
      <c r="AX25" s="422"/>
      <c r="AY25" s="422"/>
      <c r="AZ25" s="422"/>
      <c r="BA25" s="423"/>
      <c r="BB25" s="424"/>
      <c r="BC25" s="421"/>
      <c r="BD25" s="422"/>
      <c r="BE25" s="422"/>
      <c r="BF25" s="422"/>
      <c r="BG25" s="422"/>
      <c r="BH25" s="422"/>
      <c r="BI25" s="423"/>
      <c r="BJ25" s="425"/>
      <c r="BK25" s="421"/>
      <c r="BL25" s="422"/>
      <c r="BM25" s="422"/>
      <c r="BN25" s="422"/>
      <c r="BO25" s="422"/>
      <c r="BP25" s="422"/>
      <c r="BQ25" s="422"/>
      <c r="BR25" s="423"/>
      <c r="BS25" s="425"/>
      <c r="BT25" s="421"/>
      <c r="BU25" s="422"/>
      <c r="BV25" s="422"/>
      <c r="BW25" s="422"/>
      <c r="BX25" s="422"/>
      <c r="BY25" s="422"/>
      <c r="BZ25" s="423"/>
      <c r="CA25" s="364"/>
      <c r="CB25" s="421"/>
      <c r="CC25" s="422"/>
      <c r="CD25" s="422"/>
      <c r="CE25" s="422"/>
      <c r="CF25" s="422"/>
      <c r="CG25" s="422"/>
      <c r="CH25" s="423"/>
      <c r="CI25" s="364"/>
      <c r="CJ25" s="421"/>
      <c r="CK25" s="422"/>
      <c r="CL25" s="422"/>
      <c r="CM25" s="422"/>
      <c r="CN25" s="422"/>
      <c r="CO25" s="422"/>
      <c r="CP25" s="423"/>
      <c r="CQ25" s="424"/>
      <c r="CR25" s="421"/>
      <c r="CS25" s="422"/>
      <c r="CT25" s="422"/>
      <c r="CU25" s="422">
        <f t="shared" si="16"/>
        <v>0</v>
      </c>
      <c r="CV25" s="422">
        <f t="shared" si="17"/>
        <v>0</v>
      </c>
      <c r="CW25" s="422"/>
      <c r="CX25" s="423" t="str">
        <f t="shared" si="4"/>
        <v>-</v>
      </c>
      <c r="CY25" s="414"/>
      <c r="CZ25" s="426"/>
      <c r="DA25" s="422"/>
      <c r="DB25" s="422"/>
      <c r="DC25" s="422"/>
      <c r="DD25" s="422"/>
      <c r="DE25" s="423"/>
      <c r="DF25" s="423"/>
      <c r="DG25" s="427"/>
      <c r="DH25" s="427"/>
      <c r="DI25" s="402"/>
      <c r="DJ25" s="118">
        <f t="shared" si="0"/>
        <v>0</v>
      </c>
      <c r="DK25" s="118">
        <f t="shared" si="1"/>
        <v>0</v>
      </c>
      <c r="DL25" s="118">
        <f t="shared" si="2"/>
        <v>0</v>
      </c>
      <c r="DM25" s="118">
        <f t="shared" si="3"/>
        <v>0</v>
      </c>
      <c r="DN25" s="402"/>
      <c r="DO25" s="402"/>
      <c r="DP25" s="428"/>
      <c r="DQ25" s="404">
        <f t="shared" si="5"/>
        <v>0</v>
      </c>
      <c r="DR25" s="118">
        <f t="shared" si="6"/>
        <v>0</v>
      </c>
      <c r="DS25" s="118">
        <f t="shared" si="7"/>
        <v>0</v>
      </c>
      <c r="DT25" s="405"/>
      <c r="DU25" s="429"/>
      <c r="DV25" s="407">
        <f t="shared" si="8"/>
        <v>0</v>
      </c>
      <c r="DX25" s="389">
        <f t="shared" si="11"/>
        <v>0</v>
      </c>
      <c r="DY25" s="389">
        <f t="shared" si="12"/>
        <v>0</v>
      </c>
      <c r="DZ25" s="389">
        <f t="shared" si="13"/>
        <v>0</v>
      </c>
      <c r="EB25" s="408"/>
    </row>
    <row r="26" spans="1:132" s="430" customFormat="1" ht="19.5" customHeight="1" outlineLevel="1">
      <c r="A26" s="281"/>
      <c r="B26" s="419" t="s">
        <v>126</v>
      </c>
      <c r="C26" s="420" t="s">
        <v>139</v>
      </c>
      <c r="D26" s="421"/>
      <c r="E26" s="422"/>
      <c r="F26" s="422"/>
      <c r="G26" s="422"/>
      <c r="H26" s="423"/>
      <c r="I26" s="411"/>
      <c r="J26" s="421"/>
      <c r="K26" s="422"/>
      <c r="L26" s="422"/>
      <c r="M26" s="422"/>
      <c r="N26" s="423"/>
      <c r="O26" s="424"/>
      <c r="P26" s="421"/>
      <c r="Q26" s="422"/>
      <c r="R26" s="422"/>
      <c r="S26" s="422"/>
      <c r="T26" s="423"/>
      <c r="U26" s="412"/>
      <c r="V26" s="421"/>
      <c r="W26" s="422"/>
      <c r="X26" s="422"/>
      <c r="Y26" s="422"/>
      <c r="Z26" s="422"/>
      <c r="AA26" s="422"/>
      <c r="AB26" s="423"/>
      <c r="AC26" s="424"/>
      <c r="AD26" s="421"/>
      <c r="AE26" s="422"/>
      <c r="AF26" s="422"/>
      <c r="AG26" s="422"/>
      <c r="AH26" s="422"/>
      <c r="AI26" s="422"/>
      <c r="AJ26" s="423"/>
      <c r="AK26" s="424"/>
      <c r="AL26" s="421"/>
      <c r="AM26" s="422"/>
      <c r="AN26" s="422"/>
      <c r="AO26" s="422"/>
      <c r="AP26" s="422"/>
      <c r="AQ26" s="422"/>
      <c r="AR26" s="422"/>
      <c r="AS26" s="423"/>
      <c r="AT26" s="413"/>
      <c r="AU26" s="421"/>
      <c r="AV26" s="422"/>
      <c r="AW26" s="422"/>
      <c r="AX26" s="422"/>
      <c r="AY26" s="422"/>
      <c r="AZ26" s="422"/>
      <c r="BA26" s="423"/>
      <c r="BB26" s="424"/>
      <c r="BC26" s="421"/>
      <c r="BD26" s="422"/>
      <c r="BE26" s="422"/>
      <c r="BF26" s="422"/>
      <c r="BG26" s="422"/>
      <c r="BH26" s="422"/>
      <c r="BI26" s="423"/>
      <c r="BJ26" s="425"/>
      <c r="BK26" s="421"/>
      <c r="BL26" s="422"/>
      <c r="BM26" s="422"/>
      <c r="BN26" s="422"/>
      <c r="BO26" s="422"/>
      <c r="BP26" s="422"/>
      <c r="BQ26" s="422"/>
      <c r="BR26" s="423"/>
      <c r="BS26" s="425"/>
      <c r="BT26" s="421"/>
      <c r="BU26" s="422"/>
      <c r="BV26" s="422"/>
      <c r="BW26" s="422"/>
      <c r="BX26" s="422"/>
      <c r="BY26" s="422"/>
      <c r="BZ26" s="423"/>
      <c r="CA26" s="364"/>
      <c r="CB26" s="421"/>
      <c r="CC26" s="422"/>
      <c r="CD26" s="422"/>
      <c r="CE26" s="422"/>
      <c r="CF26" s="422"/>
      <c r="CG26" s="422"/>
      <c r="CH26" s="423"/>
      <c r="CI26" s="364"/>
      <c r="CJ26" s="421"/>
      <c r="CK26" s="422"/>
      <c r="CL26" s="422"/>
      <c r="CM26" s="422"/>
      <c r="CN26" s="422"/>
      <c r="CO26" s="422"/>
      <c r="CP26" s="423"/>
      <c r="CQ26" s="424"/>
      <c r="CR26" s="421"/>
      <c r="CS26" s="422"/>
      <c r="CT26" s="422"/>
      <c r="CU26" s="422">
        <f t="shared" si="16"/>
        <v>0</v>
      </c>
      <c r="CV26" s="422">
        <f t="shared" si="17"/>
        <v>0</v>
      </c>
      <c r="CW26" s="422"/>
      <c r="CX26" s="423" t="str">
        <f t="shared" si="4"/>
        <v>-</v>
      </c>
      <c r="CY26" s="414"/>
      <c r="CZ26" s="426"/>
      <c r="DA26" s="422"/>
      <c r="DB26" s="422"/>
      <c r="DC26" s="422"/>
      <c r="DD26" s="422"/>
      <c r="DE26" s="423"/>
      <c r="DF26" s="423"/>
      <c r="DG26" s="427"/>
      <c r="DH26" s="427"/>
      <c r="DI26" s="402"/>
      <c r="DJ26" s="118">
        <f t="shared" si="0"/>
        <v>0</v>
      </c>
      <c r="DK26" s="118">
        <f t="shared" si="1"/>
        <v>0</v>
      </c>
      <c r="DL26" s="118">
        <f t="shared" si="2"/>
        <v>0</v>
      </c>
      <c r="DM26" s="118">
        <f t="shared" si="3"/>
        <v>0</v>
      </c>
      <c r="DN26" s="402"/>
      <c r="DO26" s="402"/>
      <c r="DP26" s="428"/>
      <c r="DQ26" s="404">
        <f t="shared" si="5"/>
        <v>0</v>
      </c>
      <c r="DR26" s="118">
        <f t="shared" si="6"/>
        <v>0</v>
      </c>
      <c r="DS26" s="118">
        <f t="shared" si="7"/>
        <v>0</v>
      </c>
      <c r="DT26" s="405"/>
      <c r="DU26" s="429"/>
      <c r="DV26" s="407">
        <f t="shared" si="8"/>
        <v>0</v>
      </c>
      <c r="DX26" s="389">
        <f t="shared" si="11"/>
        <v>0</v>
      </c>
      <c r="DY26" s="389">
        <f t="shared" si="12"/>
        <v>0</v>
      </c>
      <c r="DZ26" s="389">
        <f t="shared" si="13"/>
        <v>0</v>
      </c>
      <c r="EB26" s="408"/>
    </row>
    <row r="27" spans="1:132" s="430" customFormat="1" ht="19.5" customHeight="1" outlineLevel="1">
      <c r="A27" s="281"/>
      <c r="B27" s="419" t="s">
        <v>128</v>
      </c>
      <c r="C27" s="420" t="s">
        <v>140</v>
      </c>
      <c r="D27" s="421"/>
      <c r="E27" s="422"/>
      <c r="F27" s="422"/>
      <c r="G27" s="422"/>
      <c r="H27" s="423"/>
      <c r="I27" s="411"/>
      <c r="J27" s="421"/>
      <c r="K27" s="422"/>
      <c r="L27" s="422"/>
      <c r="M27" s="422"/>
      <c r="N27" s="423"/>
      <c r="O27" s="424"/>
      <c r="P27" s="421"/>
      <c r="Q27" s="422"/>
      <c r="R27" s="422"/>
      <c r="S27" s="422"/>
      <c r="T27" s="423"/>
      <c r="U27" s="412"/>
      <c r="V27" s="421"/>
      <c r="W27" s="422"/>
      <c r="X27" s="422"/>
      <c r="Y27" s="422"/>
      <c r="Z27" s="422"/>
      <c r="AA27" s="422"/>
      <c r="AB27" s="423"/>
      <c r="AC27" s="424"/>
      <c r="AD27" s="421"/>
      <c r="AE27" s="422"/>
      <c r="AF27" s="422"/>
      <c r="AG27" s="422"/>
      <c r="AH27" s="422"/>
      <c r="AI27" s="422"/>
      <c r="AJ27" s="423"/>
      <c r="AK27" s="424"/>
      <c r="AL27" s="421"/>
      <c r="AM27" s="422"/>
      <c r="AN27" s="422"/>
      <c r="AO27" s="422"/>
      <c r="AP27" s="422"/>
      <c r="AQ27" s="422"/>
      <c r="AR27" s="422"/>
      <c r="AS27" s="423"/>
      <c r="AT27" s="413"/>
      <c r="AU27" s="421"/>
      <c r="AV27" s="422"/>
      <c r="AW27" s="422"/>
      <c r="AX27" s="422"/>
      <c r="AY27" s="422"/>
      <c r="AZ27" s="422"/>
      <c r="BA27" s="423"/>
      <c r="BB27" s="424"/>
      <c r="BC27" s="421"/>
      <c r="BD27" s="422"/>
      <c r="BE27" s="422"/>
      <c r="BF27" s="422"/>
      <c r="BG27" s="422"/>
      <c r="BH27" s="422"/>
      <c r="BI27" s="423"/>
      <c r="BJ27" s="425"/>
      <c r="BK27" s="421"/>
      <c r="BL27" s="422"/>
      <c r="BM27" s="422"/>
      <c r="BN27" s="422"/>
      <c r="BO27" s="422"/>
      <c r="BP27" s="422"/>
      <c r="BQ27" s="422"/>
      <c r="BR27" s="423"/>
      <c r="BS27" s="425"/>
      <c r="BT27" s="421"/>
      <c r="BU27" s="422"/>
      <c r="BV27" s="422"/>
      <c r="BW27" s="422"/>
      <c r="BX27" s="422"/>
      <c r="BY27" s="422"/>
      <c r="BZ27" s="423"/>
      <c r="CA27" s="364"/>
      <c r="CB27" s="421"/>
      <c r="CC27" s="422"/>
      <c r="CD27" s="422"/>
      <c r="CE27" s="422"/>
      <c r="CF27" s="422"/>
      <c r="CG27" s="422"/>
      <c r="CH27" s="423"/>
      <c r="CI27" s="364"/>
      <c r="CJ27" s="421"/>
      <c r="CK27" s="422"/>
      <c r="CL27" s="422"/>
      <c r="CM27" s="422"/>
      <c r="CN27" s="422"/>
      <c r="CO27" s="422"/>
      <c r="CP27" s="423"/>
      <c r="CQ27" s="424"/>
      <c r="CR27" s="421"/>
      <c r="CS27" s="422"/>
      <c r="CT27" s="422"/>
      <c r="CU27" s="422">
        <f t="shared" si="16"/>
        <v>0</v>
      </c>
      <c r="CV27" s="422">
        <f t="shared" si="17"/>
        <v>0</v>
      </c>
      <c r="CW27" s="422"/>
      <c r="CX27" s="423" t="str">
        <f t="shared" si="4"/>
        <v>-</v>
      </c>
      <c r="CY27" s="414"/>
      <c r="CZ27" s="426"/>
      <c r="DA27" s="422"/>
      <c r="DB27" s="422"/>
      <c r="DC27" s="422"/>
      <c r="DD27" s="422"/>
      <c r="DE27" s="423"/>
      <c r="DF27" s="423"/>
      <c r="DG27" s="427"/>
      <c r="DH27" s="427"/>
      <c r="DI27" s="402"/>
      <c r="DJ27" s="118">
        <f t="shared" si="0"/>
        <v>0</v>
      </c>
      <c r="DK27" s="118">
        <f t="shared" si="1"/>
        <v>0</v>
      </c>
      <c r="DL27" s="118">
        <f t="shared" si="2"/>
        <v>0</v>
      </c>
      <c r="DM27" s="118">
        <f t="shared" si="3"/>
        <v>0</v>
      </c>
      <c r="DN27" s="402"/>
      <c r="DO27" s="402"/>
      <c r="DP27" s="428"/>
      <c r="DQ27" s="404">
        <f t="shared" si="5"/>
        <v>0</v>
      </c>
      <c r="DR27" s="118">
        <f t="shared" si="6"/>
        <v>0</v>
      </c>
      <c r="DS27" s="118">
        <f t="shared" si="7"/>
        <v>0</v>
      </c>
      <c r="DT27" s="405"/>
      <c r="DU27" s="429"/>
      <c r="DV27" s="407">
        <f t="shared" si="8"/>
        <v>0</v>
      </c>
      <c r="DX27" s="389">
        <f t="shared" si="11"/>
        <v>0</v>
      </c>
      <c r="DY27" s="389">
        <f t="shared" si="12"/>
        <v>0</v>
      </c>
      <c r="DZ27" s="389">
        <f t="shared" si="13"/>
        <v>0</v>
      </c>
      <c r="EB27" s="408"/>
    </row>
    <row r="28" spans="1:132" s="430" customFormat="1" ht="19.5" customHeight="1" outlineLevel="1">
      <c r="A28" s="281"/>
      <c r="B28" s="419" t="s">
        <v>130</v>
      </c>
      <c r="C28" s="420" t="s">
        <v>141</v>
      </c>
      <c r="D28" s="421"/>
      <c r="E28" s="422"/>
      <c r="F28" s="422"/>
      <c r="G28" s="422"/>
      <c r="H28" s="423"/>
      <c r="I28" s="411"/>
      <c r="J28" s="421"/>
      <c r="K28" s="422"/>
      <c r="L28" s="422"/>
      <c r="M28" s="422"/>
      <c r="N28" s="423"/>
      <c r="O28" s="424"/>
      <c r="P28" s="421"/>
      <c r="Q28" s="422"/>
      <c r="R28" s="422"/>
      <c r="S28" s="422"/>
      <c r="T28" s="423"/>
      <c r="U28" s="412"/>
      <c r="V28" s="421"/>
      <c r="W28" s="422"/>
      <c r="X28" s="422"/>
      <c r="Y28" s="422"/>
      <c r="Z28" s="422"/>
      <c r="AA28" s="422"/>
      <c r="AB28" s="423"/>
      <c r="AC28" s="424"/>
      <c r="AD28" s="421"/>
      <c r="AE28" s="422"/>
      <c r="AF28" s="422"/>
      <c r="AG28" s="422"/>
      <c r="AH28" s="422"/>
      <c r="AI28" s="422"/>
      <c r="AJ28" s="423"/>
      <c r="AK28" s="424"/>
      <c r="AL28" s="421"/>
      <c r="AM28" s="422"/>
      <c r="AN28" s="422"/>
      <c r="AO28" s="422"/>
      <c r="AP28" s="422"/>
      <c r="AQ28" s="422"/>
      <c r="AR28" s="422"/>
      <c r="AS28" s="423"/>
      <c r="AT28" s="413"/>
      <c r="AU28" s="421"/>
      <c r="AV28" s="422"/>
      <c r="AW28" s="422"/>
      <c r="AX28" s="422"/>
      <c r="AY28" s="422"/>
      <c r="AZ28" s="422"/>
      <c r="BA28" s="423"/>
      <c r="BB28" s="424"/>
      <c r="BC28" s="421"/>
      <c r="BD28" s="422"/>
      <c r="BE28" s="422"/>
      <c r="BF28" s="422"/>
      <c r="BG28" s="422"/>
      <c r="BH28" s="422"/>
      <c r="BI28" s="423"/>
      <c r="BJ28" s="425"/>
      <c r="BK28" s="421"/>
      <c r="BL28" s="422"/>
      <c r="BM28" s="422"/>
      <c r="BN28" s="422"/>
      <c r="BO28" s="422"/>
      <c r="BP28" s="422"/>
      <c r="BQ28" s="422"/>
      <c r="BR28" s="423"/>
      <c r="BS28" s="425"/>
      <c r="BT28" s="421"/>
      <c r="BU28" s="422"/>
      <c r="BV28" s="422"/>
      <c r="BW28" s="422"/>
      <c r="BX28" s="422"/>
      <c r="BY28" s="422"/>
      <c r="BZ28" s="423"/>
      <c r="CA28" s="364"/>
      <c r="CB28" s="421"/>
      <c r="CC28" s="422"/>
      <c r="CD28" s="422"/>
      <c r="CE28" s="422"/>
      <c r="CF28" s="422"/>
      <c r="CG28" s="422"/>
      <c r="CH28" s="423"/>
      <c r="CI28" s="364"/>
      <c r="CJ28" s="421"/>
      <c r="CK28" s="422"/>
      <c r="CL28" s="422"/>
      <c r="CM28" s="422"/>
      <c r="CN28" s="422"/>
      <c r="CO28" s="422"/>
      <c r="CP28" s="423"/>
      <c r="CQ28" s="424"/>
      <c r="CR28" s="421"/>
      <c r="CS28" s="422"/>
      <c r="CT28" s="422"/>
      <c r="CU28" s="422">
        <f t="shared" si="16"/>
        <v>0</v>
      </c>
      <c r="CV28" s="422">
        <f t="shared" si="17"/>
        <v>0</v>
      </c>
      <c r="CW28" s="422"/>
      <c r="CX28" s="423" t="str">
        <f t="shared" si="4"/>
        <v>-</v>
      </c>
      <c r="CY28" s="414"/>
      <c r="CZ28" s="426"/>
      <c r="DA28" s="422"/>
      <c r="DB28" s="422"/>
      <c r="DC28" s="422"/>
      <c r="DD28" s="422"/>
      <c r="DE28" s="423"/>
      <c r="DF28" s="423"/>
      <c r="DG28" s="427"/>
      <c r="DH28" s="427"/>
      <c r="DI28" s="402"/>
      <c r="DJ28" s="118">
        <f t="shared" si="0"/>
        <v>0</v>
      </c>
      <c r="DK28" s="118">
        <f t="shared" si="1"/>
        <v>0</v>
      </c>
      <c r="DL28" s="118">
        <f t="shared" si="2"/>
        <v>0</v>
      </c>
      <c r="DM28" s="118">
        <f t="shared" si="3"/>
        <v>0</v>
      </c>
      <c r="DN28" s="402"/>
      <c r="DO28" s="402"/>
      <c r="DP28" s="428"/>
      <c r="DQ28" s="404">
        <f t="shared" si="5"/>
        <v>0</v>
      </c>
      <c r="DR28" s="118">
        <f t="shared" si="6"/>
        <v>0</v>
      </c>
      <c r="DS28" s="118">
        <f t="shared" si="7"/>
        <v>0</v>
      </c>
      <c r="DT28" s="405"/>
      <c r="DU28" s="429"/>
      <c r="DV28" s="407">
        <f t="shared" si="8"/>
        <v>0</v>
      </c>
      <c r="DX28" s="389">
        <f t="shared" si="11"/>
        <v>0</v>
      </c>
      <c r="DY28" s="389">
        <f t="shared" si="12"/>
        <v>0</v>
      </c>
      <c r="DZ28" s="389">
        <f t="shared" si="13"/>
        <v>0</v>
      </c>
      <c r="EB28" s="408"/>
    </row>
    <row r="29" spans="1:132" s="430" customFormat="1" ht="19.5" customHeight="1" outlineLevel="1">
      <c r="A29" s="281"/>
      <c r="B29" s="419" t="s">
        <v>142</v>
      </c>
      <c r="C29" s="420" t="s">
        <v>143</v>
      </c>
      <c r="D29" s="421"/>
      <c r="E29" s="422"/>
      <c r="F29" s="422"/>
      <c r="G29" s="422"/>
      <c r="H29" s="423"/>
      <c r="I29" s="411"/>
      <c r="J29" s="421"/>
      <c r="K29" s="422"/>
      <c r="L29" s="422"/>
      <c r="M29" s="422"/>
      <c r="N29" s="423"/>
      <c r="O29" s="424"/>
      <c r="P29" s="421"/>
      <c r="Q29" s="422"/>
      <c r="R29" s="422"/>
      <c r="S29" s="422"/>
      <c r="T29" s="423"/>
      <c r="U29" s="412"/>
      <c r="V29" s="421"/>
      <c r="W29" s="422"/>
      <c r="X29" s="422"/>
      <c r="Y29" s="422"/>
      <c r="Z29" s="422"/>
      <c r="AA29" s="422"/>
      <c r="AB29" s="423"/>
      <c r="AC29" s="424"/>
      <c r="AD29" s="421"/>
      <c r="AE29" s="422"/>
      <c r="AF29" s="422"/>
      <c r="AG29" s="422"/>
      <c r="AH29" s="422"/>
      <c r="AI29" s="422"/>
      <c r="AJ29" s="423"/>
      <c r="AK29" s="424"/>
      <c r="AL29" s="421"/>
      <c r="AM29" s="422"/>
      <c r="AN29" s="422"/>
      <c r="AO29" s="422"/>
      <c r="AP29" s="422"/>
      <c r="AQ29" s="422"/>
      <c r="AR29" s="422"/>
      <c r="AS29" s="423"/>
      <c r="AT29" s="413"/>
      <c r="AU29" s="421"/>
      <c r="AV29" s="422"/>
      <c r="AW29" s="422"/>
      <c r="AX29" s="422"/>
      <c r="AY29" s="422"/>
      <c r="AZ29" s="422"/>
      <c r="BA29" s="423"/>
      <c r="BB29" s="424"/>
      <c r="BC29" s="421"/>
      <c r="BD29" s="422"/>
      <c r="BE29" s="422"/>
      <c r="BF29" s="422"/>
      <c r="BG29" s="422"/>
      <c r="BH29" s="422"/>
      <c r="BI29" s="423"/>
      <c r="BJ29" s="425"/>
      <c r="BK29" s="421"/>
      <c r="BL29" s="422"/>
      <c r="BM29" s="422"/>
      <c r="BN29" s="422"/>
      <c r="BO29" s="422"/>
      <c r="BP29" s="422"/>
      <c r="BQ29" s="422"/>
      <c r="BR29" s="423"/>
      <c r="BS29" s="425"/>
      <c r="BT29" s="421"/>
      <c r="BU29" s="422"/>
      <c r="BV29" s="422"/>
      <c r="BW29" s="422"/>
      <c r="BX29" s="422"/>
      <c r="BY29" s="422"/>
      <c r="BZ29" s="423"/>
      <c r="CA29" s="364"/>
      <c r="CB29" s="421"/>
      <c r="CC29" s="422"/>
      <c r="CD29" s="422"/>
      <c r="CE29" s="422"/>
      <c r="CF29" s="422"/>
      <c r="CG29" s="422"/>
      <c r="CH29" s="423"/>
      <c r="CI29" s="364"/>
      <c r="CJ29" s="421"/>
      <c r="CK29" s="422"/>
      <c r="CL29" s="422"/>
      <c r="CM29" s="422"/>
      <c r="CN29" s="422"/>
      <c r="CO29" s="422"/>
      <c r="CP29" s="423"/>
      <c r="CQ29" s="424"/>
      <c r="CR29" s="421"/>
      <c r="CS29" s="422"/>
      <c r="CT29" s="422"/>
      <c r="CU29" s="422">
        <f t="shared" si="16"/>
        <v>0</v>
      </c>
      <c r="CV29" s="422">
        <f t="shared" si="17"/>
        <v>0</v>
      </c>
      <c r="CW29" s="422"/>
      <c r="CX29" s="423" t="str">
        <f t="shared" si="4"/>
        <v>-</v>
      </c>
      <c r="CY29" s="414"/>
      <c r="CZ29" s="426"/>
      <c r="DA29" s="422"/>
      <c r="DB29" s="422"/>
      <c r="DC29" s="422"/>
      <c r="DD29" s="422"/>
      <c r="DE29" s="423"/>
      <c r="DF29" s="423"/>
      <c r="DG29" s="427"/>
      <c r="DH29" s="427"/>
      <c r="DI29" s="402"/>
      <c r="DJ29" s="118">
        <f t="shared" si="0"/>
        <v>0</v>
      </c>
      <c r="DK29" s="118">
        <f t="shared" si="1"/>
        <v>0</v>
      </c>
      <c r="DL29" s="118">
        <f t="shared" si="2"/>
        <v>0</v>
      </c>
      <c r="DM29" s="118">
        <f t="shared" si="3"/>
        <v>0</v>
      </c>
      <c r="DN29" s="402"/>
      <c r="DO29" s="402"/>
      <c r="DP29" s="428"/>
      <c r="DQ29" s="404">
        <f t="shared" si="5"/>
        <v>0</v>
      </c>
      <c r="DR29" s="118">
        <f t="shared" si="6"/>
        <v>0</v>
      </c>
      <c r="DS29" s="118">
        <f t="shared" si="7"/>
        <v>0</v>
      </c>
      <c r="DT29" s="405"/>
      <c r="DU29" s="429"/>
      <c r="DV29" s="407">
        <f t="shared" si="8"/>
        <v>0</v>
      </c>
      <c r="DX29" s="389">
        <f t="shared" si="11"/>
        <v>0</v>
      </c>
      <c r="DY29" s="389">
        <f t="shared" si="12"/>
        <v>0</v>
      </c>
      <c r="DZ29" s="389">
        <f t="shared" si="13"/>
        <v>0</v>
      </c>
      <c r="EB29" s="408"/>
    </row>
    <row r="30" spans="1:132" s="430" customFormat="1" ht="19.5" customHeight="1" outlineLevel="1">
      <c r="A30" s="281"/>
      <c r="B30" s="419" t="s">
        <v>120</v>
      </c>
      <c r="C30" s="420" t="s">
        <v>144</v>
      </c>
      <c r="D30" s="421"/>
      <c r="E30" s="422"/>
      <c r="F30" s="422"/>
      <c r="G30" s="422"/>
      <c r="H30" s="423"/>
      <c r="I30" s="411"/>
      <c r="J30" s="421"/>
      <c r="K30" s="422"/>
      <c r="L30" s="422"/>
      <c r="M30" s="422"/>
      <c r="N30" s="423"/>
      <c r="O30" s="424"/>
      <c r="P30" s="421"/>
      <c r="Q30" s="422"/>
      <c r="R30" s="422"/>
      <c r="S30" s="422"/>
      <c r="T30" s="423"/>
      <c r="U30" s="412"/>
      <c r="V30" s="421"/>
      <c r="W30" s="422"/>
      <c r="X30" s="422"/>
      <c r="Y30" s="422"/>
      <c r="Z30" s="422"/>
      <c r="AA30" s="422"/>
      <c r="AB30" s="423"/>
      <c r="AC30" s="424"/>
      <c r="AD30" s="421"/>
      <c r="AE30" s="422"/>
      <c r="AF30" s="422"/>
      <c r="AG30" s="422"/>
      <c r="AH30" s="422"/>
      <c r="AI30" s="422"/>
      <c r="AJ30" s="423"/>
      <c r="AK30" s="424"/>
      <c r="AL30" s="421"/>
      <c r="AM30" s="422"/>
      <c r="AN30" s="422"/>
      <c r="AO30" s="422"/>
      <c r="AP30" s="422"/>
      <c r="AQ30" s="422"/>
      <c r="AR30" s="422"/>
      <c r="AS30" s="423"/>
      <c r="AT30" s="413"/>
      <c r="AU30" s="421"/>
      <c r="AV30" s="422"/>
      <c r="AW30" s="422"/>
      <c r="AX30" s="422"/>
      <c r="AY30" s="422"/>
      <c r="AZ30" s="422"/>
      <c r="BA30" s="423"/>
      <c r="BB30" s="424"/>
      <c r="BC30" s="421"/>
      <c r="BD30" s="422"/>
      <c r="BE30" s="422"/>
      <c r="BF30" s="422"/>
      <c r="BG30" s="422"/>
      <c r="BH30" s="422"/>
      <c r="BI30" s="423"/>
      <c r="BJ30" s="425"/>
      <c r="BK30" s="421"/>
      <c r="BL30" s="422"/>
      <c r="BM30" s="422"/>
      <c r="BN30" s="422"/>
      <c r="BO30" s="422"/>
      <c r="BP30" s="422"/>
      <c r="BQ30" s="422"/>
      <c r="BR30" s="423"/>
      <c r="BS30" s="425"/>
      <c r="BT30" s="421"/>
      <c r="BU30" s="422"/>
      <c r="BV30" s="422"/>
      <c r="BW30" s="422"/>
      <c r="BX30" s="422"/>
      <c r="BY30" s="422"/>
      <c r="BZ30" s="423"/>
      <c r="CA30" s="364"/>
      <c r="CB30" s="421"/>
      <c r="CC30" s="422"/>
      <c r="CD30" s="422"/>
      <c r="CE30" s="422"/>
      <c r="CF30" s="422"/>
      <c r="CG30" s="422"/>
      <c r="CH30" s="423"/>
      <c r="CI30" s="364"/>
      <c r="CJ30" s="421"/>
      <c r="CK30" s="422"/>
      <c r="CL30" s="422"/>
      <c r="CM30" s="422"/>
      <c r="CN30" s="422"/>
      <c r="CO30" s="422"/>
      <c r="CP30" s="423"/>
      <c r="CQ30" s="424"/>
      <c r="CR30" s="421"/>
      <c r="CS30" s="422"/>
      <c r="CT30" s="422"/>
      <c r="CU30" s="422">
        <f t="shared" si="16"/>
        <v>0</v>
      </c>
      <c r="CV30" s="422">
        <f t="shared" si="17"/>
        <v>0</v>
      </c>
      <c r="CW30" s="422"/>
      <c r="CX30" s="423" t="str">
        <f t="shared" si="4"/>
        <v>-</v>
      </c>
      <c r="CY30" s="414"/>
      <c r="CZ30" s="426"/>
      <c r="DA30" s="422"/>
      <c r="DB30" s="422"/>
      <c r="DC30" s="422"/>
      <c r="DD30" s="422"/>
      <c r="DE30" s="423"/>
      <c r="DF30" s="423"/>
      <c r="DG30" s="427"/>
      <c r="DH30" s="427"/>
      <c r="DI30" s="402"/>
      <c r="DJ30" s="118">
        <f t="shared" si="0"/>
        <v>0</v>
      </c>
      <c r="DK30" s="118">
        <f t="shared" si="1"/>
        <v>0</v>
      </c>
      <c r="DL30" s="118">
        <f t="shared" si="2"/>
        <v>0</v>
      </c>
      <c r="DM30" s="118">
        <f t="shared" si="3"/>
        <v>0</v>
      </c>
      <c r="DN30" s="402"/>
      <c r="DO30" s="402"/>
      <c r="DP30" s="428">
        <v>0</v>
      </c>
      <c r="DQ30" s="404">
        <f t="shared" si="5"/>
        <v>0</v>
      </c>
      <c r="DR30" s="118">
        <f t="shared" si="6"/>
        <v>0</v>
      </c>
      <c r="DS30" s="118">
        <f t="shared" si="7"/>
        <v>0</v>
      </c>
      <c r="DT30" s="405"/>
      <c r="DU30" s="429"/>
      <c r="DV30" s="407">
        <f t="shared" si="8"/>
        <v>0</v>
      </c>
      <c r="DX30" s="389">
        <f t="shared" si="11"/>
        <v>0</v>
      </c>
      <c r="DY30" s="389">
        <f t="shared" si="12"/>
        <v>0</v>
      </c>
      <c r="DZ30" s="389">
        <f t="shared" si="13"/>
        <v>0</v>
      </c>
      <c r="EB30" s="408"/>
    </row>
    <row r="31" spans="1:132" s="430" customFormat="1" ht="19.5" customHeight="1" outlineLevel="1">
      <c r="A31" s="281"/>
      <c r="B31" s="419" t="s">
        <v>122</v>
      </c>
      <c r="C31" s="420" t="s">
        <v>145</v>
      </c>
      <c r="D31" s="421"/>
      <c r="E31" s="422"/>
      <c r="F31" s="422"/>
      <c r="G31" s="422"/>
      <c r="H31" s="423"/>
      <c r="I31" s="411"/>
      <c r="J31" s="421"/>
      <c r="K31" s="422"/>
      <c r="L31" s="422"/>
      <c r="M31" s="422"/>
      <c r="N31" s="423"/>
      <c r="O31" s="424"/>
      <c r="P31" s="421"/>
      <c r="Q31" s="422"/>
      <c r="R31" s="422"/>
      <c r="S31" s="422"/>
      <c r="T31" s="423"/>
      <c r="U31" s="412"/>
      <c r="V31" s="421"/>
      <c r="W31" s="422"/>
      <c r="X31" s="422"/>
      <c r="Y31" s="422"/>
      <c r="Z31" s="422"/>
      <c r="AA31" s="422"/>
      <c r="AB31" s="423"/>
      <c r="AC31" s="424"/>
      <c r="AD31" s="421"/>
      <c r="AE31" s="422"/>
      <c r="AF31" s="422"/>
      <c r="AG31" s="422"/>
      <c r="AH31" s="422"/>
      <c r="AI31" s="422"/>
      <c r="AJ31" s="423"/>
      <c r="AK31" s="424"/>
      <c r="AL31" s="421"/>
      <c r="AM31" s="422"/>
      <c r="AN31" s="422"/>
      <c r="AO31" s="422"/>
      <c r="AP31" s="422"/>
      <c r="AQ31" s="422"/>
      <c r="AR31" s="422"/>
      <c r="AS31" s="423"/>
      <c r="AT31" s="413"/>
      <c r="AU31" s="421"/>
      <c r="AV31" s="422"/>
      <c r="AW31" s="422"/>
      <c r="AX31" s="422"/>
      <c r="AY31" s="422"/>
      <c r="AZ31" s="422"/>
      <c r="BA31" s="423"/>
      <c r="BB31" s="424"/>
      <c r="BC31" s="421"/>
      <c r="BD31" s="422"/>
      <c r="BE31" s="422"/>
      <c r="BF31" s="422"/>
      <c r="BG31" s="422"/>
      <c r="BH31" s="422"/>
      <c r="BI31" s="423"/>
      <c r="BJ31" s="425"/>
      <c r="BK31" s="421"/>
      <c r="BL31" s="422"/>
      <c r="BM31" s="422"/>
      <c r="BN31" s="422"/>
      <c r="BO31" s="422"/>
      <c r="BP31" s="422"/>
      <c r="BQ31" s="422"/>
      <c r="BR31" s="423"/>
      <c r="BS31" s="425"/>
      <c r="BT31" s="421"/>
      <c r="BU31" s="422"/>
      <c r="BV31" s="422"/>
      <c r="BW31" s="422"/>
      <c r="BX31" s="422"/>
      <c r="BY31" s="422"/>
      <c r="BZ31" s="423"/>
      <c r="CA31" s="364"/>
      <c r="CB31" s="421"/>
      <c r="CC31" s="422"/>
      <c r="CD31" s="422"/>
      <c r="CE31" s="422"/>
      <c r="CF31" s="422"/>
      <c r="CG31" s="422"/>
      <c r="CH31" s="423"/>
      <c r="CI31" s="364"/>
      <c r="CJ31" s="421"/>
      <c r="CK31" s="422"/>
      <c r="CL31" s="422"/>
      <c r="CM31" s="422"/>
      <c r="CN31" s="422"/>
      <c r="CO31" s="422"/>
      <c r="CP31" s="423"/>
      <c r="CQ31" s="424"/>
      <c r="CR31" s="421"/>
      <c r="CS31" s="422"/>
      <c r="CT31" s="422"/>
      <c r="CU31" s="422">
        <f t="shared" si="16"/>
        <v>0</v>
      </c>
      <c r="CV31" s="422">
        <f t="shared" si="17"/>
        <v>0</v>
      </c>
      <c r="CW31" s="422"/>
      <c r="CX31" s="423" t="str">
        <f t="shared" si="4"/>
        <v>-</v>
      </c>
      <c r="CY31" s="414"/>
      <c r="CZ31" s="426"/>
      <c r="DA31" s="422"/>
      <c r="DB31" s="422"/>
      <c r="DC31" s="422"/>
      <c r="DD31" s="422"/>
      <c r="DE31" s="423"/>
      <c r="DF31" s="423"/>
      <c r="DG31" s="427"/>
      <c r="DH31" s="427"/>
      <c r="DI31" s="402"/>
      <c r="DJ31" s="118">
        <f t="shared" si="0"/>
        <v>0</v>
      </c>
      <c r="DK31" s="118">
        <f t="shared" si="1"/>
        <v>0</v>
      </c>
      <c r="DL31" s="118">
        <f t="shared" si="2"/>
        <v>0</v>
      </c>
      <c r="DM31" s="118">
        <f t="shared" si="3"/>
        <v>0</v>
      </c>
      <c r="DN31" s="402"/>
      <c r="DO31" s="402"/>
      <c r="DP31" s="428"/>
      <c r="DQ31" s="404">
        <f t="shared" si="5"/>
        <v>0</v>
      </c>
      <c r="DR31" s="118">
        <f t="shared" si="6"/>
        <v>0</v>
      </c>
      <c r="DS31" s="118">
        <f t="shared" si="7"/>
        <v>0</v>
      </c>
      <c r="DT31" s="405"/>
      <c r="DU31" s="429"/>
      <c r="DV31" s="407">
        <f t="shared" si="8"/>
        <v>0</v>
      </c>
      <c r="DX31" s="389">
        <f t="shared" si="11"/>
        <v>0</v>
      </c>
      <c r="DY31" s="389">
        <f t="shared" si="12"/>
        <v>0</v>
      </c>
      <c r="DZ31" s="389">
        <f t="shared" si="13"/>
        <v>0</v>
      </c>
      <c r="EB31" s="408"/>
    </row>
    <row r="32" spans="1:132" s="430" customFormat="1" ht="19.5" customHeight="1" outlineLevel="1">
      <c r="A32" s="281"/>
      <c r="B32" s="419" t="s">
        <v>134</v>
      </c>
      <c r="C32" s="420" t="s">
        <v>146</v>
      </c>
      <c r="D32" s="421"/>
      <c r="E32" s="422"/>
      <c r="F32" s="422"/>
      <c r="G32" s="422"/>
      <c r="H32" s="423"/>
      <c r="I32" s="411"/>
      <c r="J32" s="421"/>
      <c r="K32" s="422"/>
      <c r="L32" s="422"/>
      <c r="M32" s="422"/>
      <c r="N32" s="423"/>
      <c r="O32" s="424"/>
      <c r="P32" s="421"/>
      <c r="Q32" s="422"/>
      <c r="R32" s="422"/>
      <c r="S32" s="422"/>
      <c r="T32" s="423"/>
      <c r="U32" s="412"/>
      <c r="V32" s="421"/>
      <c r="W32" s="422"/>
      <c r="X32" s="422"/>
      <c r="Y32" s="422"/>
      <c r="Z32" s="422"/>
      <c r="AA32" s="422"/>
      <c r="AB32" s="423"/>
      <c r="AC32" s="424"/>
      <c r="AD32" s="421"/>
      <c r="AE32" s="422"/>
      <c r="AF32" s="422"/>
      <c r="AG32" s="422"/>
      <c r="AH32" s="422"/>
      <c r="AI32" s="422"/>
      <c r="AJ32" s="423"/>
      <c r="AK32" s="424"/>
      <c r="AL32" s="421"/>
      <c r="AM32" s="422"/>
      <c r="AN32" s="422"/>
      <c r="AO32" s="422"/>
      <c r="AP32" s="422"/>
      <c r="AQ32" s="422"/>
      <c r="AR32" s="422"/>
      <c r="AS32" s="423"/>
      <c r="AT32" s="413"/>
      <c r="AU32" s="421"/>
      <c r="AV32" s="422"/>
      <c r="AW32" s="422"/>
      <c r="AX32" s="422"/>
      <c r="AY32" s="422"/>
      <c r="AZ32" s="422"/>
      <c r="BA32" s="423"/>
      <c r="BB32" s="424"/>
      <c r="BC32" s="421"/>
      <c r="BD32" s="422"/>
      <c r="BE32" s="422"/>
      <c r="BF32" s="422"/>
      <c r="BG32" s="422"/>
      <c r="BH32" s="422"/>
      <c r="BI32" s="423"/>
      <c r="BJ32" s="425"/>
      <c r="BK32" s="421"/>
      <c r="BL32" s="422"/>
      <c r="BM32" s="422"/>
      <c r="BN32" s="422"/>
      <c r="BO32" s="422"/>
      <c r="BP32" s="422"/>
      <c r="BQ32" s="422"/>
      <c r="BR32" s="423"/>
      <c r="BS32" s="425"/>
      <c r="BT32" s="421"/>
      <c r="BU32" s="422"/>
      <c r="BV32" s="422"/>
      <c r="BW32" s="422"/>
      <c r="BX32" s="422"/>
      <c r="BY32" s="422"/>
      <c r="BZ32" s="423"/>
      <c r="CA32" s="364"/>
      <c r="CB32" s="421"/>
      <c r="CC32" s="422"/>
      <c r="CD32" s="422"/>
      <c r="CE32" s="422"/>
      <c r="CF32" s="422"/>
      <c r="CG32" s="422"/>
      <c r="CH32" s="423"/>
      <c r="CI32" s="364"/>
      <c r="CJ32" s="421"/>
      <c r="CK32" s="422"/>
      <c r="CL32" s="422"/>
      <c r="CM32" s="422"/>
      <c r="CN32" s="422"/>
      <c r="CO32" s="422"/>
      <c r="CP32" s="423"/>
      <c r="CQ32" s="424"/>
      <c r="CR32" s="421"/>
      <c r="CS32" s="422"/>
      <c r="CT32" s="422"/>
      <c r="CU32" s="422">
        <f t="shared" si="16"/>
        <v>0</v>
      </c>
      <c r="CV32" s="422">
        <f t="shared" si="17"/>
        <v>0</v>
      </c>
      <c r="CW32" s="422"/>
      <c r="CX32" s="423" t="str">
        <f t="shared" si="4"/>
        <v>-</v>
      </c>
      <c r="CY32" s="414"/>
      <c r="CZ32" s="426"/>
      <c r="DA32" s="422"/>
      <c r="DB32" s="422"/>
      <c r="DC32" s="422"/>
      <c r="DD32" s="422"/>
      <c r="DE32" s="423"/>
      <c r="DF32" s="423"/>
      <c r="DG32" s="427"/>
      <c r="DH32" s="427"/>
      <c r="DI32" s="402"/>
      <c r="DJ32" s="118">
        <f t="shared" si="0"/>
        <v>0</v>
      </c>
      <c r="DK32" s="118">
        <f t="shared" si="1"/>
        <v>0</v>
      </c>
      <c r="DL32" s="118">
        <f t="shared" si="2"/>
        <v>0</v>
      </c>
      <c r="DM32" s="118">
        <f t="shared" si="3"/>
        <v>0</v>
      </c>
      <c r="DN32" s="402"/>
      <c r="DO32" s="402"/>
      <c r="DP32" s="428"/>
      <c r="DQ32" s="404">
        <f t="shared" si="5"/>
        <v>0</v>
      </c>
      <c r="DR32" s="118">
        <f t="shared" si="6"/>
        <v>0</v>
      </c>
      <c r="DS32" s="118">
        <f t="shared" si="7"/>
        <v>0</v>
      </c>
      <c r="DT32" s="405"/>
      <c r="DU32" s="429"/>
      <c r="DV32" s="407">
        <f t="shared" si="8"/>
        <v>0</v>
      </c>
      <c r="DX32" s="389">
        <f t="shared" si="11"/>
        <v>0</v>
      </c>
      <c r="DY32" s="389">
        <f t="shared" si="12"/>
        <v>0</v>
      </c>
      <c r="DZ32" s="389">
        <f t="shared" si="13"/>
        <v>0</v>
      </c>
      <c r="EB32" s="408"/>
    </row>
    <row r="33" spans="1:132" s="430" customFormat="1" ht="19.5" customHeight="1" outlineLevel="1">
      <c r="A33" s="281"/>
      <c r="B33" s="419" t="s">
        <v>147</v>
      </c>
      <c r="C33" s="420" t="s">
        <v>148</v>
      </c>
      <c r="D33" s="421"/>
      <c r="E33" s="422"/>
      <c r="F33" s="422"/>
      <c r="G33" s="422"/>
      <c r="H33" s="423"/>
      <c r="I33" s="411"/>
      <c r="J33" s="421"/>
      <c r="K33" s="422"/>
      <c r="L33" s="422"/>
      <c r="M33" s="422"/>
      <c r="N33" s="423"/>
      <c r="O33" s="424"/>
      <c r="P33" s="421"/>
      <c r="Q33" s="422"/>
      <c r="R33" s="422"/>
      <c r="S33" s="422"/>
      <c r="T33" s="423"/>
      <c r="U33" s="412"/>
      <c r="V33" s="421"/>
      <c r="W33" s="422"/>
      <c r="X33" s="422"/>
      <c r="Y33" s="422"/>
      <c r="Z33" s="422"/>
      <c r="AA33" s="422"/>
      <c r="AB33" s="423"/>
      <c r="AC33" s="424"/>
      <c r="AD33" s="421"/>
      <c r="AE33" s="422"/>
      <c r="AF33" s="422"/>
      <c r="AG33" s="422"/>
      <c r="AH33" s="422"/>
      <c r="AI33" s="422"/>
      <c r="AJ33" s="423"/>
      <c r="AK33" s="424"/>
      <c r="AL33" s="421"/>
      <c r="AM33" s="422"/>
      <c r="AN33" s="422"/>
      <c r="AO33" s="422"/>
      <c r="AP33" s="422"/>
      <c r="AQ33" s="422"/>
      <c r="AR33" s="422"/>
      <c r="AS33" s="423"/>
      <c r="AT33" s="413"/>
      <c r="AU33" s="421"/>
      <c r="AV33" s="422"/>
      <c r="AW33" s="422"/>
      <c r="AX33" s="422"/>
      <c r="AY33" s="422"/>
      <c r="AZ33" s="422"/>
      <c r="BA33" s="423"/>
      <c r="BB33" s="424"/>
      <c r="BC33" s="421"/>
      <c r="BD33" s="422"/>
      <c r="BE33" s="422"/>
      <c r="BF33" s="422"/>
      <c r="BG33" s="422"/>
      <c r="BH33" s="422"/>
      <c r="BI33" s="423"/>
      <c r="BJ33" s="425"/>
      <c r="BK33" s="421"/>
      <c r="BL33" s="422"/>
      <c r="BM33" s="422"/>
      <c r="BN33" s="422"/>
      <c r="BO33" s="422"/>
      <c r="BP33" s="422"/>
      <c r="BQ33" s="422"/>
      <c r="BR33" s="423"/>
      <c r="BS33" s="425"/>
      <c r="BT33" s="421"/>
      <c r="BU33" s="422"/>
      <c r="BV33" s="422"/>
      <c r="BW33" s="422"/>
      <c r="BX33" s="422"/>
      <c r="BY33" s="422"/>
      <c r="BZ33" s="423"/>
      <c r="CA33" s="364"/>
      <c r="CB33" s="421"/>
      <c r="CC33" s="422"/>
      <c r="CD33" s="422"/>
      <c r="CE33" s="422"/>
      <c r="CF33" s="422"/>
      <c r="CG33" s="422"/>
      <c r="CH33" s="423"/>
      <c r="CI33" s="364"/>
      <c r="CJ33" s="421"/>
      <c r="CK33" s="422"/>
      <c r="CL33" s="422"/>
      <c r="CM33" s="422"/>
      <c r="CN33" s="422"/>
      <c r="CO33" s="422"/>
      <c r="CP33" s="423"/>
      <c r="CQ33" s="424"/>
      <c r="CR33" s="421"/>
      <c r="CS33" s="422"/>
      <c r="CT33" s="422"/>
      <c r="CU33" s="422">
        <f t="shared" si="16"/>
        <v>0</v>
      </c>
      <c r="CV33" s="422">
        <f t="shared" si="17"/>
        <v>0</v>
      </c>
      <c r="CW33" s="422"/>
      <c r="CX33" s="423" t="str">
        <f t="shared" si="4"/>
        <v>-</v>
      </c>
      <c r="CY33" s="414"/>
      <c r="CZ33" s="426"/>
      <c r="DA33" s="422"/>
      <c r="DB33" s="422"/>
      <c r="DC33" s="422"/>
      <c r="DD33" s="422"/>
      <c r="DE33" s="423"/>
      <c r="DF33" s="423"/>
      <c r="DG33" s="427"/>
      <c r="DH33" s="427"/>
      <c r="DI33" s="402"/>
      <c r="DJ33" s="118">
        <f t="shared" si="0"/>
        <v>0</v>
      </c>
      <c r="DK33" s="118">
        <f t="shared" si="1"/>
        <v>0</v>
      </c>
      <c r="DL33" s="118">
        <f t="shared" si="2"/>
        <v>0</v>
      </c>
      <c r="DM33" s="118">
        <f t="shared" si="3"/>
        <v>0</v>
      </c>
      <c r="DN33" s="402"/>
      <c r="DO33" s="402"/>
      <c r="DP33" s="428"/>
      <c r="DQ33" s="404">
        <f t="shared" si="5"/>
        <v>0</v>
      </c>
      <c r="DR33" s="118">
        <f t="shared" si="6"/>
        <v>0</v>
      </c>
      <c r="DS33" s="118">
        <f t="shared" si="7"/>
        <v>0</v>
      </c>
      <c r="DT33" s="405"/>
      <c r="DU33" s="429"/>
      <c r="DV33" s="407">
        <f t="shared" si="8"/>
        <v>0</v>
      </c>
      <c r="DX33" s="389">
        <f t="shared" si="11"/>
        <v>0</v>
      </c>
      <c r="DY33" s="389">
        <f t="shared" si="12"/>
        <v>0</v>
      </c>
      <c r="DZ33" s="389">
        <f t="shared" si="13"/>
        <v>0</v>
      </c>
      <c r="EB33" s="408"/>
    </row>
    <row r="34" spans="1:132" s="430" customFormat="1" ht="19.5" customHeight="1" outlineLevel="1">
      <c r="A34" s="281"/>
      <c r="B34" s="419" t="s">
        <v>149</v>
      </c>
      <c r="C34" s="420" t="s">
        <v>150</v>
      </c>
      <c r="D34" s="421"/>
      <c r="E34" s="422"/>
      <c r="F34" s="422"/>
      <c r="G34" s="422"/>
      <c r="H34" s="423"/>
      <c r="I34" s="411"/>
      <c r="J34" s="421"/>
      <c r="K34" s="422"/>
      <c r="L34" s="422"/>
      <c r="M34" s="422"/>
      <c r="N34" s="423"/>
      <c r="O34" s="424"/>
      <c r="P34" s="421"/>
      <c r="Q34" s="422"/>
      <c r="R34" s="422"/>
      <c r="S34" s="422"/>
      <c r="T34" s="423"/>
      <c r="U34" s="412"/>
      <c r="V34" s="421"/>
      <c r="W34" s="422"/>
      <c r="X34" s="422"/>
      <c r="Y34" s="422"/>
      <c r="Z34" s="422"/>
      <c r="AA34" s="422"/>
      <c r="AB34" s="423"/>
      <c r="AC34" s="424"/>
      <c r="AD34" s="421"/>
      <c r="AE34" s="422"/>
      <c r="AF34" s="422"/>
      <c r="AG34" s="422"/>
      <c r="AH34" s="422"/>
      <c r="AI34" s="422"/>
      <c r="AJ34" s="423"/>
      <c r="AK34" s="424"/>
      <c r="AL34" s="421"/>
      <c r="AM34" s="422"/>
      <c r="AN34" s="422"/>
      <c r="AO34" s="422"/>
      <c r="AP34" s="422"/>
      <c r="AQ34" s="422"/>
      <c r="AR34" s="422"/>
      <c r="AS34" s="423"/>
      <c r="AT34" s="413"/>
      <c r="AU34" s="421"/>
      <c r="AV34" s="422"/>
      <c r="AW34" s="422"/>
      <c r="AX34" s="422"/>
      <c r="AY34" s="422"/>
      <c r="AZ34" s="422"/>
      <c r="BA34" s="423"/>
      <c r="BB34" s="424"/>
      <c r="BC34" s="421"/>
      <c r="BD34" s="422"/>
      <c r="BE34" s="422"/>
      <c r="BF34" s="422"/>
      <c r="BG34" s="422"/>
      <c r="BH34" s="422"/>
      <c r="BI34" s="423"/>
      <c r="BJ34" s="425"/>
      <c r="BK34" s="421"/>
      <c r="BL34" s="422"/>
      <c r="BM34" s="422"/>
      <c r="BN34" s="422"/>
      <c r="BO34" s="422"/>
      <c r="BP34" s="422"/>
      <c r="BQ34" s="422"/>
      <c r="BR34" s="423"/>
      <c r="BS34" s="425"/>
      <c r="BT34" s="421"/>
      <c r="BU34" s="422"/>
      <c r="BV34" s="422"/>
      <c r="BW34" s="422"/>
      <c r="BX34" s="422"/>
      <c r="BY34" s="422"/>
      <c r="BZ34" s="423"/>
      <c r="CA34" s="364"/>
      <c r="CB34" s="421"/>
      <c r="CC34" s="422"/>
      <c r="CD34" s="422"/>
      <c r="CE34" s="422"/>
      <c r="CF34" s="422"/>
      <c r="CG34" s="422"/>
      <c r="CH34" s="423"/>
      <c r="CI34" s="364"/>
      <c r="CJ34" s="421"/>
      <c r="CK34" s="422"/>
      <c r="CL34" s="422"/>
      <c r="CM34" s="422"/>
      <c r="CN34" s="422"/>
      <c r="CO34" s="422"/>
      <c r="CP34" s="423"/>
      <c r="CQ34" s="424"/>
      <c r="CR34" s="421"/>
      <c r="CS34" s="422"/>
      <c r="CT34" s="422"/>
      <c r="CU34" s="422">
        <f t="shared" si="16"/>
        <v>0</v>
      </c>
      <c r="CV34" s="422">
        <f t="shared" si="17"/>
        <v>0</v>
      </c>
      <c r="CW34" s="422"/>
      <c r="CX34" s="423" t="str">
        <f t="shared" si="4"/>
        <v>-</v>
      </c>
      <c r="CY34" s="414"/>
      <c r="CZ34" s="426"/>
      <c r="DA34" s="422"/>
      <c r="DB34" s="422"/>
      <c r="DC34" s="422"/>
      <c r="DD34" s="422"/>
      <c r="DE34" s="423"/>
      <c r="DF34" s="423"/>
      <c r="DG34" s="427"/>
      <c r="DH34" s="427"/>
      <c r="DI34" s="402"/>
      <c r="DJ34" s="118">
        <f t="shared" si="0"/>
        <v>0</v>
      </c>
      <c r="DK34" s="118">
        <f t="shared" si="1"/>
        <v>0</v>
      </c>
      <c r="DL34" s="118">
        <f t="shared" si="2"/>
        <v>0</v>
      </c>
      <c r="DM34" s="118">
        <f t="shared" si="3"/>
        <v>0</v>
      </c>
      <c r="DN34" s="402"/>
      <c r="DO34" s="402"/>
      <c r="DP34" s="428"/>
      <c r="DQ34" s="404">
        <f t="shared" si="5"/>
        <v>0</v>
      </c>
      <c r="DR34" s="118">
        <f t="shared" si="6"/>
        <v>0</v>
      </c>
      <c r="DS34" s="118">
        <f t="shared" si="7"/>
        <v>0</v>
      </c>
      <c r="DT34" s="405"/>
      <c r="DU34" s="429"/>
      <c r="DV34" s="407">
        <f t="shared" si="8"/>
        <v>0</v>
      </c>
      <c r="DX34" s="389">
        <f t="shared" si="11"/>
        <v>0</v>
      </c>
      <c r="DY34" s="389">
        <f t="shared" si="12"/>
        <v>0</v>
      </c>
      <c r="DZ34" s="389">
        <f t="shared" si="13"/>
        <v>0</v>
      </c>
      <c r="EB34" s="408"/>
    </row>
    <row r="35" spans="1:132" s="430" customFormat="1" ht="19.5" customHeight="1" outlineLevel="1">
      <c r="A35" s="281"/>
      <c r="B35" s="419" t="s">
        <v>151</v>
      </c>
      <c r="C35" s="420" t="s">
        <v>152</v>
      </c>
      <c r="D35" s="421"/>
      <c r="E35" s="422"/>
      <c r="F35" s="422"/>
      <c r="G35" s="422"/>
      <c r="H35" s="423"/>
      <c r="I35" s="411"/>
      <c r="J35" s="421"/>
      <c r="K35" s="422"/>
      <c r="L35" s="422"/>
      <c r="M35" s="422"/>
      <c r="N35" s="423"/>
      <c r="O35" s="424"/>
      <c r="P35" s="421"/>
      <c r="Q35" s="422"/>
      <c r="R35" s="422"/>
      <c r="S35" s="422"/>
      <c r="T35" s="423"/>
      <c r="U35" s="412"/>
      <c r="V35" s="421"/>
      <c r="W35" s="422"/>
      <c r="X35" s="422"/>
      <c r="Y35" s="422"/>
      <c r="Z35" s="422"/>
      <c r="AA35" s="422"/>
      <c r="AB35" s="423"/>
      <c r="AC35" s="424"/>
      <c r="AD35" s="421"/>
      <c r="AE35" s="422"/>
      <c r="AF35" s="422"/>
      <c r="AG35" s="422"/>
      <c r="AH35" s="422"/>
      <c r="AI35" s="422"/>
      <c r="AJ35" s="423"/>
      <c r="AK35" s="424"/>
      <c r="AL35" s="421"/>
      <c r="AM35" s="422"/>
      <c r="AN35" s="422"/>
      <c r="AO35" s="422"/>
      <c r="AP35" s="422"/>
      <c r="AQ35" s="422"/>
      <c r="AR35" s="422"/>
      <c r="AS35" s="423"/>
      <c r="AT35" s="413"/>
      <c r="AU35" s="421"/>
      <c r="AV35" s="422"/>
      <c r="AW35" s="422"/>
      <c r="AX35" s="422"/>
      <c r="AY35" s="422"/>
      <c r="AZ35" s="422"/>
      <c r="BA35" s="423"/>
      <c r="BB35" s="424"/>
      <c r="BC35" s="421"/>
      <c r="BD35" s="422"/>
      <c r="BE35" s="422"/>
      <c r="BF35" s="422"/>
      <c r="BG35" s="422"/>
      <c r="BH35" s="422"/>
      <c r="BI35" s="423"/>
      <c r="BJ35" s="425"/>
      <c r="BK35" s="421"/>
      <c r="BL35" s="422"/>
      <c r="BM35" s="422"/>
      <c r="BN35" s="422"/>
      <c r="BO35" s="422"/>
      <c r="BP35" s="422"/>
      <c r="BQ35" s="422"/>
      <c r="BR35" s="423"/>
      <c r="BS35" s="425"/>
      <c r="BT35" s="421"/>
      <c r="BU35" s="422"/>
      <c r="BV35" s="422"/>
      <c r="BW35" s="422"/>
      <c r="BX35" s="422"/>
      <c r="BY35" s="422"/>
      <c r="BZ35" s="423"/>
      <c r="CA35" s="364"/>
      <c r="CB35" s="421"/>
      <c r="CC35" s="422"/>
      <c r="CD35" s="422"/>
      <c r="CE35" s="422"/>
      <c r="CF35" s="422"/>
      <c r="CG35" s="422"/>
      <c r="CH35" s="423"/>
      <c r="CI35" s="364"/>
      <c r="CJ35" s="421"/>
      <c r="CK35" s="422"/>
      <c r="CL35" s="422"/>
      <c r="CM35" s="422"/>
      <c r="CN35" s="422"/>
      <c r="CO35" s="422"/>
      <c r="CP35" s="423"/>
      <c r="CQ35" s="424"/>
      <c r="CR35" s="421"/>
      <c r="CS35" s="422"/>
      <c r="CT35" s="422"/>
      <c r="CU35" s="422">
        <f t="shared" si="16"/>
        <v>0</v>
      </c>
      <c r="CV35" s="422">
        <f t="shared" si="17"/>
        <v>0</v>
      </c>
      <c r="CW35" s="422"/>
      <c r="CX35" s="423" t="str">
        <f t="shared" si="4"/>
        <v>-</v>
      </c>
      <c r="CY35" s="414"/>
      <c r="CZ35" s="426"/>
      <c r="DA35" s="422"/>
      <c r="DB35" s="422"/>
      <c r="DC35" s="422"/>
      <c r="DD35" s="422"/>
      <c r="DE35" s="423"/>
      <c r="DF35" s="423"/>
      <c r="DG35" s="427"/>
      <c r="DH35" s="427"/>
      <c r="DI35" s="402"/>
      <c r="DJ35" s="118">
        <f t="shared" si="0"/>
        <v>0</v>
      </c>
      <c r="DK35" s="118">
        <f t="shared" si="1"/>
        <v>0</v>
      </c>
      <c r="DL35" s="118">
        <f t="shared" si="2"/>
        <v>0</v>
      </c>
      <c r="DM35" s="118">
        <f t="shared" si="3"/>
        <v>0</v>
      </c>
      <c r="DN35" s="402"/>
      <c r="DO35" s="402"/>
      <c r="DP35" s="428"/>
      <c r="DQ35" s="404">
        <f t="shared" si="5"/>
        <v>0</v>
      </c>
      <c r="DR35" s="118">
        <f t="shared" si="6"/>
        <v>0</v>
      </c>
      <c r="DS35" s="118">
        <f t="shared" si="7"/>
        <v>0</v>
      </c>
      <c r="DT35" s="405"/>
      <c r="DU35" s="429"/>
      <c r="DV35" s="407">
        <f t="shared" si="8"/>
        <v>0</v>
      </c>
      <c r="DX35" s="389">
        <f t="shared" si="11"/>
        <v>0</v>
      </c>
      <c r="DY35" s="389">
        <f t="shared" si="12"/>
        <v>0</v>
      </c>
      <c r="DZ35" s="389">
        <f t="shared" si="13"/>
        <v>0</v>
      </c>
      <c r="EB35" s="408"/>
    </row>
    <row r="36" spans="1:132" s="430" customFormat="1" ht="19.5" customHeight="1" outlineLevel="1">
      <c r="A36" s="281"/>
      <c r="B36" s="419" t="s">
        <v>153</v>
      </c>
      <c r="C36" s="420" t="s">
        <v>154</v>
      </c>
      <c r="D36" s="421"/>
      <c r="E36" s="422"/>
      <c r="F36" s="422"/>
      <c r="G36" s="422"/>
      <c r="H36" s="423"/>
      <c r="I36" s="411"/>
      <c r="J36" s="421"/>
      <c r="K36" s="422"/>
      <c r="L36" s="422"/>
      <c r="M36" s="422"/>
      <c r="N36" s="423"/>
      <c r="O36" s="424"/>
      <c r="P36" s="421"/>
      <c r="Q36" s="422"/>
      <c r="R36" s="422"/>
      <c r="S36" s="422"/>
      <c r="T36" s="423"/>
      <c r="U36" s="412"/>
      <c r="V36" s="421"/>
      <c r="W36" s="422"/>
      <c r="X36" s="422"/>
      <c r="Y36" s="422"/>
      <c r="Z36" s="422"/>
      <c r="AA36" s="422"/>
      <c r="AB36" s="423"/>
      <c r="AC36" s="424"/>
      <c r="AD36" s="421"/>
      <c r="AE36" s="422"/>
      <c r="AF36" s="422"/>
      <c r="AG36" s="422"/>
      <c r="AH36" s="422"/>
      <c r="AI36" s="422"/>
      <c r="AJ36" s="423"/>
      <c r="AK36" s="424"/>
      <c r="AL36" s="421"/>
      <c r="AM36" s="422"/>
      <c r="AN36" s="422"/>
      <c r="AO36" s="422"/>
      <c r="AP36" s="422"/>
      <c r="AQ36" s="422"/>
      <c r="AR36" s="422"/>
      <c r="AS36" s="423"/>
      <c r="AT36" s="413"/>
      <c r="AU36" s="421"/>
      <c r="AV36" s="422"/>
      <c r="AW36" s="422"/>
      <c r="AX36" s="422"/>
      <c r="AY36" s="422"/>
      <c r="AZ36" s="422"/>
      <c r="BA36" s="423"/>
      <c r="BB36" s="424"/>
      <c r="BC36" s="421"/>
      <c r="BD36" s="422"/>
      <c r="BE36" s="422"/>
      <c r="BF36" s="422"/>
      <c r="BG36" s="422"/>
      <c r="BH36" s="422"/>
      <c r="BI36" s="423"/>
      <c r="BJ36" s="425"/>
      <c r="BK36" s="421"/>
      <c r="BL36" s="422"/>
      <c r="BM36" s="422"/>
      <c r="BN36" s="422"/>
      <c r="BO36" s="422"/>
      <c r="BP36" s="422"/>
      <c r="BQ36" s="422"/>
      <c r="BR36" s="423"/>
      <c r="BS36" s="425"/>
      <c r="BT36" s="421"/>
      <c r="BU36" s="422"/>
      <c r="BV36" s="422"/>
      <c r="BW36" s="422"/>
      <c r="BX36" s="422"/>
      <c r="BY36" s="422"/>
      <c r="BZ36" s="423"/>
      <c r="CA36" s="364"/>
      <c r="CB36" s="421"/>
      <c r="CC36" s="422"/>
      <c r="CD36" s="422"/>
      <c r="CE36" s="422"/>
      <c r="CF36" s="422"/>
      <c r="CG36" s="422"/>
      <c r="CH36" s="423"/>
      <c r="CI36" s="364"/>
      <c r="CJ36" s="421"/>
      <c r="CK36" s="422"/>
      <c r="CL36" s="422"/>
      <c r="CM36" s="422"/>
      <c r="CN36" s="422"/>
      <c r="CO36" s="422"/>
      <c r="CP36" s="423"/>
      <c r="CQ36" s="424"/>
      <c r="CR36" s="421"/>
      <c r="CS36" s="422"/>
      <c r="CT36" s="422"/>
      <c r="CU36" s="422">
        <f t="shared" si="16"/>
        <v>0</v>
      </c>
      <c r="CV36" s="422">
        <f t="shared" si="17"/>
        <v>0</v>
      </c>
      <c r="CW36" s="422"/>
      <c r="CX36" s="423" t="str">
        <f t="shared" si="4"/>
        <v>-</v>
      </c>
      <c r="CY36" s="414"/>
      <c r="CZ36" s="426"/>
      <c r="DA36" s="422"/>
      <c r="DB36" s="422"/>
      <c r="DC36" s="422"/>
      <c r="DD36" s="422"/>
      <c r="DE36" s="423"/>
      <c r="DF36" s="423"/>
      <c r="DG36" s="427"/>
      <c r="DH36" s="427"/>
      <c r="DI36" s="402"/>
      <c r="DJ36" s="118">
        <f t="shared" si="0"/>
        <v>0</v>
      </c>
      <c r="DK36" s="118">
        <f t="shared" si="1"/>
        <v>0</v>
      </c>
      <c r="DL36" s="118">
        <f t="shared" si="2"/>
        <v>0</v>
      </c>
      <c r="DM36" s="118">
        <f t="shared" si="3"/>
        <v>0</v>
      </c>
      <c r="DN36" s="402"/>
      <c r="DO36" s="402"/>
      <c r="DP36" s="428"/>
      <c r="DQ36" s="404">
        <f t="shared" si="5"/>
        <v>0</v>
      </c>
      <c r="DR36" s="118">
        <f t="shared" si="6"/>
        <v>0</v>
      </c>
      <c r="DS36" s="118">
        <f t="shared" si="7"/>
        <v>0</v>
      </c>
      <c r="DT36" s="405"/>
      <c r="DU36" s="429"/>
      <c r="DV36" s="407">
        <f t="shared" si="8"/>
        <v>0</v>
      </c>
      <c r="DX36" s="389">
        <f t="shared" si="11"/>
        <v>0</v>
      </c>
      <c r="DY36" s="389">
        <f t="shared" si="12"/>
        <v>0</v>
      </c>
      <c r="DZ36" s="389">
        <f t="shared" si="13"/>
        <v>0</v>
      </c>
      <c r="EB36" s="408"/>
    </row>
    <row r="37" spans="1:132" s="430" customFormat="1" ht="19.5" customHeight="1" outlineLevel="1">
      <c r="A37" s="281"/>
      <c r="B37" s="419" t="s">
        <v>155</v>
      </c>
      <c r="C37" s="420" t="s">
        <v>156</v>
      </c>
      <c r="D37" s="421"/>
      <c r="E37" s="422"/>
      <c r="F37" s="422"/>
      <c r="G37" s="422"/>
      <c r="H37" s="423"/>
      <c r="I37" s="411"/>
      <c r="J37" s="421"/>
      <c r="K37" s="422"/>
      <c r="L37" s="422"/>
      <c r="M37" s="422"/>
      <c r="N37" s="423"/>
      <c r="O37" s="424"/>
      <c r="P37" s="421"/>
      <c r="Q37" s="422"/>
      <c r="R37" s="422"/>
      <c r="S37" s="422"/>
      <c r="T37" s="423"/>
      <c r="U37" s="412"/>
      <c r="V37" s="421"/>
      <c r="W37" s="422"/>
      <c r="X37" s="422"/>
      <c r="Y37" s="422"/>
      <c r="Z37" s="422"/>
      <c r="AA37" s="422"/>
      <c r="AB37" s="423"/>
      <c r="AC37" s="424"/>
      <c r="AD37" s="421"/>
      <c r="AE37" s="422"/>
      <c r="AF37" s="422"/>
      <c r="AG37" s="422"/>
      <c r="AH37" s="422"/>
      <c r="AI37" s="422"/>
      <c r="AJ37" s="423"/>
      <c r="AK37" s="424"/>
      <c r="AL37" s="421"/>
      <c r="AM37" s="422"/>
      <c r="AN37" s="422"/>
      <c r="AO37" s="422"/>
      <c r="AP37" s="422"/>
      <c r="AQ37" s="422"/>
      <c r="AR37" s="422"/>
      <c r="AS37" s="423"/>
      <c r="AT37" s="413"/>
      <c r="AU37" s="421"/>
      <c r="AV37" s="422"/>
      <c r="AW37" s="422"/>
      <c r="AX37" s="422"/>
      <c r="AY37" s="422"/>
      <c r="AZ37" s="422"/>
      <c r="BA37" s="423"/>
      <c r="BB37" s="424"/>
      <c r="BC37" s="421"/>
      <c r="BD37" s="422"/>
      <c r="BE37" s="422"/>
      <c r="BF37" s="422"/>
      <c r="BG37" s="422"/>
      <c r="BH37" s="422"/>
      <c r="BI37" s="423"/>
      <c r="BJ37" s="425"/>
      <c r="BK37" s="421"/>
      <c r="BL37" s="422"/>
      <c r="BM37" s="422"/>
      <c r="BN37" s="422"/>
      <c r="BO37" s="422"/>
      <c r="BP37" s="422"/>
      <c r="BQ37" s="422"/>
      <c r="BR37" s="423"/>
      <c r="BS37" s="425"/>
      <c r="BT37" s="421"/>
      <c r="BU37" s="422"/>
      <c r="BV37" s="422"/>
      <c r="BW37" s="422"/>
      <c r="BX37" s="422"/>
      <c r="BY37" s="422"/>
      <c r="BZ37" s="423"/>
      <c r="CA37" s="364"/>
      <c r="CB37" s="421"/>
      <c r="CC37" s="422"/>
      <c r="CD37" s="422"/>
      <c r="CE37" s="422"/>
      <c r="CF37" s="422"/>
      <c r="CG37" s="432"/>
      <c r="CH37" s="423"/>
      <c r="CI37" s="364"/>
      <c r="CJ37" s="421"/>
      <c r="CK37" s="422"/>
      <c r="CL37" s="422"/>
      <c r="CM37" s="422"/>
      <c r="CN37" s="422"/>
      <c r="CO37" s="432"/>
      <c r="CP37" s="423"/>
      <c r="CQ37" s="424"/>
      <c r="CR37" s="421"/>
      <c r="CS37" s="422"/>
      <c r="CT37" s="422"/>
      <c r="CU37" s="422">
        <f t="shared" si="16"/>
        <v>0</v>
      </c>
      <c r="CV37" s="422">
        <f t="shared" si="17"/>
        <v>0</v>
      </c>
      <c r="CW37" s="422"/>
      <c r="CX37" s="423" t="str">
        <f t="shared" si="4"/>
        <v>-</v>
      </c>
      <c r="CY37" s="414"/>
      <c r="CZ37" s="426"/>
      <c r="DA37" s="422"/>
      <c r="DB37" s="422"/>
      <c r="DC37" s="422"/>
      <c r="DD37" s="422"/>
      <c r="DE37" s="423" t="e">
        <f>+CZ37/DD37-1</f>
        <v>#DIV/0!</v>
      </c>
      <c r="DF37" s="423" t="e">
        <f>+DA37/DD37-1</f>
        <v>#DIV/0!</v>
      </c>
      <c r="DG37" s="427" t="e">
        <f>+DB37/DD37-1</f>
        <v>#DIV/0!</v>
      </c>
      <c r="DH37" s="427" t="e">
        <f>+DC37/DD37-1</f>
        <v>#DIV/0!</v>
      </c>
      <c r="DI37" s="402"/>
      <c r="DJ37" s="118">
        <f t="shared" si="0"/>
        <v>0</v>
      </c>
      <c r="DK37" s="118">
        <f t="shared" si="1"/>
        <v>0</v>
      </c>
      <c r="DL37" s="118">
        <f t="shared" si="2"/>
        <v>0</v>
      </c>
      <c r="DM37" s="118">
        <f t="shared" si="3"/>
        <v>0</v>
      </c>
      <c r="DN37" s="402"/>
      <c r="DO37" s="402"/>
      <c r="DP37" s="428" t="e">
        <f>#VALUE!</f>
        <v>#VALUE!</v>
      </c>
      <c r="DQ37" s="404" t="e">
        <f t="shared" si="5"/>
        <v>#VALUE!</v>
      </c>
      <c r="DR37" s="118">
        <f t="shared" si="6"/>
        <v>0</v>
      </c>
      <c r="DS37" s="118">
        <f t="shared" si="7"/>
        <v>0</v>
      </c>
      <c r="DT37" s="405"/>
      <c r="DU37" s="429">
        <v>20.407007</v>
      </c>
      <c r="DV37" s="407">
        <f t="shared" si="8"/>
        <v>20.407007</v>
      </c>
      <c r="DX37" s="389">
        <f t="shared" si="11"/>
        <v>0</v>
      </c>
      <c r="DY37" s="389">
        <f t="shared" si="12"/>
        <v>0</v>
      </c>
      <c r="DZ37" s="389">
        <f t="shared" si="13"/>
        <v>0</v>
      </c>
      <c r="EB37" s="408"/>
    </row>
    <row r="38" spans="1:132" s="455" customFormat="1" ht="19.5" customHeight="1" outlineLevel="1">
      <c r="A38" s="286"/>
      <c r="B38" s="448" t="s">
        <v>157</v>
      </c>
      <c r="C38" s="420" t="s">
        <v>158</v>
      </c>
      <c r="D38" s="421"/>
      <c r="E38" s="449"/>
      <c r="F38" s="422"/>
      <c r="G38" s="422"/>
      <c r="H38" s="423"/>
      <c r="I38" s="411"/>
      <c r="J38" s="421"/>
      <c r="K38" s="449"/>
      <c r="L38" s="422"/>
      <c r="M38" s="422"/>
      <c r="N38" s="423"/>
      <c r="O38" s="424"/>
      <c r="P38" s="421"/>
      <c r="Q38" s="449"/>
      <c r="R38" s="422"/>
      <c r="S38" s="422"/>
      <c r="T38" s="423"/>
      <c r="U38" s="412"/>
      <c r="V38" s="421"/>
      <c r="W38" s="449"/>
      <c r="X38" s="449"/>
      <c r="Y38" s="422"/>
      <c r="Z38" s="422"/>
      <c r="AA38" s="422"/>
      <c r="AB38" s="423"/>
      <c r="AC38" s="424"/>
      <c r="AD38" s="421"/>
      <c r="AE38" s="449"/>
      <c r="AF38" s="449"/>
      <c r="AG38" s="422"/>
      <c r="AH38" s="422"/>
      <c r="AI38" s="422"/>
      <c r="AJ38" s="423"/>
      <c r="AK38" s="424"/>
      <c r="AL38" s="421"/>
      <c r="AM38" s="449"/>
      <c r="AN38" s="449"/>
      <c r="AO38" s="449"/>
      <c r="AP38" s="422"/>
      <c r="AQ38" s="422"/>
      <c r="AR38" s="422"/>
      <c r="AS38" s="423"/>
      <c r="AT38" s="413"/>
      <c r="AU38" s="421"/>
      <c r="AV38" s="449"/>
      <c r="AW38" s="449"/>
      <c r="AX38" s="422"/>
      <c r="AY38" s="422"/>
      <c r="AZ38" s="422"/>
      <c r="BA38" s="423"/>
      <c r="BB38" s="424"/>
      <c r="BC38" s="421"/>
      <c r="BD38" s="449"/>
      <c r="BE38" s="449"/>
      <c r="BF38" s="422"/>
      <c r="BG38" s="422"/>
      <c r="BH38" s="422"/>
      <c r="BI38" s="423"/>
      <c r="BJ38" s="425"/>
      <c r="BK38" s="421"/>
      <c r="BL38" s="449"/>
      <c r="BM38" s="449"/>
      <c r="BN38" s="449"/>
      <c r="BO38" s="422"/>
      <c r="BP38" s="422"/>
      <c r="BQ38" s="422"/>
      <c r="BR38" s="423"/>
      <c r="BS38" s="425"/>
      <c r="BT38" s="421"/>
      <c r="BU38" s="449"/>
      <c r="BV38" s="449"/>
      <c r="BW38" s="422"/>
      <c r="BX38" s="422"/>
      <c r="BY38" s="422"/>
      <c r="BZ38" s="423"/>
      <c r="CA38" s="364"/>
      <c r="CB38" s="421"/>
      <c r="CC38" s="449"/>
      <c r="CD38" s="449"/>
      <c r="CE38" s="422"/>
      <c r="CF38" s="422"/>
      <c r="CG38" s="422"/>
      <c r="CH38" s="423"/>
      <c r="CI38" s="364"/>
      <c r="CJ38" s="421"/>
      <c r="CK38" s="449"/>
      <c r="CL38" s="449"/>
      <c r="CM38" s="422"/>
      <c r="CN38" s="422"/>
      <c r="CO38" s="422"/>
      <c r="CP38" s="423"/>
      <c r="CQ38" s="424"/>
      <c r="CR38" s="450"/>
      <c r="CS38" s="449"/>
      <c r="CT38" s="449"/>
      <c r="CU38" s="449">
        <f t="shared" si="16"/>
        <v>0</v>
      </c>
      <c r="CV38" s="449">
        <f t="shared" si="17"/>
        <v>0</v>
      </c>
      <c r="CW38" s="449"/>
      <c r="CX38" s="451" t="str">
        <f t="shared" si="4"/>
        <v>-</v>
      </c>
      <c r="CY38" s="452"/>
      <c r="CZ38" s="453"/>
      <c r="DA38" s="449"/>
      <c r="DB38" s="449"/>
      <c r="DC38" s="449"/>
      <c r="DD38" s="449"/>
      <c r="DE38" s="451"/>
      <c r="DF38" s="451"/>
      <c r="DG38" s="454"/>
      <c r="DH38" s="454"/>
      <c r="DI38" s="402"/>
      <c r="DJ38" s="118">
        <f t="shared" ref="DJ38:DJ56" si="18">SUM(D38,J38,P38,V38,AD38,AL38,AU38,BC38,BK38,BT38,CB38,CJ38)-CR38</f>
        <v>0</v>
      </c>
      <c r="DK38" s="118">
        <f t="shared" ref="DK38:DK56" si="19">SUM(E38,K38,Q38,W38,AE38,AM38,AV38,BD38,BL38,BU38,CC38,CK38)-CS38</f>
        <v>0</v>
      </c>
      <c r="DL38" s="118">
        <f t="shared" ref="DL38:DL69" si="20">SUM(G38,M38,S38,AA38,AI38,AR38,AZ38,BH38,BQ38,BY38,CG38,CO38)-CW38</f>
        <v>0</v>
      </c>
      <c r="DM38" s="118">
        <f t="shared" ref="DM38:DM69" si="21">SUM(D38,J38,P38,V38,AD38,AL38,AU38,BC38,,BN38,BV38,CD38,CL38)-CT38</f>
        <v>0</v>
      </c>
      <c r="DN38" s="402"/>
      <c r="DO38" s="402"/>
      <c r="DP38" s="428"/>
      <c r="DQ38" s="404">
        <f t="shared" si="5"/>
        <v>0</v>
      </c>
      <c r="DR38" s="118">
        <f t="shared" si="6"/>
        <v>0</v>
      </c>
      <c r="DS38" s="118">
        <f t="shared" si="7"/>
        <v>0</v>
      </c>
      <c r="DT38" s="405"/>
      <c r="DU38" s="429"/>
      <c r="DV38" s="407">
        <f t="shared" si="8"/>
        <v>0</v>
      </c>
      <c r="DX38" s="389">
        <f t="shared" si="11"/>
        <v>0</v>
      </c>
      <c r="DY38" s="389">
        <f t="shared" si="12"/>
        <v>0</v>
      </c>
      <c r="DZ38" s="389">
        <f t="shared" si="13"/>
        <v>0</v>
      </c>
      <c r="EB38" s="408"/>
    </row>
    <row r="39" spans="1:132" ht="3.75" customHeight="1">
      <c r="B39" s="409"/>
      <c r="C39" s="387" t="s">
        <v>159</v>
      </c>
      <c r="D39" s="277"/>
      <c r="E39" s="145"/>
      <c r="F39" s="145"/>
      <c r="G39" s="145"/>
      <c r="H39" s="245"/>
      <c r="I39" s="411"/>
      <c r="J39" s="277"/>
      <c r="K39" s="145"/>
      <c r="L39" s="145"/>
      <c r="M39" s="145"/>
      <c r="N39" s="245"/>
      <c r="O39" s="411"/>
      <c r="P39" s="277"/>
      <c r="Q39" s="145"/>
      <c r="R39" s="145"/>
      <c r="S39" s="145"/>
      <c r="T39" s="245"/>
      <c r="U39" s="412"/>
      <c r="V39" s="277"/>
      <c r="W39" s="145"/>
      <c r="X39" s="145"/>
      <c r="Y39" s="145"/>
      <c r="Z39" s="145"/>
      <c r="AA39" s="145"/>
      <c r="AB39" s="245"/>
      <c r="AC39" s="411"/>
      <c r="AD39" s="277"/>
      <c r="AE39" s="145"/>
      <c r="AF39" s="145"/>
      <c r="AG39" s="145"/>
      <c r="AH39" s="145"/>
      <c r="AI39" s="145"/>
      <c r="AJ39" s="245"/>
      <c r="AK39" s="411"/>
      <c r="AL39" s="277"/>
      <c r="AM39" s="145"/>
      <c r="AN39" s="145"/>
      <c r="AO39" s="145"/>
      <c r="AP39" s="145"/>
      <c r="AQ39" s="145"/>
      <c r="AR39" s="145"/>
      <c r="AS39" s="245"/>
      <c r="AT39" s="413"/>
      <c r="AU39" s="277"/>
      <c r="AV39" s="145"/>
      <c r="AW39" s="145"/>
      <c r="AX39" s="145"/>
      <c r="AY39" s="145"/>
      <c r="AZ39" s="145"/>
      <c r="BA39" s="245"/>
      <c r="BB39" s="411"/>
      <c r="BC39" s="277"/>
      <c r="BD39" s="145"/>
      <c r="BE39" s="145"/>
      <c r="BF39" s="145"/>
      <c r="BG39" s="145"/>
      <c r="BH39" s="145"/>
      <c r="BI39" s="245"/>
      <c r="BJ39" s="412"/>
      <c r="BK39" s="277"/>
      <c r="BL39" s="145"/>
      <c r="BM39" s="145"/>
      <c r="BN39" s="145"/>
      <c r="BO39" s="145"/>
      <c r="BP39" s="145"/>
      <c r="BQ39" s="145"/>
      <c r="BR39" s="245"/>
      <c r="BS39" s="412"/>
      <c r="BT39" s="277"/>
      <c r="BU39" s="145"/>
      <c r="BV39" s="145"/>
      <c r="BW39" s="145"/>
      <c r="BX39" s="145"/>
      <c r="BY39" s="145"/>
      <c r="BZ39" s="245"/>
      <c r="CA39" s="364"/>
      <c r="CB39" s="277"/>
      <c r="CC39" s="145"/>
      <c r="CD39" s="145"/>
      <c r="CE39" s="145"/>
      <c r="CF39" s="145"/>
      <c r="CG39" s="145"/>
      <c r="CH39" s="245"/>
      <c r="CI39" s="364"/>
      <c r="CJ39" s="277"/>
      <c r="CK39" s="145"/>
      <c r="CL39" s="145"/>
      <c r="CM39" s="145"/>
      <c r="CN39" s="145"/>
      <c r="CO39" s="145"/>
      <c r="CP39" s="245"/>
      <c r="CQ39" s="411"/>
      <c r="CR39" s="277"/>
      <c r="CS39" s="145"/>
      <c r="CT39" s="145"/>
      <c r="CU39" s="145"/>
      <c r="CV39" s="145"/>
      <c r="CW39" s="145"/>
      <c r="CX39" s="245" t="str">
        <f t="shared" ref="CX39:CX70" si="22">IFERROR(CR39/CW39-1, "-")</f>
        <v>-</v>
      </c>
      <c r="CY39" s="414"/>
      <c r="CZ39" s="415"/>
      <c r="DA39" s="145"/>
      <c r="DB39" s="145"/>
      <c r="DC39" s="145"/>
      <c r="DD39" s="145"/>
      <c r="DE39" s="245"/>
      <c r="DF39" s="245"/>
      <c r="DG39" s="416"/>
      <c r="DH39" s="416"/>
      <c r="DI39" s="402"/>
      <c r="DJ39" s="118">
        <f t="shared" si="18"/>
        <v>0</v>
      </c>
      <c r="DK39" s="118">
        <f t="shared" si="19"/>
        <v>0</v>
      </c>
      <c r="DL39" s="118">
        <f t="shared" si="20"/>
        <v>0</v>
      </c>
      <c r="DM39" s="118">
        <f t="shared" si="21"/>
        <v>0</v>
      </c>
      <c r="DN39" s="402"/>
      <c r="DO39" s="402"/>
      <c r="DP39" s="417"/>
      <c r="DQ39" s="404">
        <f t="shared" ref="DQ39:DQ70" si="23">-CR39+DP39/10^6</f>
        <v>0</v>
      </c>
      <c r="DR39" s="118">
        <f t="shared" ref="DR39:DR70" si="24">SUM(E39,K39,Q39,W39,AE39,AM39,AV39,BD39,BL39,BU39,CC39,CK39)-CS39</f>
        <v>0</v>
      </c>
      <c r="DS39" s="118">
        <f t="shared" ref="DS39:DS70" si="25">SUM(D39,J39,P39,V39,AD39,AL39,AU39,BC39,,BN39,BV39,CD39,CL39)-CT39</f>
        <v>0</v>
      </c>
      <c r="DT39" s="405"/>
      <c r="DU39" s="406"/>
      <c r="DV39" s="407">
        <f t="shared" ref="DV39:DV70" si="26">DU39-CJ39</f>
        <v>0</v>
      </c>
      <c r="DX39" s="389">
        <f t="shared" si="11"/>
        <v>0</v>
      </c>
      <c r="DY39" s="389">
        <f t="shared" si="12"/>
        <v>0</v>
      </c>
      <c r="DZ39" s="389">
        <f t="shared" si="13"/>
        <v>0</v>
      </c>
      <c r="EB39" s="408"/>
    </row>
    <row r="40" spans="1:132" ht="23.25" customHeight="1">
      <c r="B40" s="418" t="s">
        <v>160</v>
      </c>
      <c r="C40" s="387" t="s">
        <v>161</v>
      </c>
      <c r="D40" s="388"/>
      <c r="E40" s="389"/>
      <c r="F40" s="389"/>
      <c r="G40" s="389"/>
      <c r="H40" s="390"/>
      <c r="I40" s="391"/>
      <c r="J40" s="388"/>
      <c r="K40" s="389"/>
      <c r="L40" s="389"/>
      <c r="M40" s="389"/>
      <c r="N40" s="390"/>
      <c r="O40" s="392"/>
      <c r="P40" s="388"/>
      <c r="Q40" s="389"/>
      <c r="R40" s="389"/>
      <c r="S40" s="389"/>
      <c r="T40" s="390"/>
      <c r="U40" s="393"/>
      <c r="V40" s="388"/>
      <c r="W40" s="389"/>
      <c r="X40" s="389"/>
      <c r="Y40" s="389"/>
      <c r="Z40" s="389"/>
      <c r="AA40" s="389"/>
      <c r="AB40" s="390"/>
      <c r="AC40" s="392"/>
      <c r="AD40" s="388"/>
      <c r="AE40" s="389"/>
      <c r="AF40" s="389"/>
      <c r="AG40" s="389"/>
      <c r="AH40" s="389"/>
      <c r="AI40" s="389"/>
      <c r="AJ40" s="390"/>
      <c r="AK40" s="392"/>
      <c r="AL40" s="388"/>
      <c r="AM40" s="389"/>
      <c r="AN40" s="389"/>
      <c r="AO40" s="389"/>
      <c r="AP40" s="389"/>
      <c r="AQ40" s="389"/>
      <c r="AR40" s="389"/>
      <c r="AS40" s="390"/>
      <c r="AT40" s="394"/>
      <c r="AU40" s="388"/>
      <c r="AV40" s="389"/>
      <c r="AW40" s="389"/>
      <c r="AX40" s="389"/>
      <c r="AY40" s="389"/>
      <c r="AZ40" s="389"/>
      <c r="BA40" s="390"/>
      <c r="BB40" s="392"/>
      <c r="BC40" s="388"/>
      <c r="BD40" s="389"/>
      <c r="BE40" s="389"/>
      <c r="BF40" s="389"/>
      <c r="BG40" s="389"/>
      <c r="BH40" s="389"/>
      <c r="BI40" s="390"/>
      <c r="BJ40" s="396"/>
      <c r="BK40" s="388"/>
      <c r="BL40" s="389"/>
      <c r="BM40" s="389"/>
      <c r="BN40" s="389"/>
      <c r="BO40" s="389"/>
      <c r="BP40" s="389"/>
      <c r="BQ40" s="389"/>
      <c r="BR40" s="390"/>
      <c r="BS40" s="396"/>
      <c r="BT40" s="388"/>
      <c r="BU40" s="389"/>
      <c r="BV40" s="389"/>
      <c r="BW40" s="389"/>
      <c r="BX40" s="389"/>
      <c r="BY40" s="389"/>
      <c r="BZ40" s="390"/>
      <c r="CA40" s="364"/>
      <c r="CB40" s="388"/>
      <c r="CC40" s="389"/>
      <c r="CD40" s="456"/>
      <c r="CE40" s="389"/>
      <c r="CF40" s="389"/>
      <c r="CG40" s="389"/>
      <c r="CH40" s="390"/>
      <c r="CI40" s="364"/>
      <c r="CJ40" s="388"/>
      <c r="CK40" s="389"/>
      <c r="CL40" s="389"/>
      <c r="CM40" s="389"/>
      <c r="CN40" s="389"/>
      <c r="CO40" s="389"/>
      <c r="CP40" s="390"/>
      <c r="CQ40" s="392"/>
      <c r="CR40" s="397"/>
      <c r="CS40" s="389"/>
      <c r="CT40" s="389"/>
      <c r="CU40" s="389">
        <f t="shared" ref="CU40:CU55" si="27">+CR40-CS40</f>
        <v>0</v>
      </c>
      <c r="CV40" s="389">
        <f t="shared" ref="CV40:CV55" si="28">+CR40-CT40</f>
        <v>0</v>
      </c>
      <c r="CW40" s="389"/>
      <c r="CX40" s="390" t="str">
        <f t="shared" si="22"/>
        <v>-</v>
      </c>
      <c r="CY40" s="399"/>
      <c r="CZ40" s="400"/>
      <c r="DA40" s="389"/>
      <c r="DB40" s="389"/>
      <c r="DC40" s="389"/>
      <c r="DD40" s="389"/>
      <c r="DE40" s="390" t="e">
        <f>+CZ40/DD40-1</f>
        <v>#DIV/0!</v>
      </c>
      <c r="DF40" s="390" t="e">
        <f>+DA40/DD40-1</f>
        <v>#DIV/0!</v>
      </c>
      <c r="DG40" s="401" t="e">
        <f>+DB40/DD40-1</f>
        <v>#DIV/0!</v>
      </c>
      <c r="DH40" s="401" t="e">
        <f>+DC40/DD40-1</f>
        <v>#DIV/0!</v>
      </c>
      <c r="DI40" s="402"/>
      <c r="DJ40" s="118">
        <f t="shared" si="18"/>
        <v>0</v>
      </c>
      <c r="DK40" s="118">
        <f t="shared" si="19"/>
        <v>0</v>
      </c>
      <c r="DL40" s="118">
        <f t="shared" si="20"/>
        <v>0</v>
      </c>
      <c r="DM40" s="118">
        <f t="shared" si="21"/>
        <v>0</v>
      </c>
      <c r="DN40" s="402"/>
      <c r="DO40" s="402"/>
      <c r="DP40" s="403" t="e">
        <f>SUM(DP41:DP55)</f>
        <v>#VALUE!</v>
      </c>
      <c r="DQ40" s="404" t="e">
        <f t="shared" si="23"/>
        <v>#VALUE!</v>
      </c>
      <c r="DR40" s="118">
        <f t="shared" si="24"/>
        <v>0</v>
      </c>
      <c r="DS40" s="118">
        <f t="shared" si="25"/>
        <v>0</v>
      </c>
      <c r="DT40" s="405"/>
      <c r="DU40" s="406">
        <v>338.23656999999997</v>
      </c>
      <c r="DV40" s="407">
        <f t="shared" si="26"/>
        <v>338.23656999999997</v>
      </c>
      <c r="DX40" s="389">
        <f t="shared" si="11"/>
        <v>0</v>
      </c>
      <c r="DY40" s="389">
        <f t="shared" si="12"/>
        <v>0</v>
      </c>
      <c r="DZ40" s="389">
        <f t="shared" si="13"/>
        <v>0</v>
      </c>
      <c r="EB40" s="408"/>
    </row>
    <row r="41" spans="1:132" s="430" customFormat="1" ht="19.5" hidden="1" customHeight="1" outlineLevel="1">
      <c r="A41" s="281"/>
      <c r="B41" s="419" t="s">
        <v>162</v>
      </c>
      <c r="C41" s="420" t="s">
        <v>163</v>
      </c>
      <c r="D41" s="421"/>
      <c r="E41" s="422"/>
      <c r="F41" s="422"/>
      <c r="G41" s="422"/>
      <c r="H41" s="423"/>
      <c r="I41" s="411"/>
      <c r="J41" s="421"/>
      <c r="K41" s="422"/>
      <c r="L41" s="422"/>
      <c r="M41" s="422"/>
      <c r="N41" s="423"/>
      <c r="O41" s="424"/>
      <c r="P41" s="421"/>
      <c r="Q41" s="422"/>
      <c r="R41" s="422"/>
      <c r="S41" s="422"/>
      <c r="T41" s="423"/>
      <c r="U41" s="412"/>
      <c r="V41" s="421"/>
      <c r="W41" s="422"/>
      <c r="X41" s="422"/>
      <c r="Y41" s="422"/>
      <c r="Z41" s="422"/>
      <c r="AA41" s="422"/>
      <c r="AB41" s="423"/>
      <c r="AC41" s="424"/>
      <c r="AD41" s="421"/>
      <c r="AE41" s="422"/>
      <c r="AF41" s="422"/>
      <c r="AG41" s="422"/>
      <c r="AH41" s="422"/>
      <c r="AI41" s="422"/>
      <c r="AJ41" s="423"/>
      <c r="AK41" s="424"/>
      <c r="AL41" s="421"/>
      <c r="AM41" s="422"/>
      <c r="AN41" s="422"/>
      <c r="AO41" s="422"/>
      <c r="AP41" s="422"/>
      <c r="AQ41" s="422"/>
      <c r="AR41" s="422"/>
      <c r="AS41" s="423"/>
      <c r="AT41" s="413"/>
      <c r="AU41" s="421"/>
      <c r="AV41" s="422"/>
      <c r="AW41" s="422"/>
      <c r="AX41" s="422"/>
      <c r="AY41" s="422"/>
      <c r="AZ41" s="422"/>
      <c r="BA41" s="423"/>
      <c r="BB41" s="424"/>
      <c r="BC41" s="421"/>
      <c r="BD41" s="422"/>
      <c r="BE41" s="422"/>
      <c r="BF41" s="422"/>
      <c r="BG41" s="422"/>
      <c r="BH41" s="422"/>
      <c r="BI41" s="423"/>
      <c r="BJ41" s="425"/>
      <c r="BK41" s="421"/>
      <c r="BL41" s="422"/>
      <c r="BM41" s="422"/>
      <c r="BN41" s="422"/>
      <c r="BO41" s="422"/>
      <c r="BP41" s="422"/>
      <c r="BQ41" s="422"/>
      <c r="BR41" s="423"/>
      <c r="BS41" s="425"/>
      <c r="BT41" s="421"/>
      <c r="BU41" s="422"/>
      <c r="BV41" s="422"/>
      <c r="BW41" s="422"/>
      <c r="BX41" s="422"/>
      <c r="BY41" s="422"/>
      <c r="BZ41" s="423"/>
      <c r="CA41" s="364"/>
      <c r="CB41" s="421"/>
      <c r="CC41" s="422"/>
      <c r="CD41" s="422"/>
      <c r="CE41" s="422"/>
      <c r="CF41" s="422"/>
      <c r="CG41" s="422"/>
      <c r="CH41" s="423"/>
      <c r="CI41" s="364"/>
      <c r="CJ41" s="421"/>
      <c r="CK41" s="422"/>
      <c r="CL41" s="422"/>
      <c r="CM41" s="422"/>
      <c r="CN41" s="422"/>
      <c r="CO41" s="422"/>
      <c r="CP41" s="423"/>
      <c r="CQ41" s="424"/>
      <c r="CR41" s="421"/>
      <c r="CS41" s="422"/>
      <c r="CT41" s="422"/>
      <c r="CU41" s="422">
        <f t="shared" si="27"/>
        <v>0</v>
      </c>
      <c r="CV41" s="422">
        <f t="shared" si="28"/>
        <v>0</v>
      </c>
      <c r="CW41" s="422"/>
      <c r="CX41" s="423" t="str">
        <f t="shared" si="22"/>
        <v>-</v>
      </c>
      <c r="CY41" s="414"/>
      <c r="CZ41" s="426"/>
      <c r="DA41" s="422"/>
      <c r="DB41" s="422"/>
      <c r="DC41" s="422"/>
      <c r="DD41" s="422"/>
      <c r="DE41" s="423"/>
      <c r="DF41" s="423"/>
      <c r="DG41" s="427"/>
      <c r="DH41" s="427"/>
      <c r="DI41" s="402"/>
      <c r="DJ41" s="118">
        <f t="shared" si="18"/>
        <v>0</v>
      </c>
      <c r="DK41" s="118">
        <f t="shared" si="19"/>
        <v>0</v>
      </c>
      <c r="DL41" s="118">
        <f t="shared" si="20"/>
        <v>0</v>
      </c>
      <c r="DM41" s="118">
        <f t="shared" si="21"/>
        <v>0</v>
      </c>
      <c r="DN41" s="402"/>
      <c r="DO41" s="402"/>
      <c r="DP41" s="428">
        <v>-82699732</v>
      </c>
      <c r="DQ41" s="404">
        <f t="shared" si="23"/>
        <v>-82.699731999999997</v>
      </c>
      <c r="DR41" s="118">
        <f t="shared" si="24"/>
        <v>0</v>
      </c>
      <c r="DS41" s="118">
        <f t="shared" si="25"/>
        <v>0</v>
      </c>
      <c r="DT41" s="405"/>
      <c r="DU41" s="429">
        <v>14.928927</v>
      </c>
      <c r="DV41" s="407">
        <f t="shared" si="26"/>
        <v>14.928927</v>
      </c>
      <c r="DX41" s="389">
        <f t="shared" ref="DX41:DX72" si="29">(CS41-CZ41)*10^6</f>
        <v>0</v>
      </c>
      <c r="DY41" s="389">
        <f t="shared" ref="DY41:DY72" si="30">(CT41-DC41)*10^6</f>
        <v>0</v>
      </c>
      <c r="DZ41" s="389">
        <f t="shared" ref="DZ41:DZ72" si="31">(CW41-DD41)*10^6</f>
        <v>0</v>
      </c>
      <c r="EB41" s="408"/>
    </row>
    <row r="42" spans="1:132" s="430" customFormat="1" ht="21.75" hidden="1" customHeight="1" outlineLevel="1">
      <c r="A42" s="281"/>
      <c r="B42" s="419" t="s">
        <v>164</v>
      </c>
      <c r="C42" s="420" t="s">
        <v>165</v>
      </c>
      <c r="D42" s="444"/>
      <c r="E42" s="422"/>
      <c r="F42" s="422"/>
      <c r="G42" s="422"/>
      <c r="H42" s="423"/>
      <c r="I42" s="411"/>
      <c r="J42" s="444"/>
      <c r="K42" s="422"/>
      <c r="L42" s="422"/>
      <c r="M42" s="422"/>
      <c r="N42" s="423"/>
      <c r="O42" s="424"/>
      <c r="P42" s="444"/>
      <c r="Q42" s="422"/>
      <c r="R42" s="422"/>
      <c r="S42" s="422"/>
      <c r="T42" s="423"/>
      <c r="U42" s="412"/>
      <c r="V42" s="444"/>
      <c r="W42" s="422"/>
      <c r="X42" s="422"/>
      <c r="Y42" s="422"/>
      <c r="Z42" s="422"/>
      <c r="AA42" s="422"/>
      <c r="AB42" s="423"/>
      <c r="AC42" s="424"/>
      <c r="AD42" s="444"/>
      <c r="AE42" s="422"/>
      <c r="AF42" s="422"/>
      <c r="AG42" s="422"/>
      <c r="AH42" s="422"/>
      <c r="AI42" s="422"/>
      <c r="AJ42" s="423"/>
      <c r="AK42" s="424"/>
      <c r="AL42" s="444"/>
      <c r="AM42" s="422"/>
      <c r="AN42" s="422"/>
      <c r="AO42" s="422"/>
      <c r="AP42" s="422"/>
      <c r="AQ42" s="422"/>
      <c r="AR42" s="422"/>
      <c r="AS42" s="423"/>
      <c r="AT42" s="413"/>
      <c r="AU42" s="444"/>
      <c r="AV42" s="422"/>
      <c r="AW42" s="422"/>
      <c r="AX42" s="422"/>
      <c r="AY42" s="422"/>
      <c r="AZ42" s="422"/>
      <c r="BA42" s="423"/>
      <c r="BB42" s="424"/>
      <c r="BC42" s="444"/>
      <c r="BD42" s="422"/>
      <c r="BE42" s="422"/>
      <c r="BF42" s="422"/>
      <c r="BG42" s="422"/>
      <c r="BH42" s="422"/>
      <c r="BI42" s="423"/>
      <c r="BJ42" s="425"/>
      <c r="BK42" s="444"/>
      <c r="BL42" s="422"/>
      <c r="BM42" s="422"/>
      <c r="BN42" s="422"/>
      <c r="BO42" s="422"/>
      <c r="BP42" s="422"/>
      <c r="BQ42" s="422"/>
      <c r="BR42" s="423"/>
      <c r="BS42" s="425"/>
      <c r="BT42" s="444"/>
      <c r="BU42" s="422"/>
      <c r="BV42" s="422"/>
      <c r="BW42" s="422"/>
      <c r="BX42" s="422"/>
      <c r="BY42" s="422"/>
      <c r="BZ42" s="423"/>
      <c r="CA42" s="364"/>
      <c r="CB42" s="444"/>
      <c r="CC42" s="422"/>
      <c r="CD42" s="422"/>
      <c r="CE42" s="422"/>
      <c r="CF42" s="422"/>
      <c r="CG42" s="422"/>
      <c r="CH42" s="423"/>
      <c r="CI42" s="364"/>
      <c r="CJ42" s="457"/>
      <c r="CK42" s="422"/>
      <c r="CL42" s="422"/>
      <c r="CM42" s="422"/>
      <c r="CN42" s="422"/>
      <c r="CO42" s="422"/>
      <c r="CP42" s="423"/>
      <c r="CQ42" s="424"/>
      <c r="CR42" s="421"/>
      <c r="CS42" s="422"/>
      <c r="CT42" s="422"/>
      <c r="CU42" s="422">
        <f t="shared" si="27"/>
        <v>0</v>
      </c>
      <c r="CV42" s="422">
        <f t="shared" si="28"/>
        <v>0</v>
      </c>
      <c r="CW42" s="422"/>
      <c r="CX42" s="423" t="str">
        <f t="shared" si="22"/>
        <v>-</v>
      </c>
      <c r="CY42" s="414"/>
      <c r="CZ42" s="426"/>
      <c r="DA42" s="422"/>
      <c r="DB42" s="422"/>
      <c r="DC42" s="422"/>
      <c r="DD42" s="422"/>
      <c r="DE42" s="423"/>
      <c r="DF42" s="423"/>
      <c r="DG42" s="427"/>
      <c r="DH42" s="427"/>
      <c r="DI42" s="402"/>
      <c r="DJ42" s="118">
        <f t="shared" si="18"/>
        <v>0</v>
      </c>
      <c r="DK42" s="118">
        <f t="shared" si="19"/>
        <v>0</v>
      </c>
      <c r="DL42" s="118">
        <f t="shared" si="20"/>
        <v>0</v>
      </c>
      <c r="DM42" s="118">
        <f t="shared" si="21"/>
        <v>0</v>
      </c>
      <c r="DN42" s="402"/>
      <c r="DO42" s="402"/>
      <c r="DP42" s="458">
        <v>21416152</v>
      </c>
      <c r="DQ42" s="404">
        <f t="shared" si="23"/>
        <v>21.416152</v>
      </c>
      <c r="DR42" s="118">
        <f t="shared" si="24"/>
        <v>0</v>
      </c>
      <c r="DS42" s="118">
        <f t="shared" si="25"/>
        <v>0</v>
      </c>
      <c r="DT42" s="405"/>
      <c r="DU42" s="429">
        <v>12.064387</v>
      </c>
      <c r="DV42" s="407">
        <f t="shared" si="26"/>
        <v>12.064387</v>
      </c>
      <c r="DX42" s="389">
        <f t="shared" si="29"/>
        <v>0</v>
      </c>
      <c r="DY42" s="389">
        <f t="shared" si="30"/>
        <v>0</v>
      </c>
      <c r="DZ42" s="389">
        <f t="shared" si="31"/>
        <v>0</v>
      </c>
      <c r="EB42" s="408"/>
    </row>
    <row r="43" spans="1:132" s="430" customFormat="1" ht="19.5" hidden="1" customHeight="1" outlineLevel="1">
      <c r="A43" s="281"/>
      <c r="B43" s="419" t="s">
        <v>166</v>
      </c>
      <c r="C43" s="420" t="s">
        <v>167</v>
      </c>
      <c r="D43" s="421"/>
      <c r="E43" s="422"/>
      <c r="F43" s="422"/>
      <c r="G43" s="422"/>
      <c r="H43" s="423"/>
      <c r="I43" s="411"/>
      <c r="J43" s="421"/>
      <c r="K43" s="422"/>
      <c r="L43" s="422"/>
      <c r="M43" s="422"/>
      <c r="N43" s="423"/>
      <c r="O43" s="424"/>
      <c r="P43" s="421"/>
      <c r="Q43" s="422"/>
      <c r="R43" s="422"/>
      <c r="S43" s="422"/>
      <c r="T43" s="423"/>
      <c r="U43" s="412"/>
      <c r="V43" s="421"/>
      <c r="W43" s="422"/>
      <c r="X43" s="422"/>
      <c r="Y43" s="422"/>
      <c r="Z43" s="422"/>
      <c r="AA43" s="422"/>
      <c r="AB43" s="423"/>
      <c r="AC43" s="424"/>
      <c r="AD43" s="421"/>
      <c r="AE43" s="422"/>
      <c r="AF43" s="422"/>
      <c r="AG43" s="422"/>
      <c r="AH43" s="422"/>
      <c r="AI43" s="422"/>
      <c r="AJ43" s="423"/>
      <c r="AK43" s="424"/>
      <c r="AL43" s="421"/>
      <c r="AM43" s="422"/>
      <c r="AN43" s="422"/>
      <c r="AO43" s="422"/>
      <c r="AP43" s="422"/>
      <c r="AQ43" s="422"/>
      <c r="AR43" s="422"/>
      <c r="AS43" s="423"/>
      <c r="AT43" s="413"/>
      <c r="AU43" s="421"/>
      <c r="AV43" s="422"/>
      <c r="AW43" s="422"/>
      <c r="AX43" s="422"/>
      <c r="AY43" s="422"/>
      <c r="AZ43" s="422"/>
      <c r="BA43" s="423"/>
      <c r="BB43" s="424"/>
      <c r="BC43" s="421"/>
      <c r="BD43" s="422"/>
      <c r="BE43" s="422"/>
      <c r="BF43" s="422"/>
      <c r="BG43" s="422"/>
      <c r="BH43" s="422"/>
      <c r="BI43" s="423"/>
      <c r="BJ43" s="425"/>
      <c r="BK43" s="421"/>
      <c r="BL43" s="422"/>
      <c r="BM43" s="422"/>
      <c r="BN43" s="422"/>
      <c r="BO43" s="422"/>
      <c r="BP43" s="422"/>
      <c r="BQ43" s="422"/>
      <c r="BR43" s="423"/>
      <c r="BS43" s="425"/>
      <c r="BT43" s="421"/>
      <c r="BU43" s="422"/>
      <c r="BV43" s="422"/>
      <c r="BW43" s="422"/>
      <c r="BX43" s="422"/>
      <c r="BY43" s="422"/>
      <c r="BZ43" s="423"/>
      <c r="CA43" s="364"/>
      <c r="CB43" s="421"/>
      <c r="CC43" s="422"/>
      <c r="CD43" s="422"/>
      <c r="CE43" s="422"/>
      <c r="CF43" s="422"/>
      <c r="CG43" s="422"/>
      <c r="CH43" s="423"/>
      <c r="CI43" s="364"/>
      <c r="CJ43" s="421"/>
      <c r="CK43" s="422"/>
      <c r="CL43" s="422"/>
      <c r="CM43" s="422"/>
      <c r="CN43" s="422"/>
      <c r="CO43" s="422"/>
      <c r="CP43" s="423"/>
      <c r="CQ43" s="424"/>
      <c r="CR43" s="421"/>
      <c r="CS43" s="422"/>
      <c r="CT43" s="422"/>
      <c r="CU43" s="422">
        <f t="shared" si="27"/>
        <v>0</v>
      </c>
      <c r="CV43" s="422">
        <f t="shared" si="28"/>
        <v>0</v>
      </c>
      <c r="CW43" s="422"/>
      <c r="CX43" s="423" t="str">
        <f t="shared" si="22"/>
        <v>-</v>
      </c>
      <c r="CY43" s="414"/>
      <c r="CZ43" s="426"/>
      <c r="DA43" s="422"/>
      <c r="DB43" s="422"/>
      <c r="DC43" s="422"/>
      <c r="DD43" s="422"/>
      <c r="DE43" s="423"/>
      <c r="DF43" s="423"/>
      <c r="DG43" s="427"/>
      <c r="DH43" s="427"/>
      <c r="DI43" s="402"/>
      <c r="DJ43" s="118">
        <f t="shared" si="18"/>
        <v>0</v>
      </c>
      <c r="DK43" s="118">
        <f t="shared" si="19"/>
        <v>0</v>
      </c>
      <c r="DL43" s="118">
        <f t="shared" si="20"/>
        <v>0</v>
      </c>
      <c r="DM43" s="118">
        <f t="shared" si="21"/>
        <v>0</v>
      </c>
      <c r="DN43" s="402"/>
      <c r="DO43" s="402"/>
      <c r="DP43" s="428">
        <v>42076422</v>
      </c>
      <c r="DQ43" s="404">
        <f t="shared" si="23"/>
        <v>42.076422000000001</v>
      </c>
      <c r="DR43" s="118">
        <f t="shared" si="24"/>
        <v>0</v>
      </c>
      <c r="DS43" s="118">
        <f t="shared" si="25"/>
        <v>0</v>
      </c>
      <c r="DT43" s="405"/>
      <c r="DU43" s="429">
        <v>2.638442</v>
      </c>
      <c r="DV43" s="407">
        <f t="shared" si="26"/>
        <v>2.638442</v>
      </c>
      <c r="DX43" s="389">
        <f t="shared" si="29"/>
        <v>0</v>
      </c>
      <c r="DY43" s="389">
        <f t="shared" si="30"/>
        <v>0</v>
      </c>
      <c r="DZ43" s="389">
        <f t="shared" si="31"/>
        <v>0</v>
      </c>
      <c r="EB43" s="408"/>
    </row>
    <row r="44" spans="1:132" s="430" customFormat="1" ht="19.5" hidden="1" customHeight="1" outlineLevel="1">
      <c r="A44" s="281"/>
      <c r="B44" s="419" t="s">
        <v>168</v>
      </c>
      <c r="C44" s="420" t="s">
        <v>169</v>
      </c>
      <c r="D44" s="444"/>
      <c r="E44" s="422"/>
      <c r="F44" s="422"/>
      <c r="G44" s="422"/>
      <c r="H44" s="423"/>
      <c r="I44" s="411"/>
      <c r="J44" s="444"/>
      <c r="K44" s="422"/>
      <c r="L44" s="422"/>
      <c r="M44" s="422"/>
      <c r="N44" s="423"/>
      <c r="O44" s="424"/>
      <c r="P44" s="444"/>
      <c r="Q44" s="422"/>
      <c r="R44" s="422"/>
      <c r="S44" s="422"/>
      <c r="T44" s="423"/>
      <c r="U44" s="412"/>
      <c r="V44" s="444"/>
      <c r="W44" s="422"/>
      <c r="X44" s="422"/>
      <c r="Y44" s="422"/>
      <c r="Z44" s="422"/>
      <c r="AA44" s="422"/>
      <c r="AB44" s="423"/>
      <c r="AC44" s="424"/>
      <c r="AD44" s="444"/>
      <c r="AE44" s="422"/>
      <c r="AF44" s="422"/>
      <c r="AG44" s="422"/>
      <c r="AH44" s="422"/>
      <c r="AI44" s="422"/>
      <c r="AJ44" s="423"/>
      <c r="AK44" s="424"/>
      <c r="AL44" s="444"/>
      <c r="AM44" s="422"/>
      <c r="AN44" s="422"/>
      <c r="AO44" s="422"/>
      <c r="AP44" s="422"/>
      <c r="AQ44" s="422"/>
      <c r="AR44" s="422"/>
      <c r="AS44" s="423"/>
      <c r="AT44" s="413"/>
      <c r="AU44" s="444"/>
      <c r="AV44" s="422"/>
      <c r="AW44" s="422"/>
      <c r="AX44" s="422"/>
      <c r="AY44" s="422"/>
      <c r="AZ44" s="422"/>
      <c r="BA44" s="423"/>
      <c r="BB44" s="424"/>
      <c r="BC44" s="444"/>
      <c r="BD44" s="422"/>
      <c r="BE44" s="422"/>
      <c r="BF44" s="422"/>
      <c r="BG44" s="422"/>
      <c r="BH44" s="422"/>
      <c r="BI44" s="423"/>
      <c r="BJ44" s="425"/>
      <c r="BK44" s="444"/>
      <c r="BL44" s="422"/>
      <c r="BM44" s="422"/>
      <c r="BN44" s="422"/>
      <c r="BO44" s="422"/>
      <c r="BP44" s="422"/>
      <c r="BQ44" s="422"/>
      <c r="BR44" s="423"/>
      <c r="BS44" s="425"/>
      <c r="BT44" s="444"/>
      <c r="BU44" s="422"/>
      <c r="BV44" s="422"/>
      <c r="BW44" s="422"/>
      <c r="BX44" s="422"/>
      <c r="BY44" s="422"/>
      <c r="BZ44" s="423"/>
      <c r="CA44" s="364"/>
      <c r="CB44" s="444"/>
      <c r="CC44" s="422"/>
      <c r="CD44" s="422"/>
      <c r="CE44" s="422"/>
      <c r="CF44" s="422"/>
      <c r="CG44" s="422"/>
      <c r="CH44" s="423"/>
      <c r="CI44" s="364"/>
      <c r="CJ44" s="444"/>
      <c r="CK44" s="422"/>
      <c r="CL44" s="422"/>
      <c r="CM44" s="422"/>
      <c r="CN44" s="422"/>
      <c r="CO44" s="422"/>
      <c r="CP44" s="423"/>
      <c r="CQ44" s="424"/>
      <c r="CR44" s="421"/>
      <c r="CS44" s="422"/>
      <c r="CT44" s="422"/>
      <c r="CU44" s="422">
        <f t="shared" si="27"/>
        <v>0</v>
      </c>
      <c r="CV44" s="422">
        <f t="shared" si="28"/>
        <v>0</v>
      </c>
      <c r="CW44" s="422"/>
      <c r="CX44" s="423" t="str">
        <f t="shared" si="22"/>
        <v>-</v>
      </c>
      <c r="CY44" s="414"/>
      <c r="CZ44" s="426"/>
      <c r="DA44" s="422"/>
      <c r="DB44" s="422"/>
      <c r="DC44" s="422"/>
      <c r="DD44" s="422"/>
      <c r="DE44" s="423"/>
      <c r="DF44" s="423"/>
      <c r="DG44" s="427"/>
      <c r="DH44" s="427"/>
      <c r="DI44" s="402"/>
      <c r="DJ44" s="118">
        <f t="shared" si="18"/>
        <v>0</v>
      </c>
      <c r="DK44" s="118">
        <f t="shared" si="19"/>
        <v>0</v>
      </c>
      <c r="DL44" s="118">
        <f t="shared" si="20"/>
        <v>0</v>
      </c>
      <c r="DM44" s="118">
        <f t="shared" si="21"/>
        <v>0</v>
      </c>
      <c r="DN44" s="402"/>
      <c r="DO44" s="402"/>
      <c r="DP44" s="458">
        <v>27947528</v>
      </c>
      <c r="DQ44" s="404">
        <f t="shared" si="23"/>
        <v>27.947527999999998</v>
      </c>
      <c r="DR44" s="118">
        <f t="shared" si="24"/>
        <v>0</v>
      </c>
      <c r="DS44" s="118">
        <f t="shared" si="25"/>
        <v>0</v>
      </c>
      <c r="DT44" s="405"/>
      <c r="DU44" s="429">
        <v>6.7857580000000004</v>
      </c>
      <c r="DV44" s="407">
        <f t="shared" si="26"/>
        <v>6.7857580000000004</v>
      </c>
      <c r="DX44" s="389">
        <f t="shared" si="29"/>
        <v>0</v>
      </c>
      <c r="DY44" s="389">
        <f t="shared" si="30"/>
        <v>0</v>
      </c>
      <c r="DZ44" s="389">
        <f t="shared" si="31"/>
        <v>0</v>
      </c>
      <c r="EB44" s="408"/>
    </row>
    <row r="45" spans="1:132" s="430" customFormat="1" ht="19.5" hidden="1" customHeight="1" outlineLevel="1">
      <c r="A45" s="281"/>
      <c r="B45" s="419" t="s">
        <v>170</v>
      </c>
      <c r="C45" s="420" t="s">
        <v>171</v>
      </c>
      <c r="D45" s="459"/>
      <c r="E45" s="422"/>
      <c r="F45" s="422"/>
      <c r="G45" s="460"/>
      <c r="H45" s="451"/>
      <c r="I45" s="411"/>
      <c r="J45" s="459"/>
      <c r="K45" s="422"/>
      <c r="L45" s="422"/>
      <c r="M45" s="460"/>
      <c r="N45" s="451"/>
      <c r="O45" s="424"/>
      <c r="P45" s="461"/>
      <c r="Q45" s="422"/>
      <c r="R45" s="422"/>
      <c r="S45" s="460"/>
      <c r="T45" s="451"/>
      <c r="U45" s="412"/>
      <c r="V45" s="461"/>
      <c r="W45" s="422"/>
      <c r="X45" s="422"/>
      <c r="Y45" s="422"/>
      <c r="Z45" s="422"/>
      <c r="AA45" s="460"/>
      <c r="AB45" s="451"/>
      <c r="AC45" s="424"/>
      <c r="AD45" s="461"/>
      <c r="AE45" s="422"/>
      <c r="AF45" s="422"/>
      <c r="AG45" s="422"/>
      <c r="AH45" s="422"/>
      <c r="AI45" s="460"/>
      <c r="AJ45" s="451"/>
      <c r="AK45" s="424"/>
      <c r="AL45" s="461"/>
      <c r="AM45" s="422"/>
      <c r="AN45" s="422"/>
      <c r="AO45" s="422"/>
      <c r="AP45" s="422"/>
      <c r="AQ45" s="422"/>
      <c r="AR45" s="460"/>
      <c r="AS45" s="451"/>
      <c r="AT45" s="413"/>
      <c r="AU45" s="461"/>
      <c r="AV45" s="422"/>
      <c r="AW45" s="422"/>
      <c r="AX45" s="422"/>
      <c r="AY45" s="422"/>
      <c r="AZ45" s="460"/>
      <c r="BA45" s="451"/>
      <c r="BB45" s="424"/>
      <c r="BC45" s="461"/>
      <c r="BD45" s="422"/>
      <c r="BE45" s="422"/>
      <c r="BF45" s="422"/>
      <c r="BG45" s="422"/>
      <c r="BH45" s="460"/>
      <c r="BI45" s="451"/>
      <c r="BJ45" s="425"/>
      <c r="BK45" s="462"/>
      <c r="BL45" s="422"/>
      <c r="BM45" s="422"/>
      <c r="BN45" s="422"/>
      <c r="BO45" s="422"/>
      <c r="BP45" s="422"/>
      <c r="BQ45" s="460"/>
      <c r="BR45" s="451"/>
      <c r="BS45" s="425"/>
      <c r="BT45" s="462"/>
      <c r="BU45" s="422"/>
      <c r="BV45" s="422"/>
      <c r="BW45" s="422"/>
      <c r="BX45" s="422"/>
      <c r="BY45" s="460"/>
      <c r="BZ45" s="451"/>
      <c r="CA45" s="364"/>
      <c r="CB45" s="462"/>
      <c r="CC45" s="422"/>
      <c r="CD45" s="422"/>
      <c r="CE45" s="422"/>
      <c r="CF45" s="422"/>
      <c r="CG45" s="460"/>
      <c r="CH45" s="451"/>
      <c r="CI45" s="364"/>
      <c r="CJ45" s="462"/>
      <c r="CK45" s="422"/>
      <c r="CL45" s="422"/>
      <c r="CM45" s="422"/>
      <c r="CN45" s="422"/>
      <c r="CO45" s="460"/>
      <c r="CP45" s="451"/>
      <c r="CQ45" s="424"/>
      <c r="CR45" s="421"/>
      <c r="CS45" s="422"/>
      <c r="CT45" s="422"/>
      <c r="CU45" s="422">
        <f t="shared" si="27"/>
        <v>0</v>
      </c>
      <c r="CV45" s="422">
        <f t="shared" si="28"/>
        <v>0</v>
      </c>
      <c r="CW45" s="422"/>
      <c r="CX45" s="423" t="str">
        <f t="shared" si="22"/>
        <v>-</v>
      </c>
      <c r="CY45" s="414"/>
      <c r="CZ45" s="426"/>
      <c r="DA45" s="422"/>
      <c r="DB45" s="422"/>
      <c r="DC45" s="422"/>
      <c r="DD45" s="422"/>
      <c r="DE45" s="423"/>
      <c r="DF45" s="423"/>
      <c r="DG45" s="427"/>
      <c r="DH45" s="427"/>
      <c r="DI45" s="402"/>
      <c r="DJ45" s="118">
        <f t="shared" si="18"/>
        <v>0</v>
      </c>
      <c r="DK45" s="118">
        <f t="shared" si="19"/>
        <v>0</v>
      </c>
      <c r="DL45" s="118">
        <f t="shared" si="20"/>
        <v>0</v>
      </c>
      <c r="DM45" s="118">
        <f t="shared" si="21"/>
        <v>0</v>
      </c>
      <c r="DN45" s="402"/>
      <c r="DO45" s="402"/>
      <c r="DP45" s="463" t="e">
        <f>#VALUE!</f>
        <v>#VALUE!</v>
      </c>
      <c r="DQ45" s="404" t="e">
        <f t="shared" si="23"/>
        <v>#VALUE!</v>
      </c>
      <c r="DR45" s="118">
        <f t="shared" si="24"/>
        <v>0</v>
      </c>
      <c r="DS45" s="118">
        <f t="shared" si="25"/>
        <v>0</v>
      </c>
      <c r="DT45" s="405"/>
      <c r="DU45" s="429">
        <v>188.133002</v>
      </c>
      <c r="DV45" s="407">
        <f t="shared" si="26"/>
        <v>188.133002</v>
      </c>
      <c r="DX45" s="389">
        <f t="shared" si="29"/>
        <v>0</v>
      </c>
      <c r="DY45" s="389">
        <f t="shared" si="30"/>
        <v>0</v>
      </c>
      <c r="DZ45" s="389">
        <f t="shared" si="31"/>
        <v>0</v>
      </c>
      <c r="EB45" s="408"/>
    </row>
    <row r="46" spans="1:132" s="430" customFormat="1" ht="19.5" hidden="1" customHeight="1" outlineLevel="1">
      <c r="A46" s="281"/>
      <c r="B46" s="419" t="s">
        <v>172</v>
      </c>
      <c r="C46" s="420" t="s">
        <v>173</v>
      </c>
      <c r="D46" s="421"/>
      <c r="E46" s="422"/>
      <c r="F46" s="422"/>
      <c r="G46" s="422"/>
      <c r="H46" s="423"/>
      <c r="I46" s="411"/>
      <c r="J46" s="421"/>
      <c r="K46" s="422"/>
      <c r="L46" s="422"/>
      <c r="M46" s="422"/>
      <c r="N46" s="423"/>
      <c r="O46" s="424"/>
      <c r="P46" s="421"/>
      <c r="Q46" s="422"/>
      <c r="R46" s="422"/>
      <c r="S46" s="422"/>
      <c r="T46" s="423"/>
      <c r="U46" s="412"/>
      <c r="V46" s="421"/>
      <c r="W46" s="422"/>
      <c r="X46" s="422"/>
      <c r="Y46" s="422"/>
      <c r="Z46" s="422"/>
      <c r="AA46" s="422"/>
      <c r="AB46" s="423"/>
      <c r="AC46" s="424"/>
      <c r="AD46" s="421"/>
      <c r="AE46" s="422"/>
      <c r="AF46" s="422"/>
      <c r="AG46" s="422"/>
      <c r="AH46" s="422"/>
      <c r="AI46" s="422"/>
      <c r="AJ46" s="423"/>
      <c r="AK46" s="424"/>
      <c r="AL46" s="421"/>
      <c r="AM46" s="422"/>
      <c r="AN46" s="422"/>
      <c r="AO46" s="422"/>
      <c r="AP46" s="422"/>
      <c r="AQ46" s="422"/>
      <c r="AR46" s="422"/>
      <c r="AS46" s="423"/>
      <c r="AT46" s="413"/>
      <c r="AU46" s="421"/>
      <c r="AV46" s="422"/>
      <c r="AW46" s="422"/>
      <c r="AX46" s="422"/>
      <c r="AY46" s="422"/>
      <c r="AZ46" s="422"/>
      <c r="BA46" s="423"/>
      <c r="BB46" s="424"/>
      <c r="BC46" s="421"/>
      <c r="BD46" s="422"/>
      <c r="BE46" s="422"/>
      <c r="BF46" s="422"/>
      <c r="BG46" s="422"/>
      <c r="BH46" s="422"/>
      <c r="BI46" s="423"/>
      <c r="BJ46" s="425"/>
      <c r="BK46" s="421"/>
      <c r="BL46" s="422"/>
      <c r="BM46" s="422"/>
      <c r="BN46" s="422"/>
      <c r="BO46" s="422"/>
      <c r="BP46" s="422"/>
      <c r="BQ46" s="422"/>
      <c r="BR46" s="423"/>
      <c r="BS46" s="425"/>
      <c r="BT46" s="421"/>
      <c r="BU46" s="422"/>
      <c r="BV46" s="422"/>
      <c r="BW46" s="422"/>
      <c r="BX46" s="422"/>
      <c r="BY46" s="422"/>
      <c r="BZ46" s="423"/>
      <c r="CA46" s="364"/>
      <c r="CB46" s="421"/>
      <c r="CC46" s="422"/>
      <c r="CD46" s="422"/>
      <c r="CE46" s="422"/>
      <c r="CF46" s="422"/>
      <c r="CG46" s="422"/>
      <c r="CH46" s="423"/>
      <c r="CI46" s="364"/>
      <c r="CJ46" s="421"/>
      <c r="CK46" s="422"/>
      <c r="CL46" s="422"/>
      <c r="CM46" s="422"/>
      <c r="CN46" s="422"/>
      <c r="CO46" s="422"/>
      <c r="CP46" s="423"/>
      <c r="CQ46" s="424"/>
      <c r="CR46" s="421"/>
      <c r="CS46" s="422"/>
      <c r="CT46" s="422"/>
      <c r="CU46" s="422">
        <f t="shared" si="27"/>
        <v>0</v>
      </c>
      <c r="CV46" s="422">
        <f t="shared" si="28"/>
        <v>0</v>
      </c>
      <c r="CW46" s="422"/>
      <c r="CX46" s="423" t="str">
        <f t="shared" si="22"/>
        <v>-</v>
      </c>
      <c r="CY46" s="414"/>
      <c r="CZ46" s="426"/>
      <c r="DA46" s="422"/>
      <c r="DB46" s="422"/>
      <c r="DC46" s="422"/>
      <c r="DD46" s="422"/>
      <c r="DE46" s="423"/>
      <c r="DF46" s="423"/>
      <c r="DG46" s="427"/>
      <c r="DH46" s="427"/>
      <c r="DI46" s="402"/>
      <c r="DJ46" s="118">
        <f t="shared" si="18"/>
        <v>0</v>
      </c>
      <c r="DK46" s="118">
        <f t="shared" si="19"/>
        <v>0</v>
      </c>
      <c r="DL46" s="118">
        <f t="shared" si="20"/>
        <v>0</v>
      </c>
      <c r="DM46" s="118">
        <f t="shared" si="21"/>
        <v>0</v>
      </c>
      <c r="DN46" s="402"/>
      <c r="DO46" s="402"/>
      <c r="DP46" s="428">
        <v>0</v>
      </c>
      <c r="DQ46" s="404">
        <f t="shared" si="23"/>
        <v>0</v>
      </c>
      <c r="DR46" s="118">
        <f t="shared" si="24"/>
        <v>0</v>
      </c>
      <c r="DS46" s="118">
        <f t="shared" si="25"/>
        <v>0</v>
      </c>
      <c r="DT46" s="405"/>
      <c r="DU46" s="429">
        <v>0</v>
      </c>
      <c r="DV46" s="407">
        <f t="shared" si="26"/>
        <v>0</v>
      </c>
      <c r="DX46" s="389">
        <f t="shared" si="29"/>
        <v>0</v>
      </c>
      <c r="DY46" s="389">
        <f t="shared" si="30"/>
        <v>0</v>
      </c>
      <c r="DZ46" s="389">
        <f t="shared" si="31"/>
        <v>0</v>
      </c>
      <c r="EB46" s="408"/>
    </row>
    <row r="47" spans="1:132" s="430" customFormat="1" ht="19.5" hidden="1" customHeight="1" outlineLevel="1">
      <c r="A47" s="281"/>
      <c r="B47" s="419" t="s">
        <v>174</v>
      </c>
      <c r="C47" s="420" t="s">
        <v>175</v>
      </c>
      <c r="D47" s="444"/>
      <c r="E47" s="422"/>
      <c r="F47" s="422"/>
      <c r="G47" s="422"/>
      <c r="H47" s="423"/>
      <c r="I47" s="411"/>
      <c r="J47" s="444"/>
      <c r="K47" s="422"/>
      <c r="L47" s="422"/>
      <c r="M47" s="422"/>
      <c r="N47" s="423"/>
      <c r="O47" s="424"/>
      <c r="P47" s="444"/>
      <c r="Q47" s="422"/>
      <c r="R47" s="422"/>
      <c r="S47" s="422"/>
      <c r="T47" s="423"/>
      <c r="U47" s="412"/>
      <c r="V47" s="444"/>
      <c r="W47" s="422"/>
      <c r="X47" s="422"/>
      <c r="Y47" s="422"/>
      <c r="Z47" s="422"/>
      <c r="AA47" s="422"/>
      <c r="AB47" s="423"/>
      <c r="AC47" s="424"/>
      <c r="AD47" s="444"/>
      <c r="AE47" s="422"/>
      <c r="AF47" s="422"/>
      <c r="AG47" s="422"/>
      <c r="AH47" s="422"/>
      <c r="AI47" s="422"/>
      <c r="AJ47" s="423"/>
      <c r="AK47" s="424"/>
      <c r="AL47" s="444"/>
      <c r="AM47" s="422"/>
      <c r="AN47" s="422"/>
      <c r="AO47" s="422"/>
      <c r="AP47" s="422"/>
      <c r="AQ47" s="422"/>
      <c r="AR47" s="422"/>
      <c r="AS47" s="423"/>
      <c r="AT47" s="413"/>
      <c r="AU47" s="444"/>
      <c r="AV47" s="422"/>
      <c r="AW47" s="422"/>
      <c r="AX47" s="422"/>
      <c r="AY47" s="422"/>
      <c r="AZ47" s="422"/>
      <c r="BA47" s="423"/>
      <c r="BB47" s="424"/>
      <c r="BC47" s="444"/>
      <c r="BD47" s="422"/>
      <c r="BE47" s="422"/>
      <c r="BF47" s="422"/>
      <c r="BG47" s="422"/>
      <c r="BH47" s="422"/>
      <c r="BI47" s="423"/>
      <c r="BJ47" s="425"/>
      <c r="BK47" s="444"/>
      <c r="BL47" s="422"/>
      <c r="BM47" s="422"/>
      <c r="BN47" s="422"/>
      <c r="BO47" s="422"/>
      <c r="BP47" s="422"/>
      <c r="BQ47" s="422"/>
      <c r="BR47" s="423"/>
      <c r="BS47" s="425"/>
      <c r="BT47" s="444"/>
      <c r="BU47" s="422"/>
      <c r="BV47" s="422"/>
      <c r="BW47" s="422"/>
      <c r="BX47" s="422"/>
      <c r="BY47" s="422"/>
      <c r="BZ47" s="423"/>
      <c r="CA47" s="364"/>
      <c r="CB47" s="444"/>
      <c r="CC47" s="422"/>
      <c r="CD47" s="422"/>
      <c r="CE47" s="422"/>
      <c r="CF47" s="422"/>
      <c r="CG47" s="422"/>
      <c r="CH47" s="423"/>
      <c r="CI47" s="364"/>
      <c r="CJ47" s="457"/>
      <c r="CK47" s="422"/>
      <c r="CL47" s="422"/>
      <c r="CM47" s="422"/>
      <c r="CN47" s="422"/>
      <c r="CO47" s="422"/>
      <c r="CP47" s="423"/>
      <c r="CQ47" s="424"/>
      <c r="CR47" s="421"/>
      <c r="CS47" s="422"/>
      <c r="CT47" s="422"/>
      <c r="CU47" s="422">
        <f t="shared" si="27"/>
        <v>0</v>
      </c>
      <c r="CV47" s="422">
        <f t="shared" si="28"/>
        <v>0</v>
      </c>
      <c r="CW47" s="422"/>
      <c r="CX47" s="423" t="str">
        <f t="shared" si="22"/>
        <v>-</v>
      </c>
      <c r="CY47" s="414"/>
      <c r="CZ47" s="426"/>
      <c r="DA47" s="422"/>
      <c r="DB47" s="422"/>
      <c r="DC47" s="422"/>
      <c r="DD47" s="422"/>
      <c r="DE47" s="423"/>
      <c r="DF47" s="423"/>
      <c r="DG47" s="427"/>
      <c r="DH47" s="427"/>
      <c r="DI47" s="402"/>
      <c r="DJ47" s="118">
        <f t="shared" si="18"/>
        <v>0</v>
      </c>
      <c r="DK47" s="118">
        <f t="shared" si="19"/>
        <v>0</v>
      </c>
      <c r="DL47" s="118">
        <f t="shared" si="20"/>
        <v>0</v>
      </c>
      <c r="DM47" s="118">
        <f t="shared" si="21"/>
        <v>0</v>
      </c>
      <c r="DN47" s="402"/>
      <c r="DO47" s="402"/>
      <c r="DP47" s="458">
        <v>277712779</v>
      </c>
      <c r="DQ47" s="404">
        <f t="shared" si="23"/>
        <v>277.71277900000001</v>
      </c>
      <c r="DR47" s="118">
        <f t="shared" si="24"/>
        <v>0</v>
      </c>
      <c r="DS47" s="118">
        <f t="shared" si="25"/>
        <v>0</v>
      </c>
      <c r="DT47" s="405"/>
      <c r="DU47" s="429">
        <v>12.527459</v>
      </c>
      <c r="DV47" s="407">
        <f t="shared" si="26"/>
        <v>12.527459</v>
      </c>
      <c r="DX47" s="389">
        <f t="shared" si="29"/>
        <v>0</v>
      </c>
      <c r="DY47" s="389">
        <f t="shared" si="30"/>
        <v>0</v>
      </c>
      <c r="DZ47" s="389">
        <f t="shared" si="31"/>
        <v>0</v>
      </c>
      <c r="EB47" s="408"/>
    </row>
    <row r="48" spans="1:132" s="430" customFormat="1" ht="19.5" hidden="1" customHeight="1" outlineLevel="1">
      <c r="A48" s="281"/>
      <c r="B48" s="419" t="s">
        <v>176</v>
      </c>
      <c r="C48" s="420" t="s">
        <v>177</v>
      </c>
      <c r="D48" s="459"/>
      <c r="E48" s="422"/>
      <c r="F48" s="422"/>
      <c r="G48" s="460"/>
      <c r="H48" s="423"/>
      <c r="I48" s="411"/>
      <c r="J48" s="462"/>
      <c r="K48" s="422"/>
      <c r="L48" s="422"/>
      <c r="M48" s="460"/>
      <c r="N48" s="423"/>
      <c r="O48" s="424"/>
      <c r="P48" s="462"/>
      <c r="Q48" s="422"/>
      <c r="R48" s="422"/>
      <c r="S48" s="460"/>
      <c r="T48" s="423"/>
      <c r="U48" s="412"/>
      <c r="V48" s="462"/>
      <c r="W48" s="422"/>
      <c r="X48" s="422"/>
      <c r="Y48" s="422"/>
      <c r="Z48" s="422"/>
      <c r="AA48" s="460"/>
      <c r="AB48" s="423"/>
      <c r="AC48" s="424"/>
      <c r="AD48" s="462"/>
      <c r="AE48" s="422"/>
      <c r="AF48" s="422"/>
      <c r="AG48" s="422"/>
      <c r="AH48" s="422"/>
      <c r="AI48" s="460"/>
      <c r="AJ48" s="423"/>
      <c r="AK48" s="424"/>
      <c r="AL48" s="462"/>
      <c r="AM48" s="422"/>
      <c r="AN48" s="422"/>
      <c r="AO48" s="422"/>
      <c r="AP48" s="422"/>
      <c r="AQ48" s="422"/>
      <c r="AR48" s="460"/>
      <c r="AS48" s="423"/>
      <c r="AT48" s="413"/>
      <c r="AU48" s="462"/>
      <c r="AV48" s="422"/>
      <c r="AW48" s="422"/>
      <c r="AX48" s="422"/>
      <c r="AY48" s="422"/>
      <c r="AZ48" s="460"/>
      <c r="BA48" s="423"/>
      <c r="BB48" s="424"/>
      <c r="BC48" s="462"/>
      <c r="BD48" s="422"/>
      <c r="BE48" s="422"/>
      <c r="BF48" s="422"/>
      <c r="BG48" s="422"/>
      <c r="BH48" s="460"/>
      <c r="BI48" s="423"/>
      <c r="BJ48" s="425"/>
      <c r="BK48" s="462"/>
      <c r="BL48" s="422"/>
      <c r="BM48" s="422"/>
      <c r="BN48" s="422"/>
      <c r="BO48" s="422"/>
      <c r="BP48" s="422"/>
      <c r="BQ48" s="460"/>
      <c r="BR48" s="423"/>
      <c r="BS48" s="425"/>
      <c r="BT48" s="462"/>
      <c r="BU48" s="422"/>
      <c r="BV48" s="422"/>
      <c r="BW48" s="422"/>
      <c r="BX48" s="422"/>
      <c r="BY48" s="460"/>
      <c r="BZ48" s="423"/>
      <c r="CA48" s="364"/>
      <c r="CB48" s="462"/>
      <c r="CC48" s="422"/>
      <c r="CD48" s="422"/>
      <c r="CE48" s="422"/>
      <c r="CF48" s="422"/>
      <c r="CG48" s="460"/>
      <c r="CH48" s="423"/>
      <c r="CI48" s="364"/>
      <c r="CJ48" s="462"/>
      <c r="CK48" s="422"/>
      <c r="CL48" s="422"/>
      <c r="CM48" s="422"/>
      <c r="CN48" s="422"/>
      <c r="CO48" s="460"/>
      <c r="CP48" s="423"/>
      <c r="CQ48" s="424"/>
      <c r="CR48" s="421"/>
      <c r="CS48" s="422"/>
      <c r="CT48" s="422"/>
      <c r="CU48" s="422">
        <f t="shared" si="27"/>
        <v>0</v>
      </c>
      <c r="CV48" s="422">
        <f t="shared" si="28"/>
        <v>0</v>
      </c>
      <c r="CW48" s="422"/>
      <c r="CX48" s="423" t="str">
        <f t="shared" si="22"/>
        <v>-</v>
      </c>
      <c r="CY48" s="414"/>
      <c r="CZ48" s="426"/>
      <c r="DA48" s="422"/>
      <c r="DB48" s="422"/>
      <c r="DC48" s="422"/>
      <c r="DD48" s="422"/>
      <c r="DE48" s="423"/>
      <c r="DF48" s="423"/>
      <c r="DG48" s="427"/>
      <c r="DH48" s="427"/>
      <c r="DI48" s="402"/>
      <c r="DJ48" s="118">
        <f t="shared" si="18"/>
        <v>0</v>
      </c>
      <c r="DK48" s="118">
        <f t="shared" si="19"/>
        <v>0</v>
      </c>
      <c r="DL48" s="118">
        <f t="shared" si="20"/>
        <v>0</v>
      </c>
      <c r="DM48" s="118">
        <f t="shared" si="21"/>
        <v>0</v>
      </c>
      <c r="DN48" s="402"/>
      <c r="DO48" s="402"/>
      <c r="DP48" s="464">
        <v>398425246</v>
      </c>
      <c r="DQ48" s="404">
        <f t="shared" si="23"/>
        <v>398.42524600000002</v>
      </c>
      <c r="DR48" s="118">
        <f t="shared" si="24"/>
        <v>0</v>
      </c>
      <c r="DS48" s="118">
        <f t="shared" si="25"/>
        <v>0</v>
      </c>
      <c r="DT48" s="405"/>
      <c r="DU48" s="429">
        <v>24.820232000000001</v>
      </c>
      <c r="DV48" s="407">
        <f t="shared" si="26"/>
        <v>24.820232000000001</v>
      </c>
      <c r="DX48" s="389">
        <f t="shared" si="29"/>
        <v>0</v>
      </c>
      <c r="DY48" s="389">
        <f t="shared" si="30"/>
        <v>0</v>
      </c>
      <c r="DZ48" s="389">
        <f t="shared" si="31"/>
        <v>0</v>
      </c>
      <c r="EB48" s="408"/>
    </row>
    <row r="49" spans="1:132" s="430" customFormat="1" ht="19.5" hidden="1" customHeight="1" outlineLevel="1">
      <c r="A49" s="281"/>
      <c r="B49" s="419" t="s">
        <v>178</v>
      </c>
      <c r="C49" s="420" t="s">
        <v>179</v>
      </c>
      <c r="D49" s="421"/>
      <c r="E49" s="422"/>
      <c r="F49" s="422"/>
      <c r="G49" s="422"/>
      <c r="H49" s="423"/>
      <c r="I49" s="411"/>
      <c r="J49" s="421"/>
      <c r="K49" s="422"/>
      <c r="L49" s="422"/>
      <c r="M49" s="422"/>
      <c r="N49" s="423"/>
      <c r="O49" s="424"/>
      <c r="P49" s="421"/>
      <c r="Q49" s="422"/>
      <c r="R49" s="422"/>
      <c r="S49" s="422"/>
      <c r="T49" s="423"/>
      <c r="U49" s="412"/>
      <c r="V49" s="421"/>
      <c r="W49" s="422"/>
      <c r="X49" s="422"/>
      <c r="Y49" s="422"/>
      <c r="Z49" s="422"/>
      <c r="AA49" s="422"/>
      <c r="AB49" s="423"/>
      <c r="AC49" s="424"/>
      <c r="AD49" s="421"/>
      <c r="AE49" s="422"/>
      <c r="AF49" s="422"/>
      <c r="AG49" s="422"/>
      <c r="AH49" s="422"/>
      <c r="AI49" s="422"/>
      <c r="AJ49" s="423"/>
      <c r="AK49" s="424"/>
      <c r="AL49" s="421"/>
      <c r="AM49" s="422"/>
      <c r="AN49" s="422"/>
      <c r="AO49" s="422"/>
      <c r="AP49" s="422"/>
      <c r="AQ49" s="422"/>
      <c r="AR49" s="422"/>
      <c r="AS49" s="423"/>
      <c r="AT49" s="413"/>
      <c r="AU49" s="421"/>
      <c r="AV49" s="422"/>
      <c r="AW49" s="422"/>
      <c r="AX49" s="422"/>
      <c r="AY49" s="422"/>
      <c r="AZ49" s="422"/>
      <c r="BA49" s="423"/>
      <c r="BB49" s="424"/>
      <c r="BC49" s="421"/>
      <c r="BD49" s="422"/>
      <c r="BE49" s="422"/>
      <c r="BF49" s="422"/>
      <c r="BG49" s="422"/>
      <c r="BH49" s="422"/>
      <c r="BI49" s="423"/>
      <c r="BJ49" s="425"/>
      <c r="BK49" s="421"/>
      <c r="BL49" s="422"/>
      <c r="BM49" s="422"/>
      <c r="BN49" s="422"/>
      <c r="BO49" s="422"/>
      <c r="BP49" s="422"/>
      <c r="BQ49" s="422"/>
      <c r="BR49" s="423"/>
      <c r="BS49" s="425"/>
      <c r="BT49" s="421"/>
      <c r="BU49" s="422"/>
      <c r="BV49" s="422"/>
      <c r="BW49" s="422"/>
      <c r="BX49" s="422"/>
      <c r="BY49" s="422"/>
      <c r="BZ49" s="423"/>
      <c r="CA49" s="364"/>
      <c r="CB49" s="421"/>
      <c r="CC49" s="422"/>
      <c r="CD49" s="422"/>
      <c r="CE49" s="422"/>
      <c r="CF49" s="422"/>
      <c r="CG49" s="422"/>
      <c r="CH49" s="423"/>
      <c r="CI49" s="364"/>
      <c r="CJ49" s="421"/>
      <c r="CK49" s="422"/>
      <c r="CL49" s="422"/>
      <c r="CM49" s="422"/>
      <c r="CN49" s="422"/>
      <c r="CO49" s="422"/>
      <c r="CP49" s="423"/>
      <c r="CQ49" s="424"/>
      <c r="CR49" s="421"/>
      <c r="CS49" s="422"/>
      <c r="CT49" s="422"/>
      <c r="CU49" s="422">
        <f t="shared" si="27"/>
        <v>0</v>
      </c>
      <c r="CV49" s="422">
        <f t="shared" si="28"/>
        <v>0</v>
      </c>
      <c r="CW49" s="422"/>
      <c r="CX49" s="423" t="str">
        <f t="shared" si="22"/>
        <v>-</v>
      </c>
      <c r="CY49" s="414"/>
      <c r="CZ49" s="426"/>
      <c r="DA49" s="422"/>
      <c r="DB49" s="422"/>
      <c r="DC49" s="422"/>
      <c r="DD49" s="422"/>
      <c r="DE49" s="423"/>
      <c r="DF49" s="423"/>
      <c r="DG49" s="427"/>
      <c r="DH49" s="427"/>
      <c r="DI49" s="402"/>
      <c r="DJ49" s="118">
        <f t="shared" si="18"/>
        <v>0</v>
      </c>
      <c r="DK49" s="118">
        <f t="shared" si="19"/>
        <v>0</v>
      </c>
      <c r="DL49" s="118">
        <f t="shared" si="20"/>
        <v>0</v>
      </c>
      <c r="DM49" s="118">
        <f t="shared" si="21"/>
        <v>0</v>
      </c>
      <c r="DN49" s="402"/>
      <c r="DO49" s="402"/>
      <c r="DP49" s="428">
        <v>0</v>
      </c>
      <c r="DQ49" s="404">
        <f t="shared" si="23"/>
        <v>0</v>
      </c>
      <c r="DR49" s="118">
        <f t="shared" si="24"/>
        <v>0</v>
      </c>
      <c r="DS49" s="118">
        <f t="shared" si="25"/>
        <v>0</v>
      </c>
      <c r="DT49" s="405"/>
      <c r="DU49" s="429">
        <v>0</v>
      </c>
      <c r="DV49" s="407">
        <f t="shared" si="26"/>
        <v>0</v>
      </c>
      <c r="DX49" s="389">
        <f t="shared" si="29"/>
        <v>0</v>
      </c>
      <c r="DY49" s="389">
        <f t="shared" si="30"/>
        <v>0</v>
      </c>
      <c r="DZ49" s="389">
        <f t="shared" si="31"/>
        <v>0</v>
      </c>
      <c r="EB49" s="408"/>
    </row>
    <row r="50" spans="1:132" s="430" customFormat="1" ht="19.5" hidden="1" customHeight="1" outlineLevel="1">
      <c r="A50" s="281"/>
      <c r="B50" s="419" t="s">
        <v>180</v>
      </c>
      <c r="C50" s="420" t="s">
        <v>181</v>
      </c>
      <c r="D50" s="465"/>
      <c r="E50" s="422"/>
      <c r="F50" s="422"/>
      <c r="G50" s="422"/>
      <c r="H50" s="423"/>
      <c r="I50" s="411"/>
      <c r="J50" s="465"/>
      <c r="K50" s="422"/>
      <c r="L50" s="422"/>
      <c r="M50" s="422"/>
      <c r="N50" s="423"/>
      <c r="O50" s="424"/>
      <c r="P50" s="465"/>
      <c r="Q50" s="422"/>
      <c r="R50" s="422"/>
      <c r="S50" s="422"/>
      <c r="T50" s="423"/>
      <c r="U50" s="412"/>
      <c r="V50" s="465"/>
      <c r="W50" s="422"/>
      <c r="X50" s="422"/>
      <c r="Y50" s="422"/>
      <c r="Z50" s="422"/>
      <c r="AA50" s="422"/>
      <c r="AB50" s="423"/>
      <c r="AC50" s="424"/>
      <c r="AD50" s="465"/>
      <c r="AE50" s="422"/>
      <c r="AF50" s="422"/>
      <c r="AG50" s="422"/>
      <c r="AH50" s="422"/>
      <c r="AI50" s="422"/>
      <c r="AJ50" s="423"/>
      <c r="AK50" s="424"/>
      <c r="AL50" s="465"/>
      <c r="AM50" s="422"/>
      <c r="AN50" s="422"/>
      <c r="AO50" s="422"/>
      <c r="AP50" s="422"/>
      <c r="AQ50" s="422"/>
      <c r="AR50" s="422"/>
      <c r="AS50" s="423"/>
      <c r="AT50" s="413"/>
      <c r="AU50" s="465"/>
      <c r="AV50" s="422"/>
      <c r="AW50" s="422"/>
      <c r="AX50" s="422"/>
      <c r="AY50" s="422"/>
      <c r="AZ50" s="422"/>
      <c r="BA50" s="423"/>
      <c r="BB50" s="424"/>
      <c r="BC50" s="465"/>
      <c r="BD50" s="422"/>
      <c r="BE50" s="422"/>
      <c r="BF50" s="422"/>
      <c r="BG50" s="422"/>
      <c r="BH50" s="422"/>
      <c r="BI50" s="423"/>
      <c r="BJ50" s="425"/>
      <c r="BK50" s="465"/>
      <c r="BL50" s="422"/>
      <c r="BM50" s="422"/>
      <c r="BN50" s="422"/>
      <c r="BO50" s="422"/>
      <c r="BP50" s="422"/>
      <c r="BQ50" s="422"/>
      <c r="BR50" s="423"/>
      <c r="BS50" s="425"/>
      <c r="BT50" s="465"/>
      <c r="BU50" s="422"/>
      <c r="BV50" s="422"/>
      <c r="BW50" s="422"/>
      <c r="BX50" s="422"/>
      <c r="BY50" s="422"/>
      <c r="BZ50" s="423"/>
      <c r="CA50" s="364"/>
      <c r="CB50" s="465"/>
      <c r="CC50" s="422"/>
      <c r="CD50" s="422"/>
      <c r="CE50" s="422"/>
      <c r="CF50" s="422"/>
      <c r="CG50" s="422"/>
      <c r="CH50" s="423"/>
      <c r="CI50" s="364"/>
      <c r="CJ50" s="465"/>
      <c r="CK50" s="422"/>
      <c r="CL50" s="422"/>
      <c r="CM50" s="422"/>
      <c r="CN50" s="422"/>
      <c r="CO50" s="422"/>
      <c r="CP50" s="423"/>
      <c r="CQ50" s="424"/>
      <c r="CR50" s="421"/>
      <c r="CS50" s="422"/>
      <c r="CT50" s="422"/>
      <c r="CU50" s="422">
        <f t="shared" si="27"/>
        <v>0</v>
      </c>
      <c r="CV50" s="422">
        <f t="shared" si="28"/>
        <v>0</v>
      </c>
      <c r="CW50" s="422"/>
      <c r="CX50" s="423" t="str">
        <f t="shared" si="22"/>
        <v>-</v>
      </c>
      <c r="CY50" s="414"/>
      <c r="CZ50" s="426"/>
      <c r="DA50" s="422"/>
      <c r="DB50" s="422"/>
      <c r="DC50" s="422"/>
      <c r="DD50" s="422"/>
      <c r="DE50" s="423"/>
      <c r="DF50" s="423"/>
      <c r="DG50" s="427"/>
      <c r="DH50" s="427"/>
      <c r="DI50" s="402"/>
      <c r="DJ50" s="118">
        <f t="shared" si="18"/>
        <v>0</v>
      </c>
      <c r="DK50" s="118">
        <f t="shared" si="19"/>
        <v>0</v>
      </c>
      <c r="DL50" s="118">
        <f t="shared" si="20"/>
        <v>0</v>
      </c>
      <c r="DM50" s="118">
        <f t="shared" si="21"/>
        <v>0</v>
      </c>
      <c r="DN50" s="402"/>
      <c r="DO50" s="402"/>
      <c r="DP50" s="466" t="e">
        <f>#VALUE!</f>
        <v>#VALUE!</v>
      </c>
      <c r="DQ50" s="404" t="e">
        <f t="shared" si="23"/>
        <v>#VALUE!</v>
      </c>
      <c r="DR50" s="118">
        <f t="shared" si="24"/>
        <v>0</v>
      </c>
      <c r="DS50" s="118">
        <f t="shared" si="25"/>
        <v>0</v>
      </c>
      <c r="DT50" s="405"/>
      <c r="DU50" s="429">
        <v>0</v>
      </c>
      <c r="DV50" s="407">
        <f t="shared" si="26"/>
        <v>0</v>
      </c>
      <c r="DX50" s="389">
        <f t="shared" si="29"/>
        <v>0</v>
      </c>
      <c r="DY50" s="389">
        <f t="shared" si="30"/>
        <v>0</v>
      </c>
      <c r="DZ50" s="389">
        <f t="shared" si="31"/>
        <v>0</v>
      </c>
      <c r="EB50" s="408"/>
    </row>
    <row r="51" spans="1:132" s="430" customFormat="1" ht="19.5" hidden="1" customHeight="1" outlineLevel="1">
      <c r="A51" s="281"/>
      <c r="B51" s="419" t="s">
        <v>182</v>
      </c>
      <c r="C51" s="420" t="s">
        <v>183</v>
      </c>
      <c r="D51" s="421"/>
      <c r="E51" s="422"/>
      <c r="F51" s="422"/>
      <c r="G51" s="422"/>
      <c r="H51" s="423"/>
      <c r="I51" s="411"/>
      <c r="J51" s="421"/>
      <c r="K51" s="422"/>
      <c r="L51" s="422"/>
      <c r="M51" s="422"/>
      <c r="N51" s="423"/>
      <c r="O51" s="424"/>
      <c r="P51" s="421"/>
      <c r="Q51" s="422"/>
      <c r="R51" s="422"/>
      <c r="S51" s="422"/>
      <c r="T51" s="423"/>
      <c r="U51" s="412"/>
      <c r="V51" s="421"/>
      <c r="W51" s="422"/>
      <c r="X51" s="422"/>
      <c r="Y51" s="422"/>
      <c r="Z51" s="422"/>
      <c r="AA51" s="422"/>
      <c r="AB51" s="423"/>
      <c r="AC51" s="424"/>
      <c r="AD51" s="421"/>
      <c r="AE51" s="422"/>
      <c r="AF51" s="422"/>
      <c r="AG51" s="422"/>
      <c r="AH51" s="422"/>
      <c r="AI51" s="422"/>
      <c r="AJ51" s="423"/>
      <c r="AK51" s="424"/>
      <c r="AL51" s="421"/>
      <c r="AM51" s="422"/>
      <c r="AN51" s="422"/>
      <c r="AO51" s="422"/>
      <c r="AP51" s="422"/>
      <c r="AQ51" s="422"/>
      <c r="AR51" s="422"/>
      <c r="AS51" s="423"/>
      <c r="AT51" s="413"/>
      <c r="AU51" s="421"/>
      <c r="AV51" s="422"/>
      <c r="AW51" s="422"/>
      <c r="AX51" s="422"/>
      <c r="AY51" s="422"/>
      <c r="AZ51" s="422"/>
      <c r="BA51" s="423"/>
      <c r="BB51" s="424"/>
      <c r="BC51" s="421"/>
      <c r="BD51" s="422"/>
      <c r="BE51" s="422"/>
      <c r="BF51" s="422"/>
      <c r="BG51" s="422"/>
      <c r="BH51" s="422"/>
      <c r="BI51" s="423"/>
      <c r="BJ51" s="425"/>
      <c r="BK51" s="421"/>
      <c r="BL51" s="422"/>
      <c r="BM51" s="422"/>
      <c r="BN51" s="422"/>
      <c r="BO51" s="422"/>
      <c r="BP51" s="422"/>
      <c r="BQ51" s="422"/>
      <c r="BR51" s="423"/>
      <c r="BS51" s="425"/>
      <c r="BT51" s="421"/>
      <c r="BU51" s="422"/>
      <c r="BV51" s="422"/>
      <c r="BW51" s="422"/>
      <c r="BX51" s="422"/>
      <c r="BY51" s="422"/>
      <c r="BZ51" s="423"/>
      <c r="CA51" s="364"/>
      <c r="CB51" s="421"/>
      <c r="CC51" s="422"/>
      <c r="CD51" s="422"/>
      <c r="CE51" s="422"/>
      <c r="CF51" s="422"/>
      <c r="CG51" s="422"/>
      <c r="CH51" s="423"/>
      <c r="CI51" s="364"/>
      <c r="CJ51" s="421"/>
      <c r="CK51" s="422"/>
      <c r="CL51" s="422"/>
      <c r="CM51" s="422"/>
      <c r="CN51" s="422"/>
      <c r="CO51" s="422"/>
      <c r="CP51" s="423"/>
      <c r="CQ51" s="424"/>
      <c r="CR51" s="421"/>
      <c r="CS51" s="422"/>
      <c r="CT51" s="422"/>
      <c r="CU51" s="422">
        <f t="shared" si="27"/>
        <v>0</v>
      </c>
      <c r="CV51" s="422">
        <f t="shared" si="28"/>
        <v>0</v>
      </c>
      <c r="CW51" s="422"/>
      <c r="CX51" s="423" t="str">
        <f t="shared" si="22"/>
        <v>-</v>
      </c>
      <c r="CY51" s="414"/>
      <c r="CZ51" s="426"/>
      <c r="DA51" s="422"/>
      <c r="DB51" s="422"/>
      <c r="DC51" s="422"/>
      <c r="DD51" s="422"/>
      <c r="DE51" s="423"/>
      <c r="DF51" s="423"/>
      <c r="DG51" s="427"/>
      <c r="DH51" s="427"/>
      <c r="DI51" s="402"/>
      <c r="DJ51" s="118">
        <f t="shared" si="18"/>
        <v>0</v>
      </c>
      <c r="DK51" s="118">
        <f t="shared" si="19"/>
        <v>0</v>
      </c>
      <c r="DL51" s="118">
        <f t="shared" si="20"/>
        <v>0</v>
      </c>
      <c r="DM51" s="118">
        <f t="shared" si="21"/>
        <v>0</v>
      </c>
      <c r="DN51" s="402"/>
      <c r="DO51" s="402"/>
      <c r="DP51" s="428">
        <v>0</v>
      </c>
      <c r="DQ51" s="404">
        <f t="shared" si="23"/>
        <v>0</v>
      </c>
      <c r="DR51" s="118">
        <f t="shared" si="24"/>
        <v>0</v>
      </c>
      <c r="DS51" s="118">
        <f t="shared" si="25"/>
        <v>0</v>
      </c>
      <c r="DT51" s="405"/>
      <c r="DU51" s="429">
        <v>0</v>
      </c>
      <c r="DV51" s="407">
        <f t="shared" si="26"/>
        <v>0</v>
      </c>
      <c r="DX51" s="389">
        <f t="shared" si="29"/>
        <v>0</v>
      </c>
      <c r="DY51" s="389">
        <f t="shared" si="30"/>
        <v>0</v>
      </c>
      <c r="DZ51" s="389">
        <f t="shared" si="31"/>
        <v>0</v>
      </c>
      <c r="EB51" s="408"/>
    </row>
    <row r="52" spans="1:132" s="430" customFormat="1" ht="19.5" hidden="1" customHeight="1" outlineLevel="1">
      <c r="A52" s="281"/>
      <c r="B52" s="419" t="s">
        <v>184</v>
      </c>
      <c r="C52" s="420" t="s">
        <v>185</v>
      </c>
      <c r="D52" s="459"/>
      <c r="E52" s="422"/>
      <c r="F52" s="422"/>
      <c r="G52" s="460"/>
      <c r="H52" s="451"/>
      <c r="I52" s="411"/>
      <c r="J52" s="467"/>
      <c r="K52" s="422"/>
      <c r="L52" s="422"/>
      <c r="M52" s="460"/>
      <c r="N52" s="451"/>
      <c r="O52" s="424"/>
      <c r="P52" s="461"/>
      <c r="Q52" s="422"/>
      <c r="R52" s="422"/>
      <c r="S52" s="460"/>
      <c r="T52" s="451"/>
      <c r="U52" s="412"/>
      <c r="V52" s="461"/>
      <c r="W52" s="422"/>
      <c r="X52" s="422"/>
      <c r="Y52" s="422"/>
      <c r="Z52" s="422"/>
      <c r="AA52" s="460"/>
      <c r="AB52" s="451"/>
      <c r="AC52" s="424"/>
      <c r="AD52" s="461"/>
      <c r="AE52" s="422"/>
      <c r="AF52" s="422"/>
      <c r="AG52" s="422"/>
      <c r="AH52" s="422"/>
      <c r="AI52" s="460"/>
      <c r="AJ52" s="451"/>
      <c r="AK52" s="424"/>
      <c r="AL52" s="461"/>
      <c r="AM52" s="422"/>
      <c r="AN52" s="422"/>
      <c r="AO52" s="422"/>
      <c r="AP52" s="422"/>
      <c r="AQ52" s="422"/>
      <c r="AR52" s="460"/>
      <c r="AS52" s="451"/>
      <c r="AT52" s="413"/>
      <c r="AU52" s="461"/>
      <c r="AV52" s="422"/>
      <c r="AW52" s="422"/>
      <c r="AX52" s="422"/>
      <c r="AY52" s="422"/>
      <c r="AZ52" s="460"/>
      <c r="BA52" s="451"/>
      <c r="BB52" s="424"/>
      <c r="BC52" s="461"/>
      <c r="BD52" s="422"/>
      <c r="BE52" s="422"/>
      <c r="BF52" s="422"/>
      <c r="BG52" s="422"/>
      <c r="BH52" s="460"/>
      <c r="BI52" s="451"/>
      <c r="BJ52" s="425"/>
      <c r="BK52" s="461"/>
      <c r="BL52" s="422"/>
      <c r="BM52" s="422"/>
      <c r="BN52" s="422"/>
      <c r="BO52" s="422"/>
      <c r="BP52" s="422"/>
      <c r="BQ52" s="460"/>
      <c r="BR52" s="451"/>
      <c r="BS52" s="425"/>
      <c r="BT52" s="461"/>
      <c r="BU52" s="422"/>
      <c r="BV52" s="422"/>
      <c r="BW52" s="422"/>
      <c r="BX52" s="422"/>
      <c r="BY52" s="460"/>
      <c r="BZ52" s="451"/>
      <c r="CA52" s="364"/>
      <c r="CB52" s="461"/>
      <c r="CC52" s="422"/>
      <c r="CD52" s="422"/>
      <c r="CE52" s="422"/>
      <c r="CF52" s="422"/>
      <c r="CG52" s="460"/>
      <c r="CH52" s="451"/>
      <c r="CI52" s="364"/>
      <c r="CJ52" s="461"/>
      <c r="CK52" s="422"/>
      <c r="CL52" s="422"/>
      <c r="CM52" s="422"/>
      <c r="CN52" s="422"/>
      <c r="CO52" s="460"/>
      <c r="CP52" s="451"/>
      <c r="CQ52" s="424"/>
      <c r="CR52" s="421"/>
      <c r="CS52" s="422"/>
      <c r="CT52" s="422"/>
      <c r="CU52" s="422">
        <f t="shared" si="27"/>
        <v>0</v>
      </c>
      <c r="CV52" s="422">
        <f t="shared" si="28"/>
        <v>0</v>
      </c>
      <c r="CW52" s="422"/>
      <c r="CX52" s="423" t="str">
        <f t="shared" si="22"/>
        <v>-</v>
      </c>
      <c r="CY52" s="414"/>
      <c r="CZ52" s="426"/>
      <c r="DA52" s="422"/>
      <c r="DB52" s="422"/>
      <c r="DC52" s="422"/>
      <c r="DD52" s="422"/>
      <c r="DE52" s="423"/>
      <c r="DF52" s="423"/>
      <c r="DG52" s="427"/>
      <c r="DH52" s="427"/>
      <c r="DI52" s="402"/>
      <c r="DJ52" s="118">
        <f t="shared" si="18"/>
        <v>0</v>
      </c>
      <c r="DK52" s="118">
        <f t="shared" si="19"/>
        <v>0</v>
      </c>
      <c r="DL52" s="118">
        <f t="shared" si="20"/>
        <v>0</v>
      </c>
      <c r="DM52" s="118">
        <f t="shared" si="21"/>
        <v>0</v>
      </c>
      <c r="DN52" s="402"/>
      <c r="DO52" s="402"/>
      <c r="DP52" s="468" t="e">
        <f>#VALUE!</f>
        <v>#VALUE!</v>
      </c>
      <c r="DQ52" s="404" t="e">
        <f t="shared" si="23"/>
        <v>#VALUE!</v>
      </c>
      <c r="DR52" s="118">
        <f t="shared" si="24"/>
        <v>0</v>
      </c>
      <c r="DS52" s="118">
        <f t="shared" si="25"/>
        <v>0</v>
      </c>
      <c r="DT52" s="405"/>
      <c r="DU52" s="429">
        <v>76.338363000000001</v>
      </c>
      <c r="DV52" s="407">
        <f t="shared" si="26"/>
        <v>76.338363000000001</v>
      </c>
      <c r="DX52" s="389">
        <f t="shared" si="29"/>
        <v>0</v>
      </c>
      <c r="DY52" s="389">
        <f t="shared" si="30"/>
        <v>0</v>
      </c>
      <c r="DZ52" s="389">
        <f t="shared" si="31"/>
        <v>0</v>
      </c>
      <c r="EB52" s="408"/>
    </row>
    <row r="53" spans="1:132" s="430" customFormat="1" ht="19.5" hidden="1" customHeight="1" outlineLevel="1">
      <c r="A53" s="281"/>
      <c r="B53" s="419" t="s">
        <v>186</v>
      </c>
      <c r="C53" s="420" t="s">
        <v>187</v>
      </c>
      <c r="D53" s="421"/>
      <c r="E53" s="422"/>
      <c r="F53" s="422"/>
      <c r="G53" s="422"/>
      <c r="H53" s="423"/>
      <c r="I53" s="411"/>
      <c r="J53" s="421"/>
      <c r="K53" s="422"/>
      <c r="L53" s="422"/>
      <c r="M53" s="422"/>
      <c r="N53" s="423"/>
      <c r="O53" s="424"/>
      <c r="P53" s="421"/>
      <c r="Q53" s="422"/>
      <c r="R53" s="422"/>
      <c r="S53" s="422"/>
      <c r="T53" s="423"/>
      <c r="U53" s="412"/>
      <c r="V53" s="421"/>
      <c r="W53" s="422"/>
      <c r="X53" s="422"/>
      <c r="Y53" s="422"/>
      <c r="Z53" s="422"/>
      <c r="AA53" s="422"/>
      <c r="AB53" s="423"/>
      <c r="AC53" s="424"/>
      <c r="AD53" s="421"/>
      <c r="AE53" s="422"/>
      <c r="AF53" s="422"/>
      <c r="AG53" s="422"/>
      <c r="AH53" s="422"/>
      <c r="AI53" s="422"/>
      <c r="AJ53" s="423"/>
      <c r="AK53" s="424"/>
      <c r="AL53" s="421"/>
      <c r="AM53" s="422"/>
      <c r="AN53" s="422"/>
      <c r="AO53" s="422"/>
      <c r="AP53" s="422"/>
      <c r="AQ53" s="422"/>
      <c r="AR53" s="422"/>
      <c r="AS53" s="423"/>
      <c r="AT53" s="413"/>
      <c r="AU53" s="421"/>
      <c r="AV53" s="422"/>
      <c r="AW53" s="422"/>
      <c r="AX53" s="422"/>
      <c r="AY53" s="422"/>
      <c r="AZ53" s="422"/>
      <c r="BA53" s="423"/>
      <c r="BB53" s="424"/>
      <c r="BC53" s="421"/>
      <c r="BD53" s="422"/>
      <c r="BE53" s="422"/>
      <c r="BF53" s="422"/>
      <c r="BG53" s="422"/>
      <c r="BH53" s="422"/>
      <c r="BI53" s="423"/>
      <c r="BJ53" s="425"/>
      <c r="BK53" s="421"/>
      <c r="BL53" s="422"/>
      <c r="BM53" s="422"/>
      <c r="BN53" s="422"/>
      <c r="BO53" s="422"/>
      <c r="BP53" s="422"/>
      <c r="BQ53" s="422"/>
      <c r="BR53" s="423"/>
      <c r="BS53" s="425"/>
      <c r="BT53" s="421"/>
      <c r="BU53" s="422"/>
      <c r="BV53" s="422"/>
      <c r="BW53" s="422"/>
      <c r="BX53" s="422"/>
      <c r="BY53" s="422"/>
      <c r="BZ53" s="423"/>
      <c r="CA53" s="364"/>
      <c r="CB53" s="421"/>
      <c r="CC53" s="422"/>
      <c r="CD53" s="422"/>
      <c r="CE53" s="422"/>
      <c r="CF53" s="422"/>
      <c r="CG53" s="422"/>
      <c r="CH53" s="423"/>
      <c r="CI53" s="364"/>
      <c r="CJ53" s="421"/>
      <c r="CK53" s="422"/>
      <c r="CL53" s="422"/>
      <c r="CM53" s="422"/>
      <c r="CN53" s="422"/>
      <c r="CO53" s="422"/>
      <c r="CP53" s="423"/>
      <c r="CQ53" s="424"/>
      <c r="CR53" s="421"/>
      <c r="CS53" s="422"/>
      <c r="CT53" s="422"/>
      <c r="CU53" s="422">
        <f t="shared" si="27"/>
        <v>0</v>
      </c>
      <c r="CV53" s="422">
        <f t="shared" si="28"/>
        <v>0</v>
      </c>
      <c r="CW53" s="422"/>
      <c r="CX53" s="423" t="str">
        <f t="shared" si="22"/>
        <v>-</v>
      </c>
      <c r="CY53" s="414"/>
      <c r="CZ53" s="426"/>
      <c r="DA53" s="422"/>
      <c r="DB53" s="422"/>
      <c r="DC53" s="422"/>
      <c r="DD53" s="422"/>
      <c r="DE53" s="423"/>
      <c r="DF53" s="423"/>
      <c r="DG53" s="427"/>
      <c r="DH53" s="427"/>
      <c r="DI53" s="402"/>
      <c r="DJ53" s="118">
        <f t="shared" si="18"/>
        <v>0</v>
      </c>
      <c r="DK53" s="118">
        <f t="shared" si="19"/>
        <v>0</v>
      </c>
      <c r="DL53" s="118">
        <f t="shared" si="20"/>
        <v>0</v>
      </c>
      <c r="DM53" s="118">
        <f t="shared" si="21"/>
        <v>0</v>
      </c>
      <c r="DN53" s="402"/>
      <c r="DO53" s="402"/>
      <c r="DP53" s="428">
        <v>0</v>
      </c>
      <c r="DQ53" s="404">
        <f t="shared" si="23"/>
        <v>0</v>
      </c>
      <c r="DR53" s="118">
        <f t="shared" si="24"/>
        <v>0</v>
      </c>
      <c r="DS53" s="118">
        <f t="shared" si="25"/>
        <v>0</v>
      </c>
      <c r="DT53" s="405"/>
      <c r="DU53" s="429">
        <v>0</v>
      </c>
      <c r="DV53" s="407">
        <f t="shared" si="26"/>
        <v>0</v>
      </c>
      <c r="DX53" s="389">
        <f t="shared" si="29"/>
        <v>0</v>
      </c>
      <c r="DY53" s="389">
        <f t="shared" si="30"/>
        <v>0</v>
      </c>
      <c r="DZ53" s="389">
        <f t="shared" si="31"/>
        <v>0</v>
      </c>
      <c r="EB53" s="408"/>
    </row>
    <row r="54" spans="1:132" s="430" customFormat="1" ht="19.5" hidden="1" customHeight="1" outlineLevel="1">
      <c r="A54" s="281"/>
      <c r="B54" s="419" t="s">
        <v>188</v>
      </c>
      <c r="C54" s="420" t="s">
        <v>189</v>
      </c>
      <c r="D54" s="421"/>
      <c r="E54" s="422"/>
      <c r="F54" s="422"/>
      <c r="G54" s="422"/>
      <c r="H54" s="423"/>
      <c r="I54" s="411"/>
      <c r="J54" s="421"/>
      <c r="K54" s="422"/>
      <c r="L54" s="422"/>
      <c r="M54" s="422"/>
      <c r="N54" s="423"/>
      <c r="O54" s="424"/>
      <c r="P54" s="421"/>
      <c r="Q54" s="422"/>
      <c r="R54" s="422"/>
      <c r="S54" s="422"/>
      <c r="T54" s="423"/>
      <c r="U54" s="412"/>
      <c r="V54" s="421"/>
      <c r="W54" s="422"/>
      <c r="X54" s="422"/>
      <c r="Y54" s="422"/>
      <c r="Z54" s="422"/>
      <c r="AA54" s="422"/>
      <c r="AB54" s="423"/>
      <c r="AC54" s="424"/>
      <c r="AD54" s="421"/>
      <c r="AE54" s="422"/>
      <c r="AF54" s="422"/>
      <c r="AG54" s="422"/>
      <c r="AH54" s="422"/>
      <c r="AI54" s="422"/>
      <c r="AJ54" s="423"/>
      <c r="AK54" s="424"/>
      <c r="AL54" s="421"/>
      <c r="AM54" s="422"/>
      <c r="AN54" s="422"/>
      <c r="AO54" s="422"/>
      <c r="AP54" s="422"/>
      <c r="AQ54" s="422"/>
      <c r="AR54" s="422"/>
      <c r="AS54" s="423"/>
      <c r="AT54" s="413"/>
      <c r="AU54" s="421"/>
      <c r="AV54" s="422"/>
      <c r="AW54" s="422"/>
      <c r="AX54" s="422"/>
      <c r="AY54" s="422"/>
      <c r="AZ54" s="422"/>
      <c r="BA54" s="423"/>
      <c r="BB54" s="424"/>
      <c r="BC54" s="421"/>
      <c r="BD54" s="422"/>
      <c r="BE54" s="422"/>
      <c r="BF54" s="422"/>
      <c r="BG54" s="422"/>
      <c r="BH54" s="422"/>
      <c r="BI54" s="423"/>
      <c r="BJ54" s="425"/>
      <c r="BK54" s="421"/>
      <c r="BL54" s="422"/>
      <c r="BM54" s="422"/>
      <c r="BN54" s="422"/>
      <c r="BO54" s="422"/>
      <c r="BP54" s="422"/>
      <c r="BQ54" s="422"/>
      <c r="BR54" s="423"/>
      <c r="BS54" s="425"/>
      <c r="BT54" s="421"/>
      <c r="BU54" s="422"/>
      <c r="BV54" s="422"/>
      <c r="BW54" s="422"/>
      <c r="BX54" s="422"/>
      <c r="BY54" s="422"/>
      <c r="BZ54" s="423"/>
      <c r="CA54" s="364"/>
      <c r="CB54" s="421"/>
      <c r="CC54" s="422"/>
      <c r="CD54" s="422"/>
      <c r="CE54" s="422"/>
      <c r="CF54" s="422"/>
      <c r="CG54" s="422"/>
      <c r="CH54" s="423"/>
      <c r="CI54" s="364"/>
      <c r="CJ54" s="421"/>
      <c r="CK54" s="422"/>
      <c r="CL54" s="422"/>
      <c r="CM54" s="422"/>
      <c r="CN54" s="422"/>
      <c r="CO54" s="422"/>
      <c r="CP54" s="423"/>
      <c r="CQ54" s="424"/>
      <c r="CR54" s="421"/>
      <c r="CS54" s="422"/>
      <c r="CT54" s="422"/>
      <c r="CU54" s="422">
        <f t="shared" si="27"/>
        <v>0</v>
      </c>
      <c r="CV54" s="422">
        <f t="shared" si="28"/>
        <v>0</v>
      </c>
      <c r="CW54" s="422"/>
      <c r="CX54" s="423" t="str">
        <f t="shared" si="22"/>
        <v>-</v>
      </c>
      <c r="CY54" s="414"/>
      <c r="CZ54" s="426"/>
      <c r="DA54" s="422"/>
      <c r="DB54" s="422"/>
      <c r="DC54" s="422"/>
      <c r="DD54" s="422"/>
      <c r="DE54" s="423"/>
      <c r="DF54" s="423"/>
      <c r="DG54" s="427"/>
      <c r="DH54" s="427"/>
      <c r="DI54" s="402"/>
      <c r="DJ54" s="118">
        <f t="shared" si="18"/>
        <v>0</v>
      </c>
      <c r="DK54" s="118">
        <f t="shared" si="19"/>
        <v>0</v>
      </c>
      <c r="DL54" s="118">
        <f t="shared" si="20"/>
        <v>0</v>
      </c>
      <c r="DM54" s="118">
        <f t="shared" si="21"/>
        <v>0</v>
      </c>
      <c r="DN54" s="402"/>
      <c r="DO54" s="402"/>
      <c r="DP54" s="428"/>
      <c r="DQ54" s="404">
        <f t="shared" si="23"/>
        <v>0</v>
      </c>
      <c r="DR54" s="118">
        <f t="shared" si="24"/>
        <v>0</v>
      </c>
      <c r="DS54" s="118">
        <f t="shared" si="25"/>
        <v>0</v>
      </c>
      <c r="DT54" s="405"/>
      <c r="DU54" s="429"/>
      <c r="DV54" s="407">
        <f t="shared" si="26"/>
        <v>0</v>
      </c>
      <c r="DX54" s="389">
        <f t="shared" si="29"/>
        <v>0</v>
      </c>
      <c r="DY54" s="389">
        <f t="shared" si="30"/>
        <v>0</v>
      </c>
      <c r="DZ54" s="389">
        <f t="shared" si="31"/>
        <v>0</v>
      </c>
      <c r="EB54" s="408"/>
    </row>
    <row r="55" spans="1:132" s="430" customFormat="1" ht="19.5" hidden="1" customHeight="1" outlineLevel="1">
      <c r="A55" s="281"/>
      <c r="B55" s="419" t="s">
        <v>190</v>
      </c>
      <c r="C55" s="420" t="s">
        <v>191</v>
      </c>
      <c r="D55" s="469"/>
      <c r="E55" s="422"/>
      <c r="F55" s="422"/>
      <c r="G55" s="422"/>
      <c r="H55" s="423"/>
      <c r="I55" s="411"/>
      <c r="J55" s="469"/>
      <c r="K55" s="422"/>
      <c r="L55" s="422"/>
      <c r="M55" s="422"/>
      <c r="N55" s="423"/>
      <c r="O55" s="424"/>
      <c r="P55" s="469"/>
      <c r="Q55" s="422"/>
      <c r="R55" s="422"/>
      <c r="S55" s="422"/>
      <c r="T55" s="423"/>
      <c r="U55" s="412"/>
      <c r="V55" s="469"/>
      <c r="W55" s="422"/>
      <c r="X55" s="422"/>
      <c r="Y55" s="422"/>
      <c r="Z55" s="422"/>
      <c r="AA55" s="422"/>
      <c r="AB55" s="423"/>
      <c r="AC55" s="424"/>
      <c r="AD55" s="469"/>
      <c r="AE55" s="422"/>
      <c r="AF55" s="422"/>
      <c r="AG55" s="422"/>
      <c r="AH55" s="422"/>
      <c r="AI55" s="422"/>
      <c r="AJ55" s="423"/>
      <c r="AK55" s="424"/>
      <c r="AL55" s="469"/>
      <c r="AM55" s="422"/>
      <c r="AN55" s="422"/>
      <c r="AO55" s="422"/>
      <c r="AP55" s="422"/>
      <c r="AQ55" s="422"/>
      <c r="AR55" s="422"/>
      <c r="AS55" s="423"/>
      <c r="AT55" s="413"/>
      <c r="AU55" s="469"/>
      <c r="AV55" s="422"/>
      <c r="AW55" s="422"/>
      <c r="AX55" s="422"/>
      <c r="AY55" s="422"/>
      <c r="AZ55" s="422"/>
      <c r="BA55" s="423"/>
      <c r="BB55" s="424"/>
      <c r="BC55" s="469"/>
      <c r="BD55" s="422"/>
      <c r="BE55" s="422"/>
      <c r="BF55" s="422"/>
      <c r="BG55" s="422"/>
      <c r="BH55" s="422"/>
      <c r="BI55" s="423"/>
      <c r="BJ55" s="425"/>
      <c r="BK55" s="469"/>
      <c r="BL55" s="422"/>
      <c r="BM55" s="422"/>
      <c r="BN55" s="422"/>
      <c r="BO55" s="422"/>
      <c r="BP55" s="422"/>
      <c r="BQ55" s="422"/>
      <c r="BR55" s="423"/>
      <c r="BS55" s="425"/>
      <c r="BT55" s="469"/>
      <c r="BU55" s="422"/>
      <c r="BV55" s="422"/>
      <c r="BW55" s="422"/>
      <c r="BX55" s="422"/>
      <c r="BY55" s="422"/>
      <c r="BZ55" s="423"/>
      <c r="CA55" s="364"/>
      <c r="CB55" s="469"/>
      <c r="CC55" s="422"/>
      <c r="CD55" s="422"/>
      <c r="CE55" s="422"/>
      <c r="CF55" s="422"/>
      <c r="CG55" s="422"/>
      <c r="CH55" s="423"/>
      <c r="CI55" s="364"/>
      <c r="CJ55" s="469"/>
      <c r="CK55" s="422"/>
      <c r="CL55" s="422"/>
      <c r="CM55" s="422"/>
      <c r="CN55" s="422"/>
      <c r="CO55" s="422"/>
      <c r="CP55" s="423"/>
      <c r="CQ55" s="424"/>
      <c r="CR55" s="421"/>
      <c r="CS55" s="422"/>
      <c r="CT55" s="422"/>
      <c r="CU55" s="422">
        <f t="shared" si="27"/>
        <v>0</v>
      </c>
      <c r="CV55" s="422">
        <f t="shared" si="28"/>
        <v>0</v>
      </c>
      <c r="CW55" s="422"/>
      <c r="CX55" s="423" t="str">
        <f t="shared" si="22"/>
        <v>-</v>
      </c>
      <c r="CY55" s="414"/>
      <c r="CZ55" s="426"/>
      <c r="DA55" s="422"/>
      <c r="DB55" s="422"/>
      <c r="DC55" s="422"/>
      <c r="DD55" s="422"/>
      <c r="DE55" s="423"/>
      <c r="DF55" s="423"/>
      <c r="DG55" s="427"/>
      <c r="DH55" s="427"/>
      <c r="DI55" s="402"/>
      <c r="DJ55" s="118">
        <f t="shared" si="18"/>
        <v>0</v>
      </c>
      <c r="DK55" s="118">
        <f t="shared" si="19"/>
        <v>0</v>
      </c>
      <c r="DL55" s="118">
        <f t="shared" si="20"/>
        <v>0</v>
      </c>
      <c r="DM55" s="118">
        <f t="shared" si="21"/>
        <v>0</v>
      </c>
      <c r="DN55" s="402"/>
      <c r="DO55" s="402"/>
      <c r="DP55" s="470">
        <v>-14212630</v>
      </c>
      <c r="DQ55" s="404">
        <f t="shared" si="23"/>
        <v>-14.212630000000001</v>
      </c>
      <c r="DR55" s="118">
        <f t="shared" si="24"/>
        <v>0</v>
      </c>
      <c r="DS55" s="118">
        <f t="shared" si="25"/>
        <v>0</v>
      </c>
      <c r="DT55" s="405"/>
      <c r="DU55" s="429">
        <v>0</v>
      </c>
      <c r="DV55" s="407">
        <f t="shared" si="26"/>
        <v>0</v>
      </c>
      <c r="DX55" s="389">
        <f t="shared" si="29"/>
        <v>0</v>
      </c>
      <c r="DY55" s="389">
        <f t="shared" si="30"/>
        <v>0</v>
      </c>
      <c r="DZ55" s="389">
        <f t="shared" si="31"/>
        <v>0</v>
      </c>
      <c r="EB55" s="408"/>
    </row>
    <row r="56" spans="1:132" ht="3" customHeight="1">
      <c r="B56" s="409"/>
      <c r="C56" s="387" t="s">
        <v>192</v>
      </c>
      <c r="D56" s="277"/>
      <c r="E56" s="145"/>
      <c r="F56" s="145"/>
      <c r="G56" s="145"/>
      <c r="H56" s="245"/>
      <c r="I56" s="411"/>
      <c r="J56" s="277"/>
      <c r="K56" s="145"/>
      <c r="L56" s="145"/>
      <c r="M56" s="145"/>
      <c r="N56" s="245"/>
      <c r="O56" s="411"/>
      <c r="P56" s="277"/>
      <c r="Q56" s="145"/>
      <c r="R56" s="145"/>
      <c r="S56" s="145"/>
      <c r="T56" s="245"/>
      <c r="U56" s="412"/>
      <c r="V56" s="277"/>
      <c r="W56" s="145"/>
      <c r="X56" s="145"/>
      <c r="Y56" s="145"/>
      <c r="Z56" s="145"/>
      <c r="AA56" s="145"/>
      <c r="AB56" s="245"/>
      <c r="AC56" s="411"/>
      <c r="AD56" s="277"/>
      <c r="AE56" s="145"/>
      <c r="AF56" s="145"/>
      <c r="AG56" s="145"/>
      <c r="AH56" s="145"/>
      <c r="AI56" s="145"/>
      <c r="AJ56" s="245"/>
      <c r="AK56" s="411"/>
      <c r="AL56" s="277"/>
      <c r="AM56" s="145"/>
      <c r="AN56" s="145"/>
      <c r="AO56" s="145"/>
      <c r="AP56" s="145"/>
      <c r="AQ56" s="145"/>
      <c r="AR56" s="145"/>
      <c r="AS56" s="245"/>
      <c r="AT56" s="413"/>
      <c r="AU56" s="277"/>
      <c r="AV56" s="145"/>
      <c r="AW56" s="145"/>
      <c r="AX56" s="145"/>
      <c r="AY56" s="145"/>
      <c r="AZ56" s="145"/>
      <c r="BA56" s="245"/>
      <c r="BB56" s="411"/>
      <c r="BC56" s="277"/>
      <c r="BD56" s="145"/>
      <c r="BE56" s="145"/>
      <c r="BF56" s="145"/>
      <c r="BG56" s="145"/>
      <c r="BH56" s="145"/>
      <c r="BI56" s="245"/>
      <c r="BJ56" s="412"/>
      <c r="BK56" s="277"/>
      <c r="BL56" s="145"/>
      <c r="BM56" s="145"/>
      <c r="BN56" s="145"/>
      <c r="BO56" s="145"/>
      <c r="BP56" s="145"/>
      <c r="BQ56" s="145"/>
      <c r="BR56" s="245"/>
      <c r="BS56" s="412"/>
      <c r="BT56" s="277"/>
      <c r="BU56" s="145"/>
      <c r="BV56" s="145"/>
      <c r="BW56" s="145"/>
      <c r="BX56" s="145"/>
      <c r="BY56" s="145"/>
      <c r="BZ56" s="245"/>
      <c r="CA56" s="364"/>
      <c r="CB56" s="277"/>
      <c r="CC56" s="145"/>
      <c r="CD56" s="145"/>
      <c r="CE56" s="145"/>
      <c r="CF56" s="145"/>
      <c r="CG56" s="145"/>
      <c r="CH56" s="245"/>
      <c r="CI56" s="364"/>
      <c r="CJ56" s="277"/>
      <c r="CK56" s="145"/>
      <c r="CL56" s="145"/>
      <c r="CM56" s="145"/>
      <c r="CN56" s="145"/>
      <c r="CO56" s="145"/>
      <c r="CP56" s="245"/>
      <c r="CQ56" s="411"/>
      <c r="CR56" s="277"/>
      <c r="CS56" s="145"/>
      <c r="CT56" s="145"/>
      <c r="CU56" s="145"/>
      <c r="CV56" s="145"/>
      <c r="CW56" s="145"/>
      <c r="CX56" s="245" t="str">
        <f t="shared" si="22"/>
        <v>-</v>
      </c>
      <c r="CY56" s="414"/>
      <c r="CZ56" s="415"/>
      <c r="DA56" s="145"/>
      <c r="DB56" s="145"/>
      <c r="DC56" s="145"/>
      <c r="DD56" s="145"/>
      <c r="DE56" s="245"/>
      <c r="DF56" s="245"/>
      <c r="DG56" s="416"/>
      <c r="DH56" s="416"/>
      <c r="DI56" s="402"/>
      <c r="DJ56" s="118">
        <f t="shared" si="18"/>
        <v>0</v>
      </c>
      <c r="DK56" s="118">
        <f t="shared" si="19"/>
        <v>0</v>
      </c>
      <c r="DL56" s="118">
        <f t="shared" si="20"/>
        <v>0</v>
      </c>
      <c r="DM56" s="118">
        <f t="shared" si="21"/>
        <v>0</v>
      </c>
      <c r="DN56" s="402"/>
      <c r="DO56" s="402"/>
      <c r="DP56" s="417"/>
      <c r="DQ56" s="404">
        <f t="shared" si="23"/>
        <v>0</v>
      </c>
      <c r="DR56" s="118">
        <f t="shared" si="24"/>
        <v>0</v>
      </c>
      <c r="DS56" s="118">
        <f t="shared" si="25"/>
        <v>0</v>
      </c>
      <c r="DT56" s="405"/>
      <c r="DU56" s="406"/>
      <c r="DV56" s="407">
        <f t="shared" si="26"/>
        <v>0</v>
      </c>
      <c r="DX56" s="389">
        <f t="shared" si="29"/>
        <v>0</v>
      </c>
      <c r="DY56" s="389">
        <f t="shared" si="30"/>
        <v>0</v>
      </c>
      <c r="DZ56" s="389">
        <f t="shared" si="31"/>
        <v>0</v>
      </c>
      <c r="EB56" s="408"/>
    </row>
    <row r="57" spans="1:132" ht="22.5" customHeight="1">
      <c r="B57" s="418" t="s">
        <v>193</v>
      </c>
      <c r="C57" s="387" t="s">
        <v>194</v>
      </c>
      <c r="D57" s="388"/>
      <c r="E57" s="389"/>
      <c r="F57" s="389"/>
      <c r="G57" s="389"/>
      <c r="H57" s="390"/>
      <c r="I57" s="391"/>
      <c r="J57" s="388"/>
      <c r="K57" s="389"/>
      <c r="L57" s="389"/>
      <c r="M57" s="389"/>
      <c r="N57" s="390"/>
      <c r="O57" s="392"/>
      <c r="P57" s="388"/>
      <c r="Q57" s="389"/>
      <c r="R57" s="389"/>
      <c r="S57" s="389"/>
      <c r="T57" s="390"/>
      <c r="U57" s="393"/>
      <c r="V57" s="388"/>
      <c r="W57" s="389"/>
      <c r="X57" s="389"/>
      <c r="Y57" s="389"/>
      <c r="Z57" s="389"/>
      <c r="AA57" s="389"/>
      <c r="AB57" s="390"/>
      <c r="AC57" s="392"/>
      <c r="AD57" s="388"/>
      <c r="AE57" s="389"/>
      <c r="AF57" s="389"/>
      <c r="AG57" s="389"/>
      <c r="AH57" s="389"/>
      <c r="AI57" s="389"/>
      <c r="AJ57" s="390"/>
      <c r="AK57" s="392"/>
      <c r="AL57" s="388"/>
      <c r="AM57" s="389"/>
      <c r="AN57" s="389"/>
      <c r="AO57" s="389"/>
      <c r="AP57" s="389"/>
      <c r="AQ57" s="389"/>
      <c r="AR57" s="389"/>
      <c r="AS57" s="390"/>
      <c r="AT57" s="394"/>
      <c r="AU57" s="388"/>
      <c r="AV57" s="389"/>
      <c r="AW57" s="389"/>
      <c r="AX57" s="389"/>
      <c r="AY57" s="389"/>
      <c r="AZ57" s="389"/>
      <c r="BA57" s="390"/>
      <c r="BB57" s="392"/>
      <c r="BC57" s="388"/>
      <c r="BD57" s="389"/>
      <c r="BE57" s="389"/>
      <c r="BF57" s="389"/>
      <c r="BG57" s="389"/>
      <c r="BH57" s="389"/>
      <c r="BI57" s="390"/>
      <c r="BJ57" s="396"/>
      <c r="BK57" s="388"/>
      <c r="BL57" s="389"/>
      <c r="BM57" s="389"/>
      <c r="BN57" s="389"/>
      <c r="BO57" s="389"/>
      <c r="BP57" s="389"/>
      <c r="BQ57" s="389"/>
      <c r="BR57" s="390"/>
      <c r="BS57" s="396"/>
      <c r="BT57" s="388"/>
      <c r="BU57" s="389"/>
      <c r="BV57" s="388"/>
      <c r="BW57" s="389"/>
      <c r="BX57" s="389"/>
      <c r="BY57" s="389"/>
      <c r="BZ57" s="390"/>
      <c r="CA57" s="364"/>
      <c r="CB57" s="388"/>
      <c r="CC57" s="389"/>
      <c r="CD57" s="388"/>
      <c r="CE57" s="389"/>
      <c r="CF57" s="389"/>
      <c r="CG57" s="389"/>
      <c r="CH57" s="390"/>
      <c r="CI57" s="364"/>
      <c r="CJ57" s="388"/>
      <c r="CK57" s="389"/>
      <c r="CL57" s="388"/>
      <c r="CM57" s="389"/>
      <c r="CN57" s="389"/>
      <c r="CO57" s="389"/>
      <c r="CP57" s="390"/>
      <c r="CQ57" s="392"/>
      <c r="CR57" s="388"/>
      <c r="CS57" s="389"/>
      <c r="CT57" s="389"/>
      <c r="CU57" s="389">
        <f t="shared" ref="CU57:CU88" si="32">+CR57-CS57</f>
        <v>0</v>
      </c>
      <c r="CV57" s="389">
        <f t="shared" ref="CV57:CV88" si="33">+CR57-CT57</f>
        <v>0</v>
      </c>
      <c r="CW57" s="389"/>
      <c r="CX57" s="390" t="str">
        <f t="shared" si="22"/>
        <v>-</v>
      </c>
      <c r="CY57" s="399"/>
      <c r="CZ57" s="400"/>
      <c r="DA57" s="389"/>
      <c r="DB57" s="389"/>
      <c r="DC57" s="389"/>
      <c r="DD57" s="389"/>
      <c r="DE57" s="390" t="e">
        <f>+CZ57/DD57-1</f>
        <v>#DIV/0!</v>
      </c>
      <c r="DF57" s="390" t="e">
        <f>+DA57/DD57-1</f>
        <v>#DIV/0!</v>
      </c>
      <c r="DG57" s="401" t="e">
        <f>+DB57/DD57-1</f>
        <v>#DIV/0!</v>
      </c>
      <c r="DH57" s="401" t="e">
        <f>+DC57/DD57-1</f>
        <v>#DIV/0!</v>
      </c>
      <c r="DI57" s="402"/>
      <c r="DJ57" s="118">
        <f t="shared" ref="DJ57:DJ88" si="34">SUM(D57,J57,P57,V57,AD57,AL57,AU57,BC57,BK57,BT57,CB57,CJ57)-CR57</f>
        <v>0</v>
      </c>
      <c r="DK57" s="118"/>
      <c r="DL57" s="118">
        <f t="shared" si="20"/>
        <v>0</v>
      </c>
      <c r="DM57" s="118">
        <f t="shared" si="21"/>
        <v>0</v>
      </c>
      <c r="DN57" s="402"/>
      <c r="DO57" s="402"/>
      <c r="DP57" s="403">
        <f>+DP58+DP79+DP97+DP100+DP106</f>
        <v>17775202009</v>
      </c>
      <c r="DQ57" s="404">
        <f t="shared" si="23"/>
        <v>17775.202009000001</v>
      </c>
      <c r="DR57" s="118">
        <f t="shared" si="24"/>
        <v>0</v>
      </c>
      <c r="DS57" s="118">
        <f t="shared" si="25"/>
        <v>0</v>
      </c>
      <c r="DT57" s="405"/>
      <c r="DU57" s="406">
        <v>1613.654745</v>
      </c>
      <c r="DV57" s="407">
        <f t="shared" si="26"/>
        <v>1613.654745</v>
      </c>
      <c r="DX57" s="389">
        <f t="shared" si="29"/>
        <v>0</v>
      </c>
      <c r="DY57" s="389">
        <f t="shared" si="30"/>
        <v>0</v>
      </c>
      <c r="DZ57" s="389">
        <f t="shared" si="31"/>
        <v>0</v>
      </c>
      <c r="EB57" s="408"/>
    </row>
    <row r="58" spans="1:132" ht="15.75" customHeight="1">
      <c r="B58" s="471" t="s">
        <v>195</v>
      </c>
      <c r="C58" s="387" t="s">
        <v>196</v>
      </c>
      <c r="D58" s="277"/>
      <c r="E58" s="145"/>
      <c r="F58" s="145"/>
      <c r="G58" s="145"/>
      <c r="H58" s="245"/>
      <c r="I58" s="411"/>
      <c r="J58" s="277"/>
      <c r="K58" s="145"/>
      <c r="L58" s="145"/>
      <c r="M58" s="145"/>
      <c r="N58" s="245"/>
      <c r="O58" s="411"/>
      <c r="P58" s="277"/>
      <c r="Q58" s="145"/>
      <c r="R58" s="145"/>
      <c r="S58" s="145"/>
      <c r="T58" s="245"/>
      <c r="U58" s="412"/>
      <c r="V58" s="277"/>
      <c r="W58" s="145"/>
      <c r="X58" s="145"/>
      <c r="Y58" s="145"/>
      <c r="Z58" s="145"/>
      <c r="AA58" s="145"/>
      <c r="AB58" s="245"/>
      <c r="AC58" s="411"/>
      <c r="AD58" s="277"/>
      <c r="AE58" s="145"/>
      <c r="AF58" s="145"/>
      <c r="AG58" s="145"/>
      <c r="AH58" s="145"/>
      <c r="AI58" s="145"/>
      <c r="AJ58" s="245"/>
      <c r="AK58" s="411"/>
      <c r="AL58" s="277"/>
      <c r="AM58" s="145"/>
      <c r="AN58" s="145"/>
      <c r="AO58" s="145"/>
      <c r="AP58" s="145"/>
      <c r="AQ58" s="145"/>
      <c r="AR58" s="145"/>
      <c r="AS58" s="245"/>
      <c r="AT58" s="413"/>
      <c r="AU58" s="277"/>
      <c r="AV58" s="145"/>
      <c r="AW58" s="145"/>
      <c r="AX58" s="145"/>
      <c r="AY58" s="145"/>
      <c r="AZ58" s="145"/>
      <c r="BA58" s="245"/>
      <c r="BB58" s="411"/>
      <c r="BC58" s="277"/>
      <c r="BD58" s="145"/>
      <c r="BE58" s="145"/>
      <c r="BF58" s="145"/>
      <c r="BG58" s="145"/>
      <c r="BH58" s="145"/>
      <c r="BI58" s="245"/>
      <c r="BJ58" s="412"/>
      <c r="BK58" s="277"/>
      <c r="BL58" s="145"/>
      <c r="BM58" s="145"/>
      <c r="BN58" s="145"/>
      <c r="BO58" s="145"/>
      <c r="BP58" s="145"/>
      <c r="BQ58" s="145"/>
      <c r="BR58" s="245"/>
      <c r="BS58" s="412"/>
      <c r="BT58" s="277"/>
      <c r="BU58" s="145"/>
      <c r="BV58" s="277"/>
      <c r="BW58" s="145"/>
      <c r="BX58" s="145"/>
      <c r="BY58" s="145"/>
      <c r="BZ58" s="245"/>
      <c r="CA58" s="364"/>
      <c r="CB58" s="277"/>
      <c r="CC58" s="145"/>
      <c r="CD58" s="145"/>
      <c r="CE58" s="145"/>
      <c r="CF58" s="145"/>
      <c r="CG58" s="145"/>
      <c r="CH58" s="245"/>
      <c r="CI58" s="364"/>
      <c r="CJ58" s="277"/>
      <c r="CK58" s="145"/>
      <c r="CL58" s="145"/>
      <c r="CM58" s="145"/>
      <c r="CN58" s="145"/>
      <c r="CO58" s="145"/>
      <c r="CP58" s="245"/>
      <c r="CQ58" s="411"/>
      <c r="CR58" s="277"/>
      <c r="CS58" s="145"/>
      <c r="CT58" s="145"/>
      <c r="CU58" s="145">
        <f t="shared" si="32"/>
        <v>0</v>
      </c>
      <c r="CV58" s="145">
        <f t="shared" si="33"/>
        <v>0</v>
      </c>
      <c r="CW58" s="145"/>
      <c r="CX58" s="245" t="str">
        <f t="shared" si="22"/>
        <v>-</v>
      </c>
      <c r="CY58" s="414"/>
      <c r="CZ58" s="415"/>
      <c r="DA58" s="145"/>
      <c r="DB58" s="145"/>
      <c r="DC58" s="145"/>
      <c r="DD58" s="145"/>
      <c r="DE58" s="245" t="e">
        <f>+CZ58/DD58-1</f>
        <v>#DIV/0!</v>
      </c>
      <c r="DF58" s="245" t="e">
        <f>+DA58/DD58-1</f>
        <v>#DIV/0!</v>
      </c>
      <c r="DG58" s="416" t="e">
        <f>+DB58/DD58-1</f>
        <v>#DIV/0!</v>
      </c>
      <c r="DH58" s="416" t="e">
        <f>+DC58/DD58-1</f>
        <v>#DIV/0!</v>
      </c>
      <c r="DI58" s="402"/>
      <c r="DJ58" s="118">
        <f t="shared" si="34"/>
        <v>0</v>
      </c>
      <c r="DK58" s="118">
        <f t="shared" ref="DK58:DK89" si="35">SUM(E58,K58,Q58,W58,AE58,AM58,AV58,BD58,BL58,BU58,CC58,CK58)-CS58</f>
        <v>0</v>
      </c>
      <c r="DL58" s="118">
        <f t="shared" si="20"/>
        <v>0</v>
      </c>
      <c r="DM58" s="118">
        <f t="shared" si="21"/>
        <v>0</v>
      </c>
      <c r="DN58" s="402"/>
      <c r="DO58" s="402"/>
      <c r="DP58" s="417">
        <f>SUM(DP59:DP78)</f>
        <v>8024349960</v>
      </c>
      <c r="DQ58" s="404">
        <f t="shared" si="23"/>
        <v>8024.3499599999996</v>
      </c>
      <c r="DR58" s="118">
        <f t="shared" si="24"/>
        <v>0</v>
      </c>
      <c r="DS58" s="118">
        <f t="shared" si="25"/>
        <v>0</v>
      </c>
      <c r="DT58" s="405"/>
      <c r="DU58" s="406">
        <v>722.66259400000001</v>
      </c>
      <c r="DV58" s="407">
        <f t="shared" si="26"/>
        <v>722.66259400000001</v>
      </c>
      <c r="DX58" s="389">
        <f t="shared" si="29"/>
        <v>0</v>
      </c>
      <c r="DY58" s="389">
        <f t="shared" si="30"/>
        <v>0</v>
      </c>
      <c r="DZ58" s="389">
        <f t="shared" si="31"/>
        <v>0</v>
      </c>
      <c r="EB58" s="408"/>
    </row>
    <row r="59" spans="1:132" s="430" customFormat="1" ht="15.75" hidden="1" customHeight="1" outlineLevel="1">
      <c r="A59" s="281"/>
      <c r="B59" s="433" t="s">
        <v>197</v>
      </c>
      <c r="C59" s="420" t="s">
        <v>198</v>
      </c>
      <c r="D59" s="421"/>
      <c r="E59" s="422"/>
      <c r="F59" s="422"/>
      <c r="G59" s="422"/>
      <c r="H59" s="423"/>
      <c r="I59" s="411"/>
      <c r="J59" s="421"/>
      <c r="K59" s="422"/>
      <c r="L59" s="422"/>
      <c r="M59" s="422"/>
      <c r="N59" s="423"/>
      <c r="O59" s="424"/>
      <c r="P59" s="421"/>
      <c r="Q59" s="422"/>
      <c r="R59" s="422"/>
      <c r="S59" s="422"/>
      <c r="T59" s="423"/>
      <c r="U59" s="412"/>
      <c r="V59" s="421"/>
      <c r="W59" s="422"/>
      <c r="X59" s="422"/>
      <c r="Y59" s="422"/>
      <c r="Z59" s="422"/>
      <c r="AA59" s="422"/>
      <c r="AB59" s="423"/>
      <c r="AC59" s="424"/>
      <c r="AD59" s="421"/>
      <c r="AE59" s="422"/>
      <c r="AF59" s="422"/>
      <c r="AG59" s="422"/>
      <c r="AH59" s="422"/>
      <c r="AI59" s="422"/>
      <c r="AJ59" s="423"/>
      <c r="AK59" s="424"/>
      <c r="AL59" s="421"/>
      <c r="AM59" s="422"/>
      <c r="AN59" s="422"/>
      <c r="AO59" s="422"/>
      <c r="AP59" s="422"/>
      <c r="AQ59" s="422"/>
      <c r="AR59" s="422"/>
      <c r="AS59" s="423"/>
      <c r="AT59" s="413"/>
      <c r="AU59" s="421"/>
      <c r="AV59" s="422"/>
      <c r="AW59" s="422"/>
      <c r="AX59" s="422"/>
      <c r="AY59" s="422"/>
      <c r="AZ59" s="422"/>
      <c r="BA59" s="423"/>
      <c r="BB59" s="424"/>
      <c r="BC59" s="277"/>
      <c r="BD59" s="145"/>
      <c r="BE59" s="145"/>
      <c r="BF59" s="145"/>
      <c r="BG59" s="145"/>
      <c r="BH59" s="422"/>
      <c r="BI59" s="423"/>
      <c r="BJ59" s="425"/>
      <c r="BK59" s="421"/>
      <c r="BL59" s="422"/>
      <c r="BM59" s="422"/>
      <c r="BN59" s="422"/>
      <c r="BO59" s="422"/>
      <c r="BP59" s="422"/>
      <c r="BQ59" s="422"/>
      <c r="BR59" s="423"/>
      <c r="BS59" s="425"/>
      <c r="BT59" s="421"/>
      <c r="BU59" s="422"/>
      <c r="BV59" s="422"/>
      <c r="BW59" s="422"/>
      <c r="BX59" s="422"/>
      <c r="BY59" s="422"/>
      <c r="BZ59" s="423"/>
      <c r="CA59" s="364"/>
      <c r="CB59" s="421"/>
      <c r="CC59" s="422"/>
      <c r="CD59" s="422"/>
      <c r="CE59" s="422"/>
      <c r="CF59" s="422"/>
      <c r="CG59" s="422"/>
      <c r="CH59" s="423"/>
      <c r="CI59" s="364"/>
      <c r="CJ59" s="421"/>
      <c r="CK59" s="422"/>
      <c r="CL59" s="422"/>
      <c r="CM59" s="422"/>
      <c r="CN59" s="422"/>
      <c r="CO59" s="422"/>
      <c r="CP59" s="423"/>
      <c r="CQ59" s="424"/>
      <c r="CR59" s="421"/>
      <c r="CS59" s="422"/>
      <c r="CT59" s="422"/>
      <c r="CU59" s="422">
        <f t="shared" si="32"/>
        <v>0</v>
      </c>
      <c r="CV59" s="422">
        <f t="shared" si="33"/>
        <v>0</v>
      </c>
      <c r="CW59" s="422"/>
      <c r="CX59" s="423" t="str">
        <f t="shared" si="22"/>
        <v>-</v>
      </c>
      <c r="CY59" s="414"/>
      <c r="CZ59" s="426"/>
      <c r="DA59" s="422"/>
      <c r="DB59" s="422"/>
      <c r="DC59" s="422"/>
      <c r="DD59" s="422"/>
      <c r="DE59" s="423" t="e">
        <f>+CZ59/DD59-1</f>
        <v>#DIV/0!</v>
      </c>
      <c r="DF59" s="423" t="e">
        <f>+DA59/DD59-1</f>
        <v>#DIV/0!</v>
      </c>
      <c r="DG59" s="427" t="e">
        <f>+DB59/DD59-1</f>
        <v>#DIV/0!</v>
      </c>
      <c r="DH59" s="427" t="e">
        <f>+DC59/DD59-1</f>
        <v>#DIV/0!</v>
      </c>
      <c r="DI59" s="402"/>
      <c r="DJ59" s="118">
        <f t="shared" si="34"/>
        <v>0</v>
      </c>
      <c r="DK59" s="118">
        <f t="shared" si="35"/>
        <v>0</v>
      </c>
      <c r="DL59" s="118">
        <f t="shared" si="20"/>
        <v>0</v>
      </c>
      <c r="DM59" s="118">
        <f t="shared" si="21"/>
        <v>0</v>
      </c>
      <c r="DN59" s="402"/>
      <c r="DO59" s="402"/>
      <c r="DP59" s="428">
        <v>137236368</v>
      </c>
      <c r="DQ59" s="404">
        <f t="shared" si="23"/>
        <v>137.236368</v>
      </c>
      <c r="DR59" s="118">
        <f t="shared" si="24"/>
        <v>0</v>
      </c>
      <c r="DS59" s="118">
        <f t="shared" si="25"/>
        <v>0</v>
      </c>
      <c r="DT59" s="405"/>
      <c r="DU59" s="429">
        <v>11.586364</v>
      </c>
      <c r="DV59" s="407">
        <f t="shared" si="26"/>
        <v>11.586364</v>
      </c>
      <c r="DX59" s="389">
        <f t="shared" si="29"/>
        <v>0</v>
      </c>
      <c r="DY59" s="389">
        <f t="shared" si="30"/>
        <v>0</v>
      </c>
      <c r="DZ59" s="389">
        <f t="shared" si="31"/>
        <v>0</v>
      </c>
      <c r="EB59" s="408"/>
    </row>
    <row r="60" spans="1:132" s="430" customFormat="1" ht="15.75" hidden="1" customHeight="1" outlineLevel="1">
      <c r="A60" s="281"/>
      <c r="B60" s="433" t="s">
        <v>199</v>
      </c>
      <c r="C60" s="420" t="s">
        <v>200</v>
      </c>
      <c r="D60" s="421"/>
      <c r="E60" s="422"/>
      <c r="F60" s="422"/>
      <c r="G60" s="422"/>
      <c r="H60" s="423"/>
      <c r="I60" s="411"/>
      <c r="J60" s="421"/>
      <c r="K60" s="422"/>
      <c r="L60" s="422"/>
      <c r="M60" s="422"/>
      <c r="N60" s="423"/>
      <c r="O60" s="424"/>
      <c r="P60" s="421"/>
      <c r="Q60" s="422"/>
      <c r="R60" s="422"/>
      <c r="S60" s="422"/>
      <c r="T60" s="423"/>
      <c r="U60" s="412"/>
      <c r="V60" s="421"/>
      <c r="W60" s="422"/>
      <c r="X60" s="422"/>
      <c r="Y60" s="422"/>
      <c r="Z60" s="422"/>
      <c r="AA60" s="422"/>
      <c r="AB60" s="423"/>
      <c r="AC60" s="424"/>
      <c r="AD60" s="421"/>
      <c r="AE60" s="422"/>
      <c r="AF60" s="422"/>
      <c r="AG60" s="422"/>
      <c r="AH60" s="422"/>
      <c r="AI60" s="422"/>
      <c r="AJ60" s="423"/>
      <c r="AK60" s="424"/>
      <c r="AL60" s="421"/>
      <c r="AM60" s="422"/>
      <c r="AN60" s="422"/>
      <c r="AO60" s="422"/>
      <c r="AP60" s="422"/>
      <c r="AQ60" s="422"/>
      <c r="AR60" s="422"/>
      <c r="AS60" s="423"/>
      <c r="AT60" s="413"/>
      <c r="AU60" s="421"/>
      <c r="AV60" s="422"/>
      <c r="AW60" s="422"/>
      <c r="AX60" s="422"/>
      <c r="AY60" s="422"/>
      <c r="AZ60" s="422"/>
      <c r="BA60" s="423"/>
      <c r="BB60" s="424"/>
      <c r="BC60" s="277"/>
      <c r="BD60" s="145"/>
      <c r="BE60" s="145"/>
      <c r="BF60" s="145"/>
      <c r="BG60" s="145"/>
      <c r="BH60" s="422"/>
      <c r="BI60" s="423"/>
      <c r="BJ60" s="425"/>
      <c r="BK60" s="421"/>
      <c r="BL60" s="422"/>
      <c r="BM60" s="422"/>
      <c r="BN60" s="422"/>
      <c r="BO60" s="422"/>
      <c r="BP60" s="422"/>
      <c r="BQ60" s="422"/>
      <c r="BR60" s="423"/>
      <c r="BS60" s="425"/>
      <c r="BT60" s="421"/>
      <c r="BU60" s="422"/>
      <c r="BV60" s="422"/>
      <c r="BW60" s="422"/>
      <c r="BX60" s="422"/>
      <c r="BY60" s="422"/>
      <c r="BZ60" s="423"/>
      <c r="CA60" s="364"/>
      <c r="CB60" s="421"/>
      <c r="CC60" s="422"/>
      <c r="CD60" s="422"/>
      <c r="CE60" s="422"/>
      <c r="CF60" s="422"/>
      <c r="CG60" s="422"/>
      <c r="CH60" s="423"/>
      <c r="CI60" s="364"/>
      <c r="CJ60" s="421"/>
      <c r="CK60" s="422"/>
      <c r="CL60" s="422"/>
      <c r="CM60" s="422"/>
      <c r="CN60" s="422"/>
      <c r="CO60" s="422"/>
      <c r="CP60" s="423"/>
      <c r="CQ60" s="424"/>
      <c r="CR60" s="421"/>
      <c r="CS60" s="422"/>
      <c r="CT60" s="422"/>
      <c r="CU60" s="422">
        <f t="shared" si="32"/>
        <v>0</v>
      </c>
      <c r="CV60" s="422">
        <f t="shared" si="33"/>
        <v>0</v>
      </c>
      <c r="CW60" s="422"/>
      <c r="CX60" s="423" t="str">
        <f t="shared" si="22"/>
        <v>-</v>
      </c>
      <c r="CY60" s="414"/>
      <c r="CZ60" s="426"/>
      <c r="DA60" s="422"/>
      <c r="DB60" s="422"/>
      <c r="DC60" s="422"/>
      <c r="DD60" s="422"/>
      <c r="DE60" s="423"/>
      <c r="DF60" s="423"/>
      <c r="DG60" s="427"/>
      <c r="DH60" s="427"/>
      <c r="DI60" s="402"/>
      <c r="DJ60" s="118">
        <f t="shared" si="34"/>
        <v>0</v>
      </c>
      <c r="DK60" s="118">
        <f t="shared" si="35"/>
        <v>0</v>
      </c>
      <c r="DL60" s="118">
        <f t="shared" si="20"/>
        <v>0</v>
      </c>
      <c r="DM60" s="118">
        <f t="shared" si="21"/>
        <v>0</v>
      </c>
      <c r="DN60" s="402"/>
      <c r="DO60" s="402"/>
      <c r="DP60" s="428">
        <v>0</v>
      </c>
      <c r="DQ60" s="404">
        <f t="shared" si="23"/>
        <v>0</v>
      </c>
      <c r="DR60" s="118">
        <f t="shared" si="24"/>
        <v>0</v>
      </c>
      <c r="DS60" s="118">
        <f t="shared" si="25"/>
        <v>0</v>
      </c>
      <c r="DT60" s="405"/>
      <c r="DU60" s="429">
        <v>0</v>
      </c>
      <c r="DV60" s="407">
        <f t="shared" si="26"/>
        <v>0</v>
      </c>
      <c r="DX60" s="389">
        <f t="shared" si="29"/>
        <v>0</v>
      </c>
      <c r="DY60" s="389">
        <f t="shared" si="30"/>
        <v>0</v>
      </c>
      <c r="DZ60" s="389">
        <f t="shared" si="31"/>
        <v>0</v>
      </c>
      <c r="EB60" s="408"/>
    </row>
    <row r="61" spans="1:132" s="430" customFormat="1" ht="15.75" hidden="1" customHeight="1" outlineLevel="1">
      <c r="A61" s="281"/>
      <c r="B61" s="433" t="s">
        <v>201</v>
      </c>
      <c r="C61" s="420" t="s">
        <v>202</v>
      </c>
      <c r="D61" s="421"/>
      <c r="E61" s="422"/>
      <c r="F61" s="422"/>
      <c r="G61" s="422"/>
      <c r="H61" s="423"/>
      <c r="I61" s="411"/>
      <c r="J61" s="421"/>
      <c r="K61" s="422"/>
      <c r="L61" s="422"/>
      <c r="M61" s="422"/>
      <c r="N61" s="423"/>
      <c r="O61" s="424"/>
      <c r="P61" s="421"/>
      <c r="Q61" s="422"/>
      <c r="R61" s="422"/>
      <c r="S61" s="422"/>
      <c r="T61" s="423"/>
      <c r="U61" s="412"/>
      <c r="V61" s="421"/>
      <c r="W61" s="422"/>
      <c r="X61" s="422"/>
      <c r="Y61" s="422"/>
      <c r="Z61" s="422"/>
      <c r="AA61" s="422"/>
      <c r="AB61" s="423"/>
      <c r="AC61" s="424"/>
      <c r="AD61" s="421"/>
      <c r="AE61" s="422"/>
      <c r="AF61" s="422"/>
      <c r="AG61" s="422"/>
      <c r="AH61" s="422"/>
      <c r="AI61" s="422"/>
      <c r="AJ61" s="423"/>
      <c r="AK61" s="424"/>
      <c r="AL61" s="421"/>
      <c r="AM61" s="422"/>
      <c r="AN61" s="422"/>
      <c r="AO61" s="422"/>
      <c r="AP61" s="422"/>
      <c r="AQ61" s="422"/>
      <c r="AR61" s="422"/>
      <c r="AS61" s="423"/>
      <c r="AT61" s="413"/>
      <c r="AU61" s="421"/>
      <c r="AV61" s="422"/>
      <c r="AW61" s="422"/>
      <c r="AX61" s="422"/>
      <c r="AY61" s="422"/>
      <c r="AZ61" s="422"/>
      <c r="BA61" s="423"/>
      <c r="BB61" s="424"/>
      <c r="BC61" s="277"/>
      <c r="BD61" s="145"/>
      <c r="BE61" s="145"/>
      <c r="BF61" s="145"/>
      <c r="BG61" s="145"/>
      <c r="BH61" s="422"/>
      <c r="BI61" s="423"/>
      <c r="BJ61" s="425"/>
      <c r="BK61" s="421"/>
      <c r="BL61" s="422"/>
      <c r="BM61" s="422"/>
      <c r="BN61" s="422"/>
      <c r="BO61" s="422"/>
      <c r="BP61" s="422"/>
      <c r="BQ61" s="422"/>
      <c r="BR61" s="423"/>
      <c r="BS61" s="425"/>
      <c r="BT61" s="421"/>
      <c r="BU61" s="422"/>
      <c r="BV61" s="422"/>
      <c r="BW61" s="422"/>
      <c r="BX61" s="422"/>
      <c r="BY61" s="422"/>
      <c r="BZ61" s="423"/>
      <c r="CA61" s="364"/>
      <c r="CB61" s="421"/>
      <c r="CC61" s="422"/>
      <c r="CD61" s="422"/>
      <c r="CE61" s="422"/>
      <c r="CF61" s="422"/>
      <c r="CG61" s="422"/>
      <c r="CH61" s="423"/>
      <c r="CI61" s="364"/>
      <c r="CJ61" s="421"/>
      <c r="CK61" s="422"/>
      <c r="CL61" s="422"/>
      <c r="CM61" s="422"/>
      <c r="CN61" s="422"/>
      <c r="CO61" s="422"/>
      <c r="CP61" s="423"/>
      <c r="CQ61" s="424"/>
      <c r="CR61" s="421"/>
      <c r="CS61" s="422"/>
      <c r="CT61" s="422"/>
      <c r="CU61" s="422">
        <f t="shared" si="32"/>
        <v>0</v>
      </c>
      <c r="CV61" s="422">
        <f t="shared" si="33"/>
        <v>0</v>
      </c>
      <c r="CW61" s="422"/>
      <c r="CX61" s="423" t="str">
        <f t="shared" si="22"/>
        <v>-</v>
      </c>
      <c r="CY61" s="414"/>
      <c r="CZ61" s="426"/>
      <c r="DA61" s="422"/>
      <c r="DB61" s="422"/>
      <c r="DC61" s="422"/>
      <c r="DD61" s="422"/>
      <c r="DE61" s="423"/>
      <c r="DF61" s="423"/>
      <c r="DG61" s="427"/>
      <c r="DH61" s="427"/>
      <c r="DI61" s="402"/>
      <c r="DJ61" s="118">
        <f t="shared" si="34"/>
        <v>0</v>
      </c>
      <c r="DK61" s="118">
        <f t="shared" si="35"/>
        <v>0</v>
      </c>
      <c r="DL61" s="118">
        <f t="shared" si="20"/>
        <v>0</v>
      </c>
      <c r="DM61" s="118">
        <f t="shared" si="21"/>
        <v>0</v>
      </c>
      <c r="DN61" s="402"/>
      <c r="DO61" s="402"/>
      <c r="DP61" s="428">
        <v>0</v>
      </c>
      <c r="DQ61" s="404">
        <f t="shared" si="23"/>
        <v>0</v>
      </c>
      <c r="DR61" s="118">
        <f t="shared" si="24"/>
        <v>0</v>
      </c>
      <c r="DS61" s="118">
        <f t="shared" si="25"/>
        <v>0</v>
      </c>
      <c r="DT61" s="405"/>
      <c r="DU61" s="429">
        <v>0</v>
      </c>
      <c r="DV61" s="407">
        <f t="shared" si="26"/>
        <v>0</v>
      </c>
      <c r="DX61" s="389">
        <f t="shared" si="29"/>
        <v>0</v>
      </c>
      <c r="DY61" s="389">
        <f t="shared" si="30"/>
        <v>0</v>
      </c>
      <c r="DZ61" s="389">
        <f t="shared" si="31"/>
        <v>0</v>
      </c>
      <c r="EB61" s="408"/>
    </row>
    <row r="62" spans="1:132" s="472" customFormat="1" ht="15.75" hidden="1" customHeight="1" outlineLevel="1">
      <c r="B62" s="433" t="s">
        <v>203</v>
      </c>
      <c r="C62" s="420" t="s">
        <v>204</v>
      </c>
      <c r="D62" s="444"/>
      <c r="E62" s="473"/>
      <c r="F62" s="474"/>
      <c r="G62" s="474"/>
      <c r="H62" s="475"/>
      <c r="I62" s="411"/>
      <c r="J62" s="444"/>
      <c r="K62" s="473"/>
      <c r="L62" s="474"/>
      <c r="M62" s="474"/>
      <c r="N62" s="475"/>
      <c r="O62" s="476"/>
      <c r="P62" s="444"/>
      <c r="Q62" s="473"/>
      <c r="R62" s="474"/>
      <c r="S62" s="474"/>
      <c r="T62" s="475"/>
      <c r="U62" s="412"/>
      <c r="V62" s="444"/>
      <c r="W62" s="473"/>
      <c r="X62" s="473"/>
      <c r="Y62" s="474"/>
      <c r="Z62" s="474"/>
      <c r="AA62" s="474"/>
      <c r="AB62" s="475"/>
      <c r="AC62" s="476"/>
      <c r="AD62" s="444"/>
      <c r="AE62" s="473"/>
      <c r="AF62" s="473"/>
      <c r="AG62" s="474"/>
      <c r="AH62" s="474"/>
      <c r="AI62" s="474"/>
      <c r="AJ62" s="475"/>
      <c r="AK62" s="476"/>
      <c r="AL62" s="444"/>
      <c r="AM62" s="473"/>
      <c r="AN62" s="473"/>
      <c r="AO62" s="473"/>
      <c r="AP62" s="474"/>
      <c r="AQ62" s="474"/>
      <c r="AR62" s="474"/>
      <c r="AS62" s="475"/>
      <c r="AT62" s="413"/>
      <c r="AU62" s="444"/>
      <c r="AV62" s="473"/>
      <c r="AW62" s="473"/>
      <c r="AX62" s="474"/>
      <c r="AY62" s="474"/>
      <c r="AZ62" s="474"/>
      <c r="BA62" s="475"/>
      <c r="BB62" s="476"/>
      <c r="BC62" s="277"/>
      <c r="BD62" s="477"/>
      <c r="BE62" s="477"/>
      <c r="BF62" s="145"/>
      <c r="BG62" s="145"/>
      <c r="BH62" s="474"/>
      <c r="BI62" s="475"/>
      <c r="BJ62" s="478"/>
      <c r="BK62" s="479"/>
      <c r="BL62" s="473"/>
      <c r="BM62" s="473"/>
      <c r="BN62" s="473"/>
      <c r="BO62" s="422"/>
      <c r="BP62" s="422"/>
      <c r="BQ62" s="474"/>
      <c r="BR62" s="475"/>
      <c r="BS62" s="478"/>
      <c r="BT62" s="479"/>
      <c r="BU62" s="473"/>
      <c r="BV62" s="473"/>
      <c r="BW62" s="474"/>
      <c r="BX62" s="474"/>
      <c r="BY62" s="474"/>
      <c r="BZ62" s="475"/>
      <c r="CA62" s="364"/>
      <c r="CB62" s="479"/>
      <c r="CC62" s="473"/>
      <c r="CD62" s="473"/>
      <c r="CE62" s="474"/>
      <c r="CF62" s="474"/>
      <c r="CG62" s="474"/>
      <c r="CH62" s="475"/>
      <c r="CI62" s="364"/>
      <c r="CJ62" s="479"/>
      <c r="CK62" s="473"/>
      <c r="CL62" s="473"/>
      <c r="CM62" s="474"/>
      <c r="CN62" s="474"/>
      <c r="CO62" s="474"/>
      <c r="CP62" s="475"/>
      <c r="CQ62" s="476"/>
      <c r="CR62" s="479"/>
      <c r="CS62" s="474"/>
      <c r="CT62" s="474"/>
      <c r="CU62" s="474">
        <f t="shared" si="32"/>
        <v>0</v>
      </c>
      <c r="CV62" s="474">
        <f t="shared" si="33"/>
        <v>0</v>
      </c>
      <c r="CW62" s="474"/>
      <c r="CX62" s="475" t="str">
        <f t="shared" si="22"/>
        <v>-</v>
      </c>
      <c r="CY62" s="480"/>
      <c r="CZ62" s="481"/>
      <c r="DA62" s="473"/>
      <c r="DB62" s="473"/>
      <c r="DC62" s="473"/>
      <c r="DD62" s="473"/>
      <c r="DE62" s="475" t="e">
        <f>+CZ62/DD62-1</f>
        <v>#DIV/0!</v>
      </c>
      <c r="DF62" s="475" t="e">
        <f>+DA62/DD62-1</f>
        <v>#DIV/0!</v>
      </c>
      <c r="DG62" s="482" t="e">
        <f>+DB62/DD62-1</f>
        <v>#DIV/0!</v>
      </c>
      <c r="DH62" s="482" t="e">
        <f>+DC62/DD62-1</f>
        <v>#DIV/0!</v>
      </c>
      <c r="DI62" s="402"/>
      <c r="DJ62" s="118">
        <f t="shared" si="34"/>
        <v>0</v>
      </c>
      <c r="DK62" s="118">
        <f t="shared" si="35"/>
        <v>0</v>
      </c>
      <c r="DL62" s="118">
        <f t="shared" si="20"/>
        <v>0</v>
      </c>
      <c r="DM62" s="118">
        <f t="shared" si="21"/>
        <v>0</v>
      </c>
      <c r="DN62" s="402"/>
      <c r="DO62" s="402"/>
      <c r="DP62" s="458">
        <v>2770925511</v>
      </c>
      <c r="DQ62" s="404">
        <f t="shared" si="23"/>
        <v>2770.9255109999999</v>
      </c>
      <c r="DR62" s="118">
        <f t="shared" si="24"/>
        <v>0</v>
      </c>
      <c r="DS62" s="118">
        <f t="shared" si="25"/>
        <v>0</v>
      </c>
      <c r="DT62" s="405"/>
      <c r="DU62" s="483">
        <v>249.29905099999999</v>
      </c>
      <c r="DV62" s="407">
        <f t="shared" si="26"/>
        <v>249.29905099999999</v>
      </c>
      <c r="DX62" s="389">
        <f t="shared" si="29"/>
        <v>0</v>
      </c>
      <c r="DY62" s="389">
        <f t="shared" si="30"/>
        <v>0</v>
      </c>
      <c r="DZ62" s="389">
        <f t="shared" si="31"/>
        <v>0</v>
      </c>
      <c r="EB62" s="408"/>
    </row>
    <row r="63" spans="1:132" s="472" customFormat="1" ht="15.75" hidden="1" customHeight="1" outlineLevel="1">
      <c r="B63" s="433" t="s">
        <v>205</v>
      </c>
      <c r="C63" s="420" t="s">
        <v>206</v>
      </c>
      <c r="D63" s="479"/>
      <c r="E63" s="474"/>
      <c r="F63" s="474"/>
      <c r="G63" s="474"/>
      <c r="H63" s="475"/>
      <c r="I63" s="411"/>
      <c r="J63" s="479"/>
      <c r="K63" s="474"/>
      <c r="L63" s="474"/>
      <c r="M63" s="474"/>
      <c r="N63" s="475"/>
      <c r="O63" s="476"/>
      <c r="P63" s="479"/>
      <c r="Q63" s="474"/>
      <c r="R63" s="474"/>
      <c r="S63" s="474"/>
      <c r="T63" s="475"/>
      <c r="U63" s="412"/>
      <c r="V63" s="479"/>
      <c r="W63" s="474"/>
      <c r="X63" s="474"/>
      <c r="Y63" s="474"/>
      <c r="Z63" s="474"/>
      <c r="AA63" s="474"/>
      <c r="AB63" s="475"/>
      <c r="AC63" s="476"/>
      <c r="AD63" s="479"/>
      <c r="AE63" s="474"/>
      <c r="AF63" s="474"/>
      <c r="AG63" s="474"/>
      <c r="AH63" s="474"/>
      <c r="AI63" s="474"/>
      <c r="AJ63" s="475"/>
      <c r="AK63" s="476"/>
      <c r="AL63" s="479"/>
      <c r="AM63" s="474"/>
      <c r="AN63" s="474"/>
      <c r="AO63" s="474"/>
      <c r="AP63" s="474"/>
      <c r="AQ63" s="474"/>
      <c r="AR63" s="474"/>
      <c r="AS63" s="475"/>
      <c r="AT63" s="413"/>
      <c r="AU63" s="479"/>
      <c r="AV63" s="474"/>
      <c r="AW63" s="474"/>
      <c r="AX63" s="474"/>
      <c r="AY63" s="474"/>
      <c r="AZ63" s="474"/>
      <c r="BA63" s="475"/>
      <c r="BB63" s="476"/>
      <c r="BC63" s="277"/>
      <c r="BD63" s="145"/>
      <c r="BE63" s="145"/>
      <c r="BF63" s="145"/>
      <c r="BG63" s="145"/>
      <c r="BH63" s="474"/>
      <c r="BI63" s="475"/>
      <c r="BJ63" s="478"/>
      <c r="BK63" s="479"/>
      <c r="BL63" s="474"/>
      <c r="BM63" s="474"/>
      <c r="BN63" s="474"/>
      <c r="BO63" s="422"/>
      <c r="BP63" s="422"/>
      <c r="BQ63" s="474"/>
      <c r="BR63" s="475"/>
      <c r="BS63" s="478"/>
      <c r="BT63" s="479"/>
      <c r="BU63" s="474"/>
      <c r="BV63" s="474"/>
      <c r="BW63" s="474"/>
      <c r="BX63" s="474"/>
      <c r="BY63" s="474"/>
      <c r="BZ63" s="475"/>
      <c r="CA63" s="364"/>
      <c r="CB63" s="479"/>
      <c r="CC63" s="474"/>
      <c r="CD63" s="474"/>
      <c r="CE63" s="474"/>
      <c r="CF63" s="474"/>
      <c r="CG63" s="474"/>
      <c r="CH63" s="475"/>
      <c r="CI63" s="364"/>
      <c r="CJ63" s="479"/>
      <c r="CK63" s="474"/>
      <c r="CL63" s="474"/>
      <c r="CM63" s="474"/>
      <c r="CN63" s="474"/>
      <c r="CO63" s="474"/>
      <c r="CP63" s="475"/>
      <c r="CQ63" s="476"/>
      <c r="CR63" s="479"/>
      <c r="CS63" s="474"/>
      <c r="CT63" s="474"/>
      <c r="CU63" s="474">
        <f t="shared" si="32"/>
        <v>0</v>
      </c>
      <c r="CV63" s="474">
        <f t="shared" si="33"/>
        <v>0</v>
      </c>
      <c r="CW63" s="474"/>
      <c r="CX63" s="475" t="str">
        <f t="shared" si="22"/>
        <v>-</v>
      </c>
      <c r="CY63" s="480"/>
      <c r="CZ63" s="481"/>
      <c r="DA63" s="474"/>
      <c r="DB63" s="474"/>
      <c r="DC63" s="474"/>
      <c r="DD63" s="474"/>
      <c r="DE63" s="475"/>
      <c r="DF63" s="475"/>
      <c r="DG63" s="482"/>
      <c r="DH63" s="482"/>
      <c r="DI63" s="402"/>
      <c r="DJ63" s="118">
        <f t="shared" si="34"/>
        <v>0</v>
      </c>
      <c r="DK63" s="118">
        <f t="shared" si="35"/>
        <v>0</v>
      </c>
      <c r="DL63" s="118">
        <f t="shared" si="20"/>
        <v>0</v>
      </c>
      <c r="DM63" s="118">
        <f t="shared" si="21"/>
        <v>0</v>
      </c>
      <c r="DN63" s="402"/>
      <c r="DO63" s="402"/>
      <c r="DP63" s="484"/>
      <c r="DQ63" s="404">
        <f t="shared" si="23"/>
        <v>0</v>
      </c>
      <c r="DR63" s="118">
        <f t="shared" si="24"/>
        <v>0</v>
      </c>
      <c r="DS63" s="118">
        <f t="shared" si="25"/>
        <v>0</v>
      </c>
      <c r="DT63" s="405"/>
      <c r="DU63" s="483"/>
      <c r="DV63" s="407">
        <f t="shared" si="26"/>
        <v>0</v>
      </c>
      <c r="DX63" s="389">
        <f t="shared" si="29"/>
        <v>0</v>
      </c>
      <c r="DY63" s="389">
        <f t="shared" si="30"/>
        <v>0</v>
      </c>
      <c r="DZ63" s="389">
        <f t="shared" si="31"/>
        <v>0</v>
      </c>
      <c r="EB63" s="408"/>
    </row>
    <row r="64" spans="1:132" s="472" customFormat="1" ht="15.75" hidden="1" customHeight="1" outlineLevel="1">
      <c r="B64" s="433" t="s">
        <v>207</v>
      </c>
      <c r="C64" s="420" t="s">
        <v>208</v>
      </c>
      <c r="D64" s="459"/>
      <c r="E64" s="474"/>
      <c r="F64" s="474"/>
      <c r="G64" s="474"/>
      <c r="H64" s="475"/>
      <c r="I64" s="411"/>
      <c r="J64" s="459"/>
      <c r="K64" s="474"/>
      <c r="L64" s="474"/>
      <c r="M64" s="474"/>
      <c r="N64" s="475"/>
      <c r="O64" s="476"/>
      <c r="P64" s="461"/>
      <c r="Q64" s="474"/>
      <c r="R64" s="474"/>
      <c r="S64" s="474"/>
      <c r="T64" s="475"/>
      <c r="U64" s="412"/>
      <c r="V64" s="461"/>
      <c r="W64" s="474"/>
      <c r="X64" s="474"/>
      <c r="Y64" s="474"/>
      <c r="Z64" s="474"/>
      <c r="AA64" s="474"/>
      <c r="AB64" s="475"/>
      <c r="AC64" s="476"/>
      <c r="AD64" s="461"/>
      <c r="AE64" s="474"/>
      <c r="AF64" s="474"/>
      <c r="AG64" s="474"/>
      <c r="AH64" s="474"/>
      <c r="AI64" s="474"/>
      <c r="AJ64" s="475"/>
      <c r="AK64" s="476"/>
      <c r="AL64" s="461"/>
      <c r="AM64" s="474"/>
      <c r="AN64" s="474"/>
      <c r="AO64" s="474"/>
      <c r="AP64" s="474"/>
      <c r="AQ64" s="474"/>
      <c r="AR64" s="474"/>
      <c r="AS64" s="475"/>
      <c r="AT64" s="413"/>
      <c r="AU64" s="461"/>
      <c r="AV64" s="474"/>
      <c r="AW64" s="474"/>
      <c r="AX64" s="474"/>
      <c r="AY64" s="474"/>
      <c r="AZ64" s="474"/>
      <c r="BA64" s="475"/>
      <c r="BB64" s="476"/>
      <c r="BC64" s="485"/>
      <c r="BD64" s="145"/>
      <c r="BE64" s="145"/>
      <c r="BF64" s="145"/>
      <c r="BG64" s="145"/>
      <c r="BH64" s="474"/>
      <c r="BI64" s="475"/>
      <c r="BJ64" s="478"/>
      <c r="BK64" s="486"/>
      <c r="BL64" s="474"/>
      <c r="BM64" s="474"/>
      <c r="BN64" s="474"/>
      <c r="BO64" s="422"/>
      <c r="BP64" s="422"/>
      <c r="BQ64" s="474"/>
      <c r="BR64" s="475"/>
      <c r="BS64" s="478"/>
      <c r="BT64" s="486"/>
      <c r="BU64" s="474"/>
      <c r="BV64" s="474"/>
      <c r="BW64" s="474"/>
      <c r="BX64" s="474"/>
      <c r="BY64" s="474"/>
      <c r="BZ64" s="475"/>
      <c r="CA64" s="364"/>
      <c r="CB64" s="465"/>
      <c r="CC64" s="474"/>
      <c r="CD64" s="474"/>
      <c r="CE64" s="474"/>
      <c r="CF64" s="474"/>
      <c r="CG64" s="474"/>
      <c r="CH64" s="475"/>
      <c r="CI64" s="364"/>
      <c r="CJ64" s="465"/>
      <c r="CK64" s="474"/>
      <c r="CL64" s="474"/>
      <c r="CM64" s="474"/>
      <c r="CN64" s="474"/>
      <c r="CO64" s="474"/>
      <c r="CP64" s="475"/>
      <c r="CQ64" s="476"/>
      <c r="CR64" s="479"/>
      <c r="CS64" s="474"/>
      <c r="CT64" s="474"/>
      <c r="CU64" s="474">
        <f t="shared" si="32"/>
        <v>0</v>
      </c>
      <c r="CV64" s="474">
        <f t="shared" si="33"/>
        <v>0</v>
      </c>
      <c r="CW64" s="474"/>
      <c r="CX64" s="475" t="str">
        <f t="shared" si="22"/>
        <v>-</v>
      </c>
      <c r="CY64" s="480"/>
      <c r="CZ64" s="481"/>
      <c r="DA64" s="474"/>
      <c r="DB64" s="474"/>
      <c r="DC64" s="474"/>
      <c r="DD64" s="474"/>
      <c r="DE64" s="475" t="e">
        <f>+CZ64/DD64-1</f>
        <v>#DIV/0!</v>
      </c>
      <c r="DF64" s="475" t="e">
        <f>+DA64/DD64-1</f>
        <v>#DIV/0!</v>
      </c>
      <c r="DG64" s="482" t="e">
        <f>+DB64/DD64-1</f>
        <v>#DIV/0!</v>
      </c>
      <c r="DH64" s="482" t="e">
        <f>+DC64/DD64-1</f>
        <v>#DIV/0!</v>
      </c>
      <c r="DI64" s="402"/>
      <c r="DJ64" s="118">
        <f t="shared" si="34"/>
        <v>0</v>
      </c>
      <c r="DK64" s="118">
        <f t="shared" si="35"/>
        <v>0</v>
      </c>
      <c r="DL64" s="118">
        <f t="shared" si="20"/>
        <v>0</v>
      </c>
      <c r="DM64" s="118">
        <f t="shared" si="21"/>
        <v>0</v>
      </c>
      <c r="DN64" s="402"/>
      <c r="DO64" s="402"/>
      <c r="DP64" s="463">
        <v>-147538860</v>
      </c>
      <c r="DQ64" s="404">
        <f t="shared" si="23"/>
        <v>-147.53886</v>
      </c>
      <c r="DR64" s="118">
        <f t="shared" si="24"/>
        <v>0</v>
      </c>
      <c r="DS64" s="118">
        <f t="shared" si="25"/>
        <v>0</v>
      </c>
      <c r="DT64" s="405"/>
      <c r="DU64" s="483">
        <v>-40.841397999999998</v>
      </c>
      <c r="DV64" s="407">
        <f t="shared" si="26"/>
        <v>-40.841397999999998</v>
      </c>
      <c r="DX64" s="389">
        <f t="shared" si="29"/>
        <v>0</v>
      </c>
      <c r="DY64" s="389">
        <f t="shared" si="30"/>
        <v>0</v>
      </c>
      <c r="DZ64" s="389">
        <f t="shared" si="31"/>
        <v>0</v>
      </c>
      <c r="EB64" s="408"/>
    </row>
    <row r="65" spans="1:132" s="472" customFormat="1" ht="15.75" hidden="1" customHeight="1" outlineLevel="1">
      <c r="B65" s="433" t="s">
        <v>209</v>
      </c>
      <c r="C65" s="420" t="s">
        <v>210</v>
      </c>
      <c r="D65" s="444"/>
      <c r="E65" s="473"/>
      <c r="F65" s="474"/>
      <c r="G65" s="474"/>
      <c r="H65" s="475"/>
      <c r="I65" s="411"/>
      <c r="J65" s="444"/>
      <c r="K65" s="473"/>
      <c r="L65" s="474"/>
      <c r="M65" s="474"/>
      <c r="N65" s="475"/>
      <c r="O65" s="476"/>
      <c r="P65" s="487"/>
      <c r="Q65" s="473"/>
      <c r="R65" s="474"/>
      <c r="S65" s="474"/>
      <c r="T65" s="475"/>
      <c r="U65" s="412"/>
      <c r="V65" s="487"/>
      <c r="W65" s="473"/>
      <c r="X65" s="473"/>
      <c r="Y65" s="474"/>
      <c r="Z65" s="474"/>
      <c r="AA65" s="474"/>
      <c r="AB65" s="475"/>
      <c r="AC65" s="476"/>
      <c r="AD65" s="487"/>
      <c r="AE65" s="473"/>
      <c r="AF65" s="473"/>
      <c r="AG65" s="474"/>
      <c r="AH65" s="474"/>
      <c r="AI65" s="474"/>
      <c r="AJ65" s="475"/>
      <c r="AK65" s="476"/>
      <c r="AL65" s="487"/>
      <c r="AM65" s="473"/>
      <c r="AN65" s="473"/>
      <c r="AO65" s="473"/>
      <c r="AP65" s="474"/>
      <c r="AQ65" s="474"/>
      <c r="AR65" s="474"/>
      <c r="AS65" s="475"/>
      <c r="AT65" s="413"/>
      <c r="AU65" s="487"/>
      <c r="AV65" s="473"/>
      <c r="AW65" s="473"/>
      <c r="AX65" s="474"/>
      <c r="AY65" s="474"/>
      <c r="AZ65" s="474"/>
      <c r="BA65" s="475"/>
      <c r="BB65" s="476"/>
      <c r="BC65" s="277"/>
      <c r="BD65" s="477"/>
      <c r="BE65" s="477"/>
      <c r="BF65" s="145"/>
      <c r="BG65" s="145"/>
      <c r="BH65" s="474"/>
      <c r="BI65" s="475"/>
      <c r="BJ65" s="478"/>
      <c r="BK65" s="479"/>
      <c r="BL65" s="473"/>
      <c r="BM65" s="473"/>
      <c r="BN65" s="473"/>
      <c r="BO65" s="422"/>
      <c r="BP65" s="422"/>
      <c r="BQ65" s="474"/>
      <c r="BR65" s="475"/>
      <c r="BS65" s="478"/>
      <c r="BT65" s="479"/>
      <c r="BU65" s="473"/>
      <c r="BV65" s="473"/>
      <c r="BW65" s="474"/>
      <c r="BX65" s="474"/>
      <c r="BY65" s="474"/>
      <c r="BZ65" s="475"/>
      <c r="CA65" s="364"/>
      <c r="CB65" s="479"/>
      <c r="CC65" s="473"/>
      <c r="CD65" s="473"/>
      <c r="CE65" s="474"/>
      <c r="CF65" s="474"/>
      <c r="CG65" s="474"/>
      <c r="CH65" s="475"/>
      <c r="CI65" s="364"/>
      <c r="CJ65" s="479"/>
      <c r="CK65" s="473"/>
      <c r="CL65" s="473"/>
      <c r="CM65" s="474"/>
      <c r="CN65" s="474"/>
      <c r="CO65" s="474"/>
      <c r="CP65" s="475"/>
      <c r="CQ65" s="476"/>
      <c r="CR65" s="479"/>
      <c r="CS65" s="474"/>
      <c r="CT65" s="474"/>
      <c r="CU65" s="474">
        <f t="shared" si="32"/>
        <v>0</v>
      </c>
      <c r="CV65" s="474">
        <f t="shared" si="33"/>
        <v>0</v>
      </c>
      <c r="CW65" s="474"/>
      <c r="CX65" s="475" t="str">
        <f t="shared" si="22"/>
        <v>-</v>
      </c>
      <c r="CY65" s="480"/>
      <c r="CZ65" s="481"/>
      <c r="DA65" s="473"/>
      <c r="DB65" s="473"/>
      <c r="DC65" s="473"/>
      <c r="DD65" s="473"/>
      <c r="DE65" s="475" t="e">
        <f>+CZ65/DD65-1</f>
        <v>#DIV/0!</v>
      </c>
      <c r="DF65" s="475" t="e">
        <f>+DA65/DD65-1</f>
        <v>#DIV/0!</v>
      </c>
      <c r="DG65" s="482" t="e">
        <f>+DB65/DD65-1</f>
        <v>#DIV/0!</v>
      </c>
      <c r="DH65" s="482" t="e">
        <f>+DC65/DD65-1</f>
        <v>#DIV/0!</v>
      </c>
      <c r="DI65" s="402"/>
      <c r="DJ65" s="118">
        <f t="shared" si="34"/>
        <v>0</v>
      </c>
      <c r="DK65" s="118">
        <f t="shared" si="35"/>
        <v>0</v>
      </c>
      <c r="DL65" s="118">
        <f t="shared" si="20"/>
        <v>0</v>
      </c>
      <c r="DM65" s="118">
        <f t="shared" si="21"/>
        <v>0</v>
      </c>
      <c r="DN65" s="402"/>
      <c r="DO65" s="402"/>
      <c r="DP65" s="458">
        <v>2742772775</v>
      </c>
      <c r="DQ65" s="404">
        <f t="shared" si="23"/>
        <v>2742.7727749999999</v>
      </c>
      <c r="DR65" s="118">
        <f t="shared" si="24"/>
        <v>0</v>
      </c>
      <c r="DS65" s="118">
        <f t="shared" si="25"/>
        <v>0</v>
      </c>
      <c r="DT65" s="405"/>
      <c r="DU65" s="483">
        <v>260.42686700000002</v>
      </c>
      <c r="DV65" s="407">
        <f t="shared" si="26"/>
        <v>260.42686700000002</v>
      </c>
      <c r="DX65" s="389">
        <f t="shared" si="29"/>
        <v>0</v>
      </c>
      <c r="DY65" s="389">
        <f t="shared" si="30"/>
        <v>0</v>
      </c>
      <c r="DZ65" s="389">
        <f t="shared" si="31"/>
        <v>0</v>
      </c>
      <c r="EB65" s="408"/>
    </row>
    <row r="66" spans="1:132" s="430" customFormat="1" ht="15.75" hidden="1" customHeight="1" outlineLevel="1">
      <c r="A66" s="281"/>
      <c r="B66" s="433" t="s">
        <v>211</v>
      </c>
      <c r="C66" s="420" t="s">
        <v>212</v>
      </c>
      <c r="D66" s="421"/>
      <c r="E66" s="449"/>
      <c r="F66" s="445"/>
      <c r="G66" s="445"/>
      <c r="H66" s="423"/>
      <c r="I66" s="411"/>
      <c r="J66" s="421"/>
      <c r="K66" s="449"/>
      <c r="L66" s="445"/>
      <c r="M66" s="445"/>
      <c r="N66" s="423"/>
      <c r="O66" s="424"/>
      <c r="P66" s="421"/>
      <c r="Q66" s="449"/>
      <c r="R66" s="445"/>
      <c r="S66" s="445"/>
      <c r="T66" s="423"/>
      <c r="U66" s="412"/>
      <c r="V66" s="421"/>
      <c r="W66" s="449"/>
      <c r="X66" s="449"/>
      <c r="Y66" s="445"/>
      <c r="Z66" s="445"/>
      <c r="AA66" s="445"/>
      <c r="AB66" s="423"/>
      <c r="AC66" s="424"/>
      <c r="AD66" s="421"/>
      <c r="AE66" s="449"/>
      <c r="AF66" s="449"/>
      <c r="AG66" s="445"/>
      <c r="AH66" s="445"/>
      <c r="AI66" s="445"/>
      <c r="AJ66" s="423"/>
      <c r="AK66" s="424"/>
      <c r="AL66" s="421"/>
      <c r="AM66" s="449"/>
      <c r="AN66" s="449"/>
      <c r="AO66" s="449"/>
      <c r="AP66" s="445"/>
      <c r="AQ66" s="445"/>
      <c r="AR66" s="445"/>
      <c r="AS66" s="423"/>
      <c r="AT66" s="413"/>
      <c r="AU66" s="421"/>
      <c r="AV66" s="449"/>
      <c r="AW66" s="449"/>
      <c r="AX66" s="445"/>
      <c r="AY66" s="445"/>
      <c r="AZ66" s="445"/>
      <c r="BA66" s="423"/>
      <c r="BB66" s="424"/>
      <c r="BC66" s="277"/>
      <c r="BD66" s="477"/>
      <c r="BE66" s="477"/>
      <c r="BF66" s="488"/>
      <c r="BG66" s="488"/>
      <c r="BH66" s="445"/>
      <c r="BI66" s="423"/>
      <c r="BJ66" s="425"/>
      <c r="BK66" s="421"/>
      <c r="BL66" s="449"/>
      <c r="BM66" s="449"/>
      <c r="BN66" s="449"/>
      <c r="BO66" s="445"/>
      <c r="BP66" s="445"/>
      <c r="BQ66" s="445"/>
      <c r="BR66" s="423"/>
      <c r="BS66" s="425"/>
      <c r="BT66" s="421"/>
      <c r="BU66" s="449"/>
      <c r="BV66" s="449"/>
      <c r="BW66" s="445"/>
      <c r="BX66" s="445"/>
      <c r="BY66" s="445"/>
      <c r="BZ66" s="423"/>
      <c r="CA66" s="364"/>
      <c r="CB66" s="421"/>
      <c r="CC66" s="449"/>
      <c r="CD66" s="449"/>
      <c r="CE66" s="445"/>
      <c r="CF66" s="445"/>
      <c r="CG66" s="445"/>
      <c r="CH66" s="423"/>
      <c r="CI66" s="364"/>
      <c r="CJ66" s="421"/>
      <c r="CK66" s="449"/>
      <c r="CL66" s="449"/>
      <c r="CM66" s="445"/>
      <c r="CN66" s="445"/>
      <c r="CO66" s="445"/>
      <c r="CP66" s="423"/>
      <c r="CQ66" s="424"/>
      <c r="CR66" s="421"/>
      <c r="CS66" s="422"/>
      <c r="CT66" s="422"/>
      <c r="CU66" s="422">
        <f t="shared" si="32"/>
        <v>0</v>
      </c>
      <c r="CV66" s="422">
        <f t="shared" si="33"/>
        <v>0</v>
      </c>
      <c r="CW66" s="422"/>
      <c r="CX66" s="423" t="str">
        <f t="shared" si="22"/>
        <v>-</v>
      </c>
      <c r="CY66" s="414"/>
      <c r="CZ66" s="426"/>
      <c r="DA66" s="449"/>
      <c r="DB66" s="449"/>
      <c r="DC66" s="449"/>
      <c r="DD66" s="449"/>
      <c r="DE66" s="423" t="e">
        <f>+CZ66/DD66-1</f>
        <v>#DIV/0!</v>
      </c>
      <c r="DF66" s="423" t="e">
        <f>+DA66/DD66-1</f>
        <v>#DIV/0!</v>
      </c>
      <c r="DG66" s="427" t="e">
        <f>+DB66/DD66-1</f>
        <v>#DIV/0!</v>
      </c>
      <c r="DH66" s="427" t="e">
        <f>+DC66/DD66-1</f>
        <v>#DIV/0!</v>
      </c>
      <c r="DI66" s="402"/>
      <c r="DJ66" s="118">
        <f t="shared" si="34"/>
        <v>0</v>
      </c>
      <c r="DK66" s="118">
        <f t="shared" si="35"/>
        <v>0</v>
      </c>
      <c r="DL66" s="118">
        <f t="shared" si="20"/>
        <v>0</v>
      </c>
      <c r="DM66" s="118">
        <f t="shared" si="21"/>
        <v>0</v>
      </c>
      <c r="DN66" s="402"/>
      <c r="DO66" s="402"/>
      <c r="DP66" s="428">
        <v>800076571</v>
      </c>
      <c r="DQ66" s="404">
        <f t="shared" si="23"/>
        <v>800.07657099999994</v>
      </c>
      <c r="DR66" s="118">
        <f t="shared" si="24"/>
        <v>0</v>
      </c>
      <c r="DS66" s="118">
        <f t="shared" si="25"/>
        <v>0</v>
      </c>
      <c r="DT66" s="405"/>
      <c r="DU66" s="429">
        <v>72.133523999999994</v>
      </c>
      <c r="DV66" s="407">
        <f t="shared" si="26"/>
        <v>72.133523999999994</v>
      </c>
      <c r="DX66" s="389">
        <f t="shared" si="29"/>
        <v>0</v>
      </c>
      <c r="DY66" s="389">
        <f t="shared" si="30"/>
        <v>0</v>
      </c>
      <c r="DZ66" s="389">
        <f t="shared" si="31"/>
        <v>0</v>
      </c>
      <c r="EB66" s="408"/>
    </row>
    <row r="67" spans="1:132" s="430" customFormat="1" ht="15.75" hidden="1" customHeight="1" outlineLevel="1">
      <c r="A67" s="281"/>
      <c r="B67" s="433" t="s">
        <v>213</v>
      </c>
      <c r="C67" s="420" t="s">
        <v>214</v>
      </c>
      <c r="D67" s="421"/>
      <c r="E67" s="449"/>
      <c r="F67" s="422"/>
      <c r="G67" s="422"/>
      <c r="H67" s="423"/>
      <c r="I67" s="411"/>
      <c r="J67" s="421"/>
      <c r="K67" s="449"/>
      <c r="L67" s="422"/>
      <c r="M67" s="422"/>
      <c r="N67" s="423"/>
      <c r="O67" s="424"/>
      <c r="P67" s="450"/>
      <c r="Q67" s="449"/>
      <c r="R67" s="422"/>
      <c r="S67" s="422"/>
      <c r="T67" s="423"/>
      <c r="U67" s="412"/>
      <c r="V67" s="450"/>
      <c r="W67" s="449"/>
      <c r="X67" s="449"/>
      <c r="Y67" s="422"/>
      <c r="Z67" s="422"/>
      <c r="AA67" s="422"/>
      <c r="AB67" s="423"/>
      <c r="AC67" s="424"/>
      <c r="AD67" s="450"/>
      <c r="AE67" s="449"/>
      <c r="AF67" s="449"/>
      <c r="AG67" s="422"/>
      <c r="AH67" s="422"/>
      <c r="AI67" s="422"/>
      <c r="AJ67" s="423"/>
      <c r="AK67" s="424"/>
      <c r="AL67" s="450"/>
      <c r="AM67" s="449"/>
      <c r="AN67" s="449"/>
      <c r="AO67" s="449"/>
      <c r="AP67" s="422"/>
      <c r="AQ67" s="422"/>
      <c r="AR67" s="422"/>
      <c r="AS67" s="423"/>
      <c r="AT67" s="413"/>
      <c r="AU67" s="450"/>
      <c r="AV67" s="449"/>
      <c r="AW67" s="449"/>
      <c r="AX67" s="422"/>
      <c r="AY67" s="422"/>
      <c r="AZ67" s="422"/>
      <c r="BA67" s="423"/>
      <c r="BB67" s="424"/>
      <c r="BC67" s="485"/>
      <c r="BD67" s="477"/>
      <c r="BE67" s="477"/>
      <c r="BF67" s="145"/>
      <c r="BG67" s="145"/>
      <c r="BH67" s="422"/>
      <c r="BI67" s="423"/>
      <c r="BJ67" s="425"/>
      <c r="BK67" s="450"/>
      <c r="BL67" s="449"/>
      <c r="BM67" s="449"/>
      <c r="BN67" s="449"/>
      <c r="BO67" s="422"/>
      <c r="BP67" s="422"/>
      <c r="BQ67" s="422"/>
      <c r="BR67" s="423"/>
      <c r="BS67" s="425"/>
      <c r="BT67" s="450"/>
      <c r="BU67" s="449"/>
      <c r="BV67" s="449"/>
      <c r="BW67" s="422"/>
      <c r="BX67" s="422"/>
      <c r="BY67" s="422"/>
      <c r="BZ67" s="423"/>
      <c r="CA67" s="364"/>
      <c r="CB67" s="450"/>
      <c r="CC67" s="449"/>
      <c r="CD67" s="449"/>
      <c r="CE67" s="422"/>
      <c r="CF67" s="422"/>
      <c r="CG67" s="422"/>
      <c r="CH67" s="423"/>
      <c r="CI67" s="364"/>
      <c r="CJ67" s="450"/>
      <c r="CK67" s="449"/>
      <c r="CL67" s="449"/>
      <c r="CM67" s="422"/>
      <c r="CN67" s="422"/>
      <c r="CO67" s="422"/>
      <c r="CP67" s="423"/>
      <c r="CQ67" s="424"/>
      <c r="CR67" s="421"/>
      <c r="CS67" s="422"/>
      <c r="CT67" s="422"/>
      <c r="CU67" s="422">
        <f t="shared" si="32"/>
        <v>0</v>
      </c>
      <c r="CV67" s="422">
        <f t="shared" si="33"/>
        <v>0</v>
      </c>
      <c r="CW67" s="422"/>
      <c r="CX67" s="423" t="str">
        <f t="shared" si="22"/>
        <v>-</v>
      </c>
      <c r="CY67" s="414"/>
      <c r="CZ67" s="426"/>
      <c r="DA67" s="449"/>
      <c r="DB67" s="449"/>
      <c r="DC67" s="449"/>
      <c r="DD67" s="449"/>
      <c r="DE67" s="423" t="e">
        <f>+CZ67/DD67-1</f>
        <v>#DIV/0!</v>
      </c>
      <c r="DF67" s="423" t="e">
        <f>+DA67/DD67-1</f>
        <v>#DIV/0!</v>
      </c>
      <c r="DG67" s="427" t="e">
        <f>+DB67/DD67-1</f>
        <v>#DIV/0!</v>
      </c>
      <c r="DH67" s="427" t="e">
        <f>+DC67/DD67-1</f>
        <v>#DIV/0!</v>
      </c>
      <c r="DI67" s="402"/>
      <c r="DJ67" s="118">
        <f t="shared" si="34"/>
        <v>0</v>
      </c>
      <c r="DK67" s="118">
        <f t="shared" si="35"/>
        <v>0</v>
      </c>
      <c r="DL67" s="118">
        <f t="shared" si="20"/>
        <v>0</v>
      </c>
      <c r="DM67" s="118">
        <f t="shared" si="21"/>
        <v>0</v>
      </c>
      <c r="DN67" s="402"/>
      <c r="DO67" s="402"/>
      <c r="DP67" s="428">
        <v>983202562</v>
      </c>
      <c r="DQ67" s="404">
        <f t="shared" si="23"/>
        <v>983.20256199999994</v>
      </c>
      <c r="DR67" s="118">
        <f t="shared" si="24"/>
        <v>0</v>
      </c>
      <c r="DS67" s="118">
        <f t="shared" si="25"/>
        <v>0</v>
      </c>
      <c r="DT67" s="405"/>
      <c r="DU67" s="429">
        <v>83.154257999999999</v>
      </c>
      <c r="DV67" s="407">
        <f t="shared" si="26"/>
        <v>83.154257999999999</v>
      </c>
      <c r="DX67" s="389">
        <f t="shared" si="29"/>
        <v>0</v>
      </c>
      <c r="DY67" s="389">
        <f t="shared" si="30"/>
        <v>0</v>
      </c>
      <c r="DZ67" s="389">
        <f t="shared" si="31"/>
        <v>0</v>
      </c>
      <c r="EB67" s="408"/>
    </row>
    <row r="68" spans="1:132" s="430" customFormat="1" ht="15.75" hidden="1" customHeight="1" outlineLevel="1">
      <c r="A68" s="281"/>
      <c r="B68" s="433" t="s">
        <v>215</v>
      </c>
      <c r="C68" s="420" t="s">
        <v>216</v>
      </c>
      <c r="D68" s="421"/>
      <c r="E68" s="422"/>
      <c r="F68" s="422"/>
      <c r="G68" s="422"/>
      <c r="H68" s="423"/>
      <c r="I68" s="411"/>
      <c r="J68" s="421"/>
      <c r="K68" s="422"/>
      <c r="L68" s="422"/>
      <c r="M68" s="422"/>
      <c r="N68" s="423"/>
      <c r="O68" s="424"/>
      <c r="P68" s="489"/>
      <c r="Q68" s="422"/>
      <c r="R68" s="422"/>
      <c r="S68" s="422"/>
      <c r="T68" s="423"/>
      <c r="U68" s="412"/>
      <c r="V68" s="489"/>
      <c r="W68" s="422"/>
      <c r="X68" s="422"/>
      <c r="Y68" s="422"/>
      <c r="Z68" s="422"/>
      <c r="AA68" s="422"/>
      <c r="AB68" s="423"/>
      <c r="AC68" s="424"/>
      <c r="AD68" s="489"/>
      <c r="AE68" s="422"/>
      <c r="AF68" s="422"/>
      <c r="AG68" s="422"/>
      <c r="AH68" s="422"/>
      <c r="AI68" s="422"/>
      <c r="AJ68" s="423"/>
      <c r="AK68" s="424"/>
      <c r="AL68" s="489"/>
      <c r="AM68" s="422"/>
      <c r="AN68" s="422"/>
      <c r="AO68" s="422"/>
      <c r="AP68" s="422"/>
      <c r="AQ68" s="422"/>
      <c r="AR68" s="422"/>
      <c r="AS68" s="423"/>
      <c r="AT68" s="413"/>
      <c r="AU68" s="489"/>
      <c r="AV68" s="422"/>
      <c r="AW68" s="422"/>
      <c r="AX68" s="422"/>
      <c r="AY68" s="422"/>
      <c r="AZ68" s="422"/>
      <c r="BA68" s="423"/>
      <c r="BB68" s="424"/>
      <c r="BC68" s="277"/>
      <c r="BD68" s="145"/>
      <c r="BE68" s="145"/>
      <c r="BF68" s="145"/>
      <c r="BG68" s="145"/>
      <c r="BH68" s="422"/>
      <c r="BI68" s="423"/>
      <c r="BJ68" s="425"/>
      <c r="BK68" s="421"/>
      <c r="BL68" s="422"/>
      <c r="BM68" s="422"/>
      <c r="BN68" s="422"/>
      <c r="BO68" s="422"/>
      <c r="BP68" s="422"/>
      <c r="BQ68" s="422"/>
      <c r="BR68" s="423"/>
      <c r="BS68" s="425"/>
      <c r="BT68" s="421"/>
      <c r="BU68" s="422"/>
      <c r="BV68" s="422"/>
      <c r="BW68" s="422"/>
      <c r="BX68" s="422"/>
      <c r="BY68" s="422"/>
      <c r="BZ68" s="423"/>
      <c r="CA68" s="364"/>
      <c r="CB68" s="421"/>
      <c r="CC68" s="422"/>
      <c r="CD68" s="422"/>
      <c r="CE68" s="422"/>
      <c r="CF68" s="422"/>
      <c r="CG68" s="422"/>
      <c r="CH68" s="423"/>
      <c r="CI68" s="364"/>
      <c r="CJ68" s="421"/>
      <c r="CK68" s="422"/>
      <c r="CL68" s="422"/>
      <c r="CM68" s="422"/>
      <c r="CN68" s="422"/>
      <c r="CO68" s="422"/>
      <c r="CP68" s="423"/>
      <c r="CQ68" s="424"/>
      <c r="CR68" s="421"/>
      <c r="CS68" s="422"/>
      <c r="CT68" s="422"/>
      <c r="CU68" s="422">
        <f t="shared" si="32"/>
        <v>0</v>
      </c>
      <c r="CV68" s="422">
        <f t="shared" si="33"/>
        <v>0</v>
      </c>
      <c r="CW68" s="422"/>
      <c r="CX68" s="423" t="str">
        <f t="shared" si="22"/>
        <v>-</v>
      </c>
      <c r="CY68" s="414"/>
      <c r="CZ68" s="426"/>
      <c r="DA68" s="422"/>
      <c r="DB68" s="422"/>
      <c r="DC68" s="422"/>
      <c r="DD68" s="422"/>
      <c r="DE68" s="423" t="e">
        <f>+CZ68/DD68-1</f>
        <v>#DIV/0!</v>
      </c>
      <c r="DF68" s="423" t="e">
        <f>+DA68/DD68-1</f>
        <v>#DIV/0!</v>
      </c>
      <c r="DG68" s="427" t="e">
        <f>+DB68/DD68-1</f>
        <v>#DIV/0!</v>
      </c>
      <c r="DH68" s="427" t="e">
        <f>+DC68/DD68-1</f>
        <v>#DIV/0!</v>
      </c>
      <c r="DI68" s="402"/>
      <c r="DJ68" s="118">
        <f t="shared" si="34"/>
        <v>0</v>
      </c>
      <c r="DK68" s="118">
        <f t="shared" si="35"/>
        <v>0</v>
      </c>
      <c r="DL68" s="118">
        <f t="shared" si="20"/>
        <v>0</v>
      </c>
      <c r="DM68" s="118">
        <f t="shared" si="21"/>
        <v>0</v>
      </c>
      <c r="DN68" s="402"/>
      <c r="DO68" s="402"/>
      <c r="DP68" s="428">
        <v>-231139194</v>
      </c>
      <c r="DQ68" s="404">
        <f t="shared" si="23"/>
        <v>-231.139194</v>
      </c>
      <c r="DR68" s="118">
        <f t="shared" si="24"/>
        <v>0</v>
      </c>
      <c r="DS68" s="118">
        <f t="shared" si="25"/>
        <v>0</v>
      </c>
      <c r="DT68" s="405"/>
      <c r="DU68" s="429">
        <v>-5.6705930000000002</v>
      </c>
      <c r="DV68" s="407">
        <f t="shared" si="26"/>
        <v>-5.6705930000000002</v>
      </c>
      <c r="DX68" s="389">
        <f t="shared" si="29"/>
        <v>0</v>
      </c>
      <c r="DY68" s="389">
        <f t="shared" si="30"/>
        <v>0</v>
      </c>
      <c r="DZ68" s="389">
        <f t="shared" si="31"/>
        <v>0</v>
      </c>
      <c r="EB68" s="408"/>
    </row>
    <row r="69" spans="1:132" s="430" customFormat="1" ht="15.75" hidden="1" customHeight="1" outlineLevel="1">
      <c r="A69" s="281"/>
      <c r="B69" s="433" t="s">
        <v>217</v>
      </c>
      <c r="C69" s="420" t="s">
        <v>218</v>
      </c>
      <c r="D69" s="421"/>
      <c r="E69" s="422"/>
      <c r="F69" s="422"/>
      <c r="G69" s="422"/>
      <c r="H69" s="423"/>
      <c r="I69" s="411"/>
      <c r="J69" s="421"/>
      <c r="K69" s="422"/>
      <c r="L69" s="422"/>
      <c r="M69" s="422"/>
      <c r="N69" s="423"/>
      <c r="O69" s="424"/>
      <c r="P69" s="421"/>
      <c r="Q69" s="422"/>
      <c r="R69" s="422"/>
      <c r="S69" s="422"/>
      <c r="T69" s="423"/>
      <c r="U69" s="412"/>
      <c r="V69" s="421"/>
      <c r="W69" s="422"/>
      <c r="X69" s="422"/>
      <c r="Y69" s="422"/>
      <c r="Z69" s="422"/>
      <c r="AA69" s="422"/>
      <c r="AB69" s="423"/>
      <c r="AC69" s="424"/>
      <c r="AD69" s="421"/>
      <c r="AE69" s="422"/>
      <c r="AF69" s="422"/>
      <c r="AG69" s="422"/>
      <c r="AH69" s="422"/>
      <c r="AI69" s="422"/>
      <c r="AJ69" s="423"/>
      <c r="AK69" s="424"/>
      <c r="AL69" s="421"/>
      <c r="AM69" s="422"/>
      <c r="AN69" s="422"/>
      <c r="AO69" s="422"/>
      <c r="AP69" s="422"/>
      <c r="AQ69" s="422"/>
      <c r="AR69" s="422"/>
      <c r="AS69" s="423"/>
      <c r="AT69" s="413"/>
      <c r="AU69" s="421"/>
      <c r="AV69" s="422"/>
      <c r="AW69" s="422"/>
      <c r="AX69" s="422"/>
      <c r="AY69" s="422"/>
      <c r="AZ69" s="422"/>
      <c r="BA69" s="423"/>
      <c r="BB69" s="424"/>
      <c r="BC69" s="277"/>
      <c r="BD69" s="145"/>
      <c r="BE69" s="145"/>
      <c r="BF69" s="145"/>
      <c r="BG69" s="145"/>
      <c r="BH69" s="422"/>
      <c r="BI69" s="423"/>
      <c r="BJ69" s="425"/>
      <c r="BK69" s="421"/>
      <c r="BL69" s="422"/>
      <c r="BM69" s="422"/>
      <c r="BN69" s="422"/>
      <c r="BO69" s="422"/>
      <c r="BP69" s="422"/>
      <c r="BQ69" s="422"/>
      <c r="BR69" s="423"/>
      <c r="BS69" s="425"/>
      <c r="BT69" s="421"/>
      <c r="BU69" s="422"/>
      <c r="BV69" s="422"/>
      <c r="BW69" s="422"/>
      <c r="BX69" s="422"/>
      <c r="BY69" s="422"/>
      <c r="BZ69" s="423"/>
      <c r="CA69" s="364"/>
      <c r="CB69" s="421"/>
      <c r="CC69" s="422"/>
      <c r="CD69" s="422"/>
      <c r="CE69" s="422"/>
      <c r="CF69" s="422"/>
      <c r="CG69" s="422"/>
      <c r="CH69" s="423"/>
      <c r="CI69" s="364"/>
      <c r="CJ69" s="421"/>
      <c r="CK69" s="422"/>
      <c r="CL69" s="422"/>
      <c r="CM69" s="422"/>
      <c r="CN69" s="422"/>
      <c r="CO69" s="422"/>
      <c r="CP69" s="423"/>
      <c r="CQ69" s="424"/>
      <c r="CR69" s="421"/>
      <c r="CS69" s="422"/>
      <c r="CT69" s="422"/>
      <c r="CU69" s="422">
        <f t="shared" si="32"/>
        <v>0</v>
      </c>
      <c r="CV69" s="422">
        <f t="shared" si="33"/>
        <v>0</v>
      </c>
      <c r="CW69" s="422"/>
      <c r="CX69" s="423" t="str">
        <f t="shared" si="22"/>
        <v>-</v>
      </c>
      <c r="CY69" s="414"/>
      <c r="CZ69" s="426"/>
      <c r="DA69" s="422"/>
      <c r="DB69" s="422"/>
      <c r="DC69" s="422"/>
      <c r="DD69" s="422"/>
      <c r="DE69" s="423"/>
      <c r="DF69" s="423"/>
      <c r="DG69" s="427"/>
      <c r="DH69" s="427"/>
      <c r="DI69" s="402"/>
      <c r="DJ69" s="118">
        <f t="shared" si="34"/>
        <v>0</v>
      </c>
      <c r="DK69" s="118">
        <f t="shared" si="35"/>
        <v>0</v>
      </c>
      <c r="DL69" s="118">
        <f t="shared" si="20"/>
        <v>0</v>
      </c>
      <c r="DM69" s="118">
        <f t="shared" si="21"/>
        <v>0</v>
      </c>
      <c r="DN69" s="402"/>
      <c r="DO69" s="402"/>
      <c r="DP69" s="428">
        <v>0</v>
      </c>
      <c r="DQ69" s="404">
        <f t="shared" si="23"/>
        <v>0</v>
      </c>
      <c r="DR69" s="118">
        <f t="shared" si="24"/>
        <v>0</v>
      </c>
      <c r="DS69" s="118">
        <f t="shared" si="25"/>
        <v>0</v>
      </c>
      <c r="DT69" s="405"/>
      <c r="DU69" s="429">
        <v>0</v>
      </c>
      <c r="DV69" s="407">
        <f t="shared" si="26"/>
        <v>0</v>
      </c>
      <c r="DX69" s="389">
        <f t="shared" si="29"/>
        <v>0</v>
      </c>
      <c r="DY69" s="389">
        <f t="shared" si="30"/>
        <v>0</v>
      </c>
      <c r="DZ69" s="389">
        <f t="shared" si="31"/>
        <v>0</v>
      </c>
      <c r="EB69" s="408"/>
    </row>
    <row r="70" spans="1:132" s="430" customFormat="1" ht="15.75" hidden="1" customHeight="1" outlineLevel="1">
      <c r="A70" s="281"/>
      <c r="B70" s="433" t="s">
        <v>219</v>
      </c>
      <c r="C70" s="420" t="s">
        <v>220</v>
      </c>
      <c r="D70" s="421"/>
      <c r="E70" s="449"/>
      <c r="F70" s="422"/>
      <c r="G70" s="422"/>
      <c r="H70" s="423"/>
      <c r="I70" s="411"/>
      <c r="J70" s="421"/>
      <c r="K70" s="449"/>
      <c r="L70" s="422"/>
      <c r="M70" s="422"/>
      <c r="N70" s="423"/>
      <c r="O70" s="424"/>
      <c r="P70" s="421"/>
      <c r="Q70" s="449"/>
      <c r="R70" s="422"/>
      <c r="S70" s="422"/>
      <c r="T70" s="423"/>
      <c r="U70" s="412"/>
      <c r="V70" s="421"/>
      <c r="W70" s="449"/>
      <c r="X70" s="449"/>
      <c r="Y70" s="422"/>
      <c r="Z70" s="422"/>
      <c r="AA70" s="422"/>
      <c r="AB70" s="423"/>
      <c r="AC70" s="424"/>
      <c r="AD70" s="421"/>
      <c r="AE70" s="449"/>
      <c r="AF70" s="449"/>
      <c r="AG70" s="422"/>
      <c r="AH70" s="422"/>
      <c r="AI70" s="422"/>
      <c r="AJ70" s="423"/>
      <c r="AK70" s="424"/>
      <c r="AL70" s="421"/>
      <c r="AM70" s="449"/>
      <c r="AN70" s="449"/>
      <c r="AO70" s="449"/>
      <c r="AP70" s="422"/>
      <c r="AQ70" s="422"/>
      <c r="AR70" s="422"/>
      <c r="AS70" s="423"/>
      <c r="AT70" s="413"/>
      <c r="AU70" s="421"/>
      <c r="AV70" s="449"/>
      <c r="AW70" s="449"/>
      <c r="AX70" s="422"/>
      <c r="AY70" s="422"/>
      <c r="AZ70" s="422"/>
      <c r="BA70" s="423"/>
      <c r="BB70" s="424"/>
      <c r="BC70" s="277"/>
      <c r="BD70" s="477"/>
      <c r="BE70" s="477"/>
      <c r="BF70" s="145"/>
      <c r="BG70" s="145"/>
      <c r="BH70" s="422"/>
      <c r="BI70" s="423"/>
      <c r="BJ70" s="425"/>
      <c r="BK70" s="421"/>
      <c r="BL70" s="449"/>
      <c r="BM70" s="449"/>
      <c r="BN70" s="449"/>
      <c r="BO70" s="422"/>
      <c r="BP70" s="422"/>
      <c r="BQ70" s="422"/>
      <c r="BR70" s="423"/>
      <c r="BS70" s="425"/>
      <c r="BT70" s="421"/>
      <c r="BU70" s="449"/>
      <c r="BV70" s="449"/>
      <c r="BW70" s="422"/>
      <c r="BX70" s="422"/>
      <c r="BY70" s="422"/>
      <c r="BZ70" s="423"/>
      <c r="CA70" s="364"/>
      <c r="CB70" s="421"/>
      <c r="CC70" s="449"/>
      <c r="CD70" s="449"/>
      <c r="CE70" s="422"/>
      <c r="CF70" s="422"/>
      <c r="CG70" s="422"/>
      <c r="CH70" s="423"/>
      <c r="CI70" s="364"/>
      <c r="CJ70" s="421"/>
      <c r="CK70" s="449"/>
      <c r="CL70" s="449"/>
      <c r="CM70" s="422"/>
      <c r="CN70" s="422"/>
      <c r="CO70" s="422"/>
      <c r="CP70" s="423"/>
      <c r="CQ70" s="424"/>
      <c r="CR70" s="421"/>
      <c r="CS70" s="422"/>
      <c r="CT70" s="422"/>
      <c r="CU70" s="422">
        <f t="shared" si="32"/>
        <v>0</v>
      </c>
      <c r="CV70" s="422">
        <f t="shared" si="33"/>
        <v>0</v>
      </c>
      <c r="CW70" s="422"/>
      <c r="CX70" s="423" t="str">
        <f t="shared" si="22"/>
        <v>-</v>
      </c>
      <c r="CY70" s="414"/>
      <c r="CZ70" s="426"/>
      <c r="DA70" s="449"/>
      <c r="DB70" s="449"/>
      <c r="DC70" s="449"/>
      <c r="DD70" s="449"/>
      <c r="DE70" s="423" t="e">
        <f>+CZ70/DD70-1</f>
        <v>#DIV/0!</v>
      </c>
      <c r="DF70" s="423" t="e">
        <f>+DA70/DD70-1</f>
        <v>#DIV/0!</v>
      </c>
      <c r="DG70" s="427" t="e">
        <f>+DB70/DD70-1</f>
        <v>#DIV/0!</v>
      </c>
      <c r="DH70" s="427" t="e">
        <f>+DC70/DD70-1</f>
        <v>#DIV/0!</v>
      </c>
      <c r="DI70" s="402"/>
      <c r="DJ70" s="118">
        <f t="shared" si="34"/>
        <v>0</v>
      </c>
      <c r="DK70" s="118">
        <f t="shared" si="35"/>
        <v>0</v>
      </c>
      <c r="DL70" s="118">
        <f t="shared" ref="DL70:DL101" si="36">SUM(G70,M70,S70,AA70,AI70,AR70,AZ70,BH70,BQ70,BY70,CG70,CO70)-CW70</f>
        <v>0</v>
      </c>
      <c r="DM70" s="118">
        <f t="shared" ref="DM70:DM101" si="37">SUM(D70,J70,P70,V70,AD70,AL70,AU70,BC70,,BN70,BV70,CD70,CL70)-CT70</f>
        <v>0</v>
      </c>
      <c r="DN70" s="402"/>
      <c r="DO70" s="402"/>
      <c r="DP70" s="428">
        <v>142576762</v>
      </c>
      <c r="DQ70" s="404">
        <f t="shared" si="23"/>
        <v>142.576762</v>
      </c>
      <c r="DR70" s="118">
        <f t="shared" si="24"/>
        <v>0</v>
      </c>
      <c r="DS70" s="118">
        <f t="shared" si="25"/>
        <v>0</v>
      </c>
      <c r="DT70" s="405"/>
      <c r="DU70" s="429">
        <v>18.685949000000001</v>
      </c>
      <c r="DV70" s="407">
        <f t="shared" si="26"/>
        <v>18.685949000000001</v>
      </c>
      <c r="DX70" s="389">
        <f t="shared" si="29"/>
        <v>0</v>
      </c>
      <c r="DY70" s="389">
        <f t="shared" si="30"/>
        <v>0</v>
      </c>
      <c r="DZ70" s="389">
        <f t="shared" si="31"/>
        <v>0</v>
      </c>
      <c r="EB70" s="408"/>
    </row>
    <row r="71" spans="1:132" s="430" customFormat="1" ht="15.75" hidden="1" customHeight="1" outlineLevel="1">
      <c r="A71" s="281"/>
      <c r="B71" s="433" t="s">
        <v>213</v>
      </c>
      <c r="C71" s="420" t="s">
        <v>221</v>
      </c>
      <c r="D71" s="421"/>
      <c r="E71" s="422"/>
      <c r="F71" s="422"/>
      <c r="G71" s="422"/>
      <c r="H71" s="423"/>
      <c r="I71" s="411"/>
      <c r="J71" s="421"/>
      <c r="K71" s="422"/>
      <c r="L71" s="422"/>
      <c r="M71" s="422"/>
      <c r="N71" s="423"/>
      <c r="O71" s="424"/>
      <c r="P71" s="421"/>
      <c r="Q71" s="422"/>
      <c r="R71" s="422"/>
      <c r="S71" s="422"/>
      <c r="T71" s="423"/>
      <c r="U71" s="412"/>
      <c r="V71" s="421"/>
      <c r="W71" s="422"/>
      <c r="X71" s="422"/>
      <c r="Y71" s="422"/>
      <c r="Z71" s="422"/>
      <c r="AA71" s="422"/>
      <c r="AB71" s="423"/>
      <c r="AC71" s="424"/>
      <c r="AD71" s="421"/>
      <c r="AE71" s="422"/>
      <c r="AF71" s="422"/>
      <c r="AG71" s="422"/>
      <c r="AH71" s="422"/>
      <c r="AI71" s="422"/>
      <c r="AJ71" s="423"/>
      <c r="AK71" s="424"/>
      <c r="AL71" s="421"/>
      <c r="AM71" s="422"/>
      <c r="AN71" s="422"/>
      <c r="AO71" s="422"/>
      <c r="AP71" s="422"/>
      <c r="AQ71" s="422"/>
      <c r="AR71" s="422"/>
      <c r="AS71" s="423"/>
      <c r="AT71" s="413"/>
      <c r="AU71" s="421"/>
      <c r="AV71" s="422"/>
      <c r="AW71" s="422"/>
      <c r="AX71" s="422"/>
      <c r="AY71" s="422"/>
      <c r="AZ71" s="422"/>
      <c r="BA71" s="423"/>
      <c r="BB71" s="424"/>
      <c r="BC71" s="277"/>
      <c r="BD71" s="145"/>
      <c r="BE71" s="145"/>
      <c r="BF71" s="145"/>
      <c r="BG71" s="145"/>
      <c r="BH71" s="422"/>
      <c r="BI71" s="423"/>
      <c r="BJ71" s="425"/>
      <c r="BK71" s="421"/>
      <c r="BL71" s="422"/>
      <c r="BM71" s="422"/>
      <c r="BN71" s="422"/>
      <c r="BO71" s="422"/>
      <c r="BP71" s="422"/>
      <c r="BQ71" s="422"/>
      <c r="BR71" s="423"/>
      <c r="BS71" s="425"/>
      <c r="BT71" s="421"/>
      <c r="BU71" s="422"/>
      <c r="BV71" s="422"/>
      <c r="BW71" s="422"/>
      <c r="BX71" s="422"/>
      <c r="BY71" s="422"/>
      <c r="BZ71" s="423"/>
      <c r="CA71" s="364"/>
      <c r="CB71" s="421"/>
      <c r="CC71" s="422"/>
      <c r="CD71" s="422"/>
      <c r="CE71" s="422"/>
      <c r="CF71" s="422"/>
      <c r="CG71" s="422"/>
      <c r="CH71" s="423"/>
      <c r="CI71" s="364"/>
      <c r="CJ71" s="421"/>
      <c r="CK71" s="422"/>
      <c r="CL71" s="422"/>
      <c r="CM71" s="422"/>
      <c r="CN71" s="422"/>
      <c r="CO71" s="422"/>
      <c r="CP71" s="423"/>
      <c r="CQ71" s="424"/>
      <c r="CR71" s="421"/>
      <c r="CS71" s="422"/>
      <c r="CT71" s="422"/>
      <c r="CU71" s="422">
        <f t="shared" si="32"/>
        <v>0</v>
      </c>
      <c r="CV71" s="422">
        <f t="shared" si="33"/>
        <v>0</v>
      </c>
      <c r="CW71" s="422"/>
      <c r="CX71" s="423" t="str">
        <f t="shared" ref="CX71:CX102" si="38">IFERROR(CR71/CW71-1, "-")</f>
        <v>-</v>
      </c>
      <c r="CY71" s="414"/>
      <c r="CZ71" s="426"/>
      <c r="DA71" s="422"/>
      <c r="DB71" s="422"/>
      <c r="DC71" s="422"/>
      <c r="DD71" s="422"/>
      <c r="DE71" s="423"/>
      <c r="DF71" s="423"/>
      <c r="DG71" s="427"/>
      <c r="DH71" s="427"/>
      <c r="DI71" s="402"/>
      <c r="DJ71" s="118">
        <f t="shared" si="34"/>
        <v>0</v>
      </c>
      <c r="DK71" s="118">
        <f t="shared" si="35"/>
        <v>0</v>
      </c>
      <c r="DL71" s="118">
        <f t="shared" si="36"/>
        <v>0</v>
      </c>
      <c r="DM71" s="118">
        <f t="shared" si="37"/>
        <v>0</v>
      </c>
      <c r="DN71" s="402"/>
      <c r="DO71" s="402"/>
      <c r="DP71" s="428">
        <v>0</v>
      </c>
      <c r="DQ71" s="404">
        <f t="shared" ref="DQ71:DQ102" si="39">-CR71+DP71/10^6</f>
        <v>0</v>
      </c>
      <c r="DR71" s="118">
        <f t="shared" ref="DR71:DR102" si="40">SUM(E71,K71,Q71,W71,AE71,AM71,AV71,BD71,BL71,BU71,CC71,CK71)-CS71</f>
        <v>0</v>
      </c>
      <c r="DS71" s="118">
        <f t="shared" ref="DS71:DS102" si="41">SUM(D71,J71,P71,V71,AD71,AL71,AU71,BC71,,BN71,BV71,CD71,CL71)-CT71</f>
        <v>0</v>
      </c>
      <c r="DT71" s="405"/>
      <c r="DU71" s="429">
        <v>0</v>
      </c>
      <c r="DV71" s="407">
        <f t="shared" ref="DV71:DV102" si="42">DU71-CJ71</f>
        <v>0</v>
      </c>
      <c r="DX71" s="389">
        <f t="shared" si="29"/>
        <v>0</v>
      </c>
      <c r="DY71" s="389">
        <f t="shared" si="30"/>
        <v>0</v>
      </c>
      <c r="DZ71" s="389">
        <f t="shared" si="31"/>
        <v>0</v>
      </c>
      <c r="EB71" s="408"/>
    </row>
    <row r="72" spans="1:132" s="430" customFormat="1" ht="15.75" hidden="1" customHeight="1" outlineLevel="1">
      <c r="A72" s="281"/>
      <c r="B72" s="433" t="s">
        <v>222</v>
      </c>
      <c r="C72" s="420" t="s">
        <v>223</v>
      </c>
      <c r="D72" s="421"/>
      <c r="E72" s="422"/>
      <c r="F72" s="422"/>
      <c r="G72" s="422"/>
      <c r="H72" s="423"/>
      <c r="I72" s="411"/>
      <c r="J72" s="421"/>
      <c r="K72" s="422"/>
      <c r="L72" s="422"/>
      <c r="M72" s="422"/>
      <c r="N72" s="423"/>
      <c r="O72" s="424"/>
      <c r="P72" s="421"/>
      <c r="Q72" s="422"/>
      <c r="R72" s="422"/>
      <c r="S72" s="422"/>
      <c r="T72" s="423"/>
      <c r="U72" s="412"/>
      <c r="V72" s="421"/>
      <c r="W72" s="422"/>
      <c r="X72" s="422"/>
      <c r="Y72" s="422"/>
      <c r="Z72" s="422"/>
      <c r="AA72" s="422"/>
      <c r="AB72" s="423"/>
      <c r="AC72" s="424"/>
      <c r="AD72" s="421"/>
      <c r="AE72" s="422"/>
      <c r="AF72" s="422"/>
      <c r="AG72" s="422"/>
      <c r="AH72" s="422"/>
      <c r="AI72" s="422"/>
      <c r="AJ72" s="423"/>
      <c r="AK72" s="424"/>
      <c r="AL72" s="421"/>
      <c r="AM72" s="422"/>
      <c r="AN72" s="422"/>
      <c r="AO72" s="422"/>
      <c r="AP72" s="422"/>
      <c r="AQ72" s="422"/>
      <c r="AR72" s="422"/>
      <c r="AS72" s="423"/>
      <c r="AT72" s="413"/>
      <c r="AU72" s="421"/>
      <c r="AV72" s="422"/>
      <c r="AW72" s="422"/>
      <c r="AX72" s="422"/>
      <c r="AY72" s="422"/>
      <c r="AZ72" s="422"/>
      <c r="BA72" s="423"/>
      <c r="BB72" s="424"/>
      <c r="BC72" s="277"/>
      <c r="BD72" s="145"/>
      <c r="BE72" s="145"/>
      <c r="BF72" s="145"/>
      <c r="BG72" s="145"/>
      <c r="BH72" s="422"/>
      <c r="BI72" s="423"/>
      <c r="BJ72" s="425"/>
      <c r="BK72" s="421"/>
      <c r="BL72" s="422"/>
      <c r="BM72" s="422"/>
      <c r="BN72" s="422"/>
      <c r="BO72" s="422"/>
      <c r="BP72" s="422"/>
      <c r="BQ72" s="422"/>
      <c r="BR72" s="423"/>
      <c r="BS72" s="425"/>
      <c r="BT72" s="421"/>
      <c r="BU72" s="422"/>
      <c r="BV72" s="422"/>
      <c r="BW72" s="422"/>
      <c r="BX72" s="422"/>
      <c r="BY72" s="422"/>
      <c r="BZ72" s="423"/>
      <c r="CA72" s="364"/>
      <c r="CB72" s="421"/>
      <c r="CC72" s="422"/>
      <c r="CD72" s="422"/>
      <c r="CE72" s="422"/>
      <c r="CF72" s="422"/>
      <c r="CG72" s="422"/>
      <c r="CH72" s="423"/>
      <c r="CI72" s="364"/>
      <c r="CJ72" s="421"/>
      <c r="CK72" s="422"/>
      <c r="CL72" s="422"/>
      <c r="CM72" s="422"/>
      <c r="CN72" s="422"/>
      <c r="CO72" s="422"/>
      <c r="CP72" s="423"/>
      <c r="CQ72" s="424"/>
      <c r="CR72" s="421"/>
      <c r="CS72" s="422"/>
      <c r="CT72" s="422"/>
      <c r="CU72" s="422">
        <f t="shared" si="32"/>
        <v>0</v>
      </c>
      <c r="CV72" s="422">
        <f t="shared" si="33"/>
        <v>0</v>
      </c>
      <c r="CW72" s="422"/>
      <c r="CX72" s="423" t="str">
        <f t="shared" si="38"/>
        <v>-</v>
      </c>
      <c r="CY72" s="414"/>
      <c r="CZ72" s="426"/>
      <c r="DA72" s="422"/>
      <c r="DB72" s="422"/>
      <c r="DC72" s="422"/>
      <c r="DD72" s="422"/>
      <c r="DE72" s="423" t="e">
        <f t="shared" ref="DE72:DE79" si="43">+CZ72/DD72-1</f>
        <v>#DIV/0!</v>
      </c>
      <c r="DF72" s="423" t="e">
        <f t="shared" ref="DF72:DF79" si="44">+DA72/DD72-1</f>
        <v>#DIV/0!</v>
      </c>
      <c r="DG72" s="427" t="e">
        <f t="shared" ref="DG72:DG87" si="45">+DB72/DD72-1</f>
        <v>#DIV/0!</v>
      </c>
      <c r="DH72" s="427" t="e">
        <f t="shared" ref="DH72:DH87" si="46">+DC72/DD72-1</f>
        <v>#DIV/0!</v>
      </c>
      <c r="DI72" s="402"/>
      <c r="DJ72" s="118">
        <f t="shared" si="34"/>
        <v>0</v>
      </c>
      <c r="DK72" s="118">
        <f t="shared" si="35"/>
        <v>0</v>
      </c>
      <c r="DL72" s="118">
        <f t="shared" si="36"/>
        <v>0</v>
      </c>
      <c r="DM72" s="118">
        <f t="shared" si="37"/>
        <v>0</v>
      </c>
      <c r="DN72" s="402"/>
      <c r="DO72" s="402"/>
      <c r="DP72" s="428">
        <v>16502302</v>
      </c>
      <c r="DQ72" s="404">
        <f t="shared" si="39"/>
        <v>16.502302</v>
      </c>
      <c r="DR72" s="118">
        <f t="shared" si="40"/>
        <v>0</v>
      </c>
      <c r="DS72" s="118">
        <f t="shared" si="41"/>
        <v>0</v>
      </c>
      <c r="DT72" s="405"/>
      <c r="DU72" s="429">
        <v>1.0109509999999999</v>
      </c>
      <c r="DV72" s="407">
        <f t="shared" si="42"/>
        <v>1.0109509999999999</v>
      </c>
      <c r="DX72" s="389">
        <f t="shared" si="29"/>
        <v>0</v>
      </c>
      <c r="DY72" s="389">
        <f t="shared" si="30"/>
        <v>0</v>
      </c>
      <c r="DZ72" s="389">
        <f t="shared" si="31"/>
        <v>0</v>
      </c>
      <c r="EB72" s="408"/>
    </row>
    <row r="73" spans="1:132" s="430" customFormat="1" ht="15.75" hidden="1" customHeight="1" outlineLevel="1">
      <c r="A73" s="281"/>
      <c r="B73" s="433" t="s">
        <v>224</v>
      </c>
      <c r="C73" s="420" t="s">
        <v>225</v>
      </c>
      <c r="D73" s="450"/>
      <c r="E73" s="422"/>
      <c r="F73" s="422"/>
      <c r="G73" s="422"/>
      <c r="H73" s="423"/>
      <c r="I73" s="411"/>
      <c r="J73" s="450"/>
      <c r="K73" s="422"/>
      <c r="L73" s="422"/>
      <c r="M73" s="422"/>
      <c r="N73" s="423"/>
      <c r="O73" s="424"/>
      <c r="P73" s="450"/>
      <c r="Q73" s="422"/>
      <c r="R73" s="422"/>
      <c r="S73" s="422"/>
      <c r="T73" s="423"/>
      <c r="U73" s="412"/>
      <c r="V73" s="421"/>
      <c r="W73" s="422"/>
      <c r="X73" s="422"/>
      <c r="Y73" s="422"/>
      <c r="Z73" s="422"/>
      <c r="AA73" s="422"/>
      <c r="AB73" s="423"/>
      <c r="AC73" s="424"/>
      <c r="AD73" s="421"/>
      <c r="AE73" s="422"/>
      <c r="AF73" s="422"/>
      <c r="AG73" s="422"/>
      <c r="AH73" s="422"/>
      <c r="AI73" s="422"/>
      <c r="AJ73" s="423"/>
      <c r="AK73" s="424"/>
      <c r="AL73" s="421"/>
      <c r="AM73" s="422"/>
      <c r="AN73" s="422"/>
      <c r="AO73" s="422"/>
      <c r="AP73" s="422"/>
      <c r="AQ73" s="422"/>
      <c r="AR73" s="422"/>
      <c r="AS73" s="423"/>
      <c r="AT73" s="413"/>
      <c r="AU73" s="421"/>
      <c r="AV73" s="422"/>
      <c r="AW73" s="422"/>
      <c r="AX73" s="422"/>
      <c r="AY73" s="422"/>
      <c r="AZ73" s="422"/>
      <c r="BA73" s="423"/>
      <c r="BB73" s="424"/>
      <c r="BC73" s="277"/>
      <c r="BD73" s="145"/>
      <c r="BE73" s="145"/>
      <c r="BF73" s="145"/>
      <c r="BG73" s="145"/>
      <c r="BH73" s="422"/>
      <c r="BI73" s="423"/>
      <c r="BJ73" s="425"/>
      <c r="BK73" s="421"/>
      <c r="BL73" s="422"/>
      <c r="BM73" s="422"/>
      <c r="BN73" s="422"/>
      <c r="BO73" s="422"/>
      <c r="BP73" s="422"/>
      <c r="BQ73" s="422"/>
      <c r="BR73" s="423"/>
      <c r="BS73" s="425"/>
      <c r="BT73" s="421"/>
      <c r="BU73" s="422"/>
      <c r="BV73" s="422"/>
      <c r="BW73" s="422"/>
      <c r="BX73" s="422"/>
      <c r="BY73" s="422"/>
      <c r="BZ73" s="423"/>
      <c r="CA73" s="364"/>
      <c r="CB73" s="421"/>
      <c r="CC73" s="422"/>
      <c r="CD73" s="422"/>
      <c r="CE73" s="422"/>
      <c r="CF73" s="422"/>
      <c r="CG73" s="422"/>
      <c r="CH73" s="423"/>
      <c r="CI73" s="364"/>
      <c r="CJ73" s="421"/>
      <c r="CK73" s="422"/>
      <c r="CL73" s="422"/>
      <c r="CM73" s="422"/>
      <c r="CN73" s="422"/>
      <c r="CO73" s="422"/>
      <c r="CP73" s="423"/>
      <c r="CQ73" s="424"/>
      <c r="CR73" s="421"/>
      <c r="CS73" s="422"/>
      <c r="CT73" s="422"/>
      <c r="CU73" s="422">
        <f t="shared" si="32"/>
        <v>0</v>
      </c>
      <c r="CV73" s="422">
        <f t="shared" si="33"/>
        <v>0</v>
      </c>
      <c r="CW73" s="422"/>
      <c r="CX73" s="423" t="str">
        <f t="shared" si="38"/>
        <v>-</v>
      </c>
      <c r="CY73" s="414"/>
      <c r="CZ73" s="426"/>
      <c r="DA73" s="422"/>
      <c r="DB73" s="422"/>
      <c r="DC73" s="422"/>
      <c r="DD73" s="422"/>
      <c r="DE73" s="423" t="e">
        <f t="shared" si="43"/>
        <v>#DIV/0!</v>
      </c>
      <c r="DF73" s="423" t="e">
        <f t="shared" si="44"/>
        <v>#DIV/0!</v>
      </c>
      <c r="DG73" s="427" t="e">
        <f t="shared" si="45"/>
        <v>#DIV/0!</v>
      </c>
      <c r="DH73" s="427" t="e">
        <f t="shared" si="46"/>
        <v>#DIV/0!</v>
      </c>
      <c r="DI73" s="402"/>
      <c r="DJ73" s="118">
        <f t="shared" si="34"/>
        <v>0</v>
      </c>
      <c r="DK73" s="118">
        <f t="shared" si="35"/>
        <v>0</v>
      </c>
      <c r="DL73" s="118">
        <f t="shared" si="36"/>
        <v>0</v>
      </c>
      <c r="DM73" s="118">
        <f t="shared" si="37"/>
        <v>0</v>
      </c>
      <c r="DN73" s="402"/>
      <c r="DO73" s="402"/>
      <c r="DP73" s="490">
        <v>683676551</v>
      </c>
      <c r="DQ73" s="404">
        <f t="shared" si="39"/>
        <v>683.67655100000002</v>
      </c>
      <c r="DR73" s="118">
        <f t="shared" si="40"/>
        <v>0</v>
      </c>
      <c r="DS73" s="118">
        <f t="shared" si="41"/>
        <v>0</v>
      </c>
      <c r="DT73" s="404">
        <v>-8.7819660000004696</v>
      </c>
      <c r="DU73" s="429">
        <v>69.652354000000003</v>
      </c>
      <c r="DV73" s="407">
        <f t="shared" si="42"/>
        <v>69.652354000000003</v>
      </c>
      <c r="DX73" s="389">
        <f t="shared" ref="DX73:DX104" si="47">(CS73-CZ73)*10^6</f>
        <v>0</v>
      </c>
      <c r="DY73" s="389">
        <f t="shared" ref="DY73:DY104" si="48">(CT73-DC73)*10^6</f>
        <v>0</v>
      </c>
      <c r="DZ73" s="389">
        <f t="shared" ref="DZ73:DZ104" si="49">(CW73-DD73)*10^6</f>
        <v>0</v>
      </c>
      <c r="EB73" s="408"/>
    </row>
    <row r="74" spans="1:132" s="430" customFormat="1" ht="15.75" hidden="1" customHeight="1" outlineLevel="1">
      <c r="A74" s="281"/>
      <c r="B74" s="433" t="s">
        <v>226</v>
      </c>
      <c r="C74" s="420" t="s">
        <v>227</v>
      </c>
      <c r="D74" s="421"/>
      <c r="E74" s="422"/>
      <c r="F74" s="422"/>
      <c r="G74" s="422"/>
      <c r="H74" s="423"/>
      <c r="I74" s="411"/>
      <c r="J74" s="421"/>
      <c r="K74" s="422"/>
      <c r="L74" s="422"/>
      <c r="M74" s="422"/>
      <c r="N74" s="423"/>
      <c r="O74" s="424"/>
      <c r="P74" s="421"/>
      <c r="Q74" s="422"/>
      <c r="R74" s="422"/>
      <c r="S74" s="422"/>
      <c r="T74" s="423"/>
      <c r="U74" s="412"/>
      <c r="V74" s="421"/>
      <c r="W74" s="422"/>
      <c r="X74" s="422"/>
      <c r="Y74" s="422"/>
      <c r="Z74" s="422"/>
      <c r="AA74" s="422"/>
      <c r="AB74" s="423"/>
      <c r="AC74" s="424"/>
      <c r="AD74" s="421"/>
      <c r="AE74" s="422"/>
      <c r="AF74" s="422"/>
      <c r="AG74" s="422"/>
      <c r="AH74" s="422"/>
      <c r="AI74" s="422"/>
      <c r="AJ74" s="423"/>
      <c r="AK74" s="424"/>
      <c r="AL74" s="421"/>
      <c r="AM74" s="422"/>
      <c r="AN74" s="422"/>
      <c r="AO74" s="422"/>
      <c r="AP74" s="422"/>
      <c r="AQ74" s="422"/>
      <c r="AR74" s="422"/>
      <c r="AS74" s="423"/>
      <c r="AT74" s="413"/>
      <c r="AU74" s="421"/>
      <c r="AV74" s="422"/>
      <c r="AW74" s="422"/>
      <c r="AX74" s="422"/>
      <c r="AY74" s="422"/>
      <c r="AZ74" s="422"/>
      <c r="BA74" s="423"/>
      <c r="BB74" s="424"/>
      <c r="BC74" s="277"/>
      <c r="BD74" s="145"/>
      <c r="BE74" s="145"/>
      <c r="BF74" s="145"/>
      <c r="BG74" s="145"/>
      <c r="BH74" s="422"/>
      <c r="BI74" s="423"/>
      <c r="BJ74" s="425"/>
      <c r="BK74" s="421"/>
      <c r="BL74" s="422"/>
      <c r="BM74" s="422"/>
      <c r="BN74" s="422"/>
      <c r="BO74" s="422"/>
      <c r="BP74" s="422"/>
      <c r="BQ74" s="422"/>
      <c r="BR74" s="423"/>
      <c r="BS74" s="425"/>
      <c r="BT74" s="421"/>
      <c r="BU74" s="422"/>
      <c r="BV74" s="422"/>
      <c r="BW74" s="422"/>
      <c r="BX74" s="422"/>
      <c r="BY74" s="422"/>
      <c r="BZ74" s="423"/>
      <c r="CA74" s="364"/>
      <c r="CB74" s="421"/>
      <c r="CC74" s="422"/>
      <c r="CD74" s="422"/>
      <c r="CE74" s="422"/>
      <c r="CF74" s="422"/>
      <c r="CG74" s="422"/>
      <c r="CH74" s="423"/>
      <c r="CI74" s="364"/>
      <c r="CJ74" s="421"/>
      <c r="CK74" s="422"/>
      <c r="CL74" s="422"/>
      <c r="CM74" s="422"/>
      <c r="CN74" s="422"/>
      <c r="CO74" s="422"/>
      <c r="CP74" s="423"/>
      <c r="CQ74" s="424"/>
      <c r="CR74" s="421"/>
      <c r="CS74" s="422"/>
      <c r="CT74" s="422"/>
      <c r="CU74" s="422">
        <f t="shared" si="32"/>
        <v>0</v>
      </c>
      <c r="CV74" s="422">
        <f t="shared" si="33"/>
        <v>0</v>
      </c>
      <c r="CW74" s="422"/>
      <c r="CX74" s="423" t="str">
        <f t="shared" si="38"/>
        <v>-</v>
      </c>
      <c r="CY74" s="414"/>
      <c r="CZ74" s="426"/>
      <c r="DA74" s="422"/>
      <c r="DB74" s="422"/>
      <c r="DC74" s="422"/>
      <c r="DD74" s="422"/>
      <c r="DE74" s="423" t="e">
        <f t="shared" si="43"/>
        <v>#DIV/0!</v>
      </c>
      <c r="DF74" s="423" t="e">
        <f t="shared" si="44"/>
        <v>#DIV/0!</v>
      </c>
      <c r="DG74" s="427" t="e">
        <f t="shared" si="45"/>
        <v>#DIV/0!</v>
      </c>
      <c r="DH74" s="427" t="e">
        <f t="shared" si="46"/>
        <v>#DIV/0!</v>
      </c>
      <c r="DI74" s="402"/>
      <c r="DJ74" s="118">
        <f t="shared" si="34"/>
        <v>0</v>
      </c>
      <c r="DK74" s="118">
        <f t="shared" si="35"/>
        <v>0</v>
      </c>
      <c r="DL74" s="118">
        <f t="shared" si="36"/>
        <v>0</v>
      </c>
      <c r="DM74" s="118">
        <f t="shared" si="37"/>
        <v>0</v>
      </c>
      <c r="DN74" s="402"/>
      <c r="DO74" s="402"/>
      <c r="DP74" s="428">
        <v>125141612</v>
      </c>
      <c r="DQ74" s="404">
        <f t="shared" si="39"/>
        <v>125.14161199999999</v>
      </c>
      <c r="DR74" s="118">
        <f t="shared" si="40"/>
        <v>0</v>
      </c>
      <c r="DS74" s="118">
        <f t="shared" si="41"/>
        <v>0</v>
      </c>
      <c r="DT74" s="405"/>
      <c r="DU74" s="429">
        <v>3.2252670000000001</v>
      </c>
      <c r="DV74" s="407">
        <f t="shared" si="42"/>
        <v>3.2252670000000001</v>
      </c>
      <c r="DX74" s="389">
        <f t="shared" si="47"/>
        <v>0</v>
      </c>
      <c r="DY74" s="389">
        <f t="shared" si="48"/>
        <v>0</v>
      </c>
      <c r="DZ74" s="389">
        <f t="shared" si="49"/>
        <v>0</v>
      </c>
      <c r="EB74" s="408"/>
    </row>
    <row r="75" spans="1:132" s="430" customFormat="1" ht="15.75" hidden="1" customHeight="1" outlineLevel="1">
      <c r="A75" s="281"/>
      <c r="B75" s="433" t="s">
        <v>228</v>
      </c>
      <c r="C75" s="420" t="s">
        <v>229</v>
      </c>
      <c r="D75" s="421"/>
      <c r="E75" s="422"/>
      <c r="F75" s="422"/>
      <c r="G75" s="422"/>
      <c r="H75" s="423"/>
      <c r="I75" s="411"/>
      <c r="J75" s="421"/>
      <c r="K75" s="422"/>
      <c r="L75" s="422"/>
      <c r="M75" s="422"/>
      <c r="N75" s="423"/>
      <c r="O75" s="424"/>
      <c r="P75" s="421"/>
      <c r="Q75" s="422"/>
      <c r="R75" s="422"/>
      <c r="S75" s="422"/>
      <c r="T75" s="423"/>
      <c r="U75" s="412"/>
      <c r="V75" s="421"/>
      <c r="W75" s="422"/>
      <c r="X75" s="422"/>
      <c r="Y75" s="422"/>
      <c r="Z75" s="422"/>
      <c r="AA75" s="422"/>
      <c r="AB75" s="423"/>
      <c r="AC75" s="424"/>
      <c r="AD75" s="421"/>
      <c r="AE75" s="422"/>
      <c r="AF75" s="422"/>
      <c r="AG75" s="422"/>
      <c r="AH75" s="422"/>
      <c r="AI75" s="422"/>
      <c r="AJ75" s="423"/>
      <c r="AK75" s="424"/>
      <c r="AL75" s="421"/>
      <c r="AM75" s="422"/>
      <c r="AN75" s="422"/>
      <c r="AO75" s="422"/>
      <c r="AP75" s="422"/>
      <c r="AQ75" s="422"/>
      <c r="AR75" s="422"/>
      <c r="AS75" s="423"/>
      <c r="AT75" s="413"/>
      <c r="AU75" s="421"/>
      <c r="AV75" s="422"/>
      <c r="AW75" s="422"/>
      <c r="AX75" s="422"/>
      <c r="AY75" s="422"/>
      <c r="AZ75" s="422"/>
      <c r="BA75" s="423"/>
      <c r="BB75" s="424"/>
      <c r="BC75" s="277"/>
      <c r="BD75" s="145"/>
      <c r="BE75" s="145"/>
      <c r="BF75" s="145"/>
      <c r="BG75" s="145"/>
      <c r="BH75" s="422"/>
      <c r="BI75" s="423"/>
      <c r="BJ75" s="425"/>
      <c r="BK75" s="421"/>
      <c r="BL75" s="422"/>
      <c r="BM75" s="422"/>
      <c r="BN75" s="422"/>
      <c r="BO75" s="422"/>
      <c r="BP75" s="422"/>
      <c r="BQ75" s="422"/>
      <c r="BR75" s="423"/>
      <c r="BS75" s="425"/>
      <c r="BT75" s="421"/>
      <c r="BU75" s="422"/>
      <c r="BV75" s="422"/>
      <c r="BW75" s="422"/>
      <c r="BX75" s="422"/>
      <c r="BY75" s="422"/>
      <c r="BZ75" s="423"/>
      <c r="CA75" s="364"/>
      <c r="CB75" s="421"/>
      <c r="CC75" s="422"/>
      <c r="CD75" s="422"/>
      <c r="CE75" s="422"/>
      <c r="CF75" s="422"/>
      <c r="CG75" s="422"/>
      <c r="CH75" s="423"/>
      <c r="CI75" s="364"/>
      <c r="CJ75" s="421"/>
      <c r="CK75" s="422"/>
      <c r="CL75" s="422"/>
      <c r="CM75" s="422"/>
      <c r="CN75" s="422"/>
      <c r="CO75" s="422"/>
      <c r="CP75" s="423"/>
      <c r="CQ75" s="424"/>
      <c r="CR75" s="421"/>
      <c r="CS75" s="422"/>
      <c r="CT75" s="422"/>
      <c r="CU75" s="422">
        <f t="shared" si="32"/>
        <v>0</v>
      </c>
      <c r="CV75" s="422">
        <f t="shared" si="33"/>
        <v>0</v>
      </c>
      <c r="CW75" s="422"/>
      <c r="CX75" s="423" t="str">
        <f t="shared" si="38"/>
        <v>-</v>
      </c>
      <c r="CY75" s="414"/>
      <c r="CZ75" s="426"/>
      <c r="DA75" s="422"/>
      <c r="DB75" s="422"/>
      <c r="DC75" s="422"/>
      <c r="DD75" s="422"/>
      <c r="DE75" s="423" t="e">
        <f t="shared" si="43"/>
        <v>#DIV/0!</v>
      </c>
      <c r="DF75" s="423" t="e">
        <f t="shared" si="44"/>
        <v>#DIV/0!</v>
      </c>
      <c r="DG75" s="427" t="e">
        <f t="shared" si="45"/>
        <v>#DIV/0!</v>
      </c>
      <c r="DH75" s="427" t="e">
        <f t="shared" si="46"/>
        <v>#DIV/0!</v>
      </c>
      <c r="DI75" s="402"/>
      <c r="DJ75" s="118">
        <f t="shared" si="34"/>
        <v>0</v>
      </c>
      <c r="DK75" s="118">
        <f t="shared" si="35"/>
        <v>0</v>
      </c>
      <c r="DL75" s="118">
        <f t="shared" si="36"/>
        <v>0</v>
      </c>
      <c r="DM75" s="118">
        <f t="shared" si="37"/>
        <v>0</v>
      </c>
      <c r="DN75" s="402"/>
      <c r="DO75" s="402"/>
      <c r="DP75" s="428">
        <v>0</v>
      </c>
      <c r="DQ75" s="404">
        <f t="shared" si="39"/>
        <v>0</v>
      </c>
      <c r="DR75" s="118">
        <f t="shared" si="40"/>
        <v>0</v>
      </c>
      <c r="DS75" s="118">
        <f t="shared" si="41"/>
        <v>0</v>
      </c>
      <c r="DT75" s="405"/>
      <c r="DU75" s="429">
        <v>0</v>
      </c>
      <c r="DV75" s="407">
        <f t="shared" si="42"/>
        <v>0</v>
      </c>
      <c r="DX75" s="389">
        <f t="shared" si="47"/>
        <v>0</v>
      </c>
      <c r="DY75" s="389">
        <f t="shared" si="48"/>
        <v>0</v>
      </c>
      <c r="DZ75" s="389">
        <f t="shared" si="49"/>
        <v>0</v>
      </c>
      <c r="EB75" s="408"/>
    </row>
    <row r="76" spans="1:132" s="430" customFormat="1" ht="15.75" hidden="1" customHeight="1" outlineLevel="1">
      <c r="A76" s="281"/>
      <c r="B76" s="433" t="s">
        <v>230</v>
      </c>
      <c r="C76" s="420" t="s">
        <v>231</v>
      </c>
      <c r="D76" s="421"/>
      <c r="E76" s="422"/>
      <c r="F76" s="422"/>
      <c r="G76" s="422"/>
      <c r="H76" s="423"/>
      <c r="I76" s="411"/>
      <c r="J76" s="421"/>
      <c r="K76" s="422"/>
      <c r="L76" s="422"/>
      <c r="M76" s="422"/>
      <c r="N76" s="423"/>
      <c r="O76" s="424"/>
      <c r="P76" s="421"/>
      <c r="Q76" s="422"/>
      <c r="R76" s="422"/>
      <c r="S76" s="422"/>
      <c r="T76" s="423"/>
      <c r="U76" s="412"/>
      <c r="V76" s="421"/>
      <c r="W76" s="422"/>
      <c r="X76" s="422"/>
      <c r="Y76" s="422"/>
      <c r="Z76" s="422"/>
      <c r="AA76" s="422"/>
      <c r="AB76" s="423"/>
      <c r="AC76" s="424"/>
      <c r="AD76" s="421"/>
      <c r="AE76" s="422"/>
      <c r="AF76" s="422"/>
      <c r="AG76" s="422"/>
      <c r="AH76" s="422"/>
      <c r="AI76" s="422"/>
      <c r="AJ76" s="423"/>
      <c r="AK76" s="424"/>
      <c r="AL76" s="421"/>
      <c r="AM76" s="422"/>
      <c r="AN76" s="422"/>
      <c r="AO76" s="422"/>
      <c r="AP76" s="422"/>
      <c r="AQ76" s="422"/>
      <c r="AR76" s="422"/>
      <c r="AS76" s="423"/>
      <c r="AT76" s="413"/>
      <c r="AU76" s="421"/>
      <c r="AV76" s="422"/>
      <c r="AW76" s="422"/>
      <c r="AX76" s="422"/>
      <c r="AY76" s="422"/>
      <c r="AZ76" s="422"/>
      <c r="BA76" s="423"/>
      <c r="BB76" s="424"/>
      <c r="BC76" s="277"/>
      <c r="BD76" s="145"/>
      <c r="BE76" s="145"/>
      <c r="BF76" s="145"/>
      <c r="BG76" s="145"/>
      <c r="BH76" s="422"/>
      <c r="BI76" s="423"/>
      <c r="BJ76" s="425"/>
      <c r="BK76" s="421"/>
      <c r="BL76" s="422"/>
      <c r="BM76" s="422"/>
      <c r="BN76" s="422"/>
      <c r="BO76" s="422"/>
      <c r="BP76" s="422"/>
      <c r="BQ76" s="422"/>
      <c r="BR76" s="423"/>
      <c r="BS76" s="425"/>
      <c r="BT76" s="421"/>
      <c r="BU76" s="422"/>
      <c r="BV76" s="422"/>
      <c r="BW76" s="422"/>
      <c r="BX76" s="422"/>
      <c r="BY76" s="422"/>
      <c r="BZ76" s="423"/>
      <c r="CA76" s="364"/>
      <c r="CB76" s="421"/>
      <c r="CC76" s="422"/>
      <c r="CD76" s="422"/>
      <c r="CE76" s="422"/>
      <c r="CF76" s="422"/>
      <c r="CG76" s="422"/>
      <c r="CH76" s="423"/>
      <c r="CI76" s="364"/>
      <c r="CJ76" s="421"/>
      <c r="CK76" s="422"/>
      <c r="CL76" s="422"/>
      <c r="CM76" s="422"/>
      <c r="CN76" s="422"/>
      <c r="CO76" s="422"/>
      <c r="CP76" s="423"/>
      <c r="CQ76" s="424"/>
      <c r="CR76" s="421"/>
      <c r="CS76" s="422"/>
      <c r="CT76" s="422"/>
      <c r="CU76" s="422">
        <f t="shared" si="32"/>
        <v>0</v>
      </c>
      <c r="CV76" s="422">
        <f t="shared" si="33"/>
        <v>0</v>
      </c>
      <c r="CW76" s="422"/>
      <c r="CX76" s="423" t="str">
        <f t="shared" si="38"/>
        <v>-</v>
      </c>
      <c r="CY76" s="414"/>
      <c r="CZ76" s="426"/>
      <c r="DA76" s="422"/>
      <c r="DB76" s="422"/>
      <c r="DC76" s="422"/>
      <c r="DD76" s="422"/>
      <c r="DE76" s="423" t="e">
        <f t="shared" si="43"/>
        <v>#DIV/0!</v>
      </c>
      <c r="DF76" s="423" t="e">
        <f t="shared" si="44"/>
        <v>#DIV/0!</v>
      </c>
      <c r="DG76" s="427" t="e">
        <f t="shared" si="45"/>
        <v>#DIV/0!</v>
      </c>
      <c r="DH76" s="427" t="e">
        <f t="shared" si="46"/>
        <v>#DIV/0!</v>
      </c>
      <c r="DI76" s="402"/>
      <c r="DJ76" s="118">
        <f t="shared" si="34"/>
        <v>0</v>
      </c>
      <c r="DK76" s="118">
        <f t="shared" si="35"/>
        <v>0</v>
      </c>
      <c r="DL76" s="118">
        <f t="shared" si="36"/>
        <v>0</v>
      </c>
      <c r="DM76" s="118">
        <f t="shared" si="37"/>
        <v>0</v>
      </c>
      <c r="DN76" s="402"/>
      <c r="DO76" s="402"/>
      <c r="DP76" s="428">
        <v>917000</v>
      </c>
      <c r="DQ76" s="404">
        <f t="shared" si="39"/>
        <v>0.91700000000000004</v>
      </c>
      <c r="DR76" s="118">
        <f t="shared" si="40"/>
        <v>0</v>
      </c>
      <c r="DS76" s="118">
        <f t="shared" si="41"/>
        <v>0</v>
      </c>
      <c r="DT76" s="405"/>
      <c r="DU76" s="429">
        <v>0</v>
      </c>
      <c r="DV76" s="407">
        <f t="shared" si="42"/>
        <v>0</v>
      </c>
      <c r="DX76" s="389">
        <f t="shared" si="47"/>
        <v>0</v>
      </c>
      <c r="DY76" s="389">
        <f t="shared" si="48"/>
        <v>0</v>
      </c>
      <c r="DZ76" s="389">
        <f t="shared" si="49"/>
        <v>0</v>
      </c>
      <c r="EB76" s="408"/>
    </row>
    <row r="77" spans="1:132" s="430" customFormat="1" ht="15.75" hidden="1" customHeight="1" outlineLevel="1">
      <c r="A77" s="281"/>
      <c r="B77" s="433" t="s">
        <v>232</v>
      </c>
      <c r="C77" s="420" t="s">
        <v>233</v>
      </c>
      <c r="D77" s="421"/>
      <c r="E77" s="422"/>
      <c r="F77" s="422"/>
      <c r="G77" s="422"/>
      <c r="H77" s="423"/>
      <c r="I77" s="411"/>
      <c r="J77" s="421"/>
      <c r="K77" s="422"/>
      <c r="L77" s="422"/>
      <c r="M77" s="422"/>
      <c r="N77" s="423"/>
      <c r="O77" s="424"/>
      <c r="P77" s="421"/>
      <c r="Q77" s="422"/>
      <c r="R77" s="422"/>
      <c r="S77" s="422"/>
      <c r="T77" s="423"/>
      <c r="U77" s="412"/>
      <c r="V77" s="421"/>
      <c r="W77" s="422"/>
      <c r="X77" s="422"/>
      <c r="Y77" s="422"/>
      <c r="Z77" s="422"/>
      <c r="AA77" s="422"/>
      <c r="AB77" s="423"/>
      <c r="AC77" s="424"/>
      <c r="AD77" s="421"/>
      <c r="AE77" s="422"/>
      <c r="AF77" s="422"/>
      <c r="AG77" s="422"/>
      <c r="AH77" s="422"/>
      <c r="AI77" s="422"/>
      <c r="AJ77" s="423"/>
      <c r="AK77" s="424"/>
      <c r="AL77" s="421"/>
      <c r="AM77" s="422"/>
      <c r="AN77" s="422"/>
      <c r="AO77" s="422"/>
      <c r="AP77" s="422"/>
      <c r="AQ77" s="422"/>
      <c r="AR77" s="422"/>
      <c r="AS77" s="423"/>
      <c r="AT77" s="413"/>
      <c r="AU77" s="421"/>
      <c r="AV77" s="422"/>
      <c r="AW77" s="422"/>
      <c r="AX77" s="422"/>
      <c r="AY77" s="422"/>
      <c r="AZ77" s="422"/>
      <c r="BA77" s="423"/>
      <c r="BB77" s="424"/>
      <c r="BC77" s="277"/>
      <c r="BD77" s="145"/>
      <c r="BE77" s="145"/>
      <c r="BF77" s="145"/>
      <c r="BG77" s="145"/>
      <c r="BH77" s="422"/>
      <c r="BI77" s="423"/>
      <c r="BJ77" s="425"/>
      <c r="BK77" s="421"/>
      <c r="BL77" s="422"/>
      <c r="BM77" s="422"/>
      <c r="BN77" s="422"/>
      <c r="BO77" s="422"/>
      <c r="BP77" s="422"/>
      <c r="BQ77" s="422"/>
      <c r="BR77" s="423"/>
      <c r="BS77" s="425"/>
      <c r="BT77" s="421"/>
      <c r="BU77" s="422"/>
      <c r="BV77" s="422"/>
      <c r="BW77" s="422"/>
      <c r="BX77" s="422"/>
      <c r="BY77" s="422"/>
      <c r="BZ77" s="423"/>
      <c r="CA77" s="364"/>
      <c r="CB77" s="421"/>
      <c r="CC77" s="422"/>
      <c r="CD77" s="422"/>
      <c r="CE77" s="422"/>
      <c r="CF77" s="422"/>
      <c r="CG77" s="422"/>
      <c r="CH77" s="423"/>
      <c r="CI77" s="364"/>
      <c r="CJ77" s="421"/>
      <c r="CK77" s="422"/>
      <c r="CL77" s="422"/>
      <c r="CM77" s="422"/>
      <c r="CN77" s="422"/>
      <c r="CO77" s="422"/>
      <c r="CP77" s="423"/>
      <c r="CQ77" s="424"/>
      <c r="CR77" s="421"/>
      <c r="CS77" s="422"/>
      <c r="CT77" s="422"/>
      <c r="CU77" s="422">
        <f t="shared" si="32"/>
        <v>0</v>
      </c>
      <c r="CV77" s="422">
        <f t="shared" si="33"/>
        <v>0</v>
      </c>
      <c r="CW77" s="422"/>
      <c r="CX77" s="423" t="str">
        <f t="shared" si="38"/>
        <v>-</v>
      </c>
      <c r="CY77" s="414"/>
      <c r="CZ77" s="426"/>
      <c r="DA77" s="422"/>
      <c r="DB77" s="422"/>
      <c r="DC77" s="422"/>
      <c r="DD77" s="422"/>
      <c r="DE77" s="423" t="e">
        <f t="shared" si="43"/>
        <v>#DIV/0!</v>
      </c>
      <c r="DF77" s="423" t="e">
        <f t="shared" si="44"/>
        <v>#DIV/0!</v>
      </c>
      <c r="DG77" s="427" t="e">
        <f t="shared" si="45"/>
        <v>#DIV/0!</v>
      </c>
      <c r="DH77" s="427" t="e">
        <f t="shared" si="46"/>
        <v>#DIV/0!</v>
      </c>
      <c r="DI77" s="402"/>
      <c r="DJ77" s="118">
        <f t="shared" si="34"/>
        <v>0</v>
      </c>
      <c r="DK77" s="118">
        <f t="shared" si="35"/>
        <v>0</v>
      </c>
      <c r="DL77" s="118">
        <f t="shared" si="36"/>
        <v>0</v>
      </c>
      <c r="DM77" s="118">
        <f t="shared" si="37"/>
        <v>0</v>
      </c>
      <c r="DN77" s="402"/>
      <c r="DO77" s="402"/>
      <c r="DP77" s="428">
        <v>0</v>
      </c>
      <c r="DQ77" s="404">
        <f t="shared" si="39"/>
        <v>0</v>
      </c>
      <c r="DR77" s="118">
        <f t="shared" si="40"/>
        <v>0</v>
      </c>
      <c r="DS77" s="118">
        <f t="shared" si="41"/>
        <v>0</v>
      </c>
      <c r="DT77" s="405"/>
      <c r="DU77" s="429">
        <v>0</v>
      </c>
      <c r="DV77" s="407">
        <f t="shared" si="42"/>
        <v>0</v>
      </c>
      <c r="DX77" s="389">
        <f t="shared" si="47"/>
        <v>0</v>
      </c>
      <c r="DY77" s="389">
        <f t="shared" si="48"/>
        <v>0</v>
      </c>
      <c r="DZ77" s="389">
        <f t="shared" si="49"/>
        <v>0</v>
      </c>
      <c r="EB77" s="408"/>
    </row>
    <row r="78" spans="1:132" s="429" customFormat="1" ht="15.75" hidden="1" customHeight="1" outlineLevel="1">
      <c r="A78" s="406"/>
      <c r="B78" s="491" t="s">
        <v>234</v>
      </c>
      <c r="C78" s="420" t="s">
        <v>235</v>
      </c>
      <c r="D78" s="492"/>
      <c r="E78" s="493"/>
      <c r="F78" s="493"/>
      <c r="G78" s="493"/>
      <c r="H78" s="494"/>
      <c r="I78" s="359"/>
      <c r="J78" s="492"/>
      <c r="K78" s="493"/>
      <c r="L78" s="493"/>
      <c r="M78" s="493"/>
      <c r="N78" s="494"/>
      <c r="O78" s="495"/>
      <c r="P78" s="492"/>
      <c r="Q78" s="493"/>
      <c r="R78" s="493"/>
      <c r="S78" s="493"/>
      <c r="T78" s="494"/>
      <c r="U78" s="496"/>
      <c r="V78" s="492"/>
      <c r="W78" s="493"/>
      <c r="X78" s="493"/>
      <c r="Y78" s="493"/>
      <c r="Z78" s="493"/>
      <c r="AA78" s="493"/>
      <c r="AB78" s="494"/>
      <c r="AC78" s="495"/>
      <c r="AD78" s="492"/>
      <c r="AE78" s="493"/>
      <c r="AF78" s="493"/>
      <c r="AG78" s="493"/>
      <c r="AH78" s="493"/>
      <c r="AI78" s="493"/>
      <c r="AJ78" s="494"/>
      <c r="AK78" s="495"/>
      <c r="AL78" s="492"/>
      <c r="AM78" s="493"/>
      <c r="AN78" s="493"/>
      <c r="AO78" s="493"/>
      <c r="AP78" s="493"/>
      <c r="AQ78" s="493"/>
      <c r="AR78" s="493"/>
      <c r="AS78" s="494"/>
      <c r="AT78" s="497"/>
      <c r="AU78" s="492"/>
      <c r="AV78" s="493"/>
      <c r="AW78" s="493"/>
      <c r="AX78" s="493"/>
      <c r="AY78" s="493"/>
      <c r="AZ78" s="493"/>
      <c r="BA78" s="494"/>
      <c r="BB78" s="495"/>
      <c r="BC78" s="498"/>
      <c r="BD78" s="365"/>
      <c r="BE78" s="365"/>
      <c r="BF78" s="365"/>
      <c r="BG78" s="365"/>
      <c r="BH78" s="493"/>
      <c r="BI78" s="494"/>
      <c r="BJ78" s="499"/>
      <c r="BK78" s="492"/>
      <c r="BL78" s="493"/>
      <c r="BM78" s="493"/>
      <c r="BN78" s="493"/>
      <c r="BO78" s="493"/>
      <c r="BP78" s="493"/>
      <c r="BQ78" s="493"/>
      <c r="BR78" s="494"/>
      <c r="BS78" s="499"/>
      <c r="BT78" s="492"/>
      <c r="BU78" s="493"/>
      <c r="BV78" s="493"/>
      <c r="BW78" s="493"/>
      <c r="BX78" s="493"/>
      <c r="BY78" s="493"/>
      <c r="BZ78" s="494"/>
      <c r="CA78" s="364"/>
      <c r="CB78" s="492"/>
      <c r="CC78" s="493"/>
      <c r="CD78" s="493"/>
      <c r="CE78" s="493"/>
      <c r="CF78" s="493"/>
      <c r="CG78" s="493"/>
      <c r="CH78" s="494"/>
      <c r="CI78" s="364"/>
      <c r="CJ78" s="492"/>
      <c r="CK78" s="493"/>
      <c r="CL78" s="493"/>
      <c r="CM78" s="493"/>
      <c r="CN78" s="493"/>
      <c r="CO78" s="493"/>
      <c r="CP78" s="494"/>
      <c r="CQ78" s="495"/>
      <c r="CR78" s="492"/>
      <c r="CS78" s="493"/>
      <c r="CT78" s="493"/>
      <c r="CU78" s="493">
        <f t="shared" si="32"/>
        <v>0</v>
      </c>
      <c r="CV78" s="493">
        <f t="shared" si="33"/>
        <v>0</v>
      </c>
      <c r="CW78" s="493"/>
      <c r="CX78" s="494" t="str">
        <f t="shared" si="38"/>
        <v>-</v>
      </c>
      <c r="CY78" s="366"/>
      <c r="CZ78" s="500"/>
      <c r="DA78" s="493"/>
      <c r="DB78" s="493"/>
      <c r="DC78" s="493"/>
      <c r="DD78" s="493"/>
      <c r="DE78" s="494" t="e">
        <f t="shared" si="43"/>
        <v>#DIV/0!</v>
      </c>
      <c r="DF78" s="494" t="e">
        <f t="shared" si="44"/>
        <v>#DIV/0!</v>
      </c>
      <c r="DG78" s="501" t="e">
        <f t="shared" si="45"/>
        <v>#DIV/0!</v>
      </c>
      <c r="DH78" s="501" t="e">
        <f t="shared" si="46"/>
        <v>#DIV/0!</v>
      </c>
      <c r="DI78" s="402"/>
      <c r="DJ78" s="118">
        <f t="shared" si="34"/>
        <v>0</v>
      </c>
      <c r="DK78" s="118">
        <f t="shared" si="35"/>
        <v>0</v>
      </c>
      <c r="DL78" s="118">
        <f t="shared" si="36"/>
        <v>0</v>
      </c>
      <c r="DM78" s="118">
        <f t="shared" si="37"/>
        <v>0</v>
      </c>
      <c r="DN78" s="402"/>
      <c r="DO78" s="402"/>
      <c r="DP78" s="502"/>
      <c r="DQ78" s="404">
        <f t="shared" si="39"/>
        <v>0</v>
      </c>
      <c r="DR78" s="118">
        <f t="shared" si="40"/>
        <v>0</v>
      </c>
      <c r="DS78" s="118">
        <f t="shared" si="41"/>
        <v>0</v>
      </c>
      <c r="DT78" s="405"/>
      <c r="DV78" s="407">
        <f t="shared" si="42"/>
        <v>0</v>
      </c>
      <c r="DX78" s="389">
        <f t="shared" si="47"/>
        <v>0</v>
      </c>
      <c r="DY78" s="389">
        <f t="shared" si="48"/>
        <v>0</v>
      </c>
      <c r="DZ78" s="389">
        <f t="shared" si="49"/>
        <v>0</v>
      </c>
      <c r="EB78" s="408"/>
    </row>
    <row r="79" spans="1:132" ht="15.75" customHeight="1">
      <c r="B79" s="503" t="s">
        <v>236</v>
      </c>
      <c r="C79" s="387" t="s">
        <v>237</v>
      </c>
      <c r="D79" s="277"/>
      <c r="E79" s="145"/>
      <c r="F79" s="145"/>
      <c r="G79" s="145"/>
      <c r="H79" s="245"/>
      <c r="I79" s="411"/>
      <c r="J79" s="277"/>
      <c r="K79" s="145"/>
      <c r="L79" s="145"/>
      <c r="M79" s="145"/>
      <c r="N79" s="245"/>
      <c r="O79" s="411"/>
      <c r="P79" s="277"/>
      <c r="Q79" s="145"/>
      <c r="R79" s="145"/>
      <c r="S79" s="145"/>
      <c r="T79" s="245"/>
      <c r="U79" s="412"/>
      <c r="V79" s="277"/>
      <c r="W79" s="145"/>
      <c r="X79" s="145"/>
      <c r="Y79" s="145"/>
      <c r="Z79" s="145"/>
      <c r="AA79" s="145"/>
      <c r="AB79" s="245"/>
      <c r="AC79" s="411"/>
      <c r="AD79" s="277"/>
      <c r="AE79" s="145"/>
      <c r="AF79" s="145"/>
      <c r="AG79" s="145"/>
      <c r="AH79" s="145"/>
      <c r="AI79" s="145"/>
      <c r="AJ79" s="245"/>
      <c r="AK79" s="411"/>
      <c r="AL79" s="277"/>
      <c r="AM79" s="145"/>
      <c r="AN79" s="145"/>
      <c r="AO79" s="145"/>
      <c r="AP79" s="145"/>
      <c r="AQ79" s="504"/>
      <c r="AR79" s="145"/>
      <c r="AS79" s="245"/>
      <c r="AT79" s="413"/>
      <c r="AU79" s="277"/>
      <c r="AV79" s="145"/>
      <c r="AW79" s="145"/>
      <c r="AX79" s="145"/>
      <c r="AY79" s="145"/>
      <c r="AZ79" s="145"/>
      <c r="BA79" s="245"/>
      <c r="BB79" s="411"/>
      <c r="BC79" s="277"/>
      <c r="BD79" s="145"/>
      <c r="BE79" s="145"/>
      <c r="BF79" s="145"/>
      <c r="BG79" s="145"/>
      <c r="BH79" s="145"/>
      <c r="BI79" s="245"/>
      <c r="BJ79" s="412"/>
      <c r="BK79" s="277"/>
      <c r="BL79" s="145"/>
      <c r="BM79" s="145"/>
      <c r="BN79" s="145"/>
      <c r="BO79" s="145"/>
      <c r="BP79" s="145"/>
      <c r="BQ79" s="145"/>
      <c r="BR79" s="245"/>
      <c r="BS79" s="412"/>
      <c r="BT79" s="277"/>
      <c r="BU79" s="145"/>
      <c r="BV79" s="145"/>
      <c r="BW79" s="145"/>
      <c r="BX79" s="145"/>
      <c r="BY79" s="145"/>
      <c r="BZ79" s="245"/>
      <c r="CA79" s="364"/>
      <c r="CB79" s="277"/>
      <c r="CC79" s="145"/>
      <c r="CD79" s="145"/>
      <c r="CE79" s="145"/>
      <c r="CF79" s="145"/>
      <c r="CG79" s="145"/>
      <c r="CH79" s="245"/>
      <c r="CI79" s="364"/>
      <c r="CJ79" s="277"/>
      <c r="CK79" s="145"/>
      <c r="CL79" s="145"/>
      <c r="CM79" s="145"/>
      <c r="CN79" s="145"/>
      <c r="CO79" s="145"/>
      <c r="CP79" s="245"/>
      <c r="CQ79" s="411"/>
      <c r="CR79" s="277"/>
      <c r="CS79" s="145"/>
      <c r="CT79" s="145"/>
      <c r="CU79" s="145">
        <f t="shared" si="32"/>
        <v>0</v>
      </c>
      <c r="CV79" s="145">
        <f t="shared" si="33"/>
        <v>0</v>
      </c>
      <c r="CW79" s="145"/>
      <c r="CX79" s="245" t="str">
        <f t="shared" si="38"/>
        <v>-</v>
      </c>
      <c r="CY79" s="414"/>
      <c r="CZ79" s="415"/>
      <c r="DA79" s="145"/>
      <c r="DB79" s="145"/>
      <c r="DC79" s="145"/>
      <c r="DD79" s="145"/>
      <c r="DE79" s="245" t="e">
        <f t="shared" si="43"/>
        <v>#DIV/0!</v>
      </c>
      <c r="DF79" s="245" t="e">
        <f t="shared" si="44"/>
        <v>#DIV/0!</v>
      </c>
      <c r="DG79" s="416" t="e">
        <f t="shared" si="45"/>
        <v>#DIV/0!</v>
      </c>
      <c r="DH79" s="416" t="e">
        <f t="shared" si="46"/>
        <v>#DIV/0!</v>
      </c>
      <c r="DI79" s="402"/>
      <c r="DJ79" s="118">
        <f t="shared" si="34"/>
        <v>0</v>
      </c>
      <c r="DK79" s="118">
        <f t="shared" si="35"/>
        <v>0</v>
      </c>
      <c r="DL79" s="118">
        <f t="shared" si="36"/>
        <v>0</v>
      </c>
      <c r="DM79" s="118">
        <f t="shared" si="37"/>
        <v>0</v>
      </c>
      <c r="DN79" s="402"/>
      <c r="DO79" s="402"/>
      <c r="DP79" s="417">
        <f>SUM(DP80:DP96)</f>
        <v>5970873193</v>
      </c>
      <c r="DQ79" s="404">
        <f t="shared" si="39"/>
        <v>5970.8731930000004</v>
      </c>
      <c r="DR79" s="118">
        <f t="shared" si="40"/>
        <v>0</v>
      </c>
      <c r="DS79" s="118">
        <f t="shared" si="41"/>
        <v>0</v>
      </c>
      <c r="DT79" s="405"/>
      <c r="DU79" s="406">
        <v>535.11527999999998</v>
      </c>
      <c r="DV79" s="407">
        <f t="shared" si="42"/>
        <v>535.11527999999998</v>
      </c>
      <c r="DX79" s="389">
        <f t="shared" si="47"/>
        <v>0</v>
      </c>
      <c r="DY79" s="389">
        <f t="shared" si="48"/>
        <v>0</v>
      </c>
      <c r="DZ79" s="389">
        <f t="shared" si="49"/>
        <v>0</v>
      </c>
      <c r="EB79" s="408"/>
    </row>
    <row r="80" spans="1:132" s="430" customFormat="1" ht="15.75" hidden="1" customHeight="1" outlineLevel="1">
      <c r="A80" s="281"/>
      <c r="B80" s="433" t="s">
        <v>238</v>
      </c>
      <c r="C80" s="420" t="s">
        <v>239</v>
      </c>
      <c r="D80" s="421"/>
      <c r="E80" s="422"/>
      <c r="F80" s="422"/>
      <c r="G80" s="422"/>
      <c r="H80" s="423"/>
      <c r="I80" s="411"/>
      <c r="J80" s="421"/>
      <c r="K80" s="422"/>
      <c r="L80" s="422"/>
      <c r="M80" s="422"/>
      <c r="N80" s="423"/>
      <c r="O80" s="424"/>
      <c r="P80" s="421"/>
      <c r="Q80" s="422"/>
      <c r="R80" s="422"/>
      <c r="S80" s="422"/>
      <c r="T80" s="423"/>
      <c r="U80" s="412"/>
      <c r="V80" s="421"/>
      <c r="W80" s="422"/>
      <c r="X80" s="422"/>
      <c r="Y80" s="422"/>
      <c r="Z80" s="422"/>
      <c r="AA80" s="422"/>
      <c r="AB80" s="423"/>
      <c r="AC80" s="424"/>
      <c r="AD80" s="421"/>
      <c r="AE80" s="422"/>
      <c r="AF80" s="422"/>
      <c r="AG80" s="422"/>
      <c r="AH80" s="422"/>
      <c r="AI80" s="422"/>
      <c r="AJ80" s="423"/>
      <c r="AK80" s="424"/>
      <c r="AL80" s="421"/>
      <c r="AM80" s="422"/>
      <c r="AN80" s="422"/>
      <c r="AO80" s="422"/>
      <c r="AP80" s="422"/>
      <c r="AQ80" s="422"/>
      <c r="AR80" s="422"/>
      <c r="AS80" s="423"/>
      <c r="AT80" s="413"/>
      <c r="AU80" s="421"/>
      <c r="AV80" s="422"/>
      <c r="AW80" s="422"/>
      <c r="AX80" s="422"/>
      <c r="AY80" s="422"/>
      <c r="AZ80" s="422"/>
      <c r="BA80" s="423"/>
      <c r="BB80" s="424"/>
      <c r="BC80" s="277"/>
      <c r="BD80" s="145"/>
      <c r="BE80" s="145"/>
      <c r="BF80" s="145"/>
      <c r="BG80" s="145"/>
      <c r="BH80" s="422"/>
      <c r="BI80" s="423"/>
      <c r="BJ80" s="425"/>
      <c r="BK80" s="421"/>
      <c r="BL80" s="422"/>
      <c r="BM80" s="422"/>
      <c r="BN80" s="422"/>
      <c r="BO80" s="422"/>
      <c r="BP80" s="422"/>
      <c r="BQ80" s="422"/>
      <c r="BR80" s="423"/>
      <c r="BS80" s="425"/>
      <c r="BT80" s="421"/>
      <c r="BU80" s="422"/>
      <c r="BV80" s="422"/>
      <c r="BW80" s="422"/>
      <c r="BX80" s="422"/>
      <c r="BY80" s="422"/>
      <c r="BZ80" s="423"/>
      <c r="CA80" s="364"/>
      <c r="CB80" s="421"/>
      <c r="CC80" s="422"/>
      <c r="CD80" s="422"/>
      <c r="CE80" s="422"/>
      <c r="CF80" s="422"/>
      <c r="CG80" s="422"/>
      <c r="CH80" s="423"/>
      <c r="CI80" s="364"/>
      <c r="CJ80" s="421"/>
      <c r="CK80" s="422"/>
      <c r="CL80" s="422"/>
      <c r="CM80" s="422"/>
      <c r="CN80" s="422"/>
      <c r="CO80" s="422"/>
      <c r="CP80" s="423"/>
      <c r="CQ80" s="424"/>
      <c r="CR80" s="421"/>
      <c r="CS80" s="422"/>
      <c r="CT80" s="422"/>
      <c r="CU80" s="422">
        <f t="shared" si="32"/>
        <v>0</v>
      </c>
      <c r="CV80" s="422">
        <f t="shared" si="33"/>
        <v>0</v>
      </c>
      <c r="CW80" s="422"/>
      <c r="CX80" s="423" t="str">
        <f t="shared" si="38"/>
        <v>-</v>
      </c>
      <c r="CY80" s="414"/>
      <c r="CZ80" s="426"/>
      <c r="DA80" s="422"/>
      <c r="DB80" s="422"/>
      <c r="DC80" s="422"/>
      <c r="DD80" s="422"/>
      <c r="DE80" s="423"/>
      <c r="DF80" s="423"/>
      <c r="DG80" s="427" t="e">
        <f t="shared" si="45"/>
        <v>#DIV/0!</v>
      </c>
      <c r="DH80" s="427" t="e">
        <f t="shared" si="46"/>
        <v>#DIV/0!</v>
      </c>
      <c r="DI80" s="402"/>
      <c r="DJ80" s="118">
        <f t="shared" si="34"/>
        <v>0</v>
      </c>
      <c r="DK80" s="118">
        <f t="shared" si="35"/>
        <v>0</v>
      </c>
      <c r="DL80" s="118">
        <f t="shared" si="36"/>
        <v>0</v>
      </c>
      <c r="DM80" s="118">
        <f t="shared" si="37"/>
        <v>0</v>
      </c>
      <c r="DN80" s="402"/>
      <c r="DO80" s="402"/>
      <c r="DP80" s="428">
        <v>0</v>
      </c>
      <c r="DQ80" s="404">
        <f t="shared" si="39"/>
        <v>0</v>
      </c>
      <c r="DR80" s="118">
        <f t="shared" si="40"/>
        <v>0</v>
      </c>
      <c r="DS80" s="118">
        <f t="shared" si="41"/>
        <v>0</v>
      </c>
      <c r="DT80" s="405"/>
      <c r="DU80" s="429">
        <v>0</v>
      </c>
      <c r="DV80" s="407">
        <f t="shared" si="42"/>
        <v>0</v>
      </c>
      <c r="DX80" s="389">
        <f t="shared" si="47"/>
        <v>0</v>
      </c>
      <c r="DY80" s="389">
        <f t="shared" si="48"/>
        <v>0</v>
      </c>
      <c r="DZ80" s="389">
        <f t="shared" si="49"/>
        <v>0</v>
      </c>
      <c r="EB80" s="408"/>
    </row>
    <row r="81" spans="1:132" s="430" customFormat="1" ht="15.75" hidden="1" customHeight="1" outlineLevel="1">
      <c r="A81" s="281"/>
      <c r="B81" s="433" t="s">
        <v>219</v>
      </c>
      <c r="C81" s="420" t="s">
        <v>240</v>
      </c>
      <c r="D81" s="421"/>
      <c r="E81" s="422"/>
      <c r="F81" s="422"/>
      <c r="G81" s="422"/>
      <c r="H81" s="423"/>
      <c r="I81" s="411"/>
      <c r="J81" s="421"/>
      <c r="K81" s="422"/>
      <c r="L81" s="422"/>
      <c r="M81" s="422"/>
      <c r="N81" s="423"/>
      <c r="O81" s="424"/>
      <c r="P81" s="421"/>
      <c r="Q81" s="422"/>
      <c r="R81" s="422"/>
      <c r="S81" s="422"/>
      <c r="T81" s="423"/>
      <c r="U81" s="412"/>
      <c r="V81" s="421"/>
      <c r="W81" s="422"/>
      <c r="X81" s="422"/>
      <c r="Y81" s="422"/>
      <c r="Z81" s="422"/>
      <c r="AA81" s="422"/>
      <c r="AB81" s="423"/>
      <c r="AC81" s="424"/>
      <c r="AD81" s="421"/>
      <c r="AE81" s="422"/>
      <c r="AF81" s="422"/>
      <c r="AG81" s="422"/>
      <c r="AH81" s="422"/>
      <c r="AI81" s="422"/>
      <c r="AJ81" s="423"/>
      <c r="AK81" s="424"/>
      <c r="AL81" s="421"/>
      <c r="AM81" s="422"/>
      <c r="AN81" s="422"/>
      <c r="AO81" s="422"/>
      <c r="AP81" s="422"/>
      <c r="AQ81" s="422"/>
      <c r="AR81" s="422"/>
      <c r="AS81" s="423"/>
      <c r="AT81" s="413"/>
      <c r="AU81" s="421"/>
      <c r="AV81" s="422"/>
      <c r="AW81" s="422"/>
      <c r="AX81" s="422"/>
      <c r="AY81" s="422"/>
      <c r="AZ81" s="422"/>
      <c r="BA81" s="423"/>
      <c r="BB81" s="424"/>
      <c r="BC81" s="277"/>
      <c r="BD81" s="145"/>
      <c r="BE81" s="145"/>
      <c r="BF81" s="145"/>
      <c r="BG81" s="145"/>
      <c r="BH81" s="422"/>
      <c r="BI81" s="423"/>
      <c r="BJ81" s="425"/>
      <c r="BK81" s="421"/>
      <c r="BL81" s="422"/>
      <c r="BM81" s="422"/>
      <c r="BN81" s="422"/>
      <c r="BO81" s="422"/>
      <c r="BP81" s="422"/>
      <c r="BQ81" s="422"/>
      <c r="BR81" s="423"/>
      <c r="BS81" s="425"/>
      <c r="BT81" s="421"/>
      <c r="BU81" s="422"/>
      <c r="BV81" s="422"/>
      <c r="BW81" s="422"/>
      <c r="BX81" s="422"/>
      <c r="BY81" s="422"/>
      <c r="BZ81" s="423"/>
      <c r="CA81" s="364"/>
      <c r="CB81" s="421"/>
      <c r="CC81" s="422"/>
      <c r="CD81" s="422"/>
      <c r="CE81" s="422"/>
      <c r="CF81" s="422"/>
      <c r="CG81" s="422"/>
      <c r="CH81" s="423"/>
      <c r="CI81" s="364"/>
      <c r="CJ81" s="421"/>
      <c r="CK81" s="422"/>
      <c r="CL81" s="422"/>
      <c r="CM81" s="422"/>
      <c r="CN81" s="422"/>
      <c r="CO81" s="422"/>
      <c r="CP81" s="423"/>
      <c r="CQ81" s="424"/>
      <c r="CR81" s="421"/>
      <c r="CS81" s="422"/>
      <c r="CT81" s="422"/>
      <c r="CU81" s="422">
        <f t="shared" si="32"/>
        <v>0</v>
      </c>
      <c r="CV81" s="422">
        <f t="shared" si="33"/>
        <v>0</v>
      </c>
      <c r="CW81" s="422"/>
      <c r="CX81" s="423" t="str">
        <f t="shared" si="38"/>
        <v>-</v>
      </c>
      <c r="CY81" s="414"/>
      <c r="CZ81" s="426"/>
      <c r="DA81" s="422"/>
      <c r="DB81" s="422"/>
      <c r="DC81" s="422"/>
      <c r="DD81" s="422"/>
      <c r="DE81" s="423"/>
      <c r="DF81" s="423"/>
      <c r="DG81" s="427" t="e">
        <f t="shared" si="45"/>
        <v>#DIV/0!</v>
      </c>
      <c r="DH81" s="427" t="e">
        <f t="shared" si="46"/>
        <v>#DIV/0!</v>
      </c>
      <c r="DI81" s="402"/>
      <c r="DJ81" s="118">
        <f t="shared" si="34"/>
        <v>0</v>
      </c>
      <c r="DK81" s="118">
        <f t="shared" si="35"/>
        <v>0</v>
      </c>
      <c r="DL81" s="118">
        <f t="shared" si="36"/>
        <v>0</v>
      </c>
      <c r="DM81" s="118">
        <f t="shared" si="37"/>
        <v>0</v>
      </c>
      <c r="DN81" s="402"/>
      <c r="DO81" s="402"/>
      <c r="DP81" s="428"/>
      <c r="DQ81" s="404">
        <f t="shared" si="39"/>
        <v>0</v>
      </c>
      <c r="DR81" s="118">
        <f t="shared" si="40"/>
        <v>0</v>
      </c>
      <c r="DS81" s="118">
        <f t="shared" si="41"/>
        <v>0</v>
      </c>
      <c r="DT81" s="405"/>
      <c r="DU81" s="429"/>
      <c r="DV81" s="407">
        <f t="shared" si="42"/>
        <v>0</v>
      </c>
      <c r="DX81" s="389">
        <f t="shared" si="47"/>
        <v>0</v>
      </c>
      <c r="DY81" s="389">
        <f t="shared" si="48"/>
        <v>0</v>
      </c>
      <c r="DZ81" s="389">
        <f t="shared" si="49"/>
        <v>0</v>
      </c>
      <c r="EB81" s="408"/>
    </row>
    <row r="82" spans="1:132" s="430" customFormat="1" ht="15.75" hidden="1" customHeight="1" outlineLevel="1">
      <c r="A82" s="281"/>
      <c r="B82" s="433" t="s">
        <v>241</v>
      </c>
      <c r="C82" s="420" t="s">
        <v>242</v>
      </c>
      <c r="D82" s="450"/>
      <c r="E82" s="422"/>
      <c r="F82" s="422"/>
      <c r="G82" s="422"/>
      <c r="H82" s="423"/>
      <c r="I82" s="411"/>
      <c r="J82" s="450"/>
      <c r="K82" s="505"/>
      <c r="L82" s="474"/>
      <c r="M82" s="422"/>
      <c r="N82" s="423"/>
      <c r="O82" s="424"/>
      <c r="P82" s="450"/>
      <c r="Q82" s="505"/>
      <c r="R82" s="474"/>
      <c r="S82" s="422"/>
      <c r="T82" s="423"/>
      <c r="U82" s="412"/>
      <c r="V82" s="450"/>
      <c r="W82" s="505"/>
      <c r="X82" s="506"/>
      <c r="Y82" s="422"/>
      <c r="Z82" s="422"/>
      <c r="AA82" s="422"/>
      <c r="AB82" s="423"/>
      <c r="AC82" s="424"/>
      <c r="AD82" s="450"/>
      <c r="AE82" s="505"/>
      <c r="AF82" s="505"/>
      <c r="AG82" s="422"/>
      <c r="AH82" s="422"/>
      <c r="AI82" s="422"/>
      <c r="AJ82" s="423"/>
      <c r="AK82" s="424"/>
      <c r="AL82" s="450"/>
      <c r="AM82" s="505"/>
      <c r="AN82" s="505"/>
      <c r="AO82" s="505"/>
      <c r="AP82" s="422"/>
      <c r="AQ82" s="422"/>
      <c r="AR82" s="422"/>
      <c r="AS82" s="423"/>
      <c r="AT82" s="413"/>
      <c r="AU82" s="450"/>
      <c r="AV82" s="505"/>
      <c r="AW82" s="505"/>
      <c r="AX82" s="422"/>
      <c r="AY82" s="422"/>
      <c r="AZ82" s="422"/>
      <c r="BA82" s="423"/>
      <c r="BB82" s="424"/>
      <c r="BC82" s="485"/>
      <c r="BD82" s="145"/>
      <c r="BE82" s="145"/>
      <c r="BF82" s="145"/>
      <c r="BG82" s="145"/>
      <c r="BH82" s="422"/>
      <c r="BI82" s="423"/>
      <c r="BJ82" s="425"/>
      <c r="BK82" s="450"/>
      <c r="BL82" s="422"/>
      <c r="BM82" s="422"/>
      <c r="BN82" s="422"/>
      <c r="BO82" s="422"/>
      <c r="BP82" s="422"/>
      <c r="BQ82" s="422"/>
      <c r="BR82" s="423"/>
      <c r="BS82" s="425"/>
      <c r="BT82" s="450"/>
      <c r="BU82" s="422"/>
      <c r="BV82" s="422"/>
      <c r="BW82" s="422"/>
      <c r="BX82" s="422"/>
      <c r="BY82" s="422"/>
      <c r="BZ82" s="423"/>
      <c r="CA82" s="364"/>
      <c r="CB82" s="465"/>
      <c r="CC82" s="422"/>
      <c r="CD82" s="422"/>
      <c r="CE82" s="422"/>
      <c r="CF82" s="422"/>
      <c r="CG82" s="422"/>
      <c r="CH82" s="423"/>
      <c r="CI82" s="364"/>
      <c r="CJ82" s="465"/>
      <c r="CK82" s="422"/>
      <c r="CL82" s="422"/>
      <c r="CM82" s="422"/>
      <c r="CN82" s="422"/>
      <c r="CO82" s="422"/>
      <c r="CP82" s="423"/>
      <c r="CQ82" s="424"/>
      <c r="CR82" s="479"/>
      <c r="CS82" s="422"/>
      <c r="CT82" s="422"/>
      <c r="CU82" s="422">
        <f t="shared" si="32"/>
        <v>0</v>
      </c>
      <c r="CV82" s="422">
        <f t="shared" si="33"/>
        <v>0</v>
      </c>
      <c r="CW82" s="422"/>
      <c r="CX82" s="423" t="str">
        <f t="shared" si="38"/>
        <v>-</v>
      </c>
      <c r="CY82" s="414"/>
      <c r="CZ82" s="426"/>
      <c r="DA82" s="505"/>
      <c r="DB82" s="505"/>
      <c r="DC82" s="422"/>
      <c r="DD82" s="505"/>
      <c r="DE82" s="423" t="e">
        <f t="shared" ref="DE82:DE87" si="50">+CZ82/DD82-1</f>
        <v>#DIV/0!</v>
      </c>
      <c r="DF82" s="423" t="e">
        <f t="shared" ref="DF82:DF87" si="51">+DA82/DD82-1</f>
        <v>#DIV/0!</v>
      </c>
      <c r="DG82" s="427" t="e">
        <f t="shared" si="45"/>
        <v>#DIV/0!</v>
      </c>
      <c r="DH82" s="427" t="e">
        <f t="shared" si="46"/>
        <v>#DIV/0!</v>
      </c>
      <c r="DI82" s="402"/>
      <c r="DJ82" s="118">
        <f t="shared" si="34"/>
        <v>0</v>
      </c>
      <c r="DK82" s="118">
        <f t="shared" si="35"/>
        <v>0</v>
      </c>
      <c r="DL82" s="118">
        <f t="shared" si="36"/>
        <v>0</v>
      </c>
      <c r="DM82" s="118">
        <f t="shared" si="37"/>
        <v>0</v>
      </c>
      <c r="DN82" s="402"/>
      <c r="DO82" s="402"/>
      <c r="DP82" s="490">
        <v>1375989178</v>
      </c>
      <c r="DQ82" s="404">
        <f t="shared" si="39"/>
        <v>1375.989178</v>
      </c>
      <c r="DR82" s="118">
        <f t="shared" si="40"/>
        <v>0</v>
      </c>
      <c r="DS82" s="118">
        <f t="shared" si="41"/>
        <v>0</v>
      </c>
      <c r="DT82" s="405"/>
      <c r="DU82" s="429">
        <v>188.74286699999999</v>
      </c>
      <c r="DV82" s="407">
        <f t="shared" si="42"/>
        <v>188.74286699999999</v>
      </c>
      <c r="DX82" s="389">
        <f t="shared" si="47"/>
        <v>0</v>
      </c>
      <c r="DY82" s="389">
        <f t="shared" si="48"/>
        <v>0</v>
      </c>
      <c r="DZ82" s="389">
        <f t="shared" si="49"/>
        <v>0</v>
      </c>
      <c r="EB82" s="408"/>
    </row>
    <row r="83" spans="1:132" s="430" customFormat="1" ht="15.75" hidden="1" customHeight="1" outlineLevel="1">
      <c r="A83" s="281"/>
      <c r="B83" s="433" t="s">
        <v>243</v>
      </c>
      <c r="C83" s="420" t="s">
        <v>244</v>
      </c>
      <c r="D83" s="421"/>
      <c r="E83" s="422"/>
      <c r="F83" s="422"/>
      <c r="G83" s="422"/>
      <c r="H83" s="423"/>
      <c r="I83" s="411"/>
      <c r="J83" s="421"/>
      <c r="K83" s="422"/>
      <c r="L83" s="474"/>
      <c r="M83" s="422"/>
      <c r="N83" s="423"/>
      <c r="O83" s="424"/>
      <c r="P83" s="421"/>
      <c r="Q83" s="422"/>
      <c r="R83" s="474"/>
      <c r="S83" s="422"/>
      <c r="T83" s="423"/>
      <c r="U83" s="412"/>
      <c r="V83" s="421"/>
      <c r="W83" s="422"/>
      <c r="X83" s="422"/>
      <c r="Y83" s="422"/>
      <c r="Z83" s="422"/>
      <c r="AA83" s="422"/>
      <c r="AB83" s="423"/>
      <c r="AC83" s="424"/>
      <c r="AD83" s="421"/>
      <c r="AE83" s="422"/>
      <c r="AF83" s="422"/>
      <c r="AG83" s="422"/>
      <c r="AH83" s="422"/>
      <c r="AI83" s="422"/>
      <c r="AJ83" s="423"/>
      <c r="AK83" s="424"/>
      <c r="AL83" s="421"/>
      <c r="AM83" s="422"/>
      <c r="AN83" s="422"/>
      <c r="AO83" s="422"/>
      <c r="AP83" s="422"/>
      <c r="AQ83" s="422"/>
      <c r="AR83" s="422"/>
      <c r="AS83" s="423"/>
      <c r="AT83" s="413"/>
      <c r="AU83" s="421"/>
      <c r="AV83" s="422"/>
      <c r="AW83" s="422"/>
      <c r="AX83" s="422"/>
      <c r="AY83" s="422"/>
      <c r="AZ83" s="422"/>
      <c r="BA83" s="423"/>
      <c r="BB83" s="424"/>
      <c r="BC83" s="277"/>
      <c r="BD83" s="145"/>
      <c r="BE83" s="145"/>
      <c r="BF83" s="145"/>
      <c r="BG83" s="145"/>
      <c r="BH83" s="422"/>
      <c r="BI83" s="423"/>
      <c r="BJ83" s="425"/>
      <c r="BK83" s="421"/>
      <c r="BL83" s="422"/>
      <c r="BM83" s="422"/>
      <c r="BN83" s="422"/>
      <c r="BO83" s="422"/>
      <c r="BP83" s="422"/>
      <c r="BQ83" s="422"/>
      <c r="BR83" s="423"/>
      <c r="BS83" s="425"/>
      <c r="BT83" s="421"/>
      <c r="BU83" s="422"/>
      <c r="BV83" s="422"/>
      <c r="BW83" s="422"/>
      <c r="BX83" s="422"/>
      <c r="BY83" s="422"/>
      <c r="BZ83" s="423"/>
      <c r="CA83" s="364"/>
      <c r="CB83" s="421"/>
      <c r="CC83" s="422"/>
      <c r="CD83" s="422"/>
      <c r="CE83" s="422"/>
      <c r="CF83" s="422"/>
      <c r="CG83" s="422"/>
      <c r="CH83" s="423"/>
      <c r="CI83" s="364"/>
      <c r="CJ83" s="421"/>
      <c r="CK83" s="422"/>
      <c r="CL83" s="422"/>
      <c r="CM83" s="422"/>
      <c r="CN83" s="422"/>
      <c r="CO83" s="422"/>
      <c r="CP83" s="423"/>
      <c r="CQ83" s="424"/>
      <c r="CR83" s="421"/>
      <c r="CS83" s="422"/>
      <c r="CT83" s="422"/>
      <c r="CU83" s="422">
        <f t="shared" si="32"/>
        <v>0</v>
      </c>
      <c r="CV83" s="422">
        <f t="shared" si="33"/>
        <v>0</v>
      </c>
      <c r="CW83" s="422"/>
      <c r="CX83" s="423" t="str">
        <f t="shared" si="38"/>
        <v>-</v>
      </c>
      <c r="CY83" s="414"/>
      <c r="CZ83" s="426"/>
      <c r="DA83" s="422"/>
      <c r="DB83" s="422"/>
      <c r="DC83" s="422"/>
      <c r="DD83" s="422"/>
      <c r="DE83" s="423" t="e">
        <f t="shared" si="50"/>
        <v>#DIV/0!</v>
      </c>
      <c r="DF83" s="423" t="e">
        <f t="shared" si="51"/>
        <v>#DIV/0!</v>
      </c>
      <c r="DG83" s="427" t="e">
        <f t="shared" si="45"/>
        <v>#DIV/0!</v>
      </c>
      <c r="DH83" s="427" t="e">
        <f t="shared" si="46"/>
        <v>#DIV/0!</v>
      </c>
      <c r="DI83" s="402"/>
      <c r="DJ83" s="118">
        <f t="shared" si="34"/>
        <v>0</v>
      </c>
      <c r="DK83" s="118">
        <f t="shared" si="35"/>
        <v>0</v>
      </c>
      <c r="DL83" s="118">
        <f t="shared" si="36"/>
        <v>0</v>
      </c>
      <c r="DM83" s="118">
        <f t="shared" si="37"/>
        <v>0</v>
      </c>
      <c r="DN83" s="402"/>
      <c r="DO83" s="402"/>
      <c r="DP83" s="428">
        <v>24074962</v>
      </c>
      <c r="DQ83" s="404">
        <f t="shared" si="39"/>
        <v>24.074961999999999</v>
      </c>
      <c r="DR83" s="118">
        <f t="shared" si="40"/>
        <v>0</v>
      </c>
      <c r="DS83" s="118">
        <f t="shared" si="41"/>
        <v>0</v>
      </c>
      <c r="DT83" s="405"/>
      <c r="DU83" s="429">
        <v>-63.494016000000002</v>
      </c>
      <c r="DV83" s="407">
        <f t="shared" si="42"/>
        <v>-63.494016000000002</v>
      </c>
      <c r="DX83" s="389">
        <f t="shared" si="47"/>
        <v>0</v>
      </c>
      <c r="DY83" s="389">
        <f t="shared" si="48"/>
        <v>0</v>
      </c>
      <c r="DZ83" s="389">
        <f t="shared" si="49"/>
        <v>0</v>
      </c>
      <c r="EB83" s="408"/>
    </row>
    <row r="84" spans="1:132" s="430" customFormat="1" ht="15.75" hidden="1" customHeight="1" outlineLevel="1">
      <c r="A84" s="281"/>
      <c r="B84" s="433" t="s">
        <v>245</v>
      </c>
      <c r="C84" s="420" t="s">
        <v>246</v>
      </c>
      <c r="D84" s="421"/>
      <c r="E84" s="422"/>
      <c r="F84" s="422"/>
      <c r="G84" s="422"/>
      <c r="H84" s="423"/>
      <c r="I84" s="411"/>
      <c r="J84" s="421"/>
      <c r="K84" s="422"/>
      <c r="L84" s="422"/>
      <c r="M84" s="422"/>
      <c r="N84" s="423"/>
      <c r="O84" s="424"/>
      <c r="P84" s="421"/>
      <c r="Q84" s="422"/>
      <c r="R84" s="422"/>
      <c r="S84" s="422"/>
      <c r="T84" s="423"/>
      <c r="U84" s="412"/>
      <c r="V84" s="421"/>
      <c r="W84" s="422"/>
      <c r="X84" s="422"/>
      <c r="Y84" s="422"/>
      <c r="Z84" s="422"/>
      <c r="AA84" s="422"/>
      <c r="AB84" s="423"/>
      <c r="AC84" s="424"/>
      <c r="AD84" s="421"/>
      <c r="AE84" s="422"/>
      <c r="AF84" s="422"/>
      <c r="AG84" s="422"/>
      <c r="AH84" s="422"/>
      <c r="AI84" s="422"/>
      <c r="AJ84" s="423"/>
      <c r="AK84" s="424"/>
      <c r="AL84" s="421"/>
      <c r="AM84" s="422"/>
      <c r="AN84" s="422"/>
      <c r="AO84" s="422"/>
      <c r="AP84" s="422"/>
      <c r="AQ84" s="422"/>
      <c r="AR84" s="422"/>
      <c r="AS84" s="423"/>
      <c r="AT84" s="413"/>
      <c r="AU84" s="421"/>
      <c r="AV84" s="422"/>
      <c r="AW84" s="422"/>
      <c r="AX84" s="422"/>
      <c r="AY84" s="422"/>
      <c r="AZ84" s="422"/>
      <c r="BA84" s="423"/>
      <c r="BB84" s="424"/>
      <c r="BC84" s="277"/>
      <c r="BD84" s="145"/>
      <c r="BE84" s="145"/>
      <c r="BF84" s="145"/>
      <c r="BG84" s="145"/>
      <c r="BH84" s="422"/>
      <c r="BI84" s="423"/>
      <c r="BJ84" s="425"/>
      <c r="BK84" s="421"/>
      <c r="BL84" s="422"/>
      <c r="BM84" s="422"/>
      <c r="BN84" s="422"/>
      <c r="BO84" s="422"/>
      <c r="BP84" s="422"/>
      <c r="BQ84" s="422"/>
      <c r="BR84" s="423"/>
      <c r="BS84" s="425"/>
      <c r="BT84" s="421"/>
      <c r="BU84" s="422"/>
      <c r="BV84" s="422"/>
      <c r="BW84" s="422"/>
      <c r="BX84" s="422"/>
      <c r="BY84" s="422"/>
      <c r="BZ84" s="423"/>
      <c r="CA84" s="364"/>
      <c r="CB84" s="421"/>
      <c r="CC84" s="422"/>
      <c r="CD84" s="422"/>
      <c r="CE84" s="422"/>
      <c r="CF84" s="422"/>
      <c r="CG84" s="422"/>
      <c r="CH84" s="423"/>
      <c r="CI84" s="364"/>
      <c r="CJ84" s="421"/>
      <c r="CK84" s="422"/>
      <c r="CL84" s="422"/>
      <c r="CM84" s="422"/>
      <c r="CN84" s="422"/>
      <c r="CO84" s="422"/>
      <c r="CP84" s="423"/>
      <c r="CQ84" s="424"/>
      <c r="CR84" s="479"/>
      <c r="CS84" s="422"/>
      <c r="CT84" s="422"/>
      <c r="CU84" s="422">
        <f t="shared" si="32"/>
        <v>0</v>
      </c>
      <c r="CV84" s="422">
        <f t="shared" si="33"/>
        <v>0</v>
      </c>
      <c r="CW84" s="422"/>
      <c r="CX84" s="423" t="str">
        <f t="shared" si="38"/>
        <v>-</v>
      </c>
      <c r="CY84" s="414"/>
      <c r="CZ84" s="426"/>
      <c r="DA84" s="422"/>
      <c r="DB84" s="422"/>
      <c r="DC84" s="422"/>
      <c r="DD84" s="422"/>
      <c r="DE84" s="423" t="e">
        <f t="shared" si="50"/>
        <v>#DIV/0!</v>
      </c>
      <c r="DF84" s="423" t="e">
        <f t="shared" si="51"/>
        <v>#DIV/0!</v>
      </c>
      <c r="DG84" s="427" t="e">
        <f t="shared" si="45"/>
        <v>#DIV/0!</v>
      </c>
      <c r="DH84" s="427" t="e">
        <f t="shared" si="46"/>
        <v>#DIV/0!</v>
      </c>
      <c r="DI84" s="402"/>
      <c r="DJ84" s="118">
        <f t="shared" si="34"/>
        <v>0</v>
      </c>
      <c r="DK84" s="118">
        <f t="shared" si="35"/>
        <v>0</v>
      </c>
      <c r="DL84" s="118">
        <f t="shared" si="36"/>
        <v>0</v>
      </c>
      <c r="DM84" s="118">
        <f t="shared" si="37"/>
        <v>0</v>
      </c>
      <c r="DN84" s="402"/>
      <c r="DO84" s="402"/>
      <c r="DP84" s="428">
        <v>190417513</v>
      </c>
      <c r="DQ84" s="404">
        <f t="shared" si="39"/>
        <v>190.41751300000001</v>
      </c>
      <c r="DR84" s="118">
        <f t="shared" si="40"/>
        <v>0</v>
      </c>
      <c r="DS84" s="118">
        <f t="shared" si="41"/>
        <v>0</v>
      </c>
      <c r="DT84" s="405"/>
      <c r="DU84" s="429">
        <v>-0.79807600000000001</v>
      </c>
      <c r="DV84" s="407">
        <f t="shared" si="42"/>
        <v>-0.79807600000000001</v>
      </c>
      <c r="DX84" s="389">
        <f t="shared" si="47"/>
        <v>0</v>
      </c>
      <c r="DY84" s="389">
        <f t="shared" si="48"/>
        <v>0</v>
      </c>
      <c r="DZ84" s="389">
        <f t="shared" si="49"/>
        <v>0</v>
      </c>
      <c r="EB84" s="408"/>
    </row>
    <row r="85" spans="1:132" s="524" customFormat="1" ht="15.75" hidden="1" customHeight="1" outlineLevel="1">
      <c r="A85" s="507"/>
      <c r="B85" s="508" t="s">
        <v>247</v>
      </c>
      <c r="C85" s="420" t="s">
        <v>248</v>
      </c>
      <c r="D85" s="509"/>
      <c r="E85" s="510"/>
      <c r="F85" s="510"/>
      <c r="G85" s="510"/>
      <c r="H85" s="511"/>
      <c r="I85" s="512"/>
      <c r="J85" s="509"/>
      <c r="K85" s="510"/>
      <c r="L85" s="510"/>
      <c r="M85" s="510"/>
      <c r="N85" s="511"/>
      <c r="O85" s="513"/>
      <c r="P85" s="509"/>
      <c r="Q85" s="510"/>
      <c r="R85" s="510"/>
      <c r="S85" s="510"/>
      <c r="T85" s="511"/>
      <c r="U85" s="514"/>
      <c r="V85" s="515"/>
      <c r="W85" s="510"/>
      <c r="X85" s="510"/>
      <c r="Y85" s="510"/>
      <c r="Z85" s="510"/>
      <c r="AA85" s="510"/>
      <c r="AB85" s="511"/>
      <c r="AC85" s="513"/>
      <c r="AD85" s="515"/>
      <c r="AE85" s="510"/>
      <c r="AF85" s="510"/>
      <c r="AG85" s="510"/>
      <c r="AH85" s="510"/>
      <c r="AI85" s="510"/>
      <c r="AJ85" s="511"/>
      <c r="AK85" s="513"/>
      <c r="AL85" s="515"/>
      <c r="AM85" s="510"/>
      <c r="AN85" s="510"/>
      <c r="AO85" s="510"/>
      <c r="AP85" s="510"/>
      <c r="AQ85" s="510"/>
      <c r="AR85" s="510"/>
      <c r="AS85" s="511"/>
      <c r="AT85" s="516"/>
      <c r="AU85" s="465"/>
      <c r="AV85" s="510"/>
      <c r="AW85" s="517"/>
      <c r="AX85" s="510"/>
      <c r="AY85" s="510"/>
      <c r="AZ85" s="510"/>
      <c r="BA85" s="511"/>
      <c r="BB85" s="513"/>
      <c r="BC85" s="485"/>
      <c r="BD85" s="136"/>
      <c r="BE85" s="136"/>
      <c r="BF85" s="136"/>
      <c r="BG85" s="136"/>
      <c r="BH85" s="510"/>
      <c r="BI85" s="511"/>
      <c r="BJ85" s="518"/>
      <c r="BK85" s="450"/>
      <c r="BL85" s="510"/>
      <c r="BM85" s="510"/>
      <c r="BN85" s="510"/>
      <c r="BO85" s="510"/>
      <c r="BP85" s="510"/>
      <c r="BQ85" s="510"/>
      <c r="BR85" s="511"/>
      <c r="BS85" s="518"/>
      <c r="BT85" s="450"/>
      <c r="BU85" s="510"/>
      <c r="BV85" s="510"/>
      <c r="BW85" s="510"/>
      <c r="BX85" s="510"/>
      <c r="BY85" s="510"/>
      <c r="BZ85" s="511"/>
      <c r="CA85" s="364"/>
      <c r="CB85" s="450"/>
      <c r="CC85" s="510"/>
      <c r="CD85" s="510"/>
      <c r="CE85" s="510"/>
      <c r="CF85" s="510"/>
      <c r="CG85" s="510"/>
      <c r="CH85" s="511"/>
      <c r="CI85" s="364"/>
      <c r="CJ85" s="450"/>
      <c r="CK85" s="510"/>
      <c r="CL85" s="510"/>
      <c r="CM85" s="510"/>
      <c r="CN85" s="510"/>
      <c r="CO85" s="510"/>
      <c r="CP85" s="511"/>
      <c r="CQ85" s="513"/>
      <c r="CR85" s="519"/>
      <c r="CS85" s="510"/>
      <c r="CT85" s="510"/>
      <c r="CU85" s="510">
        <f t="shared" si="32"/>
        <v>0</v>
      </c>
      <c r="CV85" s="510">
        <f t="shared" si="33"/>
        <v>0</v>
      </c>
      <c r="CW85" s="510"/>
      <c r="CX85" s="511" t="str">
        <f t="shared" si="38"/>
        <v>-</v>
      </c>
      <c r="CY85" s="520"/>
      <c r="CZ85" s="521"/>
      <c r="DA85" s="510"/>
      <c r="DB85" s="510"/>
      <c r="DC85" s="510"/>
      <c r="DD85" s="510"/>
      <c r="DE85" s="511" t="e">
        <f t="shared" si="50"/>
        <v>#DIV/0!</v>
      </c>
      <c r="DF85" s="511" t="e">
        <f t="shared" si="51"/>
        <v>#DIV/0!</v>
      </c>
      <c r="DG85" s="522" t="e">
        <f t="shared" si="45"/>
        <v>#DIV/0!</v>
      </c>
      <c r="DH85" s="522" t="e">
        <f t="shared" si="46"/>
        <v>#DIV/0!</v>
      </c>
      <c r="DI85" s="402"/>
      <c r="DJ85" s="118">
        <f t="shared" si="34"/>
        <v>0</v>
      </c>
      <c r="DK85" s="118">
        <f t="shared" si="35"/>
        <v>0</v>
      </c>
      <c r="DL85" s="118">
        <f t="shared" si="36"/>
        <v>0</v>
      </c>
      <c r="DM85" s="118">
        <f t="shared" si="37"/>
        <v>0</v>
      </c>
      <c r="DN85" s="402"/>
      <c r="DO85" s="402"/>
      <c r="DP85" s="523">
        <v>1056881347</v>
      </c>
      <c r="DQ85" s="404">
        <f t="shared" si="39"/>
        <v>1056.881347</v>
      </c>
      <c r="DR85" s="118">
        <f t="shared" si="40"/>
        <v>0</v>
      </c>
      <c r="DS85" s="118">
        <f t="shared" si="41"/>
        <v>0</v>
      </c>
      <c r="DT85" s="405"/>
      <c r="DU85" s="429">
        <v>128.640072</v>
      </c>
      <c r="DV85" s="407">
        <f t="shared" si="42"/>
        <v>128.640072</v>
      </c>
      <c r="DX85" s="389">
        <f t="shared" si="47"/>
        <v>0</v>
      </c>
      <c r="DY85" s="389">
        <f t="shared" si="48"/>
        <v>0</v>
      </c>
      <c r="DZ85" s="389">
        <f t="shared" si="49"/>
        <v>0</v>
      </c>
      <c r="EB85" s="408"/>
    </row>
    <row r="86" spans="1:132" s="430" customFormat="1" ht="15.75" hidden="1" customHeight="1" outlineLevel="1">
      <c r="A86" s="281"/>
      <c r="B86" s="433" t="s">
        <v>249</v>
      </c>
      <c r="C86" s="420" t="s">
        <v>250</v>
      </c>
      <c r="D86" s="422"/>
      <c r="E86" s="422"/>
      <c r="F86" s="422"/>
      <c r="G86" s="422"/>
      <c r="H86" s="423"/>
      <c r="I86" s="411"/>
      <c r="J86" s="422"/>
      <c r="K86" s="422"/>
      <c r="L86" s="474"/>
      <c r="M86" s="422"/>
      <c r="N86" s="423"/>
      <c r="O86" s="424"/>
      <c r="P86" s="422"/>
      <c r="Q86" s="422"/>
      <c r="R86" s="474"/>
      <c r="S86" s="422"/>
      <c r="T86" s="423"/>
      <c r="U86" s="412"/>
      <c r="V86" s="422"/>
      <c r="W86" s="422"/>
      <c r="X86" s="422"/>
      <c r="Y86" s="422"/>
      <c r="Z86" s="422"/>
      <c r="AA86" s="422"/>
      <c r="AB86" s="423"/>
      <c r="AC86" s="424"/>
      <c r="AD86" s="422"/>
      <c r="AE86" s="422"/>
      <c r="AF86" s="422"/>
      <c r="AG86" s="422"/>
      <c r="AH86" s="422"/>
      <c r="AI86" s="422"/>
      <c r="AJ86" s="423"/>
      <c r="AK86" s="424"/>
      <c r="AL86" s="422"/>
      <c r="AM86" s="422"/>
      <c r="AN86" s="525"/>
      <c r="AO86" s="525"/>
      <c r="AP86" s="422"/>
      <c r="AQ86" s="422"/>
      <c r="AR86" s="422"/>
      <c r="AS86" s="423"/>
      <c r="AT86" s="413"/>
      <c r="AU86" s="422"/>
      <c r="AV86" s="422"/>
      <c r="AW86" s="525"/>
      <c r="AX86" s="422"/>
      <c r="AY86" s="422"/>
      <c r="AZ86" s="422"/>
      <c r="BA86" s="423"/>
      <c r="BB86" s="424"/>
      <c r="BC86" s="145"/>
      <c r="BD86" s="145"/>
      <c r="BE86" s="145"/>
      <c r="BF86" s="145"/>
      <c r="BG86" s="145"/>
      <c r="BH86" s="422"/>
      <c r="BI86" s="423"/>
      <c r="BJ86" s="425"/>
      <c r="BK86" s="422"/>
      <c r="BL86" s="422"/>
      <c r="BM86" s="422"/>
      <c r="BN86" s="422"/>
      <c r="BO86" s="422"/>
      <c r="BP86" s="422"/>
      <c r="BQ86" s="422"/>
      <c r="BR86" s="423"/>
      <c r="BS86" s="425"/>
      <c r="BT86" s="422"/>
      <c r="BU86" s="422"/>
      <c r="BV86" s="422"/>
      <c r="BW86" s="422"/>
      <c r="BX86" s="422"/>
      <c r="BY86" s="422"/>
      <c r="BZ86" s="423"/>
      <c r="CA86" s="364"/>
      <c r="CB86" s="506"/>
      <c r="CC86" s="422"/>
      <c r="CD86" s="422"/>
      <c r="CE86" s="422"/>
      <c r="CF86" s="422"/>
      <c r="CG86" s="422"/>
      <c r="CH86" s="423"/>
      <c r="CI86" s="364"/>
      <c r="CJ86" s="506"/>
      <c r="CK86" s="422"/>
      <c r="CL86" s="422"/>
      <c r="CM86" s="422"/>
      <c r="CN86" s="422"/>
      <c r="CO86" s="422"/>
      <c r="CP86" s="423"/>
      <c r="CQ86" s="424"/>
      <c r="CR86" s="479"/>
      <c r="CS86" s="422"/>
      <c r="CT86" s="422"/>
      <c r="CU86" s="422">
        <f t="shared" si="32"/>
        <v>0</v>
      </c>
      <c r="CV86" s="422">
        <f t="shared" si="33"/>
        <v>0</v>
      </c>
      <c r="CW86" s="422"/>
      <c r="CX86" s="423" t="str">
        <f t="shared" si="38"/>
        <v>-</v>
      </c>
      <c r="CY86" s="414"/>
      <c r="CZ86" s="426"/>
      <c r="DA86" s="422"/>
      <c r="DB86" s="525"/>
      <c r="DC86" s="422"/>
      <c r="DD86" s="525"/>
      <c r="DE86" s="423" t="e">
        <f t="shared" si="50"/>
        <v>#DIV/0!</v>
      </c>
      <c r="DF86" s="423" t="e">
        <f t="shared" si="51"/>
        <v>#DIV/0!</v>
      </c>
      <c r="DG86" s="427" t="e">
        <f t="shared" si="45"/>
        <v>#DIV/0!</v>
      </c>
      <c r="DH86" s="427" t="e">
        <f t="shared" si="46"/>
        <v>#DIV/0!</v>
      </c>
      <c r="DI86" s="402"/>
      <c r="DJ86" s="118">
        <f t="shared" si="34"/>
        <v>0</v>
      </c>
      <c r="DK86" s="118">
        <f t="shared" si="35"/>
        <v>0</v>
      </c>
      <c r="DL86" s="118">
        <f t="shared" si="36"/>
        <v>0</v>
      </c>
      <c r="DM86" s="118">
        <f t="shared" si="37"/>
        <v>0</v>
      </c>
      <c r="DN86" s="402"/>
      <c r="DO86" s="402"/>
      <c r="DP86" s="526">
        <v>300348843</v>
      </c>
      <c r="DQ86" s="404">
        <f t="shared" si="39"/>
        <v>300.34884299999999</v>
      </c>
      <c r="DR86" s="118">
        <f t="shared" si="40"/>
        <v>0</v>
      </c>
      <c r="DS86" s="118">
        <f t="shared" si="41"/>
        <v>0</v>
      </c>
      <c r="DT86" s="405"/>
      <c r="DU86" s="429">
        <v>8.1001410000000007</v>
      </c>
      <c r="DV86" s="407">
        <f t="shared" si="42"/>
        <v>8.1001410000000007</v>
      </c>
      <c r="DX86" s="389">
        <f t="shared" si="47"/>
        <v>0</v>
      </c>
      <c r="DY86" s="389">
        <f t="shared" si="48"/>
        <v>0</v>
      </c>
      <c r="DZ86" s="389">
        <f t="shared" si="49"/>
        <v>0</v>
      </c>
      <c r="EB86" s="408"/>
    </row>
    <row r="87" spans="1:132" s="430" customFormat="1" ht="15.75" hidden="1" customHeight="1" outlineLevel="1">
      <c r="A87" s="281"/>
      <c r="B87" s="433" t="s">
        <v>251</v>
      </c>
      <c r="C87" s="420" t="s">
        <v>252</v>
      </c>
      <c r="D87" s="421"/>
      <c r="E87" s="422"/>
      <c r="F87" s="422"/>
      <c r="G87" s="422"/>
      <c r="H87" s="423"/>
      <c r="I87" s="411"/>
      <c r="J87" s="421"/>
      <c r="K87" s="422"/>
      <c r="L87" s="422"/>
      <c r="M87" s="422"/>
      <c r="N87" s="423"/>
      <c r="O87" s="424"/>
      <c r="P87" s="421"/>
      <c r="Q87" s="422"/>
      <c r="R87" s="422"/>
      <c r="S87" s="422"/>
      <c r="T87" s="423"/>
      <c r="U87" s="412"/>
      <c r="V87" s="421"/>
      <c r="W87" s="422"/>
      <c r="X87" s="422"/>
      <c r="Y87" s="422"/>
      <c r="Z87" s="422"/>
      <c r="AA87" s="422"/>
      <c r="AB87" s="423"/>
      <c r="AC87" s="424"/>
      <c r="AD87" s="421"/>
      <c r="AE87" s="422"/>
      <c r="AF87" s="422"/>
      <c r="AG87" s="422"/>
      <c r="AH87" s="422"/>
      <c r="AI87" s="422"/>
      <c r="AJ87" s="423"/>
      <c r="AK87" s="424"/>
      <c r="AL87" s="421"/>
      <c r="AM87" s="422"/>
      <c r="AN87" s="422"/>
      <c r="AO87" s="422"/>
      <c r="AP87" s="422"/>
      <c r="AQ87" s="422"/>
      <c r="AR87" s="422"/>
      <c r="AS87" s="423"/>
      <c r="AT87" s="413"/>
      <c r="AU87" s="421"/>
      <c r="AV87" s="422"/>
      <c r="AW87" s="422"/>
      <c r="AX87" s="422"/>
      <c r="AY87" s="422"/>
      <c r="AZ87" s="422"/>
      <c r="BA87" s="423"/>
      <c r="BB87" s="424"/>
      <c r="BC87" s="277"/>
      <c r="BD87" s="145"/>
      <c r="BE87" s="145"/>
      <c r="BF87" s="145"/>
      <c r="BG87" s="145"/>
      <c r="BH87" s="422"/>
      <c r="BI87" s="423"/>
      <c r="BJ87" s="425"/>
      <c r="BK87" s="421"/>
      <c r="BL87" s="422"/>
      <c r="BM87" s="422"/>
      <c r="BN87" s="422"/>
      <c r="BO87" s="422"/>
      <c r="BP87" s="422"/>
      <c r="BQ87" s="422"/>
      <c r="BR87" s="423"/>
      <c r="BS87" s="425"/>
      <c r="BT87" s="421"/>
      <c r="BU87" s="422"/>
      <c r="BV87" s="422"/>
      <c r="BW87" s="422"/>
      <c r="BX87" s="422"/>
      <c r="BY87" s="422"/>
      <c r="BZ87" s="423"/>
      <c r="CA87" s="364"/>
      <c r="CB87" s="431"/>
      <c r="CC87" s="422"/>
      <c r="CD87" s="422"/>
      <c r="CE87" s="422"/>
      <c r="CF87" s="422"/>
      <c r="CG87" s="422"/>
      <c r="CH87" s="423"/>
      <c r="CI87" s="364"/>
      <c r="CJ87" s="431"/>
      <c r="CK87" s="422"/>
      <c r="CL87" s="422"/>
      <c r="CM87" s="422"/>
      <c r="CN87" s="422"/>
      <c r="CO87" s="422"/>
      <c r="CP87" s="423"/>
      <c r="CQ87" s="424"/>
      <c r="CR87" s="479"/>
      <c r="CS87" s="422"/>
      <c r="CT87" s="422"/>
      <c r="CU87" s="422">
        <f t="shared" si="32"/>
        <v>0</v>
      </c>
      <c r="CV87" s="422">
        <f t="shared" si="33"/>
        <v>0</v>
      </c>
      <c r="CW87" s="422"/>
      <c r="CX87" s="423" t="str">
        <f t="shared" si="38"/>
        <v>-</v>
      </c>
      <c r="CY87" s="414"/>
      <c r="CZ87" s="426"/>
      <c r="DA87" s="422"/>
      <c r="DB87" s="422"/>
      <c r="DC87" s="422"/>
      <c r="DD87" s="422"/>
      <c r="DE87" s="423" t="e">
        <f t="shared" si="50"/>
        <v>#DIV/0!</v>
      </c>
      <c r="DF87" s="423" t="e">
        <f t="shared" si="51"/>
        <v>#DIV/0!</v>
      </c>
      <c r="DG87" s="427" t="e">
        <f t="shared" si="45"/>
        <v>#DIV/0!</v>
      </c>
      <c r="DH87" s="427" t="e">
        <f t="shared" si="46"/>
        <v>#DIV/0!</v>
      </c>
      <c r="DI87" s="402"/>
      <c r="DJ87" s="118">
        <f t="shared" si="34"/>
        <v>0</v>
      </c>
      <c r="DK87" s="118">
        <f t="shared" si="35"/>
        <v>0</v>
      </c>
      <c r="DL87" s="118">
        <f t="shared" si="36"/>
        <v>0</v>
      </c>
      <c r="DM87" s="118">
        <f t="shared" si="37"/>
        <v>0</v>
      </c>
      <c r="DN87" s="402"/>
      <c r="DO87" s="402"/>
      <c r="DP87" s="428">
        <v>14595529</v>
      </c>
      <c r="DQ87" s="404">
        <f t="shared" si="39"/>
        <v>14.595529000000001</v>
      </c>
      <c r="DR87" s="118">
        <f t="shared" si="40"/>
        <v>0</v>
      </c>
      <c r="DS87" s="118">
        <f t="shared" si="41"/>
        <v>0</v>
      </c>
      <c r="DT87" s="405"/>
      <c r="DU87" s="429">
        <v>1.311914</v>
      </c>
      <c r="DV87" s="407">
        <f t="shared" si="42"/>
        <v>1.311914</v>
      </c>
      <c r="DX87" s="389">
        <f t="shared" si="47"/>
        <v>0</v>
      </c>
      <c r="DY87" s="389">
        <f t="shared" si="48"/>
        <v>0</v>
      </c>
      <c r="DZ87" s="389">
        <f t="shared" si="49"/>
        <v>0</v>
      </c>
      <c r="EB87" s="408"/>
    </row>
    <row r="88" spans="1:132" s="430" customFormat="1" ht="15.75" hidden="1" customHeight="1" outlineLevel="1">
      <c r="A88" s="281"/>
      <c r="B88" s="433" t="s">
        <v>253</v>
      </c>
      <c r="C88" s="420" t="s">
        <v>254</v>
      </c>
      <c r="D88" s="421"/>
      <c r="E88" s="422"/>
      <c r="F88" s="422"/>
      <c r="G88" s="422"/>
      <c r="H88" s="423"/>
      <c r="I88" s="411"/>
      <c r="J88" s="421"/>
      <c r="K88" s="422"/>
      <c r="L88" s="422"/>
      <c r="M88" s="422"/>
      <c r="N88" s="423"/>
      <c r="O88" s="424"/>
      <c r="P88" s="421"/>
      <c r="Q88" s="422"/>
      <c r="R88" s="422"/>
      <c r="S88" s="422"/>
      <c r="T88" s="423"/>
      <c r="U88" s="412"/>
      <c r="V88" s="421"/>
      <c r="W88" s="422"/>
      <c r="X88" s="422"/>
      <c r="Y88" s="422"/>
      <c r="Z88" s="422"/>
      <c r="AA88" s="422"/>
      <c r="AB88" s="423"/>
      <c r="AC88" s="424"/>
      <c r="AD88" s="421"/>
      <c r="AE88" s="422"/>
      <c r="AF88" s="422"/>
      <c r="AG88" s="422"/>
      <c r="AH88" s="422"/>
      <c r="AI88" s="422"/>
      <c r="AJ88" s="423"/>
      <c r="AK88" s="424"/>
      <c r="AL88" s="421"/>
      <c r="AM88" s="422"/>
      <c r="AN88" s="422"/>
      <c r="AO88" s="422"/>
      <c r="AP88" s="422"/>
      <c r="AQ88" s="422"/>
      <c r="AR88" s="422"/>
      <c r="AS88" s="423"/>
      <c r="AT88" s="413"/>
      <c r="AU88" s="421"/>
      <c r="AV88" s="422"/>
      <c r="AW88" s="422"/>
      <c r="AX88" s="422"/>
      <c r="AY88" s="422"/>
      <c r="AZ88" s="422"/>
      <c r="BA88" s="423"/>
      <c r="BB88" s="424"/>
      <c r="BC88" s="277"/>
      <c r="BD88" s="145"/>
      <c r="BE88" s="145"/>
      <c r="BF88" s="145"/>
      <c r="BG88" s="145"/>
      <c r="BH88" s="422"/>
      <c r="BI88" s="423"/>
      <c r="BJ88" s="425"/>
      <c r="BK88" s="421"/>
      <c r="BL88" s="422"/>
      <c r="BM88" s="422"/>
      <c r="BN88" s="422"/>
      <c r="BO88" s="422"/>
      <c r="BP88" s="422"/>
      <c r="BQ88" s="422"/>
      <c r="BR88" s="423"/>
      <c r="BS88" s="425"/>
      <c r="BT88" s="421"/>
      <c r="BU88" s="422"/>
      <c r="BV88" s="422"/>
      <c r="BW88" s="422"/>
      <c r="BX88" s="422"/>
      <c r="BY88" s="422"/>
      <c r="BZ88" s="423"/>
      <c r="CA88" s="364"/>
      <c r="CB88" s="421"/>
      <c r="CC88" s="422"/>
      <c r="CD88" s="422"/>
      <c r="CE88" s="422"/>
      <c r="CF88" s="422"/>
      <c r="CG88" s="422"/>
      <c r="CH88" s="423"/>
      <c r="CI88" s="364"/>
      <c r="CJ88" s="421"/>
      <c r="CK88" s="422"/>
      <c r="CL88" s="422"/>
      <c r="CM88" s="422"/>
      <c r="CN88" s="422"/>
      <c r="CO88" s="422"/>
      <c r="CP88" s="423"/>
      <c r="CQ88" s="424"/>
      <c r="CR88" s="421"/>
      <c r="CS88" s="422"/>
      <c r="CT88" s="422"/>
      <c r="CU88" s="422">
        <f t="shared" si="32"/>
        <v>0</v>
      </c>
      <c r="CV88" s="422">
        <f t="shared" si="33"/>
        <v>0</v>
      </c>
      <c r="CW88" s="422"/>
      <c r="CX88" s="423" t="str">
        <f t="shared" si="38"/>
        <v>-</v>
      </c>
      <c r="CY88" s="414"/>
      <c r="CZ88" s="426"/>
      <c r="DA88" s="422"/>
      <c r="DB88" s="422"/>
      <c r="DC88" s="422"/>
      <c r="DD88" s="422"/>
      <c r="DE88" s="423"/>
      <c r="DF88" s="423"/>
      <c r="DG88" s="427"/>
      <c r="DH88" s="427"/>
      <c r="DI88" s="402"/>
      <c r="DJ88" s="118">
        <f t="shared" si="34"/>
        <v>0</v>
      </c>
      <c r="DK88" s="118">
        <f t="shared" si="35"/>
        <v>0</v>
      </c>
      <c r="DL88" s="118">
        <f t="shared" si="36"/>
        <v>0</v>
      </c>
      <c r="DM88" s="118">
        <f t="shared" si="37"/>
        <v>0</v>
      </c>
      <c r="DN88" s="402"/>
      <c r="DO88" s="402"/>
      <c r="DP88" s="428">
        <v>0</v>
      </c>
      <c r="DQ88" s="404">
        <f t="shared" si="39"/>
        <v>0</v>
      </c>
      <c r="DR88" s="118">
        <f t="shared" si="40"/>
        <v>0</v>
      </c>
      <c r="DS88" s="118">
        <f t="shared" si="41"/>
        <v>0</v>
      </c>
      <c r="DT88" s="405"/>
      <c r="DU88" s="429">
        <v>0</v>
      </c>
      <c r="DV88" s="407">
        <f t="shared" si="42"/>
        <v>0</v>
      </c>
      <c r="DX88" s="389">
        <f t="shared" si="47"/>
        <v>0</v>
      </c>
      <c r="DY88" s="389">
        <f t="shared" si="48"/>
        <v>0</v>
      </c>
      <c r="DZ88" s="389">
        <f t="shared" si="49"/>
        <v>0</v>
      </c>
      <c r="EB88" s="408"/>
    </row>
    <row r="89" spans="1:132" s="430" customFormat="1" ht="15.75" hidden="1" customHeight="1" outlineLevel="1">
      <c r="A89" s="281"/>
      <c r="B89" s="433" t="s">
        <v>255</v>
      </c>
      <c r="C89" s="420" t="s">
        <v>256</v>
      </c>
      <c r="D89" s="421"/>
      <c r="E89" s="422"/>
      <c r="F89" s="422"/>
      <c r="G89" s="422"/>
      <c r="H89" s="423"/>
      <c r="I89" s="411"/>
      <c r="J89" s="421"/>
      <c r="K89" s="422"/>
      <c r="L89" s="422"/>
      <c r="M89" s="422"/>
      <c r="N89" s="423"/>
      <c r="O89" s="424"/>
      <c r="P89" s="421"/>
      <c r="Q89" s="422"/>
      <c r="R89" s="422"/>
      <c r="S89" s="422"/>
      <c r="T89" s="423"/>
      <c r="U89" s="412"/>
      <c r="V89" s="421"/>
      <c r="W89" s="422"/>
      <c r="X89" s="422"/>
      <c r="Y89" s="422"/>
      <c r="Z89" s="422"/>
      <c r="AA89" s="422"/>
      <c r="AB89" s="423"/>
      <c r="AC89" s="424"/>
      <c r="AD89" s="421"/>
      <c r="AE89" s="422"/>
      <c r="AF89" s="422"/>
      <c r="AG89" s="422"/>
      <c r="AH89" s="422"/>
      <c r="AI89" s="422"/>
      <c r="AJ89" s="423"/>
      <c r="AK89" s="424"/>
      <c r="AL89" s="421"/>
      <c r="AM89" s="422"/>
      <c r="AN89" s="422"/>
      <c r="AO89" s="422"/>
      <c r="AP89" s="422"/>
      <c r="AQ89" s="422"/>
      <c r="AR89" s="422"/>
      <c r="AS89" s="423"/>
      <c r="AT89" s="413"/>
      <c r="AU89" s="421"/>
      <c r="AV89" s="422"/>
      <c r="AW89" s="422"/>
      <c r="AX89" s="422"/>
      <c r="AY89" s="422"/>
      <c r="AZ89" s="422"/>
      <c r="BA89" s="423"/>
      <c r="BB89" s="424"/>
      <c r="BC89" s="277"/>
      <c r="BD89" s="145"/>
      <c r="BE89" s="145"/>
      <c r="BF89" s="145"/>
      <c r="BG89" s="145"/>
      <c r="BH89" s="422"/>
      <c r="BI89" s="423"/>
      <c r="BJ89" s="425"/>
      <c r="BK89" s="421"/>
      <c r="BL89" s="422"/>
      <c r="BM89" s="422"/>
      <c r="BN89" s="422"/>
      <c r="BO89" s="422"/>
      <c r="BP89" s="422"/>
      <c r="BQ89" s="422"/>
      <c r="BR89" s="423"/>
      <c r="BS89" s="425"/>
      <c r="BT89" s="421"/>
      <c r="BU89" s="422"/>
      <c r="BV89" s="422"/>
      <c r="BW89" s="422"/>
      <c r="BX89" s="422"/>
      <c r="BY89" s="422"/>
      <c r="BZ89" s="423"/>
      <c r="CA89" s="364"/>
      <c r="CB89" s="421"/>
      <c r="CC89" s="422"/>
      <c r="CD89" s="422"/>
      <c r="CE89" s="422"/>
      <c r="CF89" s="422"/>
      <c r="CG89" s="422"/>
      <c r="CH89" s="423"/>
      <c r="CI89" s="364"/>
      <c r="CJ89" s="421"/>
      <c r="CK89" s="422"/>
      <c r="CL89" s="422"/>
      <c r="CM89" s="422"/>
      <c r="CN89" s="422"/>
      <c r="CO89" s="422"/>
      <c r="CP89" s="423"/>
      <c r="CQ89" s="424"/>
      <c r="CR89" s="421"/>
      <c r="CS89" s="422"/>
      <c r="CT89" s="422"/>
      <c r="CU89" s="422">
        <f t="shared" ref="CU89:CU120" si="52">+CR89-CS89</f>
        <v>0</v>
      </c>
      <c r="CV89" s="422">
        <f t="shared" ref="CV89:CV120" si="53">+CR89-CT89</f>
        <v>0</v>
      </c>
      <c r="CW89" s="422"/>
      <c r="CX89" s="423" t="str">
        <f t="shared" si="38"/>
        <v>-</v>
      </c>
      <c r="CY89" s="414"/>
      <c r="CZ89" s="426"/>
      <c r="DA89" s="422"/>
      <c r="DB89" s="422"/>
      <c r="DC89" s="422"/>
      <c r="DD89" s="422"/>
      <c r="DE89" s="423"/>
      <c r="DF89" s="423"/>
      <c r="DG89" s="427"/>
      <c r="DH89" s="427"/>
      <c r="DI89" s="402"/>
      <c r="DJ89" s="118">
        <f t="shared" ref="DJ89:DJ120" si="54">SUM(D89,J89,P89,V89,AD89,AL89,AU89,BC89,BK89,BT89,CB89,CJ89)-CR89</f>
        <v>0</v>
      </c>
      <c r="DK89" s="118">
        <f t="shared" si="35"/>
        <v>0</v>
      </c>
      <c r="DL89" s="118">
        <f t="shared" si="36"/>
        <v>0</v>
      </c>
      <c r="DM89" s="118">
        <f t="shared" si="37"/>
        <v>0</v>
      </c>
      <c r="DN89" s="402"/>
      <c r="DO89" s="402"/>
      <c r="DP89" s="428">
        <v>0</v>
      </c>
      <c r="DQ89" s="404">
        <f t="shared" si="39"/>
        <v>0</v>
      </c>
      <c r="DR89" s="118">
        <f t="shared" si="40"/>
        <v>0</v>
      </c>
      <c r="DS89" s="118">
        <f t="shared" si="41"/>
        <v>0</v>
      </c>
      <c r="DT89" s="405"/>
      <c r="DU89" s="429">
        <v>0</v>
      </c>
      <c r="DV89" s="407">
        <f t="shared" si="42"/>
        <v>0</v>
      </c>
      <c r="DX89" s="389">
        <f t="shared" si="47"/>
        <v>0</v>
      </c>
      <c r="DY89" s="389">
        <f t="shared" si="48"/>
        <v>0</v>
      </c>
      <c r="DZ89" s="389">
        <f t="shared" si="49"/>
        <v>0</v>
      </c>
      <c r="EB89" s="408"/>
    </row>
    <row r="90" spans="1:132" s="430" customFormat="1" ht="15.75" hidden="1" customHeight="1" outlineLevel="1">
      <c r="A90" s="281"/>
      <c r="B90" s="433" t="s">
        <v>257</v>
      </c>
      <c r="C90" s="420" t="s">
        <v>258</v>
      </c>
      <c r="D90" s="450"/>
      <c r="E90" s="422"/>
      <c r="F90" s="422"/>
      <c r="G90" s="422"/>
      <c r="H90" s="423"/>
      <c r="I90" s="411"/>
      <c r="J90" s="450"/>
      <c r="K90" s="422"/>
      <c r="L90" s="422"/>
      <c r="M90" s="422"/>
      <c r="N90" s="423"/>
      <c r="O90" s="424"/>
      <c r="P90" s="450"/>
      <c r="Q90" s="422"/>
      <c r="R90" s="422"/>
      <c r="S90" s="422"/>
      <c r="T90" s="423"/>
      <c r="U90" s="412"/>
      <c r="V90" s="450"/>
      <c r="W90" s="422"/>
      <c r="X90" s="422"/>
      <c r="Y90" s="422"/>
      <c r="Z90" s="422"/>
      <c r="AA90" s="422"/>
      <c r="AB90" s="423"/>
      <c r="AC90" s="424"/>
      <c r="AD90" s="450"/>
      <c r="AE90" s="422"/>
      <c r="AF90" s="422"/>
      <c r="AG90" s="422"/>
      <c r="AH90" s="422"/>
      <c r="AI90" s="422"/>
      <c r="AJ90" s="423"/>
      <c r="AK90" s="424"/>
      <c r="AL90" s="450"/>
      <c r="AM90" s="422"/>
      <c r="AN90" s="422"/>
      <c r="AO90" s="422"/>
      <c r="AP90" s="422"/>
      <c r="AQ90" s="422"/>
      <c r="AR90" s="422"/>
      <c r="AS90" s="423"/>
      <c r="AT90" s="413"/>
      <c r="AU90" s="450"/>
      <c r="AV90" s="422"/>
      <c r="AW90" s="422"/>
      <c r="AX90" s="422"/>
      <c r="AY90" s="422"/>
      <c r="AZ90" s="422"/>
      <c r="BA90" s="423"/>
      <c r="BB90" s="424"/>
      <c r="BC90" s="485"/>
      <c r="BD90" s="145"/>
      <c r="BE90" s="145"/>
      <c r="BF90" s="145"/>
      <c r="BG90" s="145"/>
      <c r="BH90" s="422"/>
      <c r="BI90" s="423"/>
      <c r="BJ90" s="425"/>
      <c r="BK90" s="450"/>
      <c r="BL90" s="422"/>
      <c r="BM90" s="422"/>
      <c r="BN90" s="422"/>
      <c r="BO90" s="422"/>
      <c r="BP90" s="422"/>
      <c r="BQ90" s="422"/>
      <c r="BR90" s="423"/>
      <c r="BS90" s="425"/>
      <c r="BT90" s="450"/>
      <c r="BU90" s="422"/>
      <c r="BV90" s="422"/>
      <c r="BW90" s="422"/>
      <c r="BX90" s="422"/>
      <c r="BY90" s="422"/>
      <c r="BZ90" s="423"/>
      <c r="CA90" s="364"/>
      <c r="CB90" s="450"/>
      <c r="CC90" s="422"/>
      <c r="CD90" s="422"/>
      <c r="CE90" s="422"/>
      <c r="CF90" s="422"/>
      <c r="CG90" s="422"/>
      <c r="CH90" s="423"/>
      <c r="CI90" s="364"/>
      <c r="CJ90" s="450"/>
      <c r="CK90" s="422"/>
      <c r="CL90" s="422"/>
      <c r="CM90" s="422"/>
      <c r="CN90" s="422"/>
      <c r="CO90" s="422"/>
      <c r="CP90" s="423"/>
      <c r="CQ90" s="424"/>
      <c r="CR90" s="479"/>
      <c r="CS90" s="422"/>
      <c r="CT90" s="422"/>
      <c r="CU90" s="422">
        <f t="shared" si="52"/>
        <v>0</v>
      </c>
      <c r="CV90" s="422">
        <f t="shared" si="53"/>
        <v>0</v>
      </c>
      <c r="CW90" s="422"/>
      <c r="CX90" s="423" t="str">
        <f t="shared" si="38"/>
        <v>-</v>
      </c>
      <c r="CY90" s="414"/>
      <c r="CZ90" s="426"/>
      <c r="DA90" s="422"/>
      <c r="DB90" s="422"/>
      <c r="DC90" s="422"/>
      <c r="DD90" s="422"/>
      <c r="DE90" s="423" t="e">
        <f>+CZ90/DD90-1</f>
        <v>#DIV/0!</v>
      </c>
      <c r="DF90" s="423" t="e">
        <f>+DA90/DD90-1</f>
        <v>#DIV/0!</v>
      </c>
      <c r="DG90" s="427" t="e">
        <f>+DB90/DD90-1</f>
        <v>#DIV/0!</v>
      </c>
      <c r="DH90" s="427" t="e">
        <f>+DC90/DD90-1</f>
        <v>#DIV/0!</v>
      </c>
      <c r="DI90" s="402"/>
      <c r="DJ90" s="118">
        <f t="shared" si="54"/>
        <v>0</v>
      </c>
      <c r="DK90" s="118">
        <f t="shared" ref="DK90:DK112" si="55">SUM(E90,K90,Q90,W90,AE90,AM90,AV90,BD90,BL90,BU90,CC90,CK90)-CS90</f>
        <v>0</v>
      </c>
      <c r="DL90" s="118">
        <f t="shared" si="36"/>
        <v>0</v>
      </c>
      <c r="DM90" s="118">
        <f t="shared" si="37"/>
        <v>0</v>
      </c>
      <c r="DN90" s="402"/>
      <c r="DO90" s="402"/>
      <c r="DP90" s="490">
        <v>2486243611</v>
      </c>
      <c r="DQ90" s="404">
        <f t="shared" si="39"/>
        <v>2486.2436109999999</v>
      </c>
      <c r="DR90" s="118">
        <f t="shared" si="40"/>
        <v>0</v>
      </c>
      <c r="DS90" s="118">
        <f t="shared" si="41"/>
        <v>0</v>
      </c>
      <c r="DT90" s="405"/>
      <c r="DU90" s="429">
        <v>224.26592600000001</v>
      </c>
      <c r="DV90" s="407">
        <f t="shared" si="42"/>
        <v>224.26592600000001</v>
      </c>
      <c r="DX90" s="389">
        <f t="shared" si="47"/>
        <v>0</v>
      </c>
      <c r="DY90" s="389">
        <f t="shared" si="48"/>
        <v>0</v>
      </c>
      <c r="DZ90" s="389">
        <f t="shared" si="49"/>
        <v>0</v>
      </c>
      <c r="EB90" s="408"/>
    </row>
    <row r="91" spans="1:132" s="430" customFormat="1" ht="15.75" hidden="1" customHeight="1" outlineLevel="1">
      <c r="A91" s="281"/>
      <c r="B91" s="433" t="s">
        <v>259</v>
      </c>
      <c r="C91" s="420" t="s">
        <v>260</v>
      </c>
      <c r="D91" s="421"/>
      <c r="E91" s="422"/>
      <c r="F91" s="422"/>
      <c r="G91" s="422"/>
      <c r="H91" s="423"/>
      <c r="I91" s="411"/>
      <c r="J91" s="421"/>
      <c r="K91" s="422"/>
      <c r="L91" s="422"/>
      <c r="M91" s="422"/>
      <c r="N91" s="423"/>
      <c r="O91" s="424"/>
      <c r="P91" s="421"/>
      <c r="Q91" s="422"/>
      <c r="R91" s="422"/>
      <c r="S91" s="422"/>
      <c r="T91" s="423"/>
      <c r="U91" s="412"/>
      <c r="V91" s="421"/>
      <c r="W91" s="422"/>
      <c r="X91" s="422"/>
      <c r="Y91" s="422"/>
      <c r="Z91" s="422"/>
      <c r="AA91" s="422"/>
      <c r="AB91" s="423"/>
      <c r="AC91" s="424"/>
      <c r="AD91" s="421"/>
      <c r="AE91" s="422"/>
      <c r="AF91" s="422"/>
      <c r="AG91" s="422"/>
      <c r="AH91" s="422"/>
      <c r="AI91" s="422"/>
      <c r="AJ91" s="423"/>
      <c r="AK91" s="424"/>
      <c r="AL91" s="421"/>
      <c r="AM91" s="422"/>
      <c r="AN91" s="422"/>
      <c r="AO91" s="422"/>
      <c r="AP91" s="422"/>
      <c r="AQ91" s="422"/>
      <c r="AR91" s="422"/>
      <c r="AS91" s="423"/>
      <c r="AT91" s="413"/>
      <c r="AU91" s="421"/>
      <c r="AV91" s="422"/>
      <c r="AW91" s="422"/>
      <c r="AX91" s="422"/>
      <c r="AY91" s="422"/>
      <c r="AZ91" s="422"/>
      <c r="BA91" s="423"/>
      <c r="BB91" s="424"/>
      <c r="BC91" s="277"/>
      <c r="BD91" s="145"/>
      <c r="BE91" s="145"/>
      <c r="BF91" s="145"/>
      <c r="BG91" s="145"/>
      <c r="BH91" s="422"/>
      <c r="BI91" s="423"/>
      <c r="BJ91" s="425"/>
      <c r="BK91" s="421"/>
      <c r="BL91" s="422"/>
      <c r="BM91" s="422"/>
      <c r="BN91" s="422"/>
      <c r="BO91" s="422"/>
      <c r="BP91" s="422"/>
      <c r="BQ91" s="422"/>
      <c r="BR91" s="423"/>
      <c r="BS91" s="425"/>
      <c r="BT91" s="421"/>
      <c r="BU91" s="422"/>
      <c r="BV91" s="422"/>
      <c r="BW91" s="422"/>
      <c r="BX91" s="422"/>
      <c r="BY91" s="422"/>
      <c r="BZ91" s="423"/>
      <c r="CA91" s="364"/>
      <c r="CB91" s="431"/>
      <c r="CC91" s="422"/>
      <c r="CD91" s="422"/>
      <c r="CE91" s="422"/>
      <c r="CF91" s="422"/>
      <c r="CG91" s="422"/>
      <c r="CH91" s="423"/>
      <c r="CI91" s="364"/>
      <c r="CJ91" s="431"/>
      <c r="CK91" s="422"/>
      <c r="CL91" s="422"/>
      <c r="CM91" s="422"/>
      <c r="CN91" s="422"/>
      <c r="CO91" s="422"/>
      <c r="CP91" s="423"/>
      <c r="CQ91" s="424"/>
      <c r="CR91" s="479"/>
      <c r="CS91" s="422"/>
      <c r="CT91" s="422"/>
      <c r="CU91" s="422">
        <f t="shared" si="52"/>
        <v>0</v>
      </c>
      <c r="CV91" s="422">
        <f t="shared" si="53"/>
        <v>0</v>
      </c>
      <c r="CW91" s="422"/>
      <c r="CX91" s="423" t="str">
        <f t="shared" si="38"/>
        <v>-</v>
      </c>
      <c r="CY91" s="414"/>
      <c r="CZ91" s="426"/>
      <c r="DA91" s="422"/>
      <c r="DB91" s="422"/>
      <c r="DC91" s="422"/>
      <c r="DD91" s="422"/>
      <c r="DE91" s="423" t="e">
        <f>+CZ91/DD91-1</f>
        <v>#DIV/0!</v>
      </c>
      <c r="DF91" s="423" t="e">
        <f>+DA91/DD91-1</f>
        <v>#DIV/0!</v>
      </c>
      <c r="DG91" s="427" t="e">
        <f>+DB91/DD91-1</f>
        <v>#DIV/0!</v>
      </c>
      <c r="DH91" s="427" t="e">
        <f>+DC91/DD91-1</f>
        <v>#DIV/0!</v>
      </c>
      <c r="DI91" s="402"/>
      <c r="DJ91" s="118">
        <f t="shared" si="54"/>
        <v>0</v>
      </c>
      <c r="DK91" s="118">
        <f t="shared" si="55"/>
        <v>0</v>
      </c>
      <c r="DL91" s="118">
        <f t="shared" si="36"/>
        <v>0</v>
      </c>
      <c r="DM91" s="118">
        <f t="shared" si="37"/>
        <v>0</v>
      </c>
      <c r="DN91" s="402"/>
      <c r="DO91" s="402"/>
      <c r="DP91" s="428">
        <v>519830522</v>
      </c>
      <c r="DQ91" s="404">
        <f t="shared" si="39"/>
        <v>519.83052199999997</v>
      </c>
      <c r="DR91" s="118">
        <f t="shared" si="40"/>
        <v>0</v>
      </c>
      <c r="DS91" s="118">
        <f t="shared" si="41"/>
        <v>0</v>
      </c>
      <c r="DT91" s="405"/>
      <c r="DU91" s="429">
        <v>47.063001999999997</v>
      </c>
      <c r="DV91" s="407">
        <f t="shared" si="42"/>
        <v>47.063001999999997</v>
      </c>
      <c r="DX91" s="389">
        <f t="shared" si="47"/>
        <v>0</v>
      </c>
      <c r="DY91" s="389">
        <f t="shared" si="48"/>
        <v>0</v>
      </c>
      <c r="DZ91" s="389">
        <f t="shared" si="49"/>
        <v>0</v>
      </c>
      <c r="EB91" s="408"/>
    </row>
    <row r="92" spans="1:132" s="430" customFormat="1" ht="15.75" hidden="1" customHeight="1" outlineLevel="1">
      <c r="A92" s="281"/>
      <c r="B92" s="433" t="s">
        <v>261</v>
      </c>
      <c r="C92" s="420" t="s">
        <v>262</v>
      </c>
      <c r="D92" s="421"/>
      <c r="E92" s="422"/>
      <c r="F92" s="422"/>
      <c r="G92" s="422"/>
      <c r="H92" s="423"/>
      <c r="I92" s="411"/>
      <c r="J92" s="421"/>
      <c r="K92" s="422"/>
      <c r="L92" s="422"/>
      <c r="M92" s="422"/>
      <c r="N92" s="423"/>
      <c r="O92" s="424"/>
      <c r="P92" s="421"/>
      <c r="Q92" s="422"/>
      <c r="R92" s="422"/>
      <c r="S92" s="422"/>
      <c r="T92" s="423"/>
      <c r="U92" s="412"/>
      <c r="V92" s="421"/>
      <c r="W92" s="422"/>
      <c r="X92" s="422"/>
      <c r="Y92" s="422"/>
      <c r="Z92" s="422"/>
      <c r="AA92" s="422"/>
      <c r="AB92" s="423"/>
      <c r="AC92" s="424"/>
      <c r="AD92" s="421"/>
      <c r="AE92" s="422"/>
      <c r="AF92" s="422"/>
      <c r="AG92" s="422"/>
      <c r="AH92" s="422"/>
      <c r="AI92" s="422"/>
      <c r="AJ92" s="423"/>
      <c r="AK92" s="424"/>
      <c r="AL92" s="421"/>
      <c r="AM92" s="422"/>
      <c r="AN92" s="422"/>
      <c r="AO92" s="422"/>
      <c r="AP92" s="422"/>
      <c r="AQ92" s="422"/>
      <c r="AR92" s="422"/>
      <c r="AS92" s="423"/>
      <c r="AT92" s="413"/>
      <c r="AU92" s="421"/>
      <c r="AV92" s="422"/>
      <c r="AW92" s="422"/>
      <c r="AX92" s="422"/>
      <c r="AY92" s="422"/>
      <c r="AZ92" s="422"/>
      <c r="BA92" s="423"/>
      <c r="BB92" s="424"/>
      <c r="BC92" s="277"/>
      <c r="BD92" s="145"/>
      <c r="BE92" s="145"/>
      <c r="BF92" s="145"/>
      <c r="BG92" s="145"/>
      <c r="BH92" s="422"/>
      <c r="BI92" s="423"/>
      <c r="BJ92" s="425"/>
      <c r="BK92" s="421"/>
      <c r="BL92" s="422"/>
      <c r="BM92" s="422"/>
      <c r="BN92" s="422"/>
      <c r="BO92" s="422"/>
      <c r="BP92" s="422"/>
      <c r="BQ92" s="422"/>
      <c r="BR92" s="423"/>
      <c r="BS92" s="425"/>
      <c r="BT92" s="421"/>
      <c r="BU92" s="422"/>
      <c r="BV92" s="422"/>
      <c r="BW92" s="422"/>
      <c r="BX92" s="422"/>
      <c r="BY92" s="422"/>
      <c r="BZ92" s="423"/>
      <c r="CA92" s="364"/>
      <c r="CB92" s="421"/>
      <c r="CC92" s="422"/>
      <c r="CD92" s="422"/>
      <c r="CE92" s="422"/>
      <c r="CF92" s="422"/>
      <c r="CG92" s="422"/>
      <c r="CH92" s="423"/>
      <c r="CI92" s="364"/>
      <c r="CJ92" s="421"/>
      <c r="CK92" s="422"/>
      <c r="CL92" s="422"/>
      <c r="CM92" s="422"/>
      <c r="CN92" s="422"/>
      <c r="CO92" s="422"/>
      <c r="CP92" s="423"/>
      <c r="CQ92" s="424"/>
      <c r="CR92" s="421"/>
      <c r="CS92" s="422"/>
      <c r="CT92" s="422"/>
      <c r="CU92" s="422">
        <f t="shared" si="52"/>
        <v>0</v>
      </c>
      <c r="CV92" s="422">
        <f t="shared" si="53"/>
        <v>0</v>
      </c>
      <c r="CW92" s="422"/>
      <c r="CX92" s="423" t="str">
        <f t="shared" si="38"/>
        <v>-</v>
      </c>
      <c r="CY92" s="414"/>
      <c r="CZ92" s="426"/>
      <c r="DA92" s="422"/>
      <c r="DB92" s="422"/>
      <c r="DC92" s="422"/>
      <c r="DD92" s="422"/>
      <c r="DE92" s="423"/>
      <c r="DF92" s="423"/>
      <c r="DG92" s="427"/>
      <c r="DH92" s="427"/>
      <c r="DI92" s="402"/>
      <c r="DJ92" s="118">
        <f t="shared" si="54"/>
        <v>0</v>
      </c>
      <c r="DK92" s="118">
        <f t="shared" si="55"/>
        <v>0</v>
      </c>
      <c r="DL92" s="118">
        <f t="shared" si="36"/>
        <v>0</v>
      </c>
      <c r="DM92" s="118">
        <f t="shared" si="37"/>
        <v>0</v>
      </c>
      <c r="DN92" s="402"/>
      <c r="DO92" s="402"/>
      <c r="DP92" s="428">
        <v>0</v>
      </c>
      <c r="DQ92" s="404">
        <f t="shared" si="39"/>
        <v>0</v>
      </c>
      <c r="DR92" s="118">
        <f t="shared" si="40"/>
        <v>0</v>
      </c>
      <c r="DS92" s="118">
        <f t="shared" si="41"/>
        <v>0</v>
      </c>
      <c r="DT92" s="405"/>
      <c r="DU92" s="429">
        <v>0</v>
      </c>
      <c r="DV92" s="407">
        <f t="shared" si="42"/>
        <v>0</v>
      </c>
      <c r="DX92" s="389">
        <f t="shared" si="47"/>
        <v>0</v>
      </c>
      <c r="DY92" s="389">
        <f t="shared" si="48"/>
        <v>0</v>
      </c>
      <c r="DZ92" s="389">
        <f t="shared" si="49"/>
        <v>0</v>
      </c>
      <c r="EB92" s="408"/>
    </row>
    <row r="93" spans="1:132" s="430" customFormat="1" ht="15.75" hidden="1" customHeight="1" outlineLevel="1">
      <c r="A93" s="281"/>
      <c r="B93" s="433" t="s">
        <v>263</v>
      </c>
      <c r="C93" s="420" t="s">
        <v>264</v>
      </c>
      <c r="D93" s="421"/>
      <c r="E93" s="422"/>
      <c r="F93" s="422"/>
      <c r="G93" s="422"/>
      <c r="H93" s="423"/>
      <c r="I93" s="411"/>
      <c r="J93" s="421"/>
      <c r="K93" s="422"/>
      <c r="L93" s="422"/>
      <c r="M93" s="422"/>
      <c r="N93" s="423"/>
      <c r="O93" s="424"/>
      <c r="P93" s="421"/>
      <c r="Q93" s="422"/>
      <c r="R93" s="422"/>
      <c r="S93" s="422"/>
      <c r="T93" s="423"/>
      <c r="U93" s="412"/>
      <c r="V93" s="421"/>
      <c r="W93" s="422"/>
      <c r="X93" s="422"/>
      <c r="Y93" s="422"/>
      <c r="Z93" s="422"/>
      <c r="AA93" s="422"/>
      <c r="AB93" s="423"/>
      <c r="AC93" s="424"/>
      <c r="AD93" s="421"/>
      <c r="AE93" s="422"/>
      <c r="AF93" s="422"/>
      <c r="AG93" s="422"/>
      <c r="AH93" s="422"/>
      <c r="AI93" s="422"/>
      <c r="AJ93" s="423"/>
      <c r="AK93" s="424"/>
      <c r="AL93" s="421"/>
      <c r="AM93" s="422"/>
      <c r="AN93" s="422"/>
      <c r="AO93" s="422"/>
      <c r="AP93" s="422"/>
      <c r="AQ93" s="422"/>
      <c r="AR93" s="422"/>
      <c r="AS93" s="423"/>
      <c r="AT93" s="413"/>
      <c r="AU93" s="421"/>
      <c r="AV93" s="422"/>
      <c r="AW93" s="422"/>
      <c r="AX93" s="422"/>
      <c r="AY93" s="422"/>
      <c r="AZ93" s="422"/>
      <c r="BA93" s="423"/>
      <c r="BB93" s="424"/>
      <c r="BC93" s="277"/>
      <c r="BD93" s="145"/>
      <c r="BE93" s="145"/>
      <c r="BF93" s="145"/>
      <c r="BG93" s="145"/>
      <c r="BH93" s="422"/>
      <c r="BI93" s="423"/>
      <c r="BJ93" s="425"/>
      <c r="BK93" s="421"/>
      <c r="BL93" s="422"/>
      <c r="BM93" s="422"/>
      <c r="BN93" s="422"/>
      <c r="BO93" s="422"/>
      <c r="BP93" s="422"/>
      <c r="BQ93" s="422"/>
      <c r="BR93" s="423"/>
      <c r="BS93" s="425"/>
      <c r="BT93" s="421"/>
      <c r="BU93" s="422"/>
      <c r="BV93" s="422"/>
      <c r="BW93" s="422"/>
      <c r="BX93" s="422"/>
      <c r="BY93" s="422"/>
      <c r="BZ93" s="423"/>
      <c r="CA93" s="364"/>
      <c r="CB93" s="421"/>
      <c r="CC93" s="422"/>
      <c r="CD93" s="422"/>
      <c r="CE93" s="422"/>
      <c r="CF93" s="422"/>
      <c r="CG93" s="422"/>
      <c r="CH93" s="423"/>
      <c r="CI93" s="364"/>
      <c r="CJ93" s="421"/>
      <c r="CK93" s="422"/>
      <c r="CL93" s="422"/>
      <c r="CM93" s="422"/>
      <c r="CN93" s="422"/>
      <c r="CO93" s="422"/>
      <c r="CP93" s="423"/>
      <c r="CQ93" s="424"/>
      <c r="CR93" s="421"/>
      <c r="CS93" s="422"/>
      <c r="CT93" s="422"/>
      <c r="CU93" s="422">
        <f t="shared" si="52"/>
        <v>0</v>
      </c>
      <c r="CV93" s="422">
        <f t="shared" si="53"/>
        <v>0</v>
      </c>
      <c r="CW93" s="422"/>
      <c r="CX93" s="423" t="str">
        <f t="shared" si="38"/>
        <v>-</v>
      </c>
      <c r="CY93" s="414"/>
      <c r="CZ93" s="426"/>
      <c r="DA93" s="422"/>
      <c r="DB93" s="422"/>
      <c r="DC93" s="422"/>
      <c r="DD93" s="422"/>
      <c r="DE93" s="423"/>
      <c r="DF93" s="423"/>
      <c r="DG93" s="427"/>
      <c r="DH93" s="427"/>
      <c r="DI93" s="402"/>
      <c r="DJ93" s="118">
        <f t="shared" si="54"/>
        <v>0</v>
      </c>
      <c r="DK93" s="118">
        <f t="shared" si="55"/>
        <v>0</v>
      </c>
      <c r="DL93" s="118">
        <f t="shared" si="36"/>
        <v>0</v>
      </c>
      <c r="DM93" s="118">
        <f t="shared" si="37"/>
        <v>0</v>
      </c>
      <c r="DN93" s="402"/>
      <c r="DO93" s="402"/>
      <c r="DP93" s="428">
        <v>0</v>
      </c>
      <c r="DQ93" s="404">
        <f t="shared" si="39"/>
        <v>0</v>
      </c>
      <c r="DR93" s="118">
        <f t="shared" si="40"/>
        <v>0</v>
      </c>
      <c r="DS93" s="118">
        <f t="shared" si="41"/>
        <v>0</v>
      </c>
      <c r="DT93" s="405"/>
      <c r="DU93" s="429">
        <v>0</v>
      </c>
      <c r="DV93" s="407">
        <f t="shared" si="42"/>
        <v>0</v>
      </c>
      <c r="DX93" s="389">
        <f t="shared" si="47"/>
        <v>0</v>
      </c>
      <c r="DY93" s="389">
        <f t="shared" si="48"/>
        <v>0</v>
      </c>
      <c r="DZ93" s="389">
        <f t="shared" si="49"/>
        <v>0</v>
      </c>
      <c r="EB93" s="408"/>
    </row>
    <row r="94" spans="1:132" s="430" customFormat="1" ht="15.75" hidden="1" customHeight="1" outlineLevel="1">
      <c r="A94" s="281"/>
      <c r="B94" s="433" t="s">
        <v>265</v>
      </c>
      <c r="C94" s="420" t="s">
        <v>266</v>
      </c>
      <c r="D94" s="421"/>
      <c r="E94" s="422"/>
      <c r="F94" s="422"/>
      <c r="G94" s="422"/>
      <c r="H94" s="423"/>
      <c r="I94" s="411"/>
      <c r="J94" s="421"/>
      <c r="K94" s="422"/>
      <c r="L94" s="422"/>
      <c r="M94" s="422"/>
      <c r="N94" s="423"/>
      <c r="O94" s="424"/>
      <c r="P94" s="421"/>
      <c r="Q94" s="422"/>
      <c r="R94" s="422"/>
      <c r="S94" s="422"/>
      <c r="T94" s="423"/>
      <c r="U94" s="412"/>
      <c r="V94" s="421"/>
      <c r="W94" s="422"/>
      <c r="X94" s="422"/>
      <c r="Y94" s="422"/>
      <c r="Z94" s="422"/>
      <c r="AA94" s="422"/>
      <c r="AB94" s="423"/>
      <c r="AC94" s="424"/>
      <c r="AD94" s="421"/>
      <c r="AE94" s="422"/>
      <c r="AF94" s="422"/>
      <c r="AG94" s="422"/>
      <c r="AH94" s="422"/>
      <c r="AI94" s="422"/>
      <c r="AJ94" s="423"/>
      <c r="AK94" s="424"/>
      <c r="AL94" s="421"/>
      <c r="AM94" s="422"/>
      <c r="AN94" s="422"/>
      <c r="AO94" s="422"/>
      <c r="AP94" s="422"/>
      <c r="AQ94" s="422"/>
      <c r="AR94" s="422"/>
      <c r="AS94" s="423"/>
      <c r="AT94" s="413"/>
      <c r="AU94" s="421"/>
      <c r="AV94" s="422"/>
      <c r="AW94" s="422"/>
      <c r="AX94" s="422"/>
      <c r="AY94" s="422"/>
      <c r="AZ94" s="422"/>
      <c r="BA94" s="423"/>
      <c r="BB94" s="424"/>
      <c r="BC94" s="277"/>
      <c r="BD94" s="145"/>
      <c r="BE94" s="145"/>
      <c r="BF94" s="145"/>
      <c r="BG94" s="145"/>
      <c r="BH94" s="422"/>
      <c r="BI94" s="423"/>
      <c r="BJ94" s="425"/>
      <c r="BK94" s="421"/>
      <c r="BL94" s="422"/>
      <c r="BM94" s="422"/>
      <c r="BN94" s="422"/>
      <c r="BO94" s="422"/>
      <c r="BP94" s="422"/>
      <c r="BQ94" s="422"/>
      <c r="BR94" s="423"/>
      <c r="BS94" s="425"/>
      <c r="BT94" s="421"/>
      <c r="BU94" s="422"/>
      <c r="BV94" s="422"/>
      <c r="BW94" s="422"/>
      <c r="BX94" s="422"/>
      <c r="BY94" s="422"/>
      <c r="BZ94" s="423"/>
      <c r="CA94" s="364"/>
      <c r="CB94" s="421"/>
      <c r="CC94" s="422"/>
      <c r="CD94" s="422"/>
      <c r="CE94" s="422"/>
      <c r="CF94" s="422"/>
      <c r="CG94" s="422"/>
      <c r="CH94" s="423"/>
      <c r="CI94" s="364"/>
      <c r="CJ94" s="421"/>
      <c r="CK94" s="422"/>
      <c r="CL94" s="422"/>
      <c r="CM94" s="422"/>
      <c r="CN94" s="422"/>
      <c r="CO94" s="422"/>
      <c r="CP94" s="423"/>
      <c r="CQ94" s="424"/>
      <c r="CR94" s="421"/>
      <c r="CS94" s="422"/>
      <c r="CT94" s="422"/>
      <c r="CU94" s="422">
        <f t="shared" si="52"/>
        <v>0</v>
      </c>
      <c r="CV94" s="422">
        <f t="shared" si="53"/>
        <v>0</v>
      </c>
      <c r="CW94" s="422"/>
      <c r="CX94" s="423" t="str">
        <f t="shared" si="38"/>
        <v>-</v>
      </c>
      <c r="CY94" s="414"/>
      <c r="CZ94" s="426"/>
      <c r="DA94" s="422"/>
      <c r="DB94" s="422"/>
      <c r="DC94" s="422"/>
      <c r="DD94" s="422"/>
      <c r="DE94" s="423"/>
      <c r="DF94" s="423"/>
      <c r="DG94" s="427" t="e">
        <f>+DB94/DD94-1</f>
        <v>#DIV/0!</v>
      </c>
      <c r="DH94" s="427" t="e">
        <f>+DC94/DD94-1</f>
        <v>#DIV/0!</v>
      </c>
      <c r="DI94" s="402"/>
      <c r="DJ94" s="118">
        <f t="shared" si="54"/>
        <v>0</v>
      </c>
      <c r="DK94" s="118">
        <f t="shared" si="55"/>
        <v>0</v>
      </c>
      <c r="DL94" s="118">
        <f t="shared" si="36"/>
        <v>0</v>
      </c>
      <c r="DM94" s="118">
        <f t="shared" si="37"/>
        <v>0</v>
      </c>
      <c r="DN94" s="402"/>
      <c r="DO94" s="402"/>
      <c r="DP94" s="428">
        <v>2491688</v>
      </c>
      <c r="DQ94" s="404">
        <f t="shared" si="39"/>
        <v>2.4916879999999999</v>
      </c>
      <c r="DR94" s="118">
        <f t="shared" si="40"/>
        <v>0</v>
      </c>
      <c r="DS94" s="118">
        <f t="shared" si="41"/>
        <v>0</v>
      </c>
      <c r="DT94" s="405"/>
      <c r="DU94" s="429">
        <v>1.28345</v>
      </c>
      <c r="DV94" s="407">
        <f t="shared" si="42"/>
        <v>1.28345</v>
      </c>
      <c r="DX94" s="389">
        <f t="shared" si="47"/>
        <v>0</v>
      </c>
      <c r="DY94" s="389">
        <f t="shared" si="48"/>
        <v>0</v>
      </c>
      <c r="DZ94" s="389">
        <f t="shared" si="49"/>
        <v>0</v>
      </c>
      <c r="EB94" s="408"/>
    </row>
    <row r="95" spans="1:132" s="430" customFormat="1" ht="15.75" hidden="1" customHeight="1" outlineLevel="1">
      <c r="A95" s="281"/>
      <c r="B95" s="433" t="s">
        <v>267</v>
      </c>
      <c r="C95" s="420" t="s">
        <v>268</v>
      </c>
      <c r="D95" s="421"/>
      <c r="E95" s="422"/>
      <c r="F95" s="422"/>
      <c r="G95" s="422"/>
      <c r="H95" s="423"/>
      <c r="I95" s="411"/>
      <c r="J95" s="421"/>
      <c r="K95" s="422"/>
      <c r="L95" s="422"/>
      <c r="M95" s="422"/>
      <c r="N95" s="423"/>
      <c r="O95" s="424"/>
      <c r="P95" s="421"/>
      <c r="Q95" s="422"/>
      <c r="R95" s="422"/>
      <c r="S95" s="422"/>
      <c r="T95" s="423"/>
      <c r="U95" s="412"/>
      <c r="V95" s="421"/>
      <c r="W95" s="422"/>
      <c r="X95" s="422"/>
      <c r="Y95" s="422"/>
      <c r="Z95" s="422"/>
      <c r="AA95" s="422"/>
      <c r="AB95" s="423"/>
      <c r="AC95" s="424"/>
      <c r="AD95" s="421"/>
      <c r="AE95" s="422"/>
      <c r="AF95" s="422"/>
      <c r="AG95" s="422"/>
      <c r="AH95" s="422"/>
      <c r="AI95" s="422"/>
      <c r="AJ95" s="423"/>
      <c r="AK95" s="424"/>
      <c r="AL95" s="421"/>
      <c r="AM95" s="422"/>
      <c r="AN95" s="422"/>
      <c r="AO95" s="422"/>
      <c r="AP95" s="422"/>
      <c r="AQ95" s="422"/>
      <c r="AR95" s="422"/>
      <c r="AS95" s="423"/>
      <c r="AT95" s="413"/>
      <c r="AU95" s="421"/>
      <c r="AV95" s="422"/>
      <c r="AW95" s="422"/>
      <c r="AX95" s="422"/>
      <c r="AY95" s="422"/>
      <c r="AZ95" s="422"/>
      <c r="BA95" s="423"/>
      <c r="BB95" s="424"/>
      <c r="BC95" s="277"/>
      <c r="BD95" s="145"/>
      <c r="BE95" s="145"/>
      <c r="BF95" s="145"/>
      <c r="BG95" s="145"/>
      <c r="BH95" s="422"/>
      <c r="BI95" s="423"/>
      <c r="BJ95" s="425"/>
      <c r="BK95" s="421"/>
      <c r="BL95" s="422"/>
      <c r="BM95" s="422"/>
      <c r="BN95" s="422"/>
      <c r="BO95" s="422"/>
      <c r="BP95" s="422"/>
      <c r="BQ95" s="422"/>
      <c r="BR95" s="423"/>
      <c r="BS95" s="425"/>
      <c r="BT95" s="421"/>
      <c r="BU95" s="422"/>
      <c r="BV95" s="422"/>
      <c r="BW95" s="422"/>
      <c r="BX95" s="422"/>
      <c r="BY95" s="422"/>
      <c r="BZ95" s="423"/>
      <c r="CA95" s="364"/>
      <c r="CB95" s="421"/>
      <c r="CC95" s="422"/>
      <c r="CD95" s="422"/>
      <c r="CE95" s="422"/>
      <c r="CF95" s="422"/>
      <c r="CG95" s="422"/>
      <c r="CH95" s="423"/>
      <c r="CI95" s="364"/>
      <c r="CJ95" s="421"/>
      <c r="CK95" s="422"/>
      <c r="CL95" s="422"/>
      <c r="CM95" s="422"/>
      <c r="CN95" s="422"/>
      <c r="CO95" s="422"/>
      <c r="CP95" s="423"/>
      <c r="CQ95" s="424"/>
      <c r="CR95" s="421"/>
      <c r="CS95" s="422"/>
      <c r="CT95" s="422"/>
      <c r="CU95" s="422">
        <f t="shared" si="52"/>
        <v>0</v>
      </c>
      <c r="CV95" s="422">
        <f t="shared" si="53"/>
        <v>0</v>
      </c>
      <c r="CW95" s="422"/>
      <c r="CX95" s="423" t="str">
        <f t="shared" si="38"/>
        <v>-</v>
      </c>
      <c r="CY95" s="414"/>
      <c r="CZ95" s="426"/>
      <c r="DA95" s="422"/>
      <c r="DB95" s="422"/>
      <c r="DC95" s="422"/>
      <c r="DD95" s="422"/>
      <c r="DE95" s="423"/>
      <c r="DF95" s="423"/>
      <c r="DG95" s="427"/>
      <c r="DH95" s="427"/>
      <c r="DI95" s="402"/>
      <c r="DJ95" s="118">
        <f t="shared" si="54"/>
        <v>0</v>
      </c>
      <c r="DK95" s="118">
        <f t="shared" si="55"/>
        <v>0</v>
      </c>
      <c r="DL95" s="118">
        <f t="shared" si="36"/>
        <v>0</v>
      </c>
      <c r="DM95" s="118">
        <f t="shared" si="37"/>
        <v>0</v>
      </c>
      <c r="DN95" s="402"/>
      <c r="DO95" s="402"/>
      <c r="DP95" s="428">
        <v>0</v>
      </c>
      <c r="DQ95" s="404">
        <f t="shared" si="39"/>
        <v>0</v>
      </c>
      <c r="DR95" s="118">
        <f t="shared" si="40"/>
        <v>0</v>
      </c>
      <c r="DS95" s="118">
        <f t="shared" si="41"/>
        <v>0</v>
      </c>
      <c r="DT95" s="405"/>
      <c r="DU95" s="429">
        <v>0</v>
      </c>
      <c r="DV95" s="407">
        <f t="shared" si="42"/>
        <v>0</v>
      </c>
      <c r="DX95" s="389">
        <f t="shared" si="47"/>
        <v>0</v>
      </c>
      <c r="DY95" s="389">
        <f t="shared" si="48"/>
        <v>0</v>
      </c>
      <c r="DZ95" s="389">
        <f t="shared" si="49"/>
        <v>0</v>
      </c>
      <c r="EB95" s="408"/>
    </row>
    <row r="96" spans="1:132" s="430" customFormat="1" ht="15.75" hidden="1" customHeight="1" outlineLevel="1">
      <c r="A96" s="281"/>
      <c r="B96" s="433" t="s">
        <v>269</v>
      </c>
      <c r="C96" s="420" t="s">
        <v>270</v>
      </c>
      <c r="D96" s="421"/>
      <c r="E96" s="422"/>
      <c r="F96" s="422"/>
      <c r="G96" s="422"/>
      <c r="H96" s="423"/>
      <c r="I96" s="411"/>
      <c r="J96" s="421"/>
      <c r="K96" s="422"/>
      <c r="L96" s="422"/>
      <c r="M96" s="422"/>
      <c r="N96" s="423"/>
      <c r="O96" s="424"/>
      <c r="P96" s="421"/>
      <c r="Q96" s="422"/>
      <c r="R96" s="422"/>
      <c r="S96" s="422"/>
      <c r="T96" s="423"/>
      <c r="U96" s="412"/>
      <c r="V96" s="421"/>
      <c r="W96" s="422"/>
      <c r="X96" s="422"/>
      <c r="Y96" s="422"/>
      <c r="Z96" s="422"/>
      <c r="AA96" s="422"/>
      <c r="AB96" s="423"/>
      <c r="AC96" s="424"/>
      <c r="AD96" s="421"/>
      <c r="AE96" s="422"/>
      <c r="AF96" s="422"/>
      <c r="AG96" s="422"/>
      <c r="AH96" s="422"/>
      <c r="AI96" s="422"/>
      <c r="AJ96" s="423"/>
      <c r="AK96" s="424"/>
      <c r="AL96" s="421"/>
      <c r="AM96" s="422"/>
      <c r="AN96" s="422"/>
      <c r="AO96" s="422"/>
      <c r="AP96" s="422"/>
      <c r="AQ96" s="422"/>
      <c r="AR96" s="422"/>
      <c r="AS96" s="423"/>
      <c r="AT96" s="413"/>
      <c r="AU96" s="421"/>
      <c r="AV96" s="422"/>
      <c r="AW96" s="422"/>
      <c r="AX96" s="422"/>
      <c r="AY96" s="422"/>
      <c r="AZ96" s="422"/>
      <c r="BA96" s="423"/>
      <c r="BB96" s="424"/>
      <c r="BC96" s="277"/>
      <c r="BD96" s="145"/>
      <c r="BE96" s="145"/>
      <c r="BF96" s="145"/>
      <c r="BG96" s="145"/>
      <c r="BH96" s="422"/>
      <c r="BI96" s="423"/>
      <c r="BJ96" s="425"/>
      <c r="BK96" s="421"/>
      <c r="BL96" s="422"/>
      <c r="BM96" s="422"/>
      <c r="BN96" s="422"/>
      <c r="BO96" s="422"/>
      <c r="BP96" s="422"/>
      <c r="BQ96" s="422"/>
      <c r="BR96" s="423"/>
      <c r="BS96" s="425"/>
      <c r="BT96" s="421"/>
      <c r="BU96" s="422"/>
      <c r="BV96" s="422"/>
      <c r="BW96" s="422"/>
      <c r="BX96" s="422"/>
      <c r="BY96" s="422"/>
      <c r="BZ96" s="423"/>
      <c r="CA96" s="364"/>
      <c r="CB96" s="421"/>
      <c r="CC96" s="422"/>
      <c r="CD96" s="422"/>
      <c r="CE96" s="422"/>
      <c r="CF96" s="422"/>
      <c r="CG96" s="422"/>
      <c r="CH96" s="423"/>
      <c r="CI96" s="364"/>
      <c r="CJ96" s="421"/>
      <c r="CK96" s="422"/>
      <c r="CL96" s="422"/>
      <c r="CM96" s="422"/>
      <c r="CN96" s="422"/>
      <c r="CO96" s="422"/>
      <c r="CP96" s="423"/>
      <c r="CQ96" s="424"/>
      <c r="CR96" s="421"/>
      <c r="CS96" s="422"/>
      <c r="CT96" s="422"/>
      <c r="CU96" s="422">
        <f t="shared" si="52"/>
        <v>0</v>
      </c>
      <c r="CV96" s="422">
        <f t="shared" si="53"/>
        <v>0</v>
      </c>
      <c r="CW96" s="422"/>
      <c r="CX96" s="423" t="str">
        <f t="shared" si="38"/>
        <v>-</v>
      </c>
      <c r="CY96" s="414"/>
      <c r="CZ96" s="426"/>
      <c r="DA96" s="422"/>
      <c r="DB96" s="422"/>
      <c r="DC96" s="422"/>
      <c r="DD96" s="422"/>
      <c r="DE96" s="423"/>
      <c r="DF96" s="423"/>
      <c r="DG96" s="427"/>
      <c r="DH96" s="427"/>
      <c r="DI96" s="402"/>
      <c r="DJ96" s="118">
        <f t="shared" si="54"/>
        <v>0</v>
      </c>
      <c r="DK96" s="118">
        <f t="shared" si="55"/>
        <v>0</v>
      </c>
      <c r="DL96" s="118">
        <f t="shared" si="36"/>
        <v>0</v>
      </c>
      <c r="DM96" s="118">
        <f t="shared" si="37"/>
        <v>0</v>
      </c>
      <c r="DN96" s="402"/>
      <c r="DO96" s="402"/>
      <c r="DP96" s="428">
        <v>0</v>
      </c>
      <c r="DQ96" s="404">
        <f t="shared" si="39"/>
        <v>0</v>
      </c>
      <c r="DR96" s="118">
        <f t="shared" si="40"/>
        <v>0</v>
      </c>
      <c r="DS96" s="118">
        <f t="shared" si="41"/>
        <v>0</v>
      </c>
      <c r="DT96" s="405"/>
      <c r="DU96" s="429">
        <v>0</v>
      </c>
      <c r="DV96" s="407">
        <f t="shared" si="42"/>
        <v>0</v>
      </c>
      <c r="DX96" s="389">
        <f t="shared" si="47"/>
        <v>0</v>
      </c>
      <c r="DY96" s="389">
        <f t="shared" si="48"/>
        <v>0</v>
      </c>
      <c r="DZ96" s="389">
        <f t="shared" si="49"/>
        <v>0</v>
      </c>
      <c r="EB96" s="408"/>
    </row>
    <row r="97" spans="1:132" ht="15.75" customHeight="1">
      <c r="B97" s="503" t="s">
        <v>271</v>
      </c>
      <c r="C97" s="387" t="s">
        <v>272</v>
      </c>
      <c r="D97" s="277"/>
      <c r="E97" s="145"/>
      <c r="F97" s="145"/>
      <c r="G97" s="145"/>
      <c r="H97" s="245"/>
      <c r="I97" s="411"/>
      <c r="J97" s="277"/>
      <c r="K97" s="145"/>
      <c r="L97" s="145"/>
      <c r="M97" s="145"/>
      <c r="N97" s="245"/>
      <c r="O97" s="411"/>
      <c r="P97" s="277"/>
      <c r="Q97" s="145"/>
      <c r="R97" s="145"/>
      <c r="S97" s="145"/>
      <c r="T97" s="245"/>
      <c r="U97" s="412"/>
      <c r="V97" s="277"/>
      <c r="W97" s="145"/>
      <c r="X97" s="145"/>
      <c r="Y97" s="145"/>
      <c r="Z97" s="145"/>
      <c r="AA97" s="145"/>
      <c r="AB97" s="245"/>
      <c r="AC97" s="411"/>
      <c r="AD97" s="277"/>
      <c r="AE97" s="145"/>
      <c r="AF97" s="145"/>
      <c r="AG97" s="145"/>
      <c r="AH97" s="145"/>
      <c r="AI97" s="145"/>
      <c r="AJ97" s="245"/>
      <c r="AK97" s="411"/>
      <c r="AL97" s="277"/>
      <c r="AM97" s="145"/>
      <c r="AN97" s="145"/>
      <c r="AO97" s="145"/>
      <c r="AP97" s="145"/>
      <c r="AQ97" s="145"/>
      <c r="AR97" s="145"/>
      <c r="AS97" s="245"/>
      <c r="AT97" s="413"/>
      <c r="AU97" s="277"/>
      <c r="AV97" s="145"/>
      <c r="AW97" s="145"/>
      <c r="AX97" s="145"/>
      <c r="AY97" s="145"/>
      <c r="AZ97" s="145"/>
      <c r="BA97" s="245"/>
      <c r="BB97" s="411"/>
      <c r="BC97" s="277"/>
      <c r="BD97" s="145"/>
      <c r="BE97" s="145"/>
      <c r="BF97" s="145"/>
      <c r="BG97" s="145"/>
      <c r="BH97" s="145"/>
      <c r="BI97" s="245"/>
      <c r="BJ97" s="412"/>
      <c r="BK97" s="277"/>
      <c r="BL97" s="145"/>
      <c r="BM97" s="145"/>
      <c r="BN97" s="145"/>
      <c r="BO97" s="145"/>
      <c r="BP97" s="145"/>
      <c r="BQ97" s="145"/>
      <c r="BR97" s="245"/>
      <c r="BS97" s="412"/>
      <c r="BT97" s="277"/>
      <c r="BU97" s="145"/>
      <c r="BV97" s="145"/>
      <c r="BW97" s="145"/>
      <c r="BX97" s="145"/>
      <c r="BY97" s="145"/>
      <c r="BZ97" s="245"/>
      <c r="CA97" s="364"/>
      <c r="CB97" s="277"/>
      <c r="CC97" s="145"/>
      <c r="CD97" s="145"/>
      <c r="CE97" s="145"/>
      <c r="CF97" s="145"/>
      <c r="CG97" s="145"/>
      <c r="CH97" s="245"/>
      <c r="CI97" s="364"/>
      <c r="CJ97" s="277"/>
      <c r="CK97" s="145"/>
      <c r="CL97" s="145"/>
      <c r="CM97" s="145"/>
      <c r="CN97" s="145"/>
      <c r="CO97" s="145"/>
      <c r="CP97" s="245"/>
      <c r="CQ97" s="411"/>
      <c r="CR97" s="277"/>
      <c r="CS97" s="145"/>
      <c r="CT97" s="145"/>
      <c r="CU97" s="145">
        <f t="shared" si="52"/>
        <v>0</v>
      </c>
      <c r="CV97" s="145">
        <f t="shared" si="53"/>
        <v>0</v>
      </c>
      <c r="CW97" s="145"/>
      <c r="CX97" s="245" t="str">
        <f t="shared" si="38"/>
        <v>-</v>
      </c>
      <c r="CY97" s="414"/>
      <c r="CZ97" s="415"/>
      <c r="DA97" s="145"/>
      <c r="DB97" s="145"/>
      <c r="DC97" s="145"/>
      <c r="DD97" s="145"/>
      <c r="DE97" s="245" t="e">
        <f>+CZ97/DD97-1</f>
        <v>#DIV/0!</v>
      </c>
      <c r="DF97" s="245" t="e">
        <f>+DA97/DD97-1</f>
        <v>#DIV/0!</v>
      </c>
      <c r="DG97" s="416" t="e">
        <f>+DB97/DD97-1</f>
        <v>#DIV/0!</v>
      </c>
      <c r="DH97" s="416" t="e">
        <f>+DC97/DD97-1</f>
        <v>#DIV/0!</v>
      </c>
      <c r="DI97" s="402"/>
      <c r="DJ97" s="118">
        <f t="shared" si="54"/>
        <v>0</v>
      </c>
      <c r="DK97" s="118">
        <f t="shared" si="55"/>
        <v>0</v>
      </c>
      <c r="DL97" s="118">
        <f t="shared" si="36"/>
        <v>0</v>
      </c>
      <c r="DM97" s="118">
        <f t="shared" si="37"/>
        <v>0</v>
      </c>
      <c r="DN97" s="402"/>
      <c r="DO97" s="402"/>
      <c r="DP97" s="417">
        <f>+DP98</f>
        <v>2092411608</v>
      </c>
      <c r="DQ97" s="404">
        <f t="shared" si="39"/>
        <v>2092.4116079999999</v>
      </c>
      <c r="DR97" s="118">
        <f t="shared" si="40"/>
        <v>0</v>
      </c>
      <c r="DS97" s="118">
        <f t="shared" si="41"/>
        <v>0</v>
      </c>
      <c r="DT97" s="405"/>
      <c r="DU97" s="406">
        <v>157.63914</v>
      </c>
      <c r="DV97" s="407">
        <f t="shared" si="42"/>
        <v>157.63914</v>
      </c>
      <c r="DX97" s="389">
        <f t="shared" si="47"/>
        <v>0</v>
      </c>
      <c r="DY97" s="389">
        <f t="shared" si="48"/>
        <v>0</v>
      </c>
      <c r="DZ97" s="389">
        <f t="shared" si="49"/>
        <v>0</v>
      </c>
      <c r="EB97" s="408"/>
    </row>
    <row r="98" spans="1:132" s="430" customFormat="1" ht="11.25" hidden="1" customHeight="1" outlineLevel="1">
      <c r="A98" s="281"/>
      <c r="B98" s="433" t="s">
        <v>273</v>
      </c>
      <c r="C98" s="420" t="s">
        <v>274</v>
      </c>
      <c r="D98" s="421"/>
      <c r="E98" s="422"/>
      <c r="F98" s="422"/>
      <c r="G98" s="422"/>
      <c r="H98" s="423"/>
      <c r="I98" s="411"/>
      <c r="J98" s="421"/>
      <c r="K98" s="422"/>
      <c r="L98" s="422"/>
      <c r="M98" s="422"/>
      <c r="N98" s="423"/>
      <c r="O98" s="424"/>
      <c r="P98" s="421"/>
      <c r="Q98" s="422"/>
      <c r="R98" s="422"/>
      <c r="S98" s="422"/>
      <c r="T98" s="423"/>
      <c r="U98" s="412"/>
      <c r="V98" s="421"/>
      <c r="W98" s="422"/>
      <c r="X98" s="422"/>
      <c r="Y98" s="422"/>
      <c r="Z98" s="422"/>
      <c r="AA98" s="422"/>
      <c r="AB98" s="423"/>
      <c r="AC98" s="424"/>
      <c r="AD98" s="421"/>
      <c r="AE98" s="422"/>
      <c r="AF98" s="422"/>
      <c r="AG98" s="422"/>
      <c r="AH98" s="422"/>
      <c r="AI98" s="422"/>
      <c r="AJ98" s="423"/>
      <c r="AK98" s="424"/>
      <c r="AL98" s="421"/>
      <c r="AM98" s="422"/>
      <c r="AN98" s="422"/>
      <c r="AO98" s="422"/>
      <c r="AP98" s="422"/>
      <c r="AQ98" s="422"/>
      <c r="AR98" s="422"/>
      <c r="AS98" s="423"/>
      <c r="AT98" s="413"/>
      <c r="AU98" s="421"/>
      <c r="AV98" s="422"/>
      <c r="AW98" s="460"/>
      <c r="AX98" s="422"/>
      <c r="AY98" s="422"/>
      <c r="AZ98" s="422"/>
      <c r="BA98" s="423"/>
      <c r="BB98" s="424"/>
      <c r="BC98" s="277"/>
      <c r="BD98" s="145"/>
      <c r="BE98" s="145"/>
      <c r="BF98" s="145"/>
      <c r="BG98" s="145"/>
      <c r="BH98" s="422"/>
      <c r="BI98" s="423"/>
      <c r="BJ98" s="425"/>
      <c r="BK98" s="421"/>
      <c r="BL98" s="422"/>
      <c r="BM98" s="422"/>
      <c r="BN98" s="422"/>
      <c r="BO98" s="422"/>
      <c r="BP98" s="422"/>
      <c r="BQ98" s="422"/>
      <c r="BR98" s="423"/>
      <c r="BS98" s="425"/>
      <c r="BT98" s="421"/>
      <c r="BU98" s="422"/>
      <c r="BV98" s="422"/>
      <c r="BW98" s="422"/>
      <c r="BX98" s="422"/>
      <c r="BY98" s="422"/>
      <c r="BZ98" s="423"/>
      <c r="CA98" s="364"/>
      <c r="CB98" s="431"/>
      <c r="CC98" s="422"/>
      <c r="CD98" s="422"/>
      <c r="CE98" s="422"/>
      <c r="CF98" s="422"/>
      <c r="CG98" s="422"/>
      <c r="CH98" s="423"/>
      <c r="CI98" s="364"/>
      <c r="CJ98" s="431"/>
      <c r="CK98" s="422"/>
      <c r="CL98" s="422"/>
      <c r="CM98" s="422"/>
      <c r="CN98" s="422"/>
      <c r="CO98" s="422"/>
      <c r="CP98" s="423"/>
      <c r="CQ98" s="424"/>
      <c r="CR98" s="527"/>
      <c r="CS98" s="422"/>
      <c r="CT98" s="422"/>
      <c r="CU98" s="422">
        <f t="shared" si="52"/>
        <v>0</v>
      </c>
      <c r="CV98" s="422">
        <f t="shared" si="53"/>
        <v>0</v>
      </c>
      <c r="CW98" s="422"/>
      <c r="CX98" s="423" t="str">
        <f t="shared" si="38"/>
        <v>-</v>
      </c>
      <c r="CY98" s="414"/>
      <c r="CZ98" s="426"/>
      <c r="DA98" s="422"/>
      <c r="DB98" s="422"/>
      <c r="DC98" s="422"/>
      <c r="DD98" s="422"/>
      <c r="DE98" s="423" t="e">
        <f>+CZ98/DD98-1</f>
        <v>#DIV/0!</v>
      </c>
      <c r="DF98" s="423" t="e">
        <f>+DA98/DD98-1</f>
        <v>#DIV/0!</v>
      </c>
      <c r="DG98" s="427" t="e">
        <f>+DB98/DD98-1</f>
        <v>#DIV/0!</v>
      </c>
      <c r="DH98" s="427" t="e">
        <f>+DC98/DD98-1</f>
        <v>#DIV/0!</v>
      </c>
      <c r="DI98" s="402"/>
      <c r="DJ98" s="118">
        <f t="shared" si="54"/>
        <v>0</v>
      </c>
      <c r="DK98" s="118">
        <f t="shared" si="55"/>
        <v>0</v>
      </c>
      <c r="DL98" s="118">
        <f t="shared" si="36"/>
        <v>0</v>
      </c>
      <c r="DM98" s="118">
        <f t="shared" si="37"/>
        <v>0</v>
      </c>
      <c r="DN98" s="402"/>
      <c r="DO98" s="402"/>
      <c r="DP98" s="428">
        <v>2092411608</v>
      </c>
      <c r="DQ98" s="404">
        <f t="shared" si="39"/>
        <v>2092.4116079999999</v>
      </c>
      <c r="DR98" s="118">
        <f t="shared" si="40"/>
        <v>0</v>
      </c>
      <c r="DS98" s="118">
        <f t="shared" si="41"/>
        <v>0</v>
      </c>
      <c r="DT98" s="405"/>
      <c r="DU98" s="429">
        <v>157.63914</v>
      </c>
      <c r="DV98" s="407">
        <f t="shared" si="42"/>
        <v>157.63914</v>
      </c>
      <c r="DX98" s="389">
        <f t="shared" si="47"/>
        <v>0</v>
      </c>
      <c r="DY98" s="389">
        <f t="shared" si="48"/>
        <v>0</v>
      </c>
      <c r="DZ98" s="389">
        <f t="shared" si="49"/>
        <v>0</v>
      </c>
      <c r="EB98" s="408"/>
    </row>
    <row r="99" spans="1:132" ht="11.25" hidden="1" customHeight="1">
      <c r="B99" s="503" t="s">
        <v>275</v>
      </c>
      <c r="C99" s="420" t="s">
        <v>276</v>
      </c>
      <c r="D99" s="277"/>
      <c r="E99" s="145"/>
      <c r="F99" s="145"/>
      <c r="G99" s="145"/>
      <c r="H99" s="245"/>
      <c r="I99" s="411"/>
      <c r="J99" s="277"/>
      <c r="K99" s="145"/>
      <c r="L99" s="145"/>
      <c r="M99" s="145"/>
      <c r="N99" s="245"/>
      <c r="O99" s="411"/>
      <c r="P99" s="277"/>
      <c r="Q99" s="145"/>
      <c r="R99" s="145"/>
      <c r="S99" s="145"/>
      <c r="T99" s="245"/>
      <c r="U99" s="412"/>
      <c r="V99" s="277"/>
      <c r="W99" s="145"/>
      <c r="X99" s="145"/>
      <c r="Y99" s="145"/>
      <c r="Z99" s="145"/>
      <c r="AA99" s="145"/>
      <c r="AB99" s="245"/>
      <c r="AC99" s="411"/>
      <c r="AD99" s="277"/>
      <c r="AE99" s="145"/>
      <c r="AF99" s="145"/>
      <c r="AG99" s="145"/>
      <c r="AH99" s="145"/>
      <c r="AI99" s="145"/>
      <c r="AJ99" s="245"/>
      <c r="AK99" s="411"/>
      <c r="AL99" s="277"/>
      <c r="AM99" s="145"/>
      <c r="AN99" s="145"/>
      <c r="AO99" s="145"/>
      <c r="AP99" s="145"/>
      <c r="AQ99" s="145"/>
      <c r="AR99" s="145"/>
      <c r="AS99" s="245"/>
      <c r="AT99" s="413"/>
      <c r="AU99" s="277"/>
      <c r="AV99" s="145"/>
      <c r="AW99" s="145"/>
      <c r="AX99" s="145"/>
      <c r="AY99" s="145"/>
      <c r="AZ99" s="145"/>
      <c r="BA99" s="245"/>
      <c r="BB99" s="411"/>
      <c r="BC99" s="277"/>
      <c r="BD99" s="145"/>
      <c r="BE99" s="145"/>
      <c r="BF99" s="145"/>
      <c r="BG99" s="145"/>
      <c r="BH99" s="145"/>
      <c r="BI99" s="245"/>
      <c r="BJ99" s="412"/>
      <c r="BK99" s="277"/>
      <c r="BL99" s="145"/>
      <c r="BM99" s="145"/>
      <c r="BN99" s="145"/>
      <c r="BO99" s="145"/>
      <c r="BP99" s="145"/>
      <c r="BQ99" s="145"/>
      <c r="BR99" s="245"/>
      <c r="BS99" s="412"/>
      <c r="BT99" s="277"/>
      <c r="BU99" s="145"/>
      <c r="BV99" s="145"/>
      <c r="BW99" s="145"/>
      <c r="BX99" s="145"/>
      <c r="BY99" s="145"/>
      <c r="BZ99" s="245"/>
      <c r="CA99" s="364"/>
      <c r="CB99" s="277"/>
      <c r="CC99" s="145"/>
      <c r="CD99" s="145"/>
      <c r="CE99" s="145"/>
      <c r="CF99" s="145"/>
      <c r="CG99" s="145"/>
      <c r="CH99" s="245"/>
      <c r="CI99" s="364"/>
      <c r="CJ99" s="277"/>
      <c r="CK99" s="145"/>
      <c r="CL99" s="145"/>
      <c r="CM99" s="145"/>
      <c r="CN99" s="145"/>
      <c r="CO99" s="145"/>
      <c r="CP99" s="245"/>
      <c r="CQ99" s="411"/>
      <c r="CR99" s="277"/>
      <c r="CS99" s="145"/>
      <c r="CT99" s="145"/>
      <c r="CU99" s="145">
        <f t="shared" si="52"/>
        <v>0</v>
      </c>
      <c r="CV99" s="145">
        <f t="shared" si="53"/>
        <v>0</v>
      </c>
      <c r="CW99" s="145"/>
      <c r="CX99" s="245" t="str">
        <f t="shared" si="38"/>
        <v>-</v>
      </c>
      <c r="CY99" s="414"/>
      <c r="CZ99" s="415"/>
      <c r="DA99" s="145"/>
      <c r="DB99" s="145"/>
      <c r="DC99" s="145"/>
      <c r="DD99" s="145"/>
      <c r="DE99" s="245"/>
      <c r="DF99" s="245" t="e">
        <f>+DA99/DD99-1</f>
        <v>#DIV/0!</v>
      </c>
      <c r="DG99" s="416" t="e">
        <f>+DB99/DD99-1</f>
        <v>#DIV/0!</v>
      </c>
      <c r="DH99" s="416"/>
      <c r="DI99" s="402"/>
      <c r="DJ99" s="118">
        <f t="shared" si="54"/>
        <v>0</v>
      </c>
      <c r="DK99" s="118">
        <f t="shared" si="55"/>
        <v>0</v>
      </c>
      <c r="DL99" s="118">
        <f t="shared" si="36"/>
        <v>0</v>
      </c>
      <c r="DM99" s="118">
        <f t="shared" si="37"/>
        <v>0</v>
      </c>
      <c r="DN99" s="402"/>
      <c r="DO99" s="402"/>
      <c r="DP99" s="417"/>
      <c r="DQ99" s="404">
        <f t="shared" si="39"/>
        <v>0</v>
      </c>
      <c r="DR99" s="118">
        <f t="shared" si="40"/>
        <v>0</v>
      </c>
      <c r="DS99" s="118">
        <f t="shared" si="41"/>
        <v>0</v>
      </c>
      <c r="DT99" s="405"/>
      <c r="DU99" s="406"/>
      <c r="DV99" s="407">
        <f t="shared" si="42"/>
        <v>0</v>
      </c>
      <c r="DX99" s="389">
        <f t="shared" si="47"/>
        <v>0</v>
      </c>
      <c r="DY99" s="389">
        <f t="shared" si="48"/>
        <v>0</v>
      </c>
      <c r="DZ99" s="389">
        <f t="shared" si="49"/>
        <v>0</v>
      </c>
      <c r="EB99" s="408"/>
    </row>
    <row r="100" spans="1:132" ht="15.75" customHeight="1">
      <c r="B100" s="503" t="s">
        <v>277</v>
      </c>
      <c r="C100" s="387" t="s">
        <v>278</v>
      </c>
      <c r="D100" s="277"/>
      <c r="E100" s="145"/>
      <c r="F100" s="145"/>
      <c r="G100" s="145"/>
      <c r="H100" s="245"/>
      <c r="I100" s="411"/>
      <c r="J100" s="277"/>
      <c r="K100" s="145"/>
      <c r="L100" s="145"/>
      <c r="M100" s="145"/>
      <c r="N100" s="245"/>
      <c r="O100" s="411"/>
      <c r="P100" s="277"/>
      <c r="Q100" s="145"/>
      <c r="R100" s="145"/>
      <c r="S100" s="145"/>
      <c r="T100" s="245"/>
      <c r="U100" s="412"/>
      <c r="V100" s="277"/>
      <c r="W100" s="145"/>
      <c r="X100" s="145"/>
      <c r="Y100" s="145"/>
      <c r="Z100" s="145"/>
      <c r="AA100" s="145"/>
      <c r="AB100" s="245"/>
      <c r="AC100" s="411"/>
      <c r="AD100" s="277"/>
      <c r="AE100" s="145"/>
      <c r="AF100" s="145"/>
      <c r="AG100" s="145"/>
      <c r="AH100" s="145"/>
      <c r="AI100" s="145"/>
      <c r="AJ100" s="245"/>
      <c r="AK100" s="411"/>
      <c r="AL100" s="277"/>
      <c r="AM100" s="145"/>
      <c r="AN100" s="145"/>
      <c r="AO100" s="145"/>
      <c r="AP100" s="145"/>
      <c r="AQ100" s="145"/>
      <c r="AR100" s="145"/>
      <c r="AS100" s="245"/>
      <c r="AT100" s="413"/>
      <c r="AU100" s="277"/>
      <c r="AV100" s="145"/>
      <c r="AW100" s="145"/>
      <c r="AX100" s="145"/>
      <c r="AY100" s="145"/>
      <c r="AZ100" s="145"/>
      <c r="BA100" s="245"/>
      <c r="BB100" s="411"/>
      <c r="BC100" s="277"/>
      <c r="BD100" s="145"/>
      <c r="BE100" s="145"/>
      <c r="BF100" s="145"/>
      <c r="BG100" s="145"/>
      <c r="BH100" s="145"/>
      <c r="BI100" s="245"/>
      <c r="BJ100" s="412"/>
      <c r="BK100" s="277"/>
      <c r="BL100" s="145"/>
      <c r="BM100" s="145"/>
      <c r="BN100" s="145"/>
      <c r="BO100" s="145"/>
      <c r="BP100" s="145"/>
      <c r="BQ100" s="145"/>
      <c r="BR100" s="245"/>
      <c r="BS100" s="412"/>
      <c r="BT100" s="277"/>
      <c r="BU100" s="145"/>
      <c r="BV100" s="145"/>
      <c r="BW100" s="145"/>
      <c r="BX100" s="145"/>
      <c r="BY100" s="145"/>
      <c r="BZ100" s="245"/>
      <c r="CA100" s="364"/>
      <c r="CB100" s="277"/>
      <c r="CC100" s="145"/>
      <c r="CD100" s="145"/>
      <c r="CE100" s="145"/>
      <c r="CF100" s="145"/>
      <c r="CG100" s="145"/>
      <c r="CH100" s="245"/>
      <c r="CI100" s="364"/>
      <c r="CJ100" s="277"/>
      <c r="CK100" s="145"/>
      <c r="CL100" s="145"/>
      <c r="CM100" s="145"/>
      <c r="CN100" s="145"/>
      <c r="CO100" s="145"/>
      <c r="CP100" s="245"/>
      <c r="CQ100" s="411"/>
      <c r="CR100" s="277"/>
      <c r="CS100" s="145"/>
      <c r="CT100" s="145"/>
      <c r="CU100" s="145">
        <f t="shared" si="52"/>
        <v>0</v>
      </c>
      <c r="CV100" s="145">
        <f t="shared" si="53"/>
        <v>0</v>
      </c>
      <c r="CW100" s="145"/>
      <c r="CX100" s="245" t="str">
        <f t="shared" si="38"/>
        <v>-</v>
      </c>
      <c r="CY100" s="414"/>
      <c r="CZ100" s="415"/>
      <c r="DA100" s="145"/>
      <c r="DB100" s="145"/>
      <c r="DC100" s="145"/>
      <c r="DD100" s="145"/>
      <c r="DE100" s="245" t="e">
        <f>+CZ100/DD100-1</f>
        <v>#DIV/0!</v>
      </c>
      <c r="DF100" s="245" t="e">
        <f>+DA100/DD100-1</f>
        <v>#DIV/0!</v>
      </c>
      <c r="DG100" s="416" t="e">
        <f>+DB100/DD100-1</f>
        <v>#DIV/0!</v>
      </c>
      <c r="DH100" s="416" t="e">
        <f>+DC100/DD100-1</f>
        <v>#DIV/0!</v>
      </c>
      <c r="DI100" s="402"/>
      <c r="DJ100" s="118">
        <f t="shared" si="54"/>
        <v>0</v>
      </c>
      <c r="DK100" s="118">
        <f t="shared" si="55"/>
        <v>0</v>
      </c>
      <c r="DL100" s="118">
        <f t="shared" si="36"/>
        <v>0</v>
      </c>
      <c r="DM100" s="118">
        <f t="shared" si="37"/>
        <v>0</v>
      </c>
      <c r="DN100" s="402"/>
      <c r="DO100" s="402"/>
      <c r="DP100" s="417">
        <f>SUM(DP101:DP105)</f>
        <v>68726818</v>
      </c>
      <c r="DQ100" s="404">
        <f t="shared" si="39"/>
        <v>68.726817999999994</v>
      </c>
      <c r="DR100" s="118">
        <f t="shared" si="40"/>
        <v>0</v>
      </c>
      <c r="DS100" s="118">
        <f t="shared" si="41"/>
        <v>0</v>
      </c>
      <c r="DT100" s="405"/>
      <c r="DU100" s="406">
        <v>25.859749000000001</v>
      </c>
      <c r="DV100" s="407">
        <f t="shared" si="42"/>
        <v>25.859749000000001</v>
      </c>
      <c r="DX100" s="389">
        <f t="shared" si="47"/>
        <v>0</v>
      </c>
      <c r="DY100" s="389">
        <f t="shared" si="48"/>
        <v>0</v>
      </c>
      <c r="DZ100" s="389">
        <f t="shared" si="49"/>
        <v>0</v>
      </c>
      <c r="EB100" s="408"/>
    </row>
    <row r="101" spans="1:132" s="430" customFormat="1" ht="15.75" hidden="1" customHeight="1" outlineLevel="1">
      <c r="A101" s="281"/>
      <c r="B101" s="433" t="s">
        <v>279</v>
      </c>
      <c r="C101" s="420" t="s">
        <v>280</v>
      </c>
      <c r="D101" s="421"/>
      <c r="E101" s="422"/>
      <c r="F101" s="422"/>
      <c r="G101" s="422"/>
      <c r="H101" s="423"/>
      <c r="I101" s="411"/>
      <c r="J101" s="421"/>
      <c r="K101" s="422"/>
      <c r="L101" s="422"/>
      <c r="M101" s="422"/>
      <c r="N101" s="423"/>
      <c r="O101" s="424"/>
      <c r="P101" s="421"/>
      <c r="Q101" s="422"/>
      <c r="R101" s="422"/>
      <c r="S101" s="422"/>
      <c r="T101" s="423"/>
      <c r="U101" s="412"/>
      <c r="V101" s="421"/>
      <c r="W101" s="422"/>
      <c r="X101" s="422"/>
      <c r="Y101" s="422"/>
      <c r="Z101" s="422"/>
      <c r="AA101" s="422"/>
      <c r="AB101" s="423"/>
      <c r="AC101" s="424"/>
      <c r="AD101" s="421"/>
      <c r="AE101" s="422"/>
      <c r="AF101" s="422"/>
      <c r="AG101" s="422"/>
      <c r="AH101" s="422"/>
      <c r="AI101" s="422"/>
      <c r="AJ101" s="423"/>
      <c r="AK101" s="424"/>
      <c r="AL101" s="421"/>
      <c r="AM101" s="422"/>
      <c r="AN101" s="422"/>
      <c r="AO101" s="422"/>
      <c r="AP101" s="422"/>
      <c r="AQ101" s="422"/>
      <c r="AR101" s="422"/>
      <c r="AS101" s="423"/>
      <c r="AT101" s="413"/>
      <c r="AU101" s="421"/>
      <c r="AV101" s="422"/>
      <c r="AW101" s="422"/>
      <c r="AX101" s="422"/>
      <c r="AY101" s="422"/>
      <c r="AZ101" s="422"/>
      <c r="BA101" s="423"/>
      <c r="BB101" s="424"/>
      <c r="BC101" s="277"/>
      <c r="BD101" s="145"/>
      <c r="BE101" s="145"/>
      <c r="BF101" s="145"/>
      <c r="BG101" s="145"/>
      <c r="BH101" s="422"/>
      <c r="BI101" s="423"/>
      <c r="BJ101" s="425"/>
      <c r="BK101" s="421"/>
      <c r="BL101" s="422"/>
      <c r="BM101" s="422"/>
      <c r="BN101" s="422"/>
      <c r="BO101" s="422"/>
      <c r="BP101" s="422"/>
      <c r="BQ101" s="422"/>
      <c r="BR101" s="423"/>
      <c r="BS101" s="425"/>
      <c r="BT101" s="421"/>
      <c r="BU101" s="422"/>
      <c r="BV101" s="422"/>
      <c r="BW101" s="422"/>
      <c r="BX101" s="422"/>
      <c r="BY101" s="422"/>
      <c r="BZ101" s="423"/>
      <c r="CA101" s="364"/>
      <c r="CB101" s="421"/>
      <c r="CC101" s="422"/>
      <c r="CD101" s="422"/>
      <c r="CE101" s="422"/>
      <c r="CF101" s="422"/>
      <c r="CG101" s="422"/>
      <c r="CH101" s="423"/>
      <c r="CI101" s="364"/>
      <c r="CJ101" s="528"/>
      <c r="CK101" s="422"/>
      <c r="CL101" s="422"/>
      <c r="CM101" s="422"/>
      <c r="CN101" s="422"/>
      <c r="CO101" s="422"/>
      <c r="CP101" s="423"/>
      <c r="CQ101" s="424"/>
      <c r="CR101" s="421"/>
      <c r="CS101" s="422"/>
      <c r="CT101" s="422"/>
      <c r="CU101" s="422">
        <f t="shared" si="52"/>
        <v>0</v>
      </c>
      <c r="CV101" s="422">
        <f t="shared" si="53"/>
        <v>0</v>
      </c>
      <c r="CW101" s="422"/>
      <c r="CX101" s="423" t="str">
        <f t="shared" si="38"/>
        <v>-</v>
      </c>
      <c r="CY101" s="414"/>
      <c r="CZ101" s="426"/>
      <c r="DA101" s="422"/>
      <c r="DB101" s="422"/>
      <c r="DC101" s="422"/>
      <c r="DD101" s="422"/>
      <c r="DE101" s="423"/>
      <c r="DF101" s="423"/>
      <c r="DG101" s="427"/>
      <c r="DH101" s="427"/>
      <c r="DI101" s="402"/>
      <c r="DJ101" s="118">
        <f t="shared" si="54"/>
        <v>0</v>
      </c>
      <c r="DK101" s="118">
        <f t="shared" si="55"/>
        <v>0</v>
      </c>
      <c r="DL101" s="118">
        <f t="shared" si="36"/>
        <v>0</v>
      </c>
      <c r="DM101" s="118">
        <f t="shared" si="37"/>
        <v>0</v>
      </c>
      <c r="DN101" s="402"/>
      <c r="DO101" s="402"/>
      <c r="DP101" s="428">
        <v>10423634</v>
      </c>
      <c r="DQ101" s="404">
        <f t="shared" si="39"/>
        <v>10.423634</v>
      </c>
      <c r="DR101" s="118">
        <f t="shared" si="40"/>
        <v>0</v>
      </c>
      <c r="DS101" s="118">
        <f t="shared" si="41"/>
        <v>0</v>
      </c>
      <c r="DT101" s="405"/>
      <c r="DU101" s="429">
        <v>4.4672910000000003</v>
      </c>
      <c r="DV101" s="407">
        <f t="shared" si="42"/>
        <v>4.4672910000000003</v>
      </c>
      <c r="DX101" s="389">
        <f t="shared" si="47"/>
        <v>0</v>
      </c>
      <c r="DY101" s="389">
        <f t="shared" si="48"/>
        <v>0</v>
      </c>
      <c r="DZ101" s="389">
        <f t="shared" si="49"/>
        <v>0</v>
      </c>
      <c r="EB101" s="408"/>
    </row>
    <row r="102" spans="1:132" s="430" customFormat="1" ht="15.75" hidden="1" customHeight="1" outlineLevel="1">
      <c r="A102" s="281"/>
      <c r="B102" s="433" t="s">
        <v>281</v>
      </c>
      <c r="C102" s="420" t="s">
        <v>282</v>
      </c>
      <c r="D102" s="421"/>
      <c r="E102" s="422"/>
      <c r="F102" s="422"/>
      <c r="G102" s="422"/>
      <c r="H102" s="423"/>
      <c r="I102" s="411"/>
      <c r="J102" s="421"/>
      <c r="K102" s="422"/>
      <c r="L102" s="422"/>
      <c r="M102" s="422"/>
      <c r="N102" s="423"/>
      <c r="O102" s="424"/>
      <c r="P102" s="421"/>
      <c r="Q102" s="422"/>
      <c r="R102" s="422"/>
      <c r="S102" s="422"/>
      <c r="T102" s="423"/>
      <c r="U102" s="412"/>
      <c r="V102" s="421"/>
      <c r="W102" s="422"/>
      <c r="X102" s="422"/>
      <c r="Y102" s="422"/>
      <c r="Z102" s="422"/>
      <c r="AA102" s="422"/>
      <c r="AB102" s="423"/>
      <c r="AC102" s="424"/>
      <c r="AD102" s="421"/>
      <c r="AE102" s="422"/>
      <c r="AF102" s="422"/>
      <c r="AG102" s="422"/>
      <c r="AH102" s="422"/>
      <c r="AI102" s="422"/>
      <c r="AJ102" s="423"/>
      <c r="AK102" s="424"/>
      <c r="AL102" s="421"/>
      <c r="AM102" s="422"/>
      <c r="AN102" s="422"/>
      <c r="AO102" s="422"/>
      <c r="AP102" s="422"/>
      <c r="AQ102" s="422"/>
      <c r="AR102" s="422"/>
      <c r="AS102" s="423"/>
      <c r="AT102" s="413"/>
      <c r="AU102" s="421"/>
      <c r="AV102" s="422"/>
      <c r="AW102" s="422"/>
      <c r="AX102" s="422"/>
      <c r="AY102" s="422"/>
      <c r="AZ102" s="422"/>
      <c r="BA102" s="423"/>
      <c r="BB102" s="424"/>
      <c r="BC102" s="277"/>
      <c r="BD102" s="145"/>
      <c r="BE102" s="145"/>
      <c r="BF102" s="145"/>
      <c r="BG102" s="145"/>
      <c r="BH102" s="422"/>
      <c r="BI102" s="423"/>
      <c r="BJ102" s="425"/>
      <c r="BK102" s="421"/>
      <c r="BL102" s="422"/>
      <c r="BM102" s="422"/>
      <c r="BN102" s="422"/>
      <c r="BO102" s="422"/>
      <c r="BP102" s="422"/>
      <c r="BQ102" s="422"/>
      <c r="BR102" s="423"/>
      <c r="BS102" s="425"/>
      <c r="BT102" s="421"/>
      <c r="BU102" s="422"/>
      <c r="BV102" s="422"/>
      <c r="BW102" s="422"/>
      <c r="BX102" s="422"/>
      <c r="BY102" s="422"/>
      <c r="BZ102" s="423"/>
      <c r="CA102" s="364"/>
      <c r="CB102" s="421"/>
      <c r="CC102" s="422"/>
      <c r="CD102" s="422"/>
      <c r="CE102" s="422"/>
      <c r="CF102" s="422"/>
      <c r="CG102" s="422"/>
      <c r="CH102" s="423"/>
      <c r="CI102" s="364"/>
      <c r="CJ102" s="528"/>
      <c r="CK102" s="422"/>
      <c r="CL102" s="422"/>
      <c r="CM102" s="422"/>
      <c r="CN102" s="422"/>
      <c r="CO102" s="422"/>
      <c r="CP102" s="423"/>
      <c r="CQ102" s="424"/>
      <c r="CR102" s="421"/>
      <c r="CS102" s="422"/>
      <c r="CT102" s="422"/>
      <c r="CU102" s="422">
        <f t="shared" si="52"/>
        <v>0</v>
      </c>
      <c r="CV102" s="422">
        <f t="shared" si="53"/>
        <v>0</v>
      </c>
      <c r="CW102" s="422"/>
      <c r="CX102" s="423" t="str">
        <f t="shared" si="38"/>
        <v>-</v>
      </c>
      <c r="CY102" s="414"/>
      <c r="CZ102" s="426"/>
      <c r="DA102" s="422"/>
      <c r="DB102" s="422"/>
      <c r="DC102" s="422"/>
      <c r="DD102" s="422"/>
      <c r="DE102" s="423"/>
      <c r="DF102" s="423" t="e">
        <f>+DA102/DD102-1</f>
        <v>#DIV/0!</v>
      </c>
      <c r="DG102" s="427" t="e">
        <f>+DB102/DD102-1</f>
        <v>#DIV/0!</v>
      </c>
      <c r="DH102" s="427" t="e">
        <f>+DC102/DD102-1</f>
        <v>#DIV/0!</v>
      </c>
      <c r="DI102" s="402"/>
      <c r="DJ102" s="118">
        <f t="shared" si="54"/>
        <v>0</v>
      </c>
      <c r="DK102" s="118">
        <f t="shared" si="55"/>
        <v>0</v>
      </c>
      <c r="DL102" s="118">
        <f t="shared" ref="DL102:DL133" si="56">SUM(G102,M102,S102,AA102,AI102,AR102,AZ102,BH102,BQ102,BY102,CG102,CO102)-CW102</f>
        <v>0</v>
      </c>
      <c r="DM102" s="118">
        <f t="shared" ref="DM102:DM133" si="57">SUM(D102,J102,P102,V102,AD102,AL102,AU102,BC102,,BN102,BV102,CD102,CL102)-CT102</f>
        <v>0</v>
      </c>
      <c r="DN102" s="402"/>
      <c r="DO102" s="402"/>
      <c r="DP102" s="428">
        <v>10423634</v>
      </c>
      <c r="DQ102" s="404">
        <f t="shared" si="39"/>
        <v>10.423634</v>
      </c>
      <c r="DR102" s="118">
        <f t="shared" si="40"/>
        <v>0</v>
      </c>
      <c r="DS102" s="118">
        <f t="shared" si="41"/>
        <v>0</v>
      </c>
      <c r="DT102" s="405"/>
      <c r="DU102" s="429">
        <v>-10.423634</v>
      </c>
      <c r="DV102" s="407">
        <f t="shared" si="42"/>
        <v>-10.423634</v>
      </c>
      <c r="DX102" s="389">
        <f t="shared" si="47"/>
        <v>0</v>
      </c>
      <c r="DY102" s="389">
        <f t="shared" si="48"/>
        <v>0</v>
      </c>
      <c r="DZ102" s="389">
        <f t="shared" si="49"/>
        <v>0</v>
      </c>
      <c r="EB102" s="408"/>
    </row>
    <row r="103" spans="1:132" s="430" customFormat="1" ht="15.75" hidden="1" customHeight="1" outlineLevel="1">
      <c r="A103" s="281"/>
      <c r="B103" s="433" t="s">
        <v>283</v>
      </c>
      <c r="C103" s="420" t="s">
        <v>284</v>
      </c>
      <c r="D103" s="529"/>
      <c r="E103" s="422"/>
      <c r="F103" s="422"/>
      <c r="G103" s="422"/>
      <c r="H103" s="423"/>
      <c r="I103" s="411"/>
      <c r="J103" s="529"/>
      <c r="K103" s="422"/>
      <c r="L103" s="422"/>
      <c r="M103" s="422"/>
      <c r="N103" s="423"/>
      <c r="O103" s="424"/>
      <c r="P103" s="529"/>
      <c r="Q103" s="422"/>
      <c r="R103" s="422"/>
      <c r="S103" s="422"/>
      <c r="T103" s="423"/>
      <c r="U103" s="412"/>
      <c r="V103" s="529"/>
      <c r="W103" s="422"/>
      <c r="X103" s="422"/>
      <c r="Y103" s="422"/>
      <c r="Z103" s="422"/>
      <c r="AA103" s="422"/>
      <c r="AB103" s="423"/>
      <c r="AC103" s="424"/>
      <c r="AD103" s="529"/>
      <c r="AE103" s="422"/>
      <c r="AF103" s="422"/>
      <c r="AG103" s="422"/>
      <c r="AH103" s="422"/>
      <c r="AI103" s="422"/>
      <c r="AJ103" s="423"/>
      <c r="AK103" s="424"/>
      <c r="AL103" s="529"/>
      <c r="AM103" s="422"/>
      <c r="AN103" s="422"/>
      <c r="AO103" s="422"/>
      <c r="AP103" s="422"/>
      <c r="AQ103" s="422"/>
      <c r="AR103" s="422"/>
      <c r="AS103" s="423"/>
      <c r="AT103" s="413"/>
      <c r="AU103" s="529"/>
      <c r="AV103" s="422"/>
      <c r="AW103" s="422"/>
      <c r="AX103" s="422"/>
      <c r="AY103" s="422"/>
      <c r="AZ103" s="422"/>
      <c r="BA103" s="423"/>
      <c r="BB103" s="424"/>
      <c r="BC103" s="277"/>
      <c r="BD103" s="145"/>
      <c r="BE103" s="145"/>
      <c r="BF103" s="145"/>
      <c r="BG103" s="145"/>
      <c r="BH103" s="422"/>
      <c r="BI103" s="423"/>
      <c r="BJ103" s="425"/>
      <c r="BK103" s="421"/>
      <c r="BL103" s="422"/>
      <c r="BM103" s="422"/>
      <c r="BN103" s="422"/>
      <c r="BO103" s="422"/>
      <c r="BP103" s="422"/>
      <c r="BQ103" s="422"/>
      <c r="BR103" s="423"/>
      <c r="BS103" s="425"/>
      <c r="BT103" s="421"/>
      <c r="BU103" s="422"/>
      <c r="BV103" s="422"/>
      <c r="BW103" s="422"/>
      <c r="BX103" s="422"/>
      <c r="BY103" s="422"/>
      <c r="BZ103" s="423"/>
      <c r="CA103" s="364"/>
      <c r="CB103" s="421"/>
      <c r="CC103" s="422"/>
      <c r="CD103" s="422"/>
      <c r="CE103" s="422"/>
      <c r="CF103" s="422"/>
      <c r="CG103" s="422"/>
      <c r="CH103" s="423"/>
      <c r="CI103" s="364"/>
      <c r="CJ103" s="421"/>
      <c r="CK103" s="422"/>
      <c r="CL103" s="422"/>
      <c r="CM103" s="422"/>
      <c r="CN103" s="422"/>
      <c r="CO103" s="422"/>
      <c r="CP103" s="423"/>
      <c r="CQ103" s="424"/>
      <c r="CR103" s="421"/>
      <c r="CS103" s="422"/>
      <c r="CT103" s="422"/>
      <c r="CU103" s="422">
        <f t="shared" si="52"/>
        <v>0</v>
      </c>
      <c r="CV103" s="422">
        <f t="shared" si="53"/>
        <v>0</v>
      </c>
      <c r="CW103" s="422"/>
      <c r="CX103" s="423" t="str">
        <f t="shared" ref="CX103:CX134" si="58">IFERROR(CR103/CW103-1, "-")</f>
        <v>-</v>
      </c>
      <c r="CY103" s="414"/>
      <c r="CZ103" s="426"/>
      <c r="DA103" s="422"/>
      <c r="DB103" s="422"/>
      <c r="DC103" s="422"/>
      <c r="DD103" s="422"/>
      <c r="DE103" s="423" t="e">
        <f>+CZ103/DD103-1</f>
        <v>#DIV/0!</v>
      </c>
      <c r="DF103" s="423" t="e">
        <f>+DA103/DD103-1</f>
        <v>#DIV/0!</v>
      </c>
      <c r="DG103" s="427" t="e">
        <f>+DB103/DD103-1</f>
        <v>#DIV/0!</v>
      </c>
      <c r="DH103" s="427" t="e">
        <f>+DC103/DD103-1</f>
        <v>#DIV/0!</v>
      </c>
      <c r="DI103" s="402"/>
      <c r="DJ103" s="118">
        <f t="shared" si="54"/>
        <v>0</v>
      </c>
      <c r="DK103" s="118">
        <f t="shared" si="55"/>
        <v>0</v>
      </c>
      <c r="DL103" s="118">
        <f t="shared" si="56"/>
        <v>0</v>
      </c>
      <c r="DM103" s="118">
        <f t="shared" si="57"/>
        <v>0</v>
      </c>
      <c r="DN103" s="402"/>
      <c r="DO103" s="402"/>
      <c r="DP103" s="530">
        <v>14139350</v>
      </c>
      <c r="DQ103" s="404">
        <f t="shared" ref="DQ103:DQ134" si="59">-CR103+DP103/10^6</f>
        <v>14.13935</v>
      </c>
      <c r="DR103" s="118">
        <f t="shared" ref="DR103:DR134" si="60">SUM(E103,K103,Q103,W103,AE103,AM103,AV103,BD103,BL103,BU103,CC103,CK103)-CS103</f>
        <v>0</v>
      </c>
      <c r="DS103" s="118">
        <f t="shared" ref="DS103:DS134" si="61">SUM(D103,J103,P103,V103,AD103,AL103,AU103,BC103,,BN103,BV103,CD103,CL103)-CT103</f>
        <v>0</v>
      </c>
      <c r="DT103" s="405"/>
      <c r="DU103" s="429">
        <v>1.2899119999999999</v>
      </c>
      <c r="DV103" s="407">
        <f t="shared" ref="DV103:DV134" si="62">DU103-CJ103</f>
        <v>1.2899119999999999</v>
      </c>
      <c r="DX103" s="389">
        <f t="shared" si="47"/>
        <v>0</v>
      </c>
      <c r="DY103" s="389">
        <f t="shared" si="48"/>
        <v>0</v>
      </c>
      <c r="DZ103" s="389">
        <f t="shared" si="49"/>
        <v>0</v>
      </c>
      <c r="EB103" s="408"/>
    </row>
    <row r="104" spans="1:132" s="430" customFormat="1" ht="15.75" hidden="1" customHeight="1" outlineLevel="1">
      <c r="A104" s="281"/>
      <c r="B104" s="433" t="s">
        <v>285</v>
      </c>
      <c r="C104" s="420" t="s">
        <v>286</v>
      </c>
      <c r="D104" s="421"/>
      <c r="E104" s="422"/>
      <c r="F104" s="422"/>
      <c r="G104" s="422"/>
      <c r="H104" s="423"/>
      <c r="I104" s="411"/>
      <c r="J104" s="421"/>
      <c r="K104" s="422"/>
      <c r="L104" s="422"/>
      <c r="M104" s="422"/>
      <c r="N104" s="423"/>
      <c r="O104" s="424"/>
      <c r="P104" s="421"/>
      <c r="Q104" s="422"/>
      <c r="R104" s="422"/>
      <c r="S104" s="422"/>
      <c r="T104" s="423"/>
      <c r="U104" s="412"/>
      <c r="V104" s="421"/>
      <c r="W104" s="422"/>
      <c r="X104" s="422"/>
      <c r="Y104" s="422"/>
      <c r="Z104" s="422"/>
      <c r="AA104" s="422"/>
      <c r="AB104" s="423"/>
      <c r="AC104" s="424"/>
      <c r="AD104" s="421"/>
      <c r="AE104" s="422"/>
      <c r="AF104" s="422"/>
      <c r="AG104" s="422"/>
      <c r="AH104" s="422"/>
      <c r="AI104" s="422"/>
      <c r="AJ104" s="423"/>
      <c r="AK104" s="424"/>
      <c r="AL104" s="421"/>
      <c r="AM104" s="422"/>
      <c r="AN104" s="422"/>
      <c r="AO104" s="422"/>
      <c r="AP104" s="422"/>
      <c r="AQ104" s="422"/>
      <c r="AR104" s="422"/>
      <c r="AS104" s="423"/>
      <c r="AT104" s="413"/>
      <c r="AU104" s="421"/>
      <c r="AV104" s="422"/>
      <c r="AW104" s="422"/>
      <c r="AX104" s="422"/>
      <c r="AY104" s="422"/>
      <c r="AZ104" s="422"/>
      <c r="BA104" s="423"/>
      <c r="BB104" s="424"/>
      <c r="BC104" s="277"/>
      <c r="BD104" s="145"/>
      <c r="BE104" s="145"/>
      <c r="BF104" s="145"/>
      <c r="BG104" s="145"/>
      <c r="BH104" s="422"/>
      <c r="BI104" s="423"/>
      <c r="BJ104" s="425"/>
      <c r="BK104" s="421"/>
      <c r="BL104" s="422"/>
      <c r="BM104" s="422"/>
      <c r="BN104" s="422"/>
      <c r="BO104" s="422"/>
      <c r="BP104" s="422"/>
      <c r="BQ104" s="422"/>
      <c r="BR104" s="423"/>
      <c r="BS104" s="425"/>
      <c r="BT104" s="421"/>
      <c r="BU104" s="422"/>
      <c r="BV104" s="422"/>
      <c r="BW104" s="422"/>
      <c r="BX104" s="422"/>
      <c r="BY104" s="422"/>
      <c r="BZ104" s="423"/>
      <c r="CA104" s="364"/>
      <c r="CB104" s="421"/>
      <c r="CC104" s="422"/>
      <c r="CD104" s="422"/>
      <c r="CE104" s="422"/>
      <c r="CF104" s="422"/>
      <c r="CG104" s="422"/>
      <c r="CH104" s="423"/>
      <c r="CI104" s="364"/>
      <c r="CJ104" s="528"/>
      <c r="CK104" s="422"/>
      <c r="CL104" s="422"/>
      <c r="CM104" s="422"/>
      <c r="CN104" s="422"/>
      <c r="CO104" s="422"/>
      <c r="CP104" s="423"/>
      <c r="CQ104" s="424"/>
      <c r="CR104" s="421"/>
      <c r="CS104" s="422"/>
      <c r="CT104" s="422"/>
      <c r="CU104" s="422">
        <f t="shared" si="52"/>
        <v>0</v>
      </c>
      <c r="CV104" s="422">
        <f t="shared" si="53"/>
        <v>0</v>
      </c>
      <c r="CW104" s="422"/>
      <c r="CX104" s="423" t="str">
        <f t="shared" si="58"/>
        <v>-</v>
      </c>
      <c r="CY104" s="414"/>
      <c r="CZ104" s="426"/>
      <c r="DA104" s="422"/>
      <c r="DB104" s="422"/>
      <c r="DC104" s="422"/>
      <c r="DD104" s="422"/>
      <c r="DE104" s="423" t="e">
        <f>+CZ104/DD104-1</f>
        <v>#DIV/0!</v>
      </c>
      <c r="DF104" s="423" t="e">
        <f>+DA104/DD104-1</f>
        <v>#DIV/0!</v>
      </c>
      <c r="DG104" s="427" t="e">
        <f>+DB104/DD104-1</f>
        <v>#DIV/0!</v>
      </c>
      <c r="DH104" s="427" t="e">
        <f>+DC104/DD104-1</f>
        <v>#DIV/0!</v>
      </c>
      <c r="DI104" s="402"/>
      <c r="DJ104" s="118">
        <f t="shared" si="54"/>
        <v>0</v>
      </c>
      <c r="DK104" s="118">
        <f t="shared" si="55"/>
        <v>0</v>
      </c>
      <c r="DL104" s="118">
        <f t="shared" si="56"/>
        <v>0</v>
      </c>
      <c r="DM104" s="118">
        <f t="shared" si="57"/>
        <v>0</v>
      </c>
      <c r="DN104" s="402"/>
      <c r="DO104" s="402"/>
      <c r="DP104" s="428">
        <v>33740200</v>
      </c>
      <c r="DQ104" s="404">
        <f t="shared" si="59"/>
        <v>33.740200000000002</v>
      </c>
      <c r="DR104" s="118">
        <f t="shared" si="60"/>
        <v>0</v>
      </c>
      <c r="DS104" s="118">
        <f t="shared" si="61"/>
        <v>0</v>
      </c>
      <c r="DT104" s="405"/>
      <c r="DU104" s="429">
        <v>30.52618</v>
      </c>
      <c r="DV104" s="407">
        <f t="shared" si="62"/>
        <v>30.52618</v>
      </c>
      <c r="DX104" s="389">
        <f t="shared" si="47"/>
        <v>0</v>
      </c>
      <c r="DY104" s="389">
        <f t="shared" si="48"/>
        <v>0</v>
      </c>
      <c r="DZ104" s="389">
        <f t="shared" si="49"/>
        <v>0</v>
      </c>
      <c r="EB104" s="408"/>
    </row>
    <row r="105" spans="1:132" s="430" customFormat="1" ht="15.75" hidden="1" customHeight="1" outlineLevel="1">
      <c r="A105" s="281"/>
      <c r="B105" s="433" t="s">
        <v>287</v>
      </c>
      <c r="C105" s="420" t="s">
        <v>288</v>
      </c>
      <c r="D105" s="421"/>
      <c r="E105" s="422"/>
      <c r="F105" s="422"/>
      <c r="G105" s="422"/>
      <c r="H105" s="423"/>
      <c r="I105" s="411"/>
      <c r="J105" s="421"/>
      <c r="K105" s="422"/>
      <c r="L105" s="422"/>
      <c r="M105" s="422"/>
      <c r="N105" s="423"/>
      <c r="O105" s="424"/>
      <c r="P105" s="421"/>
      <c r="Q105" s="422"/>
      <c r="R105" s="422"/>
      <c r="S105" s="422"/>
      <c r="T105" s="423"/>
      <c r="U105" s="412"/>
      <c r="V105" s="421"/>
      <c r="W105" s="422"/>
      <c r="X105" s="422"/>
      <c r="Y105" s="422"/>
      <c r="Z105" s="422"/>
      <c r="AA105" s="422"/>
      <c r="AB105" s="423"/>
      <c r="AC105" s="424"/>
      <c r="AD105" s="421"/>
      <c r="AE105" s="422"/>
      <c r="AF105" s="422"/>
      <c r="AG105" s="422"/>
      <c r="AH105" s="422"/>
      <c r="AI105" s="422"/>
      <c r="AJ105" s="423"/>
      <c r="AK105" s="424"/>
      <c r="AL105" s="421"/>
      <c r="AM105" s="422"/>
      <c r="AN105" s="422"/>
      <c r="AO105" s="422"/>
      <c r="AP105" s="422"/>
      <c r="AQ105" s="422"/>
      <c r="AR105" s="422"/>
      <c r="AS105" s="423"/>
      <c r="AT105" s="413"/>
      <c r="AU105" s="421"/>
      <c r="AV105" s="422"/>
      <c r="AW105" s="422"/>
      <c r="AX105" s="422"/>
      <c r="AY105" s="422"/>
      <c r="AZ105" s="422"/>
      <c r="BA105" s="423"/>
      <c r="BB105" s="424"/>
      <c r="BC105" s="277"/>
      <c r="BD105" s="145"/>
      <c r="BE105" s="145"/>
      <c r="BF105" s="145"/>
      <c r="BG105" s="145"/>
      <c r="BH105" s="422"/>
      <c r="BI105" s="423"/>
      <c r="BJ105" s="425"/>
      <c r="BK105" s="421"/>
      <c r="BL105" s="422"/>
      <c r="BM105" s="422"/>
      <c r="BN105" s="422"/>
      <c r="BO105" s="422"/>
      <c r="BP105" s="422"/>
      <c r="BQ105" s="422"/>
      <c r="BR105" s="423"/>
      <c r="BS105" s="425"/>
      <c r="BT105" s="421"/>
      <c r="BU105" s="422"/>
      <c r="BV105" s="422"/>
      <c r="BW105" s="422"/>
      <c r="BX105" s="422"/>
      <c r="BY105" s="422"/>
      <c r="BZ105" s="423"/>
      <c r="CA105" s="364"/>
      <c r="CB105" s="421"/>
      <c r="CC105" s="422"/>
      <c r="CD105" s="422"/>
      <c r="CE105" s="422"/>
      <c r="CF105" s="422"/>
      <c r="CG105" s="422"/>
      <c r="CH105" s="423"/>
      <c r="CI105" s="364"/>
      <c r="CJ105" s="421"/>
      <c r="CK105" s="422"/>
      <c r="CL105" s="422"/>
      <c r="CM105" s="422"/>
      <c r="CN105" s="422"/>
      <c r="CO105" s="422"/>
      <c r="CP105" s="423"/>
      <c r="CQ105" s="424"/>
      <c r="CR105" s="421"/>
      <c r="CS105" s="422"/>
      <c r="CT105" s="422"/>
      <c r="CU105" s="422">
        <f t="shared" si="52"/>
        <v>0</v>
      </c>
      <c r="CV105" s="422">
        <f t="shared" si="53"/>
        <v>0</v>
      </c>
      <c r="CW105" s="422"/>
      <c r="CX105" s="423" t="str">
        <f t="shared" si="58"/>
        <v>-</v>
      </c>
      <c r="CY105" s="414"/>
      <c r="CZ105" s="426"/>
      <c r="DA105" s="422"/>
      <c r="DB105" s="422"/>
      <c r="DC105" s="422"/>
      <c r="DD105" s="422"/>
      <c r="DE105" s="423"/>
      <c r="DF105" s="423"/>
      <c r="DG105" s="427"/>
      <c r="DH105" s="427"/>
      <c r="DI105" s="402"/>
      <c r="DJ105" s="118">
        <f t="shared" si="54"/>
        <v>0</v>
      </c>
      <c r="DK105" s="118">
        <f t="shared" si="55"/>
        <v>0</v>
      </c>
      <c r="DL105" s="118">
        <f t="shared" si="56"/>
        <v>0</v>
      </c>
      <c r="DM105" s="118">
        <f t="shared" si="57"/>
        <v>0</v>
      </c>
      <c r="DN105" s="402"/>
      <c r="DO105" s="402"/>
      <c r="DP105" s="428">
        <v>0</v>
      </c>
      <c r="DQ105" s="404">
        <f t="shared" si="59"/>
        <v>0</v>
      </c>
      <c r="DR105" s="118">
        <f t="shared" si="60"/>
        <v>0</v>
      </c>
      <c r="DS105" s="118">
        <f t="shared" si="61"/>
        <v>0</v>
      </c>
      <c r="DT105" s="405"/>
      <c r="DU105" s="429">
        <v>0</v>
      </c>
      <c r="DV105" s="407">
        <f t="shared" si="62"/>
        <v>0</v>
      </c>
      <c r="DX105" s="389">
        <f t="shared" ref="DX105:DX136" si="63">(CS105-CZ105)*10^6</f>
        <v>0</v>
      </c>
      <c r="DY105" s="389">
        <f t="shared" ref="DY105:DY136" si="64">(CT105-DC105)*10^6</f>
        <v>0</v>
      </c>
      <c r="DZ105" s="389">
        <f t="shared" ref="DZ105:DZ136" si="65">(CW105-DD105)*10^6</f>
        <v>0</v>
      </c>
      <c r="EB105" s="408"/>
    </row>
    <row r="106" spans="1:132" ht="15.75" customHeight="1">
      <c r="B106" s="503" t="s">
        <v>289</v>
      </c>
      <c r="C106" s="387" t="s">
        <v>290</v>
      </c>
      <c r="D106" s="277"/>
      <c r="E106" s="145"/>
      <c r="F106" s="145"/>
      <c r="G106" s="145"/>
      <c r="H106" s="245"/>
      <c r="I106" s="411"/>
      <c r="J106" s="277"/>
      <c r="K106" s="145"/>
      <c r="L106" s="145"/>
      <c r="M106" s="145"/>
      <c r="N106" s="245"/>
      <c r="O106" s="411"/>
      <c r="P106" s="277"/>
      <c r="Q106" s="145"/>
      <c r="R106" s="145"/>
      <c r="S106" s="145"/>
      <c r="T106" s="245"/>
      <c r="U106" s="412"/>
      <c r="V106" s="277"/>
      <c r="W106" s="145"/>
      <c r="X106" s="145"/>
      <c r="Y106" s="145"/>
      <c r="Z106" s="145"/>
      <c r="AA106" s="145"/>
      <c r="AB106" s="245"/>
      <c r="AC106" s="411"/>
      <c r="AD106" s="277"/>
      <c r="AE106" s="145"/>
      <c r="AF106" s="145"/>
      <c r="AG106" s="145"/>
      <c r="AH106" s="145"/>
      <c r="AI106" s="145"/>
      <c r="AJ106" s="245"/>
      <c r="AK106" s="411"/>
      <c r="AL106" s="277"/>
      <c r="AM106" s="145"/>
      <c r="AN106" s="145"/>
      <c r="AO106" s="145"/>
      <c r="AP106" s="145"/>
      <c r="AQ106" s="145"/>
      <c r="AR106" s="145"/>
      <c r="AS106" s="245"/>
      <c r="AT106" s="413"/>
      <c r="AU106" s="277"/>
      <c r="AV106" s="145"/>
      <c r="AW106" s="145"/>
      <c r="AX106" s="145"/>
      <c r="AY106" s="145"/>
      <c r="AZ106" s="145"/>
      <c r="BA106" s="245"/>
      <c r="BB106" s="411"/>
      <c r="BC106" s="277"/>
      <c r="BD106" s="145"/>
      <c r="BE106" s="145"/>
      <c r="BF106" s="145"/>
      <c r="BG106" s="145"/>
      <c r="BH106" s="145"/>
      <c r="BI106" s="245"/>
      <c r="BJ106" s="412"/>
      <c r="BK106" s="277"/>
      <c r="BL106" s="145"/>
      <c r="BM106" s="145"/>
      <c r="BN106" s="145"/>
      <c r="BO106" s="145"/>
      <c r="BP106" s="145"/>
      <c r="BQ106" s="145"/>
      <c r="BR106" s="245"/>
      <c r="BS106" s="412"/>
      <c r="BT106" s="277"/>
      <c r="BU106" s="145"/>
      <c r="BV106" s="145"/>
      <c r="BW106" s="145"/>
      <c r="BX106" s="145"/>
      <c r="BY106" s="145"/>
      <c r="BZ106" s="245"/>
      <c r="CA106" s="364"/>
      <c r="CB106" s="277"/>
      <c r="CC106" s="145"/>
      <c r="CD106" s="145"/>
      <c r="CE106" s="145"/>
      <c r="CF106" s="145"/>
      <c r="CG106" s="145"/>
      <c r="CH106" s="245"/>
      <c r="CI106" s="364"/>
      <c r="CJ106" s="277"/>
      <c r="CK106" s="145"/>
      <c r="CL106" s="145"/>
      <c r="CM106" s="145"/>
      <c r="CN106" s="145"/>
      <c r="CO106" s="145"/>
      <c r="CP106" s="245"/>
      <c r="CQ106" s="411"/>
      <c r="CR106" s="277"/>
      <c r="CS106" s="145"/>
      <c r="CT106" s="145"/>
      <c r="CU106" s="145">
        <f t="shared" si="52"/>
        <v>0</v>
      </c>
      <c r="CV106" s="145">
        <f t="shared" si="53"/>
        <v>0</v>
      </c>
      <c r="CW106" s="145"/>
      <c r="CX106" s="245" t="str">
        <f t="shared" si="58"/>
        <v>-</v>
      </c>
      <c r="CY106" s="414"/>
      <c r="CZ106" s="415"/>
      <c r="DA106" s="145"/>
      <c r="DB106" s="145"/>
      <c r="DC106" s="145"/>
      <c r="DD106" s="145"/>
      <c r="DE106" s="245" t="e">
        <f>+CZ106/DD106-1</f>
        <v>#DIV/0!</v>
      </c>
      <c r="DF106" s="245" t="e">
        <f>+DA106/DD106-1</f>
        <v>#DIV/0!</v>
      </c>
      <c r="DG106" s="416" t="e">
        <f>+DB106/DD106-1</f>
        <v>#DIV/0!</v>
      </c>
      <c r="DH106" s="416" t="e">
        <f>+DC106/DD106-1</f>
        <v>#DIV/0!</v>
      </c>
      <c r="DI106" s="402"/>
      <c r="DJ106" s="118">
        <f t="shared" si="54"/>
        <v>0</v>
      </c>
      <c r="DK106" s="118">
        <f t="shared" si="55"/>
        <v>0</v>
      </c>
      <c r="DL106" s="118">
        <f t="shared" si="56"/>
        <v>0</v>
      </c>
      <c r="DM106" s="118">
        <f t="shared" si="57"/>
        <v>0</v>
      </c>
      <c r="DN106" s="402"/>
      <c r="DO106" s="402"/>
      <c r="DP106" s="417">
        <f>SUM(DP107:DP110)</f>
        <v>1618840430</v>
      </c>
      <c r="DQ106" s="404">
        <f t="shared" si="59"/>
        <v>1618.84043</v>
      </c>
      <c r="DR106" s="118">
        <f t="shared" si="60"/>
        <v>0</v>
      </c>
      <c r="DS106" s="118">
        <f t="shared" si="61"/>
        <v>0</v>
      </c>
      <c r="DT106" s="405"/>
      <c r="DU106" s="406">
        <v>172.377982</v>
      </c>
      <c r="DV106" s="407">
        <f t="shared" si="62"/>
        <v>172.377982</v>
      </c>
      <c r="DX106" s="389">
        <f t="shared" si="63"/>
        <v>0</v>
      </c>
      <c r="DY106" s="389">
        <f t="shared" si="64"/>
        <v>0</v>
      </c>
      <c r="DZ106" s="389">
        <f t="shared" si="65"/>
        <v>0</v>
      </c>
      <c r="EB106" s="408"/>
    </row>
    <row r="107" spans="1:132" s="430" customFormat="1" ht="15.75" hidden="1" customHeight="1" outlineLevel="1">
      <c r="A107" s="281"/>
      <c r="B107" s="433" t="s">
        <v>291</v>
      </c>
      <c r="C107" s="420" t="s">
        <v>292</v>
      </c>
      <c r="D107" s="421"/>
      <c r="E107" s="422"/>
      <c r="F107" s="422"/>
      <c r="G107" s="422"/>
      <c r="H107" s="423"/>
      <c r="I107" s="411"/>
      <c r="J107" s="421"/>
      <c r="K107" s="422"/>
      <c r="L107" s="422"/>
      <c r="M107" s="422"/>
      <c r="N107" s="423"/>
      <c r="O107" s="424"/>
      <c r="P107" s="421"/>
      <c r="Q107" s="422"/>
      <c r="R107" s="422"/>
      <c r="S107" s="422"/>
      <c r="T107" s="423"/>
      <c r="U107" s="412"/>
      <c r="V107" s="421"/>
      <c r="W107" s="422"/>
      <c r="X107" s="422"/>
      <c r="Y107" s="422"/>
      <c r="Z107" s="422"/>
      <c r="AA107" s="422"/>
      <c r="AB107" s="423"/>
      <c r="AC107" s="424"/>
      <c r="AD107" s="421"/>
      <c r="AE107" s="422"/>
      <c r="AF107" s="422"/>
      <c r="AG107" s="422"/>
      <c r="AH107" s="422"/>
      <c r="AI107" s="422"/>
      <c r="AJ107" s="423"/>
      <c r="AK107" s="424"/>
      <c r="AL107" s="421"/>
      <c r="AM107" s="422"/>
      <c r="AN107" s="422"/>
      <c r="AO107" s="422"/>
      <c r="AP107" s="422"/>
      <c r="AQ107" s="422"/>
      <c r="AR107" s="422"/>
      <c r="AS107" s="423"/>
      <c r="AT107" s="413"/>
      <c r="AU107" s="421"/>
      <c r="AV107" s="422"/>
      <c r="AW107" s="145"/>
      <c r="AX107" s="422"/>
      <c r="AY107" s="422"/>
      <c r="AZ107" s="422"/>
      <c r="BA107" s="423"/>
      <c r="BB107" s="424"/>
      <c r="BC107" s="421"/>
      <c r="BD107" s="422"/>
      <c r="BE107" s="145"/>
      <c r="BF107" s="422"/>
      <c r="BG107" s="422"/>
      <c r="BH107" s="422"/>
      <c r="BI107" s="423"/>
      <c r="BJ107" s="425"/>
      <c r="BK107" s="421"/>
      <c r="BL107" s="422"/>
      <c r="BM107" s="145"/>
      <c r="BN107" s="145"/>
      <c r="BO107" s="422"/>
      <c r="BP107" s="422"/>
      <c r="BQ107" s="422"/>
      <c r="BR107" s="423"/>
      <c r="BS107" s="425"/>
      <c r="BT107" s="421"/>
      <c r="BU107" s="422"/>
      <c r="BV107" s="145"/>
      <c r="BW107" s="422"/>
      <c r="BX107" s="422"/>
      <c r="BY107" s="422"/>
      <c r="BZ107" s="423"/>
      <c r="CA107" s="364"/>
      <c r="CB107" s="421"/>
      <c r="CC107" s="422"/>
      <c r="CD107" s="145"/>
      <c r="CE107" s="422"/>
      <c r="CF107" s="422"/>
      <c r="CG107" s="422"/>
      <c r="CH107" s="423"/>
      <c r="CI107" s="364"/>
      <c r="CJ107" s="421"/>
      <c r="CK107" s="422"/>
      <c r="CL107" s="422"/>
      <c r="CM107" s="422"/>
      <c r="CN107" s="422"/>
      <c r="CO107" s="422"/>
      <c r="CP107" s="423"/>
      <c r="CQ107" s="424"/>
      <c r="CR107" s="421"/>
      <c r="CS107" s="422"/>
      <c r="CT107" s="422"/>
      <c r="CU107" s="422">
        <f t="shared" si="52"/>
        <v>0</v>
      </c>
      <c r="CV107" s="422">
        <f t="shared" si="53"/>
        <v>0</v>
      </c>
      <c r="CW107" s="422"/>
      <c r="CX107" s="423" t="str">
        <f t="shared" si="58"/>
        <v>-</v>
      </c>
      <c r="CY107" s="414"/>
      <c r="CZ107" s="426"/>
      <c r="DA107" s="422"/>
      <c r="DB107" s="422"/>
      <c r="DC107" s="145"/>
      <c r="DD107" s="422"/>
      <c r="DE107" s="423" t="e">
        <f>+CZ107/DD107-1</f>
        <v>#DIV/0!</v>
      </c>
      <c r="DF107" s="423" t="e">
        <f>+DA107/DD107-1</f>
        <v>#DIV/0!</v>
      </c>
      <c r="DG107" s="427" t="e">
        <f>+DB107/DD107-1</f>
        <v>#DIV/0!</v>
      </c>
      <c r="DH107" s="427" t="e">
        <f>+DC107/DD107-1</f>
        <v>#DIV/0!</v>
      </c>
      <c r="DI107" s="402"/>
      <c r="DJ107" s="118">
        <f t="shared" si="54"/>
        <v>0</v>
      </c>
      <c r="DK107" s="118">
        <f t="shared" si="55"/>
        <v>0</v>
      </c>
      <c r="DL107" s="118">
        <f t="shared" si="56"/>
        <v>0</v>
      </c>
      <c r="DM107" s="118">
        <f t="shared" si="57"/>
        <v>0</v>
      </c>
      <c r="DN107" s="402"/>
      <c r="DO107" s="402"/>
      <c r="DP107" s="428">
        <v>72772406</v>
      </c>
      <c r="DQ107" s="404">
        <f t="shared" si="59"/>
        <v>72.772406000000004</v>
      </c>
      <c r="DR107" s="118">
        <f t="shared" si="60"/>
        <v>0</v>
      </c>
      <c r="DS107" s="118">
        <f t="shared" si="61"/>
        <v>0</v>
      </c>
      <c r="DT107" s="405"/>
      <c r="DU107" s="429">
        <v>3.0083440000000001</v>
      </c>
      <c r="DV107" s="407">
        <f t="shared" si="62"/>
        <v>3.0083440000000001</v>
      </c>
      <c r="DX107" s="389">
        <f t="shared" si="63"/>
        <v>0</v>
      </c>
      <c r="DY107" s="389">
        <f t="shared" si="64"/>
        <v>0</v>
      </c>
      <c r="DZ107" s="389">
        <f t="shared" si="65"/>
        <v>0</v>
      </c>
      <c r="EB107" s="408"/>
    </row>
    <row r="108" spans="1:132" s="430" customFormat="1" ht="15.75" hidden="1" customHeight="1" outlineLevel="1">
      <c r="A108" s="281"/>
      <c r="B108" s="433" t="s">
        <v>293</v>
      </c>
      <c r="C108" s="420" t="s">
        <v>294</v>
      </c>
      <c r="D108" s="421"/>
      <c r="E108" s="422"/>
      <c r="F108" s="422"/>
      <c r="G108" s="422"/>
      <c r="H108" s="423"/>
      <c r="I108" s="411"/>
      <c r="J108" s="421"/>
      <c r="K108" s="422"/>
      <c r="L108" s="422"/>
      <c r="M108" s="422"/>
      <c r="N108" s="423"/>
      <c r="O108" s="424"/>
      <c r="P108" s="421"/>
      <c r="Q108" s="422"/>
      <c r="R108" s="422"/>
      <c r="S108" s="422"/>
      <c r="T108" s="423"/>
      <c r="U108" s="412"/>
      <c r="V108" s="421"/>
      <c r="W108" s="422"/>
      <c r="X108" s="422"/>
      <c r="Y108" s="422"/>
      <c r="Z108" s="422"/>
      <c r="AA108" s="422"/>
      <c r="AB108" s="423"/>
      <c r="AC108" s="424"/>
      <c r="AD108" s="421"/>
      <c r="AE108" s="422"/>
      <c r="AF108" s="422"/>
      <c r="AG108" s="422"/>
      <c r="AH108" s="422"/>
      <c r="AI108" s="422"/>
      <c r="AJ108" s="423"/>
      <c r="AK108" s="424"/>
      <c r="AL108" s="421"/>
      <c r="AM108" s="422"/>
      <c r="AN108" s="422"/>
      <c r="AO108" s="422"/>
      <c r="AP108" s="422"/>
      <c r="AQ108" s="422"/>
      <c r="AR108" s="422"/>
      <c r="AS108" s="423"/>
      <c r="AT108" s="413"/>
      <c r="AU108" s="421"/>
      <c r="AV108" s="422"/>
      <c r="AW108" s="145"/>
      <c r="AX108" s="422"/>
      <c r="AY108" s="422"/>
      <c r="AZ108" s="422"/>
      <c r="BA108" s="423"/>
      <c r="BB108" s="424"/>
      <c r="BC108" s="421"/>
      <c r="BD108" s="422"/>
      <c r="BE108" s="145"/>
      <c r="BF108" s="422"/>
      <c r="BG108" s="422"/>
      <c r="BH108" s="422"/>
      <c r="BI108" s="423"/>
      <c r="BJ108" s="425"/>
      <c r="BK108" s="421"/>
      <c r="BL108" s="422"/>
      <c r="BM108" s="145"/>
      <c r="BN108" s="145"/>
      <c r="BO108" s="422"/>
      <c r="BP108" s="422"/>
      <c r="BQ108" s="422"/>
      <c r="BR108" s="423"/>
      <c r="BS108" s="425"/>
      <c r="BT108" s="421"/>
      <c r="BU108" s="422"/>
      <c r="BV108" s="145"/>
      <c r="BW108" s="422"/>
      <c r="BX108" s="422"/>
      <c r="BY108" s="422"/>
      <c r="BZ108" s="423"/>
      <c r="CA108" s="364"/>
      <c r="CB108" s="421"/>
      <c r="CC108" s="422"/>
      <c r="CD108" s="145"/>
      <c r="CE108" s="422"/>
      <c r="CF108" s="422"/>
      <c r="CG108" s="422"/>
      <c r="CH108" s="423"/>
      <c r="CI108" s="364"/>
      <c r="CJ108" s="421"/>
      <c r="CK108" s="422"/>
      <c r="CL108" s="422"/>
      <c r="CM108" s="422"/>
      <c r="CN108" s="422"/>
      <c r="CO108" s="422"/>
      <c r="CP108" s="423"/>
      <c r="CQ108" s="424"/>
      <c r="CR108" s="421"/>
      <c r="CS108" s="422"/>
      <c r="CT108" s="422"/>
      <c r="CU108" s="422">
        <f t="shared" si="52"/>
        <v>0</v>
      </c>
      <c r="CV108" s="422">
        <f t="shared" si="53"/>
        <v>0</v>
      </c>
      <c r="CW108" s="422"/>
      <c r="CX108" s="423" t="str">
        <f t="shared" si="58"/>
        <v>-</v>
      </c>
      <c r="CY108" s="414"/>
      <c r="CZ108" s="426"/>
      <c r="DA108" s="422"/>
      <c r="DB108" s="422"/>
      <c r="DC108" s="145"/>
      <c r="DD108" s="422"/>
      <c r="DE108" s="423" t="e">
        <f>+CZ108/DD108-1</f>
        <v>#DIV/0!</v>
      </c>
      <c r="DF108" s="423" t="e">
        <f>+DA108/DD108-1</f>
        <v>#DIV/0!</v>
      </c>
      <c r="DG108" s="427" t="e">
        <f>+DB108/DD108-1</f>
        <v>#DIV/0!</v>
      </c>
      <c r="DH108" s="427" t="e">
        <f>+DC108/DD108-1</f>
        <v>#DIV/0!</v>
      </c>
      <c r="DI108" s="402"/>
      <c r="DJ108" s="118">
        <f t="shared" si="54"/>
        <v>0</v>
      </c>
      <c r="DK108" s="118">
        <f t="shared" si="55"/>
        <v>0</v>
      </c>
      <c r="DL108" s="118">
        <f t="shared" si="56"/>
        <v>0</v>
      </c>
      <c r="DM108" s="118">
        <f t="shared" si="57"/>
        <v>0</v>
      </c>
      <c r="DN108" s="402"/>
      <c r="DO108" s="402"/>
      <c r="DP108" s="428">
        <v>-20542144</v>
      </c>
      <c r="DQ108" s="404">
        <f t="shared" si="59"/>
        <v>-20.542144</v>
      </c>
      <c r="DR108" s="118">
        <f t="shared" si="60"/>
        <v>0</v>
      </c>
      <c r="DS108" s="118">
        <f t="shared" si="61"/>
        <v>0</v>
      </c>
      <c r="DT108" s="405"/>
      <c r="DU108" s="429">
        <v>-0.49840099999999998</v>
      </c>
      <c r="DV108" s="407">
        <f t="shared" si="62"/>
        <v>-0.49840099999999998</v>
      </c>
      <c r="DX108" s="389">
        <f t="shared" si="63"/>
        <v>0</v>
      </c>
      <c r="DY108" s="389">
        <f t="shared" si="64"/>
        <v>0</v>
      </c>
      <c r="DZ108" s="389">
        <f t="shared" si="65"/>
        <v>0</v>
      </c>
      <c r="EB108" s="408"/>
    </row>
    <row r="109" spans="1:132" s="430" customFormat="1" ht="15.75" hidden="1" customHeight="1" outlineLevel="1">
      <c r="A109" s="281"/>
      <c r="B109" s="433" t="s">
        <v>295</v>
      </c>
      <c r="C109" s="420" t="s">
        <v>296</v>
      </c>
      <c r="D109" s="421"/>
      <c r="E109" s="422"/>
      <c r="F109" s="422"/>
      <c r="G109" s="422"/>
      <c r="H109" s="423"/>
      <c r="I109" s="411"/>
      <c r="J109" s="421"/>
      <c r="K109" s="422"/>
      <c r="L109" s="422"/>
      <c r="M109" s="422"/>
      <c r="N109" s="423"/>
      <c r="O109" s="424"/>
      <c r="P109" s="421"/>
      <c r="Q109" s="422"/>
      <c r="R109" s="422"/>
      <c r="S109" s="422"/>
      <c r="T109" s="423"/>
      <c r="U109" s="412"/>
      <c r="V109" s="421"/>
      <c r="W109" s="422"/>
      <c r="X109" s="422"/>
      <c r="Y109" s="422"/>
      <c r="Z109" s="422"/>
      <c r="AA109" s="422"/>
      <c r="AB109" s="423"/>
      <c r="AC109" s="424"/>
      <c r="AD109" s="421"/>
      <c r="AE109" s="422"/>
      <c r="AF109" s="422"/>
      <c r="AG109" s="422"/>
      <c r="AH109" s="422"/>
      <c r="AI109" s="422"/>
      <c r="AJ109" s="423"/>
      <c r="AK109" s="424"/>
      <c r="AL109" s="421"/>
      <c r="AM109" s="422"/>
      <c r="AN109" s="422"/>
      <c r="AO109" s="422"/>
      <c r="AP109" s="422"/>
      <c r="AQ109" s="422"/>
      <c r="AR109" s="422"/>
      <c r="AS109" s="423"/>
      <c r="AT109" s="413"/>
      <c r="AU109" s="421"/>
      <c r="AV109" s="422"/>
      <c r="AW109" s="145"/>
      <c r="AX109" s="422"/>
      <c r="AY109" s="422"/>
      <c r="AZ109" s="422"/>
      <c r="BA109" s="423"/>
      <c r="BB109" s="424"/>
      <c r="BC109" s="421"/>
      <c r="BD109" s="422"/>
      <c r="BE109" s="145"/>
      <c r="BF109" s="422"/>
      <c r="BG109" s="422"/>
      <c r="BH109" s="422"/>
      <c r="BI109" s="423"/>
      <c r="BJ109" s="425"/>
      <c r="BK109" s="421"/>
      <c r="BL109" s="422"/>
      <c r="BM109" s="145"/>
      <c r="BN109" s="145"/>
      <c r="BO109" s="422"/>
      <c r="BP109" s="422"/>
      <c r="BQ109" s="422"/>
      <c r="BR109" s="423"/>
      <c r="BS109" s="425"/>
      <c r="BT109" s="421"/>
      <c r="BU109" s="422"/>
      <c r="BV109" s="145"/>
      <c r="BW109" s="422"/>
      <c r="BX109" s="422"/>
      <c r="BY109" s="422"/>
      <c r="BZ109" s="423"/>
      <c r="CA109" s="364"/>
      <c r="CB109" s="421"/>
      <c r="CC109" s="422"/>
      <c r="CD109" s="145"/>
      <c r="CE109" s="422"/>
      <c r="CF109" s="422"/>
      <c r="CG109" s="422"/>
      <c r="CH109" s="423"/>
      <c r="CI109" s="364"/>
      <c r="CJ109" s="421"/>
      <c r="CK109" s="422"/>
      <c r="CL109" s="422"/>
      <c r="CM109" s="422"/>
      <c r="CN109" s="422"/>
      <c r="CO109" s="422"/>
      <c r="CP109" s="423"/>
      <c r="CQ109" s="424"/>
      <c r="CR109" s="421"/>
      <c r="CS109" s="422"/>
      <c r="CT109" s="422"/>
      <c r="CU109" s="422">
        <f t="shared" si="52"/>
        <v>0</v>
      </c>
      <c r="CV109" s="422">
        <f t="shared" si="53"/>
        <v>0</v>
      </c>
      <c r="CW109" s="422"/>
      <c r="CX109" s="423" t="str">
        <f t="shared" si="58"/>
        <v>-</v>
      </c>
      <c r="CY109" s="414"/>
      <c r="CZ109" s="426"/>
      <c r="DA109" s="422"/>
      <c r="DB109" s="422"/>
      <c r="DC109" s="145"/>
      <c r="DD109" s="422"/>
      <c r="DE109" s="423" t="e">
        <f>+CZ109/DD109-1</f>
        <v>#DIV/0!</v>
      </c>
      <c r="DF109" s="423" t="e">
        <f>+DA109/DD109-1</f>
        <v>#DIV/0!</v>
      </c>
      <c r="DG109" s="427" t="e">
        <f>+DB109/DD109-1</f>
        <v>#DIV/0!</v>
      </c>
      <c r="DH109" s="427" t="e">
        <f>+DC109/DD109-1</f>
        <v>#DIV/0!</v>
      </c>
      <c r="DI109" s="402"/>
      <c r="DJ109" s="118">
        <f t="shared" si="54"/>
        <v>0</v>
      </c>
      <c r="DK109" s="118">
        <f t="shared" si="55"/>
        <v>0</v>
      </c>
      <c r="DL109" s="118">
        <f t="shared" si="56"/>
        <v>0</v>
      </c>
      <c r="DM109" s="118">
        <f t="shared" si="57"/>
        <v>0</v>
      </c>
      <c r="DN109" s="402"/>
      <c r="DO109" s="402"/>
      <c r="DP109" s="428">
        <v>132091199</v>
      </c>
      <c r="DQ109" s="404">
        <f t="shared" si="59"/>
        <v>132.09119899999999</v>
      </c>
      <c r="DR109" s="118">
        <f t="shared" si="60"/>
        <v>0</v>
      </c>
      <c r="DS109" s="118">
        <f t="shared" si="61"/>
        <v>0</v>
      </c>
      <c r="DT109" s="405"/>
      <c r="DU109" s="429">
        <v>32.728113999999998</v>
      </c>
      <c r="DV109" s="407">
        <f t="shared" si="62"/>
        <v>32.728113999999998</v>
      </c>
      <c r="DX109" s="389">
        <f t="shared" si="63"/>
        <v>0</v>
      </c>
      <c r="DY109" s="389">
        <f t="shared" si="64"/>
        <v>0</v>
      </c>
      <c r="DZ109" s="389">
        <f t="shared" si="65"/>
        <v>0</v>
      </c>
      <c r="EB109" s="408"/>
    </row>
    <row r="110" spans="1:132" s="524" customFormat="1" ht="15.75" hidden="1" customHeight="1" outlineLevel="1">
      <c r="A110" s="507"/>
      <c r="B110" s="508" t="s">
        <v>297</v>
      </c>
      <c r="C110" s="420" t="s">
        <v>298</v>
      </c>
      <c r="D110" s="421"/>
      <c r="E110" s="517"/>
      <c r="F110" s="510"/>
      <c r="G110" s="510"/>
      <c r="H110" s="511"/>
      <c r="I110" s="512"/>
      <c r="J110" s="421"/>
      <c r="K110" s="517"/>
      <c r="L110" s="510"/>
      <c r="M110" s="510"/>
      <c r="N110" s="511"/>
      <c r="O110" s="513"/>
      <c r="P110" s="421"/>
      <c r="Q110" s="517"/>
      <c r="R110" s="510"/>
      <c r="S110" s="510"/>
      <c r="T110" s="511"/>
      <c r="U110" s="514"/>
      <c r="V110" s="431"/>
      <c r="W110" s="517"/>
      <c r="X110" s="517"/>
      <c r="Y110" s="510"/>
      <c r="Z110" s="510"/>
      <c r="AA110" s="510"/>
      <c r="AB110" s="511"/>
      <c r="AC110" s="513"/>
      <c r="AD110" s="431"/>
      <c r="AE110" s="517"/>
      <c r="AF110" s="517"/>
      <c r="AG110" s="510"/>
      <c r="AH110" s="510"/>
      <c r="AI110" s="510"/>
      <c r="AJ110" s="511"/>
      <c r="AK110" s="513"/>
      <c r="AL110" s="431"/>
      <c r="AM110" s="517"/>
      <c r="AN110" s="517"/>
      <c r="AO110" s="517"/>
      <c r="AP110" s="510"/>
      <c r="AQ110" s="510"/>
      <c r="AR110" s="510"/>
      <c r="AS110" s="511"/>
      <c r="AT110" s="516"/>
      <c r="AU110" s="431"/>
      <c r="AV110" s="517"/>
      <c r="AW110" s="136"/>
      <c r="AX110" s="510"/>
      <c r="AY110" s="510"/>
      <c r="AZ110" s="510"/>
      <c r="BA110" s="511"/>
      <c r="BB110" s="513"/>
      <c r="BC110" s="431"/>
      <c r="BD110" s="517"/>
      <c r="BE110" s="136"/>
      <c r="BF110" s="510"/>
      <c r="BG110" s="510"/>
      <c r="BH110" s="510"/>
      <c r="BI110" s="511"/>
      <c r="BJ110" s="518"/>
      <c r="BK110" s="431"/>
      <c r="BL110" s="517"/>
      <c r="BM110" s="136"/>
      <c r="BN110" s="136"/>
      <c r="BO110" s="510"/>
      <c r="BP110" s="510"/>
      <c r="BQ110" s="510"/>
      <c r="BR110" s="511"/>
      <c r="BS110" s="518"/>
      <c r="BT110" s="431"/>
      <c r="BU110" s="517"/>
      <c r="BV110" s="136"/>
      <c r="BW110" s="510"/>
      <c r="BX110" s="510"/>
      <c r="BY110" s="510"/>
      <c r="BZ110" s="511"/>
      <c r="CA110" s="364"/>
      <c r="CB110" s="421"/>
      <c r="CC110" s="517"/>
      <c r="CD110" s="136"/>
      <c r="CE110" s="510"/>
      <c r="CF110" s="510"/>
      <c r="CG110" s="510"/>
      <c r="CH110" s="511"/>
      <c r="CI110" s="364"/>
      <c r="CJ110" s="421"/>
      <c r="CK110" s="517"/>
      <c r="CL110" s="517"/>
      <c r="CM110" s="510"/>
      <c r="CN110" s="510"/>
      <c r="CO110" s="510"/>
      <c r="CP110" s="511"/>
      <c r="CQ110" s="513"/>
      <c r="CR110" s="509"/>
      <c r="CS110" s="510"/>
      <c r="CT110" s="510"/>
      <c r="CU110" s="510">
        <f t="shared" si="52"/>
        <v>0</v>
      </c>
      <c r="CV110" s="510">
        <f t="shared" si="53"/>
        <v>0</v>
      </c>
      <c r="CW110" s="510"/>
      <c r="CX110" s="511" t="str">
        <f t="shared" si="58"/>
        <v>-</v>
      </c>
      <c r="CY110" s="520"/>
      <c r="CZ110" s="531"/>
      <c r="DA110" s="517"/>
      <c r="DB110" s="517"/>
      <c r="DC110" s="136"/>
      <c r="DD110" s="517"/>
      <c r="DE110" s="511" t="e">
        <f>+CZ110/DD110-1</f>
        <v>#DIV/0!</v>
      </c>
      <c r="DF110" s="511" t="e">
        <f>+DA110/DD110-1</f>
        <v>#DIV/0!</v>
      </c>
      <c r="DG110" s="522" t="e">
        <f>+DB110/DD110-1</f>
        <v>#DIV/0!</v>
      </c>
      <c r="DH110" s="522" t="e">
        <f>+DC110/DD110-1</f>
        <v>#DIV/0!</v>
      </c>
      <c r="DI110" s="402"/>
      <c r="DJ110" s="118">
        <f t="shared" si="54"/>
        <v>0</v>
      </c>
      <c r="DK110" s="118">
        <f t="shared" si="55"/>
        <v>0</v>
      </c>
      <c r="DL110" s="118">
        <f t="shared" si="56"/>
        <v>0</v>
      </c>
      <c r="DM110" s="118">
        <f t="shared" si="57"/>
        <v>0</v>
      </c>
      <c r="DN110" s="402"/>
      <c r="DO110" s="402"/>
      <c r="DP110" s="428">
        <v>1434518969</v>
      </c>
      <c r="DQ110" s="404">
        <f t="shared" si="59"/>
        <v>1434.518969</v>
      </c>
      <c r="DR110" s="118">
        <f t="shared" si="60"/>
        <v>0</v>
      </c>
      <c r="DS110" s="118">
        <f t="shared" si="61"/>
        <v>0</v>
      </c>
      <c r="DT110" s="405"/>
      <c r="DU110" s="429">
        <v>137.13992500000001</v>
      </c>
      <c r="DV110" s="407">
        <f t="shared" si="62"/>
        <v>137.13992500000001</v>
      </c>
      <c r="DX110" s="389">
        <f t="shared" si="63"/>
        <v>0</v>
      </c>
      <c r="DY110" s="389">
        <f t="shared" si="64"/>
        <v>0</v>
      </c>
      <c r="DZ110" s="389">
        <f t="shared" si="65"/>
        <v>0</v>
      </c>
      <c r="EB110" s="408"/>
    </row>
    <row r="111" spans="1:132" ht="7.5" customHeight="1">
      <c r="B111" s="532"/>
      <c r="C111" s="387" t="s">
        <v>299</v>
      </c>
      <c r="D111" s="533"/>
      <c r="E111" s="534"/>
      <c r="F111" s="534"/>
      <c r="G111" s="534"/>
      <c r="H111" s="535"/>
      <c r="I111" s="536"/>
      <c r="J111" s="533"/>
      <c r="K111" s="534"/>
      <c r="L111" s="534"/>
      <c r="M111" s="534"/>
      <c r="N111" s="535"/>
      <c r="O111" s="536"/>
      <c r="P111" s="533"/>
      <c r="Q111" s="534"/>
      <c r="R111" s="534"/>
      <c r="S111" s="534"/>
      <c r="T111" s="535"/>
      <c r="U111" s="537"/>
      <c r="V111" s="533"/>
      <c r="W111" s="534"/>
      <c r="X111" s="534"/>
      <c r="Y111" s="534"/>
      <c r="Z111" s="534"/>
      <c r="AA111" s="534"/>
      <c r="AB111" s="535"/>
      <c r="AC111" s="536"/>
      <c r="AD111" s="533"/>
      <c r="AE111" s="534"/>
      <c r="AF111" s="534"/>
      <c r="AG111" s="534"/>
      <c r="AH111" s="534"/>
      <c r="AI111" s="534"/>
      <c r="AJ111" s="535"/>
      <c r="AK111" s="536"/>
      <c r="AL111" s="533"/>
      <c r="AM111" s="534"/>
      <c r="AN111" s="534"/>
      <c r="AO111" s="534"/>
      <c r="AP111" s="534"/>
      <c r="AQ111" s="534"/>
      <c r="AR111" s="534"/>
      <c r="AS111" s="535"/>
      <c r="AT111" s="538"/>
      <c r="AU111" s="533"/>
      <c r="AV111" s="534"/>
      <c r="AW111" s="534"/>
      <c r="AX111" s="534"/>
      <c r="AY111" s="534"/>
      <c r="AZ111" s="534"/>
      <c r="BA111" s="535"/>
      <c r="BB111" s="536"/>
      <c r="BC111" s="533"/>
      <c r="BD111" s="534"/>
      <c r="BE111" s="534"/>
      <c r="BF111" s="534"/>
      <c r="BG111" s="534"/>
      <c r="BH111" s="534"/>
      <c r="BI111" s="535"/>
      <c r="BJ111" s="537"/>
      <c r="BK111" s="533"/>
      <c r="BL111" s="534"/>
      <c r="BM111" s="534"/>
      <c r="BN111" s="534"/>
      <c r="BO111" s="534"/>
      <c r="BP111" s="534"/>
      <c r="BQ111" s="534"/>
      <c r="BR111" s="535"/>
      <c r="BS111" s="537"/>
      <c r="BT111" s="533"/>
      <c r="BU111" s="534"/>
      <c r="BV111" s="534"/>
      <c r="BW111" s="534"/>
      <c r="BX111" s="534"/>
      <c r="BY111" s="534"/>
      <c r="BZ111" s="535"/>
      <c r="CA111" s="364"/>
      <c r="CB111" s="533"/>
      <c r="CC111" s="534"/>
      <c r="CD111" s="534"/>
      <c r="CE111" s="534"/>
      <c r="CF111" s="534"/>
      <c r="CG111" s="534"/>
      <c r="CH111" s="535"/>
      <c r="CI111" s="364"/>
      <c r="CJ111" s="533"/>
      <c r="CK111" s="534"/>
      <c r="CL111" s="534"/>
      <c r="CM111" s="534"/>
      <c r="CN111" s="534"/>
      <c r="CO111" s="534"/>
      <c r="CP111" s="535"/>
      <c r="CQ111" s="536"/>
      <c r="CR111" s="533"/>
      <c r="CS111" s="534"/>
      <c r="CT111" s="534"/>
      <c r="CU111" s="534">
        <f t="shared" si="52"/>
        <v>0</v>
      </c>
      <c r="CV111" s="534">
        <f t="shared" si="53"/>
        <v>0</v>
      </c>
      <c r="CW111" s="534"/>
      <c r="CX111" s="535" t="str">
        <f t="shared" si="58"/>
        <v>-</v>
      </c>
      <c r="CY111" s="414"/>
      <c r="CZ111" s="539"/>
      <c r="DA111" s="534"/>
      <c r="DB111" s="534"/>
      <c r="DC111" s="534"/>
      <c r="DD111" s="534"/>
      <c r="DE111" s="535"/>
      <c r="DF111" s="535"/>
      <c r="DG111" s="540"/>
      <c r="DH111" s="540"/>
      <c r="DI111" s="402"/>
      <c r="DJ111" s="118">
        <f t="shared" si="54"/>
        <v>0</v>
      </c>
      <c r="DK111" s="118">
        <f t="shared" si="55"/>
        <v>0</v>
      </c>
      <c r="DL111" s="118">
        <f t="shared" si="56"/>
        <v>0</v>
      </c>
      <c r="DM111" s="118">
        <f t="shared" si="57"/>
        <v>0</v>
      </c>
      <c r="DN111" s="402"/>
      <c r="DO111" s="402"/>
      <c r="DP111" s="541"/>
      <c r="DQ111" s="404">
        <f t="shared" si="59"/>
        <v>0</v>
      </c>
      <c r="DR111" s="118">
        <f t="shared" si="60"/>
        <v>0</v>
      </c>
      <c r="DS111" s="118">
        <f t="shared" si="61"/>
        <v>0</v>
      </c>
      <c r="DT111" s="405"/>
      <c r="DU111" s="406"/>
      <c r="DV111" s="407">
        <f t="shared" si="62"/>
        <v>0</v>
      </c>
      <c r="DX111" s="389">
        <f t="shared" si="63"/>
        <v>0</v>
      </c>
      <c r="DY111" s="389">
        <f t="shared" si="64"/>
        <v>0</v>
      </c>
      <c r="DZ111" s="389">
        <f t="shared" si="65"/>
        <v>0</v>
      </c>
      <c r="EB111" s="408"/>
    </row>
    <row r="112" spans="1:132" ht="3" customHeight="1">
      <c r="B112" s="409"/>
      <c r="C112" s="387" t="s">
        <v>300</v>
      </c>
      <c r="D112" s="277"/>
      <c r="E112" s="145"/>
      <c r="F112" s="145"/>
      <c r="G112" s="145"/>
      <c r="H112" s="245"/>
      <c r="I112" s="411"/>
      <c r="J112" s="277"/>
      <c r="K112" s="145"/>
      <c r="L112" s="145"/>
      <c r="M112" s="145"/>
      <c r="N112" s="245"/>
      <c r="O112" s="411"/>
      <c r="P112" s="277"/>
      <c r="Q112" s="145"/>
      <c r="R112" s="145"/>
      <c r="S112" s="145"/>
      <c r="T112" s="245"/>
      <c r="U112" s="412"/>
      <c r="V112" s="277"/>
      <c r="W112" s="145"/>
      <c r="X112" s="145"/>
      <c r="Y112" s="145"/>
      <c r="Z112" s="145"/>
      <c r="AA112" s="145"/>
      <c r="AB112" s="245"/>
      <c r="AC112" s="411"/>
      <c r="AD112" s="277"/>
      <c r="AE112" s="145"/>
      <c r="AF112" s="145"/>
      <c r="AG112" s="145"/>
      <c r="AH112" s="145"/>
      <c r="AI112" s="145"/>
      <c r="AJ112" s="245"/>
      <c r="AK112" s="411"/>
      <c r="AL112" s="277"/>
      <c r="AM112" s="145"/>
      <c r="AN112" s="145"/>
      <c r="AO112" s="145"/>
      <c r="AP112" s="145"/>
      <c r="AQ112" s="145"/>
      <c r="AR112" s="145"/>
      <c r="AS112" s="245"/>
      <c r="AT112" s="413"/>
      <c r="AU112" s="277"/>
      <c r="AV112" s="145"/>
      <c r="AW112" s="145"/>
      <c r="AX112" s="145"/>
      <c r="AY112" s="145"/>
      <c r="AZ112" s="145"/>
      <c r="BA112" s="245"/>
      <c r="BB112" s="411"/>
      <c r="BC112" s="277"/>
      <c r="BD112" s="145"/>
      <c r="BE112" s="145"/>
      <c r="BF112" s="145"/>
      <c r="BG112" s="145"/>
      <c r="BH112" s="145"/>
      <c r="BI112" s="245"/>
      <c r="BJ112" s="412"/>
      <c r="BK112" s="277"/>
      <c r="BL112" s="145"/>
      <c r="BM112" s="145"/>
      <c r="BN112" s="145"/>
      <c r="BO112" s="145"/>
      <c r="BP112" s="145"/>
      <c r="BQ112" s="145"/>
      <c r="BR112" s="245"/>
      <c r="BS112" s="412"/>
      <c r="BT112" s="277"/>
      <c r="BU112" s="145"/>
      <c r="BV112" s="145"/>
      <c r="BW112" s="145"/>
      <c r="BX112" s="145"/>
      <c r="BY112" s="145"/>
      <c r="BZ112" s="245"/>
      <c r="CA112" s="364"/>
      <c r="CB112" s="277"/>
      <c r="CC112" s="145"/>
      <c r="CD112" s="145"/>
      <c r="CE112" s="145"/>
      <c r="CF112" s="145"/>
      <c r="CG112" s="145"/>
      <c r="CH112" s="245"/>
      <c r="CI112" s="364"/>
      <c r="CJ112" s="277"/>
      <c r="CK112" s="145"/>
      <c r="CL112" s="145"/>
      <c r="CM112" s="145"/>
      <c r="CN112" s="145"/>
      <c r="CO112" s="145"/>
      <c r="CP112" s="245"/>
      <c r="CQ112" s="411"/>
      <c r="CR112" s="277"/>
      <c r="CS112" s="145"/>
      <c r="CT112" s="145"/>
      <c r="CU112" s="145">
        <f t="shared" si="52"/>
        <v>0</v>
      </c>
      <c r="CV112" s="145">
        <f t="shared" si="53"/>
        <v>0</v>
      </c>
      <c r="CW112" s="145"/>
      <c r="CX112" s="245" t="str">
        <f t="shared" si="58"/>
        <v>-</v>
      </c>
      <c r="CY112" s="414"/>
      <c r="CZ112" s="415"/>
      <c r="DA112" s="145"/>
      <c r="DB112" s="145"/>
      <c r="DC112" s="145"/>
      <c r="DD112" s="145"/>
      <c r="DE112" s="245"/>
      <c r="DF112" s="245"/>
      <c r="DG112" s="416"/>
      <c r="DH112" s="416"/>
      <c r="DI112" s="402"/>
      <c r="DJ112" s="118">
        <f t="shared" si="54"/>
        <v>0</v>
      </c>
      <c r="DK112" s="118">
        <f t="shared" si="55"/>
        <v>0</v>
      </c>
      <c r="DL112" s="118">
        <f t="shared" si="56"/>
        <v>0</v>
      </c>
      <c r="DM112" s="118">
        <f t="shared" si="57"/>
        <v>0</v>
      </c>
      <c r="DN112" s="402"/>
      <c r="DO112" s="402"/>
      <c r="DP112" s="417"/>
      <c r="DQ112" s="404">
        <f t="shared" si="59"/>
        <v>0</v>
      </c>
      <c r="DR112" s="118">
        <f t="shared" si="60"/>
        <v>0</v>
      </c>
      <c r="DS112" s="118">
        <f t="shared" si="61"/>
        <v>0</v>
      </c>
      <c r="DT112" s="405"/>
      <c r="DU112" s="406"/>
      <c r="DV112" s="407">
        <f t="shared" si="62"/>
        <v>0</v>
      </c>
      <c r="DX112" s="389">
        <f t="shared" si="63"/>
        <v>0</v>
      </c>
      <c r="DY112" s="389">
        <f t="shared" si="64"/>
        <v>0</v>
      </c>
      <c r="DZ112" s="389">
        <f t="shared" si="65"/>
        <v>0</v>
      </c>
      <c r="EB112" s="408"/>
    </row>
    <row r="113" spans="1:132" ht="18.75" customHeight="1">
      <c r="B113" s="418" t="s">
        <v>301</v>
      </c>
      <c r="C113" s="387" t="s">
        <v>302</v>
      </c>
      <c r="D113" s="388"/>
      <c r="E113" s="389"/>
      <c r="F113" s="389"/>
      <c r="G113" s="389"/>
      <c r="H113" s="390"/>
      <c r="I113" s="391"/>
      <c r="J113" s="388"/>
      <c r="K113" s="389"/>
      <c r="L113" s="389"/>
      <c r="M113" s="389"/>
      <c r="N113" s="390"/>
      <c r="O113" s="392"/>
      <c r="P113" s="388"/>
      <c r="Q113" s="389"/>
      <c r="R113" s="389"/>
      <c r="S113" s="389"/>
      <c r="T113" s="390"/>
      <c r="U113" s="393"/>
      <c r="V113" s="388"/>
      <c r="W113" s="389"/>
      <c r="X113" s="389"/>
      <c r="Y113" s="389"/>
      <c r="Z113" s="389"/>
      <c r="AA113" s="389"/>
      <c r="AB113" s="390"/>
      <c r="AC113" s="392"/>
      <c r="AD113" s="388"/>
      <c r="AE113" s="389"/>
      <c r="AF113" s="389"/>
      <c r="AG113" s="389"/>
      <c r="AH113" s="389"/>
      <c r="AI113" s="389"/>
      <c r="AJ113" s="390"/>
      <c r="AK113" s="392"/>
      <c r="AL113" s="388"/>
      <c r="AM113" s="389"/>
      <c r="AN113" s="389"/>
      <c r="AO113" s="389"/>
      <c r="AP113" s="389"/>
      <c r="AQ113" s="389"/>
      <c r="AR113" s="389"/>
      <c r="AS113" s="390"/>
      <c r="AT113" s="394"/>
      <c r="AU113" s="388"/>
      <c r="AV113" s="389"/>
      <c r="AW113" s="389"/>
      <c r="AX113" s="389"/>
      <c r="AY113" s="389"/>
      <c r="AZ113" s="389"/>
      <c r="BA113" s="390"/>
      <c r="BB113" s="392"/>
      <c r="BC113" s="388"/>
      <c r="BD113" s="389"/>
      <c r="BE113" s="389"/>
      <c r="BF113" s="389"/>
      <c r="BG113" s="389"/>
      <c r="BH113" s="389"/>
      <c r="BI113" s="390"/>
      <c r="BJ113" s="396"/>
      <c r="BK113" s="388"/>
      <c r="BL113" s="389"/>
      <c r="BM113" s="389"/>
      <c r="BN113" s="389"/>
      <c r="BO113" s="389"/>
      <c r="BP113" s="389"/>
      <c r="BQ113" s="389"/>
      <c r="BR113" s="390"/>
      <c r="BS113" s="396"/>
      <c r="BT113" s="388"/>
      <c r="BU113" s="389"/>
      <c r="BV113" s="389"/>
      <c r="BW113" s="389"/>
      <c r="BX113" s="389"/>
      <c r="BY113" s="389"/>
      <c r="BZ113" s="390"/>
      <c r="CA113" s="364"/>
      <c r="CB113" s="388"/>
      <c r="CC113" s="389"/>
      <c r="CD113" s="388"/>
      <c r="CE113" s="389"/>
      <c r="CF113" s="389"/>
      <c r="CG113" s="389"/>
      <c r="CH113" s="390"/>
      <c r="CI113" s="364"/>
      <c r="CJ113" s="388"/>
      <c r="CK113" s="389"/>
      <c r="CL113" s="388"/>
      <c r="CM113" s="389"/>
      <c r="CN113" s="389"/>
      <c r="CO113" s="389"/>
      <c r="CP113" s="390"/>
      <c r="CQ113" s="392"/>
      <c r="CR113" s="388"/>
      <c r="CS113" s="388"/>
      <c r="CT113" s="389"/>
      <c r="CU113" s="389">
        <f t="shared" si="52"/>
        <v>0</v>
      </c>
      <c r="CV113" s="389">
        <f t="shared" si="53"/>
        <v>0</v>
      </c>
      <c r="CW113" s="389"/>
      <c r="CX113" s="390" t="str">
        <f t="shared" si="58"/>
        <v>-</v>
      </c>
      <c r="CY113" s="399"/>
      <c r="CZ113" s="400"/>
      <c r="DA113" s="389"/>
      <c r="DB113" s="389"/>
      <c r="DC113" s="389"/>
      <c r="DD113" s="389"/>
      <c r="DE113" s="390" t="e">
        <f>+CZ113/DD113-1</f>
        <v>#DIV/0!</v>
      </c>
      <c r="DF113" s="390" t="e">
        <f>+DA113/DD113-1</f>
        <v>#DIV/0!</v>
      </c>
      <c r="DG113" s="401" t="e">
        <f>+DB113/DD113-1</f>
        <v>#DIV/0!</v>
      </c>
      <c r="DH113" s="401" t="e">
        <f>+DC113/DD113-1</f>
        <v>#DIV/0!</v>
      </c>
      <c r="DI113" s="402"/>
      <c r="DJ113" s="118">
        <f t="shared" si="54"/>
        <v>0</v>
      </c>
      <c r="DK113" s="118"/>
      <c r="DL113" s="118">
        <f t="shared" si="56"/>
        <v>0</v>
      </c>
      <c r="DM113" s="118">
        <f t="shared" si="57"/>
        <v>0</v>
      </c>
      <c r="DN113" s="402"/>
      <c r="DO113" s="402"/>
      <c r="DP113" s="403" t="e">
        <f>+DP114+DP137+DP140+DP151+DP161</f>
        <v>#VALUE!</v>
      </c>
      <c r="DQ113" s="404" t="e">
        <f t="shared" si="59"/>
        <v>#VALUE!</v>
      </c>
      <c r="DR113" s="118">
        <f t="shared" si="60"/>
        <v>0</v>
      </c>
      <c r="DS113" s="118">
        <f t="shared" si="61"/>
        <v>0</v>
      </c>
      <c r="DT113" s="405"/>
      <c r="DU113" s="406">
        <v>418.82671499999998</v>
      </c>
      <c r="DV113" s="407">
        <f t="shared" si="62"/>
        <v>418.82671499999998</v>
      </c>
      <c r="DX113" s="389">
        <f t="shared" si="63"/>
        <v>0</v>
      </c>
      <c r="DY113" s="389">
        <f t="shared" si="64"/>
        <v>0</v>
      </c>
      <c r="DZ113" s="389">
        <f t="shared" si="65"/>
        <v>0</v>
      </c>
      <c r="EB113" s="408"/>
    </row>
    <row r="114" spans="1:132" ht="15.75" customHeight="1">
      <c r="B114" s="542" t="s">
        <v>303</v>
      </c>
      <c r="C114" s="387" t="s">
        <v>304</v>
      </c>
      <c r="D114" s="543"/>
      <c r="E114" s="544"/>
      <c r="F114" s="145"/>
      <c r="G114" s="145"/>
      <c r="H114" s="545"/>
      <c r="I114" s="546"/>
      <c r="J114" s="543"/>
      <c r="K114" s="544"/>
      <c r="L114" s="145"/>
      <c r="M114" s="145"/>
      <c r="N114" s="545"/>
      <c r="O114" s="546"/>
      <c r="P114" s="543"/>
      <c r="Q114" s="544"/>
      <c r="R114" s="145"/>
      <c r="S114" s="145"/>
      <c r="T114" s="545"/>
      <c r="U114" s="547"/>
      <c r="V114" s="543"/>
      <c r="W114" s="544"/>
      <c r="X114" s="544"/>
      <c r="Y114" s="145"/>
      <c r="Z114" s="145"/>
      <c r="AA114" s="145"/>
      <c r="AB114" s="545"/>
      <c r="AC114" s="546"/>
      <c r="AD114" s="543"/>
      <c r="AE114" s="544"/>
      <c r="AF114" s="544"/>
      <c r="AG114" s="145"/>
      <c r="AH114" s="145"/>
      <c r="AI114" s="145"/>
      <c r="AJ114" s="545"/>
      <c r="AK114" s="546"/>
      <c r="AL114" s="543"/>
      <c r="AM114" s="544"/>
      <c r="AN114" s="544"/>
      <c r="AO114" s="544"/>
      <c r="AP114" s="145"/>
      <c r="AQ114" s="145"/>
      <c r="AR114" s="145"/>
      <c r="AS114" s="545"/>
      <c r="AT114" s="548"/>
      <c r="AU114" s="543"/>
      <c r="AV114" s="544"/>
      <c r="AW114" s="544"/>
      <c r="AX114" s="145"/>
      <c r="AY114" s="145"/>
      <c r="AZ114" s="145"/>
      <c r="BA114" s="545"/>
      <c r="BB114" s="546"/>
      <c r="BC114" s="543"/>
      <c r="BD114" s="544"/>
      <c r="BE114" s="544"/>
      <c r="BF114" s="145"/>
      <c r="BG114" s="145"/>
      <c r="BH114" s="145"/>
      <c r="BI114" s="545"/>
      <c r="BJ114" s="547"/>
      <c r="BK114" s="543"/>
      <c r="BL114" s="544"/>
      <c r="BM114" s="544"/>
      <c r="BN114" s="544"/>
      <c r="BO114" s="145"/>
      <c r="BP114" s="145"/>
      <c r="BQ114" s="145"/>
      <c r="BR114" s="545"/>
      <c r="BS114" s="547"/>
      <c r="BT114" s="543"/>
      <c r="BU114" s="544"/>
      <c r="BV114" s="544"/>
      <c r="BW114" s="145"/>
      <c r="BX114" s="145"/>
      <c r="BY114" s="145"/>
      <c r="BZ114" s="545"/>
      <c r="CA114" s="364"/>
      <c r="CB114" s="543"/>
      <c r="CC114" s="544"/>
      <c r="CD114" s="544"/>
      <c r="CE114" s="145"/>
      <c r="CF114" s="145"/>
      <c r="CG114" s="145"/>
      <c r="CH114" s="545"/>
      <c r="CI114" s="364"/>
      <c r="CJ114" s="543"/>
      <c r="CK114" s="544"/>
      <c r="CL114" s="544"/>
      <c r="CM114" s="145"/>
      <c r="CN114" s="145"/>
      <c r="CO114" s="145"/>
      <c r="CP114" s="545"/>
      <c r="CQ114" s="546"/>
      <c r="CR114" s="543"/>
      <c r="CS114" s="544"/>
      <c r="CT114" s="544"/>
      <c r="CU114" s="544">
        <f t="shared" si="52"/>
        <v>0</v>
      </c>
      <c r="CV114" s="544">
        <f t="shared" si="53"/>
        <v>0</v>
      </c>
      <c r="CW114" s="544"/>
      <c r="CX114" s="545" t="str">
        <f t="shared" si="58"/>
        <v>-</v>
      </c>
      <c r="CY114" s="414"/>
      <c r="CZ114" s="549"/>
      <c r="DA114" s="544"/>
      <c r="DB114" s="544"/>
      <c r="DC114" s="544"/>
      <c r="DD114" s="544"/>
      <c r="DE114" s="545" t="e">
        <f>+CZ114/DD114-1</f>
        <v>#DIV/0!</v>
      </c>
      <c r="DF114" s="545" t="e">
        <f>+DA114/DD114-1</f>
        <v>#DIV/0!</v>
      </c>
      <c r="DG114" s="550" t="e">
        <f>+DB114/DD114-1</f>
        <v>#DIV/0!</v>
      </c>
      <c r="DH114" s="550" t="e">
        <f>+DC114/DD114-1</f>
        <v>#DIV/0!</v>
      </c>
      <c r="DI114" s="402"/>
      <c r="DJ114" s="118">
        <f t="shared" si="54"/>
        <v>0</v>
      </c>
      <c r="DK114" s="118">
        <f t="shared" ref="DK114:DK145" si="66">SUM(E114,K114,Q114,W114,AE114,AM114,AV114,BD114,BL114,BU114,CC114,CK114)-CS114</f>
        <v>0</v>
      </c>
      <c r="DL114" s="118">
        <f t="shared" si="56"/>
        <v>0</v>
      </c>
      <c r="DM114" s="118">
        <f t="shared" si="57"/>
        <v>0</v>
      </c>
      <c r="DN114" s="402"/>
      <c r="DO114" s="402"/>
      <c r="DP114" s="551">
        <f>SUM(DP115:DP136)</f>
        <v>2158372265</v>
      </c>
      <c r="DQ114" s="404">
        <f t="shared" si="59"/>
        <v>2158.372265</v>
      </c>
      <c r="DR114" s="118">
        <f t="shared" si="60"/>
        <v>0</v>
      </c>
      <c r="DS114" s="118">
        <f t="shared" si="61"/>
        <v>0</v>
      </c>
      <c r="DT114" s="405"/>
      <c r="DU114" s="406">
        <v>237.36031700000001</v>
      </c>
      <c r="DV114" s="407">
        <f t="shared" si="62"/>
        <v>237.36031700000001</v>
      </c>
      <c r="DX114" s="389">
        <f t="shared" si="63"/>
        <v>0</v>
      </c>
      <c r="DY114" s="389">
        <f t="shared" si="64"/>
        <v>0</v>
      </c>
      <c r="DZ114" s="389">
        <f t="shared" si="65"/>
        <v>0</v>
      </c>
      <c r="EB114" s="408"/>
    </row>
    <row r="115" spans="1:132" s="430" customFormat="1" ht="15.75" hidden="1" customHeight="1" outlineLevel="1">
      <c r="A115" s="281"/>
      <c r="B115" s="433" t="s">
        <v>305</v>
      </c>
      <c r="C115" s="420" t="s">
        <v>306</v>
      </c>
      <c r="D115" s="552"/>
      <c r="E115" s="422"/>
      <c r="F115" s="422"/>
      <c r="G115" s="422"/>
      <c r="H115" s="423"/>
      <c r="I115" s="411"/>
      <c r="J115" s="552"/>
      <c r="K115" s="422"/>
      <c r="L115" s="422"/>
      <c r="M115" s="422"/>
      <c r="N115" s="423"/>
      <c r="O115" s="424"/>
      <c r="P115" s="552"/>
      <c r="Q115" s="422"/>
      <c r="R115" s="422"/>
      <c r="S115" s="422"/>
      <c r="T115" s="423"/>
      <c r="U115" s="412"/>
      <c r="V115" s="552"/>
      <c r="W115" s="422"/>
      <c r="X115" s="422"/>
      <c r="Y115" s="422"/>
      <c r="Z115" s="422"/>
      <c r="AA115" s="422"/>
      <c r="AB115" s="423"/>
      <c r="AC115" s="424"/>
      <c r="AD115" s="552"/>
      <c r="AE115" s="422"/>
      <c r="AF115" s="422"/>
      <c r="AG115" s="422"/>
      <c r="AH115" s="422"/>
      <c r="AI115" s="422"/>
      <c r="AJ115" s="423"/>
      <c r="AK115" s="424"/>
      <c r="AL115" s="552"/>
      <c r="AM115" s="422"/>
      <c r="AN115" s="422"/>
      <c r="AO115" s="422"/>
      <c r="AP115" s="422"/>
      <c r="AQ115" s="422"/>
      <c r="AR115" s="422"/>
      <c r="AS115" s="423"/>
      <c r="AT115" s="413"/>
      <c r="AU115" s="552"/>
      <c r="AV115" s="422"/>
      <c r="AW115" s="422"/>
      <c r="AX115" s="422"/>
      <c r="AY115" s="422"/>
      <c r="AZ115" s="422"/>
      <c r="BA115" s="423"/>
      <c r="BB115" s="424"/>
      <c r="BC115" s="552"/>
      <c r="BD115" s="422"/>
      <c r="BE115" s="422"/>
      <c r="BF115" s="422"/>
      <c r="BG115" s="422"/>
      <c r="BH115" s="422"/>
      <c r="BI115" s="423"/>
      <c r="BJ115" s="425"/>
      <c r="BK115" s="552"/>
      <c r="BL115" s="422"/>
      <c r="BM115" s="422"/>
      <c r="BN115" s="422"/>
      <c r="BO115" s="422"/>
      <c r="BP115" s="422"/>
      <c r="BQ115" s="422"/>
      <c r="BR115" s="423"/>
      <c r="BS115" s="425"/>
      <c r="BT115" s="552"/>
      <c r="BU115" s="422"/>
      <c r="BV115" s="422"/>
      <c r="BW115" s="422"/>
      <c r="BX115" s="422"/>
      <c r="BY115" s="422"/>
      <c r="BZ115" s="423"/>
      <c r="CA115" s="364"/>
      <c r="CB115" s="552"/>
      <c r="CC115" s="422"/>
      <c r="CD115" s="422"/>
      <c r="CE115" s="422"/>
      <c r="CF115" s="422"/>
      <c r="CG115" s="422"/>
      <c r="CH115" s="423"/>
      <c r="CI115" s="364"/>
      <c r="CJ115" s="552"/>
      <c r="CK115" s="422"/>
      <c r="CL115" s="422"/>
      <c r="CM115" s="422"/>
      <c r="CN115" s="422"/>
      <c r="CO115" s="422"/>
      <c r="CP115" s="423"/>
      <c r="CQ115" s="424"/>
      <c r="CR115" s="421"/>
      <c r="CS115" s="422"/>
      <c r="CT115" s="422"/>
      <c r="CU115" s="422">
        <f t="shared" si="52"/>
        <v>0</v>
      </c>
      <c r="CV115" s="422">
        <f t="shared" si="53"/>
        <v>0</v>
      </c>
      <c r="CW115" s="422"/>
      <c r="CX115" s="423" t="str">
        <f t="shared" si="58"/>
        <v>-</v>
      </c>
      <c r="CY115" s="414"/>
      <c r="CZ115" s="426"/>
      <c r="DA115" s="422"/>
      <c r="DB115" s="422"/>
      <c r="DC115" s="422"/>
      <c r="DD115" s="422"/>
      <c r="DE115" s="423"/>
      <c r="DF115" s="423" t="e">
        <f>+DA115/DD115-1</f>
        <v>#DIV/0!</v>
      </c>
      <c r="DG115" s="427" t="e">
        <f>+DB115/DD115-1</f>
        <v>#DIV/0!</v>
      </c>
      <c r="DH115" s="427" t="e">
        <f>+DC115/DD115-1</f>
        <v>#DIV/0!</v>
      </c>
      <c r="DI115" s="402"/>
      <c r="DJ115" s="118">
        <f t="shared" si="54"/>
        <v>0</v>
      </c>
      <c r="DK115" s="118">
        <f t="shared" si="66"/>
        <v>0</v>
      </c>
      <c r="DL115" s="118">
        <f t="shared" si="56"/>
        <v>0</v>
      </c>
      <c r="DM115" s="118">
        <f t="shared" si="57"/>
        <v>0</v>
      </c>
      <c r="DN115" s="402"/>
      <c r="DO115" s="402"/>
      <c r="DP115" s="553">
        <v>12293253</v>
      </c>
      <c r="DQ115" s="404">
        <f t="shared" si="59"/>
        <v>12.293253</v>
      </c>
      <c r="DR115" s="118">
        <f t="shared" si="60"/>
        <v>0</v>
      </c>
      <c r="DS115" s="118">
        <f t="shared" si="61"/>
        <v>0</v>
      </c>
      <c r="DT115" s="405"/>
      <c r="DU115" s="429">
        <v>-0.125</v>
      </c>
      <c r="DV115" s="407">
        <f t="shared" si="62"/>
        <v>-0.125</v>
      </c>
      <c r="DX115" s="389">
        <f t="shared" si="63"/>
        <v>0</v>
      </c>
      <c r="DY115" s="389">
        <f t="shared" si="64"/>
        <v>0</v>
      </c>
      <c r="DZ115" s="389">
        <f t="shared" si="65"/>
        <v>0</v>
      </c>
      <c r="EB115" s="408"/>
    </row>
    <row r="116" spans="1:132" s="430" customFormat="1" ht="15.75" hidden="1" customHeight="1" outlineLevel="1">
      <c r="A116" s="281"/>
      <c r="B116" s="433" t="s">
        <v>267</v>
      </c>
      <c r="C116" s="420" t="s">
        <v>307</v>
      </c>
      <c r="D116" s="421"/>
      <c r="E116" s="422"/>
      <c r="F116" s="422"/>
      <c r="G116" s="422"/>
      <c r="H116" s="423"/>
      <c r="I116" s="411"/>
      <c r="J116" s="421"/>
      <c r="K116" s="422"/>
      <c r="L116" s="422"/>
      <c r="M116" s="422"/>
      <c r="N116" s="423"/>
      <c r="O116" s="424"/>
      <c r="P116" s="421"/>
      <c r="Q116" s="422"/>
      <c r="R116" s="422"/>
      <c r="S116" s="422"/>
      <c r="T116" s="423"/>
      <c r="U116" s="412"/>
      <c r="V116" s="421"/>
      <c r="W116" s="422"/>
      <c r="X116" s="422"/>
      <c r="Y116" s="422"/>
      <c r="Z116" s="422"/>
      <c r="AA116" s="422"/>
      <c r="AB116" s="423"/>
      <c r="AC116" s="424"/>
      <c r="AD116" s="421"/>
      <c r="AE116" s="422"/>
      <c r="AF116" s="422"/>
      <c r="AG116" s="422"/>
      <c r="AH116" s="422"/>
      <c r="AI116" s="422"/>
      <c r="AJ116" s="423"/>
      <c r="AK116" s="424"/>
      <c r="AL116" s="421"/>
      <c r="AM116" s="422"/>
      <c r="AN116" s="422"/>
      <c r="AO116" s="422"/>
      <c r="AP116" s="422"/>
      <c r="AQ116" s="422"/>
      <c r="AR116" s="422"/>
      <c r="AS116" s="423"/>
      <c r="AT116" s="413"/>
      <c r="AU116" s="421"/>
      <c r="AV116" s="422"/>
      <c r="AW116" s="422"/>
      <c r="AX116" s="422"/>
      <c r="AY116" s="422"/>
      <c r="AZ116" s="422"/>
      <c r="BA116" s="423"/>
      <c r="BB116" s="424"/>
      <c r="BC116" s="421"/>
      <c r="BD116" s="422"/>
      <c r="BE116" s="422"/>
      <c r="BF116" s="422"/>
      <c r="BG116" s="422"/>
      <c r="BH116" s="422"/>
      <c r="BI116" s="423"/>
      <c r="BJ116" s="425"/>
      <c r="BK116" s="421"/>
      <c r="BL116" s="422"/>
      <c r="BM116" s="422"/>
      <c r="BN116" s="422"/>
      <c r="BO116" s="422"/>
      <c r="BP116" s="422"/>
      <c r="BQ116" s="422"/>
      <c r="BR116" s="423"/>
      <c r="BS116" s="425"/>
      <c r="BT116" s="421"/>
      <c r="BU116" s="422"/>
      <c r="BV116" s="422"/>
      <c r="BW116" s="422"/>
      <c r="BX116" s="422"/>
      <c r="BY116" s="422"/>
      <c r="BZ116" s="423"/>
      <c r="CA116" s="364"/>
      <c r="CB116" s="421"/>
      <c r="CC116" s="422"/>
      <c r="CD116" s="422"/>
      <c r="CE116" s="422"/>
      <c r="CF116" s="422"/>
      <c r="CG116" s="422"/>
      <c r="CH116" s="423"/>
      <c r="CI116" s="364"/>
      <c r="CJ116" s="421"/>
      <c r="CK116" s="422"/>
      <c r="CL116" s="422"/>
      <c r="CM116" s="422"/>
      <c r="CN116" s="422"/>
      <c r="CO116" s="422"/>
      <c r="CP116" s="423"/>
      <c r="CQ116" s="424"/>
      <c r="CR116" s="421"/>
      <c r="CS116" s="422"/>
      <c r="CT116" s="422"/>
      <c r="CU116" s="422">
        <f t="shared" si="52"/>
        <v>0</v>
      </c>
      <c r="CV116" s="422">
        <f t="shared" si="53"/>
        <v>0</v>
      </c>
      <c r="CW116" s="422"/>
      <c r="CX116" s="423" t="str">
        <f t="shared" si="58"/>
        <v>-</v>
      </c>
      <c r="CY116" s="414"/>
      <c r="CZ116" s="426"/>
      <c r="DA116" s="422"/>
      <c r="DB116" s="422"/>
      <c r="DC116" s="422"/>
      <c r="DD116" s="422"/>
      <c r="DE116" s="423"/>
      <c r="DF116" s="423"/>
      <c r="DG116" s="427"/>
      <c r="DH116" s="427"/>
      <c r="DI116" s="402"/>
      <c r="DJ116" s="118">
        <f t="shared" si="54"/>
        <v>0</v>
      </c>
      <c r="DK116" s="118">
        <f t="shared" si="66"/>
        <v>0</v>
      </c>
      <c r="DL116" s="118">
        <f t="shared" si="56"/>
        <v>0</v>
      </c>
      <c r="DM116" s="118">
        <f t="shared" si="57"/>
        <v>0</v>
      </c>
      <c r="DN116" s="402"/>
      <c r="DO116" s="402"/>
      <c r="DP116" s="428"/>
      <c r="DQ116" s="404">
        <f t="shared" si="59"/>
        <v>0</v>
      </c>
      <c r="DR116" s="118">
        <f t="shared" si="60"/>
        <v>0</v>
      </c>
      <c r="DS116" s="118">
        <f t="shared" si="61"/>
        <v>0</v>
      </c>
      <c r="DT116" s="405"/>
      <c r="DU116" s="429"/>
      <c r="DV116" s="407">
        <f t="shared" si="62"/>
        <v>0</v>
      </c>
      <c r="DX116" s="389">
        <f t="shared" si="63"/>
        <v>0</v>
      </c>
      <c r="DY116" s="389">
        <f t="shared" si="64"/>
        <v>0</v>
      </c>
      <c r="DZ116" s="389">
        <f t="shared" si="65"/>
        <v>0</v>
      </c>
      <c r="EB116" s="408"/>
    </row>
    <row r="117" spans="1:132" s="430" customFormat="1" ht="15.75" hidden="1" customHeight="1" outlineLevel="1">
      <c r="A117" s="281"/>
      <c r="B117" s="433" t="s">
        <v>269</v>
      </c>
      <c r="C117" s="420" t="s">
        <v>308</v>
      </c>
      <c r="D117" s="421"/>
      <c r="E117" s="422"/>
      <c r="F117" s="422"/>
      <c r="G117" s="422"/>
      <c r="H117" s="423"/>
      <c r="I117" s="411"/>
      <c r="J117" s="421"/>
      <c r="K117" s="422"/>
      <c r="L117" s="422"/>
      <c r="M117" s="422"/>
      <c r="N117" s="423"/>
      <c r="O117" s="424"/>
      <c r="P117" s="421"/>
      <c r="Q117" s="422"/>
      <c r="R117" s="422"/>
      <c r="S117" s="422"/>
      <c r="T117" s="423"/>
      <c r="U117" s="412"/>
      <c r="V117" s="421"/>
      <c r="W117" s="422"/>
      <c r="X117" s="422"/>
      <c r="Y117" s="422"/>
      <c r="Z117" s="422"/>
      <c r="AA117" s="422"/>
      <c r="AB117" s="423"/>
      <c r="AC117" s="424"/>
      <c r="AD117" s="421"/>
      <c r="AE117" s="422"/>
      <c r="AF117" s="422"/>
      <c r="AG117" s="422"/>
      <c r="AH117" s="422"/>
      <c r="AI117" s="422"/>
      <c r="AJ117" s="423"/>
      <c r="AK117" s="424"/>
      <c r="AL117" s="421"/>
      <c r="AM117" s="422"/>
      <c r="AN117" s="422"/>
      <c r="AO117" s="422"/>
      <c r="AP117" s="422"/>
      <c r="AQ117" s="422"/>
      <c r="AR117" s="422"/>
      <c r="AS117" s="423"/>
      <c r="AT117" s="413"/>
      <c r="AU117" s="421"/>
      <c r="AV117" s="422"/>
      <c r="AW117" s="422"/>
      <c r="AX117" s="422"/>
      <c r="AY117" s="422"/>
      <c r="AZ117" s="422"/>
      <c r="BA117" s="423"/>
      <c r="BB117" s="424"/>
      <c r="BC117" s="421"/>
      <c r="BD117" s="422"/>
      <c r="BE117" s="422"/>
      <c r="BF117" s="422"/>
      <c r="BG117" s="422"/>
      <c r="BH117" s="422"/>
      <c r="BI117" s="423"/>
      <c r="BJ117" s="425"/>
      <c r="BK117" s="421"/>
      <c r="BL117" s="422"/>
      <c r="BM117" s="422"/>
      <c r="BN117" s="422"/>
      <c r="BO117" s="422"/>
      <c r="BP117" s="422"/>
      <c r="BQ117" s="422"/>
      <c r="BR117" s="423"/>
      <c r="BS117" s="425"/>
      <c r="BT117" s="421"/>
      <c r="BU117" s="422"/>
      <c r="BV117" s="422"/>
      <c r="BW117" s="422"/>
      <c r="BX117" s="422"/>
      <c r="BY117" s="422"/>
      <c r="BZ117" s="423"/>
      <c r="CA117" s="364"/>
      <c r="CB117" s="421"/>
      <c r="CC117" s="422"/>
      <c r="CD117" s="422"/>
      <c r="CE117" s="422"/>
      <c r="CF117" s="422"/>
      <c r="CG117" s="422"/>
      <c r="CH117" s="423"/>
      <c r="CI117" s="364"/>
      <c r="CJ117" s="421"/>
      <c r="CK117" s="422"/>
      <c r="CL117" s="422"/>
      <c r="CM117" s="422"/>
      <c r="CN117" s="422"/>
      <c r="CO117" s="422"/>
      <c r="CP117" s="423"/>
      <c r="CQ117" s="424"/>
      <c r="CR117" s="421"/>
      <c r="CS117" s="422"/>
      <c r="CT117" s="422"/>
      <c r="CU117" s="422">
        <f t="shared" si="52"/>
        <v>0</v>
      </c>
      <c r="CV117" s="422">
        <f t="shared" si="53"/>
        <v>0</v>
      </c>
      <c r="CW117" s="422"/>
      <c r="CX117" s="423" t="str">
        <f t="shared" si="58"/>
        <v>-</v>
      </c>
      <c r="CY117" s="414"/>
      <c r="CZ117" s="426"/>
      <c r="DA117" s="422"/>
      <c r="DB117" s="422"/>
      <c r="DC117" s="422"/>
      <c r="DD117" s="422"/>
      <c r="DE117" s="423"/>
      <c r="DF117" s="423"/>
      <c r="DG117" s="427"/>
      <c r="DH117" s="427"/>
      <c r="DI117" s="402"/>
      <c r="DJ117" s="118">
        <f t="shared" si="54"/>
        <v>0</v>
      </c>
      <c r="DK117" s="118">
        <f t="shared" si="66"/>
        <v>0</v>
      </c>
      <c r="DL117" s="118">
        <f t="shared" si="56"/>
        <v>0</v>
      </c>
      <c r="DM117" s="118">
        <f t="shared" si="57"/>
        <v>0</v>
      </c>
      <c r="DN117" s="402"/>
      <c r="DO117" s="402"/>
      <c r="DP117" s="428"/>
      <c r="DQ117" s="404">
        <f t="shared" si="59"/>
        <v>0</v>
      </c>
      <c r="DR117" s="118">
        <f t="shared" si="60"/>
        <v>0</v>
      </c>
      <c r="DS117" s="118">
        <f t="shared" si="61"/>
        <v>0</v>
      </c>
      <c r="DT117" s="405"/>
      <c r="DU117" s="429"/>
      <c r="DV117" s="407">
        <f t="shared" si="62"/>
        <v>0</v>
      </c>
      <c r="DX117" s="389">
        <f t="shared" si="63"/>
        <v>0</v>
      </c>
      <c r="DY117" s="389">
        <f t="shared" si="64"/>
        <v>0</v>
      </c>
      <c r="DZ117" s="389">
        <f t="shared" si="65"/>
        <v>0</v>
      </c>
      <c r="EB117" s="408"/>
    </row>
    <row r="118" spans="1:132" s="430" customFormat="1" ht="15.75" hidden="1" customHeight="1" outlineLevel="1">
      <c r="A118" s="281"/>
      <c r="B118" s="433" t="s">
        <v>309</v>
      </c>
      <c r="C118" s="420" t="s">
        <v>310</v>
      </c>
      <c r="D118" s="554"/>
      <c r="E118" s="422"/>
      <c r="F118" s="422"/>
      <c r="G118" s="422"/>
      <c r="H118" s="423"/>
      <c r="I118" s="411"/>
      <c r="J118" s="554"/>
      <c r="K118" s="422"/>
      <c r="L118" s="422"/>
      <c r="M118" s="422"/>
      <c r="N118" s="423"/>
      <c r="O118" s="424"/>
      <c r="P118" s="555"/>
      <c r="Q118" s="422"/>
      <c r="R118" s="556"/>
      <c r="S118" s="422"/>
      <c r="T118" s="423"/>
      <c r="U118" s="412"/>
      <c r="V118" s="555"/>
      <c r="W118" s="422"/>
      <c r="X118" s="422"/>
      <c r="Y118" s="422"/>
      <c r="Z118" s="422"/>
      <c r="AA118" s="422"/>
      <c r="AB118" s="423"/>
      <c r="AC118" s="424"/>
      <c r="AD118" s="555"/>
      <c r="AE118" s="422"/>
      <c r="AF118" s="422"/>
      <c r="AG118" s="422"/>
      <c r="AH118" s="422"/>
      <c r="AI118" s="422"/>
      <c r="AJ118" s="423"/>
      <c r="AK118" s="424"/>
      <c r="AL118" s="555"/>
      <c r="AM118" s="422"/>
      <c r="AN118" s="422"/>
      <c r="AO118" s="422"/>
      <c r="AP118" s="422"/>
      <c r="AQ118" s="422"/>
      <c r="AR118" s="422"/>
      <c r="AS118" s="423"/>
      <c r="AT118" s="413"/>
      <c r="AU118" s="555"/>
      <c r="AV118" s="422"/>
      <c r="AW118" s="422"/>
      <c r="AX118" s="422"/>
      <c r="AY118" s="422"/>
      <c r="AZ118" s="422"/>
      <c r="BA118" s="423"/>
      <c r="BB118" s="424"/>
      <c r="BC118" s="555"/>
      <c r="BD118" s="422"/>
      <c r="BE118" s="422"/>
      <c r="BF118" s="422"/>
      <c r="BG118" s="422"/>
      <c r="BH118" s="422"/>
      <c r="BI118" s="423"/>
      <c r="BJ118" s="425"/>
      <c r="BK118" s="555"/>
      <c r="BL118" s="422"/>
      <c r="BM118" s="422"/>
      <c r="BN118" s="422"/>
      <c r="BO118" s="422"/>
      <c r="BP118" s="422"/>
      <c r="BQ118" s="422"/>
      <c r="BR118" s="423"/>
      <c r="BS118" s="425"/>
      <c r="BT118" s="555"/>
      <c r="BU118" s="422"/>
      <c r="BV118" s="422"/>
      <c r="BW118" s="422"/>
      <c r="BX118" s="422"/>
      <c r="BY118" s="422"/>
      <c r="BZ118" s="423"/>
      <c r="CA118" s="364"/>
      <c r="CB118" s="555"/>
      <c r="CC118" s="422"/>
      <c r="CD118" s="422"/>
      <c r="CE118" s="422"/>
      <c r="CF118" s="422"/>
      <c r="CG118" s="422"/>
      <c r="CH118" s="423"/>
      <c r="CI118" s="364"/>
      <c r="CJ118" s="557"/>
      <c r="CK118" s="422"/>
      <c r="CL118" s="422"/>
      <c r="CM118" s="422"/>
      <c r="CN118" s="422"/>
      <c r="CO118" s="422"/>
      <c r="CP118" s="423"/>
      <c r="CQ118" s="424"/>
      <c r="CR118" s="421"/>
      <c r="CS118" s="422"/>
      <c r="CT118" s="422"/>
      <c r="CU118" s="422">
        <f t="shared" si="52"/>
        <v>0</v>
      </c>
      <c r="CV118" s="422">
        <f t="shared" si="53"/>
        <v>0</v>
      </c>
      <c r="CW118" s="422"/>
      <c r="CX118" s="423" t="str">
        <f t="shared" si="58"/>
        <v>-</v>
      </c>
      <c r="CY118" s="414"/>
      <c r="CZ118" s="426"/>
      <c r="DA118" s="422"/>
      <c r="DB118" s="422"/>
      <c r="DC118" s="422"/>
      <c r="DD118" s="422"/>
      <c r="DE118" s="423" t="e">
        <f>+CZ118/DD118-1</f>
        <v>#DIV/0!</v>
      </c>
      <c r="DF118" s="423" t="e">
        <f>+DA118/DD118-1</f>
        <v>#DIV/0!</v>
      </c>
      <c r="DG118" s="427" t="e">
        <f>+DB118/DD118-1</f>
        <v>#DIV/0!</v>
      </c>
      <c r="DH118" s="427" t="e">
        <f>+DC118/DD118-1</f>
        <v>#DIV/0!</v>
      </c>
      <c r="DI118" s="402"/>
      <c r="DJ118" s="118">
        <f t="shared" si="54"/>
        <v>0</v>
      </c>
      <c r="DK118" s="118">
        <f t="shared" si="66"/>
        <v>0</v>
      </c>
      <c r="DL118" s="118">
        <f t="shared" si="56"/>
        <v>0</v>
      </c>
      <c r="DM118" s="118">
        <f t="shared" si="57"/>
        <v>0</v>
      </c>
      <c r="DN118" s="402"/>
      <c r="DO118" s="402"/>
      <c r="DP118" s="558">
        <v>114755696</v>
      </c>
      <c r="DQ118" s="404">
        <f t="shared" si="59"/>
        <v>114.755696</v>
      </c>
      <c r="DR118" s="118">
        <f t="shared" si="60"/>
        <v>0</v>
      </c>
      <c r="DS118" s="118">
        <f t="shared" si="61"/>
        <v>0</v>
      </c>
      <c r="DT118" s="405"/>
      <c r="DU118" s="429">
        <v>18.375907000000002</v>
      </c>
      <c r="DV118" s="407">
        <f t="shared" si="62"/>
        <v>18.375907000000002</v>
      </c>
      <c r="DX118" s="389">
        <f t="shared" si="63"/>
        <v>0</v>
      </c>
      <c r="DY118" s="389">
        <f t="shared" si="64"/>
        <v>0</v>
      </c>
      <c r="DZ118" s="389">
        <f t="shared" si="65"/>
        <v>0</v>
      </c>
      <c r="EB118" s="408"/>
    </row>
    <row r="119" spans="1:132" s="430" customFormat="1" ht="15.75" hidden="1" customHeight="1" outlineLevel="1">
      <c r="A119" s="281"/>
      <c r="B119" s="433" t="s">
        <v>311</v>
      </c>
      <c r="C119" s="420" t="s">
        <v>312</v>
      </c>
      <c r="D119" s="559"/>
      <c r="E119" s="422"/>
      <c r="F119" s="422"/>
      <c r="G119" s="422"/>
      <c r="H119" s="423"/>
      <c r="I119" s="411"/>
      <c r="J119" s="559"/>
      <c r="K119" s="422"/>
      <c r="L119" s="422"/>
      <c r="M119" s="422"/>
      <c r="N119" s="423"/>
      <c r="O119" s="424"/>
      <c r="P119" s="559"/>
      <c r="Q119" s="422"/>
      <c r="R119" s="422"/>
      <c r="S119" s="422"/>
      <c r="T119" s="423"/>
      <c r="U119" s="412"/>
      <c r="V119" s="559"/>
      <c r="W119" s="422"/>
      <c r="X119" s="422"/>
      <c r="Y119" s="422"/>
      <c r="Z119" s="422"/>
      <c r="AA119" s="422"/>
      <c r="AB119" s="423"/>
      <c r="AC119" s="424"/>
      <c r="AD119" s="559"/>
      <c r="AE119" s="422"/>
      <c r="AF119" s="422"/>
      <c r="AG119" s="422"/>
      <c r="AH119" s="422"/>
      <c r="AI119" s="422"/>
      <c r="AJ119" s="423"/>
      <c r="AK119" s="424"/>
      <c r="AL119" s="559"/>
      <c r="AM119" s="422"/>
      <c r="AN119" s="422"/>
      <c r="AO119" s="422"/>
      <c r="AP119" s="422"/>
      <c r="AQ119" s="422"/>
      <c r="AR119" s="422"/>
      <c r="AS119" s="423"/>
      <c r="AT119" s="413"/>
      <c r="AU119" s="559"/>
      <c r="AV119" s="422"/>
      <c r="AW119" s="422"/>
      <c r="AX119" s="422"/>
      <c r="AY119" s="422"/>
      <c r="AZ119" s="422"/>
      <c r="BA119" s="423"/>
      <c r="BB119" s="424"/>
      <c r="BC119" s="559"/>
      <c r="BD119" s="422"/>
      <c r="BE119" s="422"/>
      <c r="BF119" s="422"/>
      <c r="BG119" s="422"/>
      <c r="BH119" s="422"/>
      <c r="BI119" s="423"/>
      <c r="BJ119" s="425"/>
      <c r="BK119" s="559"/>
      <c r="BL119" s="422"/>
      <c r="BM119" s="422"/>
      <c r="BN119" s="422"/>
      <c r="BO119" s="422"/>
      <c r="BP119" s="422"/>
      <c r="BQ119" s="422"/>
      <c r="BR119" s="423"/>
      <c r="BS119" s="425"/>
      <c r="BT119" s="559"/>
      <c r="BU119" s="422"/>
      <c r="BV119" s="422"/>
      <c r="BW119" s="422"/>
      <c r="BX119" s="422"/>
      <c r="BY119" s="422"/>
      <c r="BZ119" s="423"/>
      <c r="CA119" s="364"/>
      <c r="CB119" s="559"/>
      <c r="CC119" s="422"/>
      <c r="CD119" s="422"/>
      <c r="CE119" s="422"/>
      <c r="CF119" s="422"/>
      <c r="CG119" s="422"/>
      <c r="CH119" s="423"/>
      <c r="CI119" s="364"/>
      <c r="CJ119" s="559"/>
      <c r="CK119" s="422"/>
      <c r="CL119" s="422"/>
      <c r="CM119" s="422"/>
      <c r="CN119" s="422"/>
      <c r="CO119" s="422"/>
      <c r="CP119" s="423"/>
      <c r="CQ119" s="424"/>
      <c r="CR119" s="421"/>
      <c r="CS119" s="422"/>
      <c r="CT119" s="422"/>
      <c r="CU119" s="422">
        <f t="shared" si="52"/>
        <v>0</v>
      </c>
      <c r="CV119" s="422">
        <f t="shared" si="53"/>
        <v>0</v>
      </c>
      <c r="CW119" s="422"/>
      <c r="CX119" s="423" t="str">
        <f t="shared" si="58"/>
        <v>-</v>
      </c>
      <c r="CY119" s="414"/>
      <c r="CZ119" s="426"/>
      <c r="DA119" s="422"/>
      <c r="DB119" s="422"/>
      <c r="DC119" s="422"/>
      <c r="DD119" s="422"/>
      <c r="DE119" s="423" t="e">
        <f>+CZ119/DD119-1</f>
        <v>#DIV/0!</v>
      </c>
      <c r="DF119" s="423" t="e">
        <f>+DA119/DD119-1</f>
        <v>#DIV/0!</v>
      </c>
      <c r="DG119" s="427" t="e">
        <f>+DB119/DD119-1</f>
        <v>#DIV/0!</v>
      </c>
      <c r="DH119" s="427" t="e">
        <f>+DC119/DD119-1</f>
        <v>#DIV/0!</v>
      </c>
      <c r="DI119" s="402"/>
      <c r="DJ119" s="118">
        <f t="shared" si="54"/>
        <v>0</v>
      </c>
      <c r="DK119" s="118">
        <f t="shared" si="66"/>
        <v>0</v>
      </c>
      <c r="DL119" s="118">
        <f t="shared" si="56"/>
        <v>0</v>
      </c>
      <c r="DM119" s="118">
        <f t="shared" si="57"/>
        <v>0</v>
      </c>
      <c r="DN119" s="402"/>
      <c r="DO119" s="402"/>
      <c r="DP119" s="560">
        <v>28625379</v>
      </c>
      <c r="DQ119" s="404">
        <f t="shared" si="59"/>
        <v>28.625378999999999</v>
      </c>
      <c r="DR119" s="118">
        <f t="shared" si="60"/>
        <v>0</v>
      </c>
      <c r="DS119" s="118">
        <f t="shared" si="61"/>
        <v>0</v>
      </c>
      <c r="DT119" s="405"/>
      <c r="DU119" s="429">
        <v>0.78200000000000003</v>
      </c>
      <c r="DV119" s="407">
        <f t="shared" si="62"/>
        <v>0.78200000000000003</v>
      </c>
      <c r="DX119" s="389">
        <f t="shared" si="63"/>
        <v>0</v>
      </c>
      <c r="DY119" s="389">
        <f t="shared" si="64"/>
        <v>0</v>
      </c>
      <c r="DZ119" s="389">
        <f t="shared" si="65"/>
        <v>0</v>
      </c>
      <c r="EB119" s="408"/>
    </row>
    <row r="120" spans="1:132" s="430" customFormat="1" ht="15.75" hidden="1" customHeight="1" outlineLevel="1">
      <c r="A120" s="281"/>
      <c r="B120" s="433" t="s">
        <v>313</v>
      </c>
      <c r="C120" s="420" t="s">
        <v>314</v>
      </c>
      <c r="D120" s="561"/>
      <c r="E120" s="422"/>
      <c r="F120" s="422"/>
      <c r="G120" s="422"/>
      <c r="H120" s="423"/>
      <c r="I120" s="411"/>
      <c r="J120" s="561"/>
      <c r="K120" s="422"/>
      <c r="L120" s="422"/>
      <c r="M120" s="422"/>
      <c r="N120" s="423"/>
      <c r="O120" s="424"/>
      <c r="P120" s="561"/>
      <c r="Q120" s="422"/>
      <c r="R120" s="422"/>
      <c r="S120" s="422"/>
      <c r="T120" s="423"/>
      <c r="U120" s="412"/>
      <c r="V120" s="561"/>
      <c r="W120" s="422"/>
      <c r="X120" s="422"/>
      <c r="Y120" s="422"/>
      <c r="Z120" s="422"/>
      <c r="AA120" s="422"/>
      <c r="AB120" s="423"/>
      <c r="AC120" s="424"/>
      <c r="AD120" s="561"/>
      <c r="AE120" s="422"/>
      <c r="AF120" s="422"/>
      <c r="AG120" s="422"/>
      <c r="AH120" s="422"/>
      <c r="AI120" s="422"/>
      <c r="AJ120" s="423"/>
      <c r="AK120" s="424"/>
      <c r="AL120" s="561"/>
      <c r="AM120" s="422"/>
      <c r="AN120" s="422"/>
      <c r="AO120" s="422"/>
      <c r="AP120" s="422"/>
      <c r="AQ120" s="422"/>
      <c r="AR120" s="422"/>
      <c r="AS120" s="423"/>
      <c r="AT120" s="413"/>
      <c r="AU120" s="561"/>
      <c r="AV120" s="422"/>
      <c r="AW120" s="422"/>
      <c r="AX120" s="422"/>
      <c r="AY120" s="422"/>
      <c r="AZ120" s="422"/>
      <c r="BA120" s="423"/>
      <c r="BB120" s="424"/>
      <c r="BC120" s="561"/>
      <c r="BD120" s="422"/>
      <c r="BE120" s="422"/>
      <c r="BF120" s="422"/>
      <c r="BG120" s="422"/>
      <c r="BH120" s="422"/>
      <c r="BI120" s="423"/>
      <c r="BJ120" s="425"/>
      <c r="BK120" s="561"/>
      <c r="BL120" s="422"/>
      <c r="BM120" s="422"/>
      <c r="BN120" s="422"/>
      <c r="BO120" s="422"/>
      <c r="BP120" s="422"/>
      <c r="BQ120" s="422"/>
      <c r="BR120" s="423"/>
      <c r="BS120" s="425"/>
      <c r="BT120" s="561"/>
      <c r="BU120" s="422"/>
      <c r="BV120" s="422"/>
      <c r="BW120" s="422"/>
      <c r="BX120" s="422"/>
      <c r="BY120" s="422"/>
      <c r="BZ120" s="423"/>
      <c r="CA120" s="364"/>
      <c r="CB120" s="561"/>
      <c r="CC120" s="422"/>
      <c r="CD120" s="422"/>
      <c r="CE120" s="422"/>
      <c r="CF120" s="422"/>
      <c r="CG120" s="422"/>
      <c r="CH120" s="423"/>
      <c r="CI120" s="364"/>
      <c r="CJ120" s="561"/>
      <c r="CK120" s="422"/>
      <c r="CL120" s="422"/>
      <c r="CM120" s="422"/>
      <c r="CN120" s="422"/>
      <c r="CO120" s="422"/>
      <c r="CP120" s="423"/>
      <c r="CQ120" s="424"/>
      <c r="CR120" s="421"/>
      <c r="CS120" s="422"/>
      <c r="CT120" s="422"/>
      <c r="CU120" s="422">
        <f t="shared" si="52"/>
        <v>0</v>
      </c>
      <c r="CV120" s="422">
        <f t="shared" si="53"/>
        <v>0</v>
      </c>
      <c r="CW120" s="422"/>
      <c r="CX120" s="423" t="str">
        <f t="shared" si="58"/>
        <v>-</v>
      </c>
      <c r="CY120" s="414"/>
      <c r="CZ120" s="426"/>
      <c r="DA120" s="422"/>
      <c r="DB120" s="422"/>
      <c r="DC120" s="422"/>
      <c r="DD120" s="422"/>
      <c r="DE120" s="423" t="e">
        <f>+CZ120/DD120-1</f>
        <v>#DIV/0!</v>
      </c>
      <c r="DF120" s="423" t="e">
        <f>+DA120/DD120-1</f>
        <v>#DIV/0!</v>
      </c>
      <c r="DG120" s="427" t="e">
        <f>+DB120/DD120-1</f>
        <v>#DIV/0!</v>
      </c>
      <c r="DH120" s="427" t="e">
        <f>+DC120/DD120-1</f>
        <v>#DIV/0!</v>
      </c>
      <c r="DI120" s="402"/>
      <c r="DJ120" s="118">
        <f t="shared" si="54"/>
        <v>0</v>
      </c>
      <c r="DK120" s="118">
        <f t="shared" si="66"/>
        <v>0</v>
      </c>
      <c r="DL120" s="118">
        <f t="shared" si="56"/>
        <v>0</v>
      </c>
      <c r="DM120" s="118">
        <f t="shared" si="57"/>
        <v>0</v>
      </c>
      <c r="DN120" s="402"/>
      <c r="DO120" s="402"/>
      <c r="DP120" s="562">
        <v>7700000</v>
      </c>
      <c r="DQ120" s="404">
        <f t="shared" si="59"/>
        <v>7.7</v>
      </c>
      <c r="DR120" s="118">
        <f t="shared" si="60"/>
        <v>0</v>
      </c>
      <c r="DS120" s="118">
        <f t="shared" si="61"/>
        <v>0</v>
      </c>
      <c r="DT120" s="405"/>
      <c r="DU120" s="429">
        <v>-10.25</v>
      </c>
      <c r="DV120" s="407">
        <f t="shared" si="62"/>
        <v>-10.25</v>
      </c>
      <c r="DX120" s="389">
        <f t="shared" si="63"/>
        <v>0</v>
      </c>
      <c r="DY120" s="389">
        <f t="shared" si="64"/>
        <v>0</v>
      </c>
      <c r="DZ120" s="389">
        <f t="shared" si="65"/>
        <v>0</v>
      </c>
      <c r="EB120" s="408"/>
    </row>
    <row r="121" spans="1:132" s="430" customFormat="1" ht="15.75" hidden="1" customHeight="1" outlineLevel="1">
      <c r="A121" s="281"/>
      <c r="B121" s="433" t="s">
        <v>315</v>
      </c>
      <c r="C121" s="420" t="s">
        <v>316</v>
      </c>
      <c r="D121" s="421"/>
      <c r="E121" s="422"/>
      <c r="F121" s="422"/>
      <c r="G121" s="422"/>
      <c r="H121" s="423"/>
      <c r="I121" s="411"/>
      <c r="J121" s="421"/>
      <c r="K121" s="422"/>
      <c r="L121" s="422"/>
      <c r="M121" s="422"/>
      <c r="N121" s="423"/>
      <c r="O121" s="424"/>
      <c r="P121" s="421"/>
      <c r="Q121" s="422"/>
      <c r="R121" s="422"/>
      <c r="S121" s="422"/>
      <c r="T121" s="423"/>
      <c r="U121" s="412"/>
      <c r="V121" s="421"/>
      <c r="W121" s="422"/>
      <c r="X121" s="422"/>
      <c r="Y121" s="422"/>
      <c r="Z121" s="422"/>
      <c r="AA121" s="422"/>
      <c r="AB121" s="423"/>
      <c r="AC121" s="424"/>
      <c r="AD121" s="421"/>
      <c r="AE121" s="422"/>
      <c r="AF121" s="422"/>
      <c r="AG121" s="422"/>
      <c r="AH121" s="422"/>
      <c r="AI121" s="422"/>
      <c r="AJ121" s="423"/>
      <c r="AK121" s="424"/>
      <c r="AL121" s="421"/>
      <c r="AM121" s="422"/>
      <c r="AN121" s="422"/>
      <c r="AO121" s="422"/>
      <c r="AP121" s="422"/>
      <c r="AQ121" s="422"/>
      <c r="AR121" s="422"/>
      <c r="AS121" s="423"/>
      <c r="AT121" s="413"/>
      <c r="AU121" s="421"/>
      <c r="AV121" s="422"/>
      <c r="AW121" s="422"/>
      <c r="AX121" s="422"/>
      <c r="AY121" s="422"/>
      <c r="AZ121" s="422"/>
      <c r="BA121" s="423"/>
      <c r="BB121" s="424"/>
      <c r="BC121" s="421"/>
      <c r="BD121" s="422"/>
      <c r="BE121" s="422"/>
      <c r="BF121" s="422"/>
      <c r="BG121" s="422"/>
      <c r="BH121" s="422"/>
      <c r="BI121" s="423"/>
      <c r="BJ121" s="425"/>
      <c r="BK121" s="421"/>
      <c r="BL121" s="422"/>
      <c r="BM121" s="422"/>
      <c r="BN121" s="422"/>
      <c r="BO121" s="422"/>
      <c r="BP121" s="422"/>
      <c r="BQ121" s="422"/>
      <c r="BR121" s="423"/>
      <c r="BS121" s="425"/>
      <c r="BT121" s="421"/>
      <c r="BU121" s="422"/>
      <c r="BV121" s="422"/>
      <c r="BW121" s="422"/>
      <c r="BX121" s="422"/>
      <c r="BY121" s="422"/>
      <c r="BZ121" s="423"/>
      <c r="CA121" s="364"/>
      <c r="CB121" s="421"/>
      <c r="CC121" s="422"/>
      <c r="CD121" s="422"/>
      <c r="CE121" s="422"/>
      <c r="CF121" s="422"/>
      <c r="CG121" s="422"/>
      <c r="CH121" s="423"/>
      <c r="CI121" s="364"/>
      <c r="CJ121" s="421"/>
      <c r="CK121" s="422"/>
      <c r="CL121" s="422"/>
      <c r="CM121" s="422"/>
      <c r="CN121" s="422"/>
      <c r="CO121" s="422"/>
      <c r="CP121" s="423"/>
      <c r="CQ121" s="424"/>
      <c r="CR121" s="421"/>
      <c r="CS121" s="422"/>
      <c r="CT121" s="422"/>
      <c r="CU121" s="422">
        <f t="shared" ref="CU121:CU152" si="67">+CR121-CS121</f>
        <v>0</v>
      </c>
      <c r="CV121" s="422">
        <f t="shared" ref="CV121:CV152" si="68">+CR121-CT121</f>
        <v>0</v>
      </c>
      <c r="CW121" s="422"/>
      <c r="CX121" s="423" t="str">
        <f t="shared" si="58"/>
        <v>-</v>
      </c>
      <c r="CY121" s="414"/>
      <c r="CZ121" s="426"/>
      <c r="DA121" s="422"/>
      <c r="DB121" s="422"/>
      <c r="DC121" s="422"/>
      <c r="DD121" s="422"/>
      <c r="DE121" s="423" t="e">
        <f>+CZ121/DD121-1</f>
        <v>#DIV/0!</v>
      </c>
      <c r="DF121" s="423" t="e">
        <f>+DA121/DD121-1</f>
        <v>#DIV/0!</v>
      </c>
      <c r="DG121" s="427" t="e">
        <f>+DB121/DD121-1</f>
        <v>#DIV/0!</v>
      </c>
      <c r="DH121" s="427" t="e">
        <f>+DC121/DD121-1</f>
        <v>#DIV/0!</v>
      </c>
      <c r="DI121" s="402"/>
      <c r="DJ121" s="118">
        <f t="shared" ref="DJ121:DJ152" si="69">SUM(D121,J121,P121,V121,AD121,AL121,AU121,BC121,BK121,BT121,CB121,CJ121)-CR121</f>
        <v>0</v>
      </c>
      <c r="DK121" s="118">
        <f t="shared" si="66"/>
        <v>0</v>
      </c>
      <c r="DL121" s="118">
        <f t="shared" si="56"/>
        <v>0</v>
      </c>
      <c r="DM121" s="118">
        <f t="shared" si="57"/>
        <v>0</v>
      </c>
      <c r="DN121" s="402"/>
      <c r="DO121" s="402"/>
      <c r="DP121" s="428">
        <v>58008657</v>
      </c>
      <c r="DQ121" s="404">
        <f t="shared" si="59"/>
        <v>58.008656999999999</v>
      </c>
      <c r="DR121" s="118">
        <f t="shared" si="60"/>
        <v>0</v>
      </c>
      <c r="DS121" s="118">
        <f t="shared" si="61"/>
        <v>0</v>
      </c>
      <c r="DT121" s="405"/>
      <c r="DU121" s="429">
        <v>5.582605</v>
      </c>
      <c r="DV121" s="407">
        <f t="shared" si="62"/>
        <v>5.582605</v>
      </c>
      <c r="DX121" s="389">
        <f t="shared" si="63"/>
        <v>0</v>
      </c>
      <c r="DY121" s="389">
        <f t="shared" si="64"/>
        <v>0</v>
      </c>
      <c r="DZ121" s="389">
        <f t="shared" si="65"/>
        <v>0</v>
      </c>
      <c r="EB121" s="408"/>
    </row>
    <row r="122" spans="1:132" s="430" customFormat="1" ht="15.75" hidden="1" customHeight="1" outlineLevel="1">
      <c r="A122" s="281"/>
      <c r="B122" s="433" t="s">
        <v>317</v>
      </c>
      <c r="C122" s="420" t="s">
        <v>318</v>
      </c>
      <c r="D122" s="552"/>
      <c r="E122" s="422"/>
      <c r="F122" s="422"/>
      <c r="G122" s="422"/>
      <c r="H122" s="423"/>
      <c r="I122" s="411"/>
      <c r="J122" s="552"/>
      <c r="K122" s="505"/>
      <c r="L122" s="422"/>
      <c r="M122" s="422"/>
      <c r="N122" s="423"/>
      <c r="O122" s="424"/>
      <c r="P122" s="552"/>
      <c r="Q122" s="505"/>
      <c r="R122" s="422"/>
      <c r="S122" s="422"/>
      <c r="T122" s="423"/>
      <c r="U122" s="412"/>
      <c r="V122" s="552"/>
      <c r="W122" s="505"/>
      <c r="X122" s="505"/>
      <c r="Y122" s="422"/>
      <c r="Z122" s="435"/>
      <c r="AA122" s="422"/>
      <c r="AB122" s="423"/>
      <c r="AC122" s="424"/>
      <c r="AD122" s="552"/>
      <c r="AE122" s="505"/>
      <c r="AF122" s="505"/>
      <c r="AG122" s="422"/>
      <c r="AH122" s="435"/>
      <c r="AI122" s="422"/>
      <c r="AJ122" s="423"/>
      <c r="AK122" s="424"/>
      <c r="AL122" s="552"/>
      <c r="AM122" s="505"/>
      <c r="AN122" s="505"/>
      <c r="AO122" s="505"/>
      <c r="AP122" s="422"/>
      <c r="AQ122" s="422"/>
      <c r="AR122" s="422"/>
      <c r="AS122" s="423"/>
      <c r="AT122" s="413"/>
      <c r="AU122" s="552"/>
      <c r="AV122" s="505"/>
      <c r="AW122" s="460"/>
      <c r="AX122" s="422"/>
      <c r="AY122" s="422"/>
      <c r="AZ122" s="422"/>
      <c r="BA122" s="423"/>
      <c r="BB122" s="424"/>
      <c r="BC122" s="552"/>
      <c r="BD122" s="505"/>
      <c r="BE122" s="460"/>
      <c r="BF122" s="422"/>
      <c r="BG122" s="422"/>
      <c r="BH122" s="422"/>
      <c r="BI122" s="423"/>
      <c r="BJ122" s="425"/>
      <c r="BK122" s="552"/>
      <c r="BL122" s="505"/>
      <c r="BM122" s="460"/>
      <c r="BN122" s="460"/>
      <c r="BO122" s="422"/>
      <c r="BP122" s="422"/>
      <c r="BQ122" s="422"/>
      <c r="BR122" s="423"/>
      <c r="BS122" s="425"/>
      <c r="BT122" s="552"/>
      <c r="BU122" s="505"/>
      <c r="BV122" s="460"/>
      <c r="BW122" s="422"/>
      <c r="BX122" s="422"/>
      <c r="BY122" s="422"/>
      <c r="BZ122" s="423"/>
      <c r="CA122" s="364"/>
      <c r="CB122" s="431"/>
      <c r="CC122" s="505"/>
      <c r="CD122" s="460"/>
      <c r="CE122" s="422"/>
      <c r="CF122" s="422"/>
      <c r="CG122" s="422"/>
      <c r="CH122" s="423"/>
      <c r="CI122" s="364"/>
      <c r="CJ122" s="457"/>
      <c r="CK122" s="505"/>
      <c r="CL122" s="505"/>
      <c r="CM122" s="422"/>
      <c r="CN122" s="422"/>
      <c r="CO122" s="422"/>
      <c r="CP122" s="423"/>
      <c r="CQ122" s="424"/>
      <c r="CR122" s="421"/>
      <c r="CS122" s="422"/>
      <c r="CT122" s="422"/>
      <c r="CU122" s="422">
        <f t="shared" si="67"/>
        <v>0</v>
      </c>
      <c r="CV122" s="422">
        <f t="shared" si="68"/>
        <v>0</v>
      </c>
      <c r="CW122" s="422"/>
      <c r="CX122" s="423" t="str">
        <f t="shared" si="58"/>
        <v>-</v>
      </c>
      <c r="CY122" s="414"/>
      <c r="CZ122" s="426"/>
      <c r="DA122" s="505"/>
      <c r="DB122" s="505"/>
      <c r="DC122" s="460"/>
      <c r="DD122" s="505"/>
      <c r="DE122" s="423" t="e">
        <f>+CZ122/DD122-1</f>
        <v>#DIV/0!</v>
      </c>
      <c r="DF122" s="423" t="e">
        <f>+DA122/DD122-1</f>
        <v>#DIV/0!</v>
      </c>
      <c r="DG122" s="427" t="e">
        <f>+DB122/DD122-1</f>
        <v>#DIV/0!</v>
      </c>
      <c r="DH122" s="427" t="e">
        <f>+DC122/DD122-1</f>
        <v>#DIV/0!</v>
      </c>
      <c r="DI122" s="402"/>
      <c r="DJ122" s="118">
        <f t="shared" si="69"/>
        <v>0</v>
      </c>
      <c r="DK122" s="118">
        <f t="shared" si="66"/>
        <v>0</v>
      </c>
      <c r="DL122" s="118">
        <f t="shared" si="56"/>
        <v>0</v>
      </c>
      <c r="DM122" s="118">
        <f t="shared" si="57"/>
        <v>0</v>
      </c>
      <c r="DN122" s="402"/>
      <c r="DO122" s="402"/>
      <c r="DP122" s="553">
        <v>1604084131</v>
      </c>
      <c r="DQ122" s="404">
        <f t="shared" si="59"/>
        <v>1604.0841310000001</v>
      </c>
      <c r="DR122" s="118">
        <f t="shared" si="60"/>
        <v>0</v>
      </c>
      <c r="DS122" s="118">
        <f t="shared" si="61"/>
        <v>0</v>
      </c>
      <c r="DT122" s="405"/>
      <c r="DU122" s="429">
        <v>188.15143599999999</v>
      </c>
      <c r="DV122" s="407">
        <f t="shared" si="62"/>
        <v>188.15143599999999</v>
      </c>
      <c r="DX122" s="389">
        <f t="shared" si="63"/>
        <v>0</v>
      </c>
      <c r="DY122" s="389">
        <f t="shared" si="64"/>
        <v>0</v>
      </c>
      <c r="DZ122" s="389">
        <f t="shared" si="65"/>
        <v>0</v>
      </c>
      <c r="EB122" s="408"/>
    </row>
    <row r="123" spans="1:132" s="430" customFormat="1" ht="15.75" hidden="1" customHeight="1" outlineLevel="1">
      <c r="A123" s="281"/>
      <c r="B123" s="433" t="s">
        <v>319</v>
      </c>
      <c r="C123" s="420" t="s">
        <v>320</v>
      </c>
      <c r="D123" s="421"/>
      <c r="E123" s="422"/>
      <c r="F123" s="422"/>
      <c r="G123" s="422"/>
      <c r="H123" s="423"/>
      <c r="I123" s="411"/>
      <c r="J123" s="421"/>
      <c r="K123" s="422"/>
      <c r="L123" s="422"/>
      <c r="M123" s="422"/>
      <c r="N123" s="423"/>
      <c r="O123" s="424"/>
      <c r="P123" s="421"/>
      <c r="Q123" s="422"/>
      <c r="R123" s="422"/>
      <c r="S123" s="422"/>
      <c r="T123" s="423"/>
      <c r="U123" s="412"/>
      <c r="V123" s="421"/>
      <c r="W123" s="422"/>
      <c r="X123" s="422"/>
      <c r="Y123" s="422"/>
      <c r="Z123" s="422"/>
      <c r="AA123" s="422"/>
      <c r="AB123" s="423"/>
      <c r="AC123" s="424"/>
      <c r="AD123" s="421"/>
      <c r="AE123" s="422"/>
      <c r="AF123" s="422"/>
      <c r="AG123" s="422"/>
      <c r="AH123" s="422"/>
      <c r="AI123" s="422"/>
      <c r="AJ123" s="423"/>
      <c r="AK123" s="424"/>
      <c r="AL123" s="421"/>
      <c r="AM123" s="422"/>
      <c r="AN123" s="422"/>
      <c r="AO123" s="422"/>
      <c r="AP123" s="422"/>
      <c r="AQ123" s="422"/>
      <c r="AR123" s="422"/>
      <c r="AS123" s="423"/>
      <c r="AT123" s="413"/>
      <c r="AU123" s="421"/>
      <c r="AV123" s="422"/>
      <c r="AW123" s="422"/>
      <c r="AX123" s="422"/>
      <c r="AY123" s="422"/>
      <c r="AZ123" s="422"/>
      <c r="BA123" s="423"/>
      <c r="BB123" s="424"/>
      <c r="BC123" s="421"/>
      <c r="BD123" s="422"/>
      <c r="BE123" s="422"/>
      <c r="BF123" s="422"/>
      <c r="BG123" s="422"/>
      <c r="BH123" s="422"/>
      <c r="BI123" s="423"/>
      <c r="BJ123" s="425"/>
      <c r="BK123" s="421"/>
      <c r="BL123" s="422"/>
      <c r="BM123" s="422"/>
      <c r="BN123" s="422"/>
      <c r="BO123" s="422"/>
      <c r="BP123" s="422"/>
      <c r="BQ123" s="422"/>
      <c r="BR123" s="423"/>
      <c r="BS123" s="425"/>
      <c r="BT123" s="421"/>
      <c r="BU123" s="422"/>
      <c r="BV123" s="422"/>
      <c r="BW123" s="422"/>
      <c r="BX123" s="422"/>
      <c r="BY123" s="422"/>
      <c r="BZ123" s="423"/>
      <c r="CA123" s="364"/>
      <c r="CB123" s="421"/>
      <c r="CC123" s="422"/>
      <c r="CD123" s="422"/>
      <c r="CE123" s="422"/>
      <c r="CF123" s="422"/>
      <c r="CG123" s="422"/>
      <c r="CH123" s="423"/>
      <c r="CI123" s="364"/>
      <c r="CJ123" s="421"/>
      <c r="CK123" s="422"/>
      <c r="CL123" s="422"/>
      <c r="CM123" s="422"/>
      <c r="CN123" s="422"/>
      <c r="CO123" s="422"/>
      <c r="CP123" s="423"/>
      <c r="CQ123" s="424"/>
      <c r="CR123" s="421"/>
      <c r="CS123" s="422"/>
      <c r="CT123" s="422"/>
      <c r="CU123" s="422">
        <f t="shared" si="67"/>
        <v>0</v>
      </c>
      <c r="CV123" s="422">
        <f t="shared" si="68"/>
        <v>0</v>
      </c>
      <c r="CW123" s="422"/>
      <c r="CX123" s="423" t="str">
        <f t="shared" si="58"/>
        <v>-</v>
      </c>
      <c r="CY123" s="414"/>
      <c r="CZ123" s="426"/>
      <c r="DA123" s="422"/>
      <c r="DB123" s="422"/>
      <c r="DC123" s="422"/>
      <c r="DD123" s="422"/>
      <c r="DE123" s="423"/>
      <c r="DF123" s="423"/>
      <c r="DG123" s="427"/>
      <c r="DH123" s="427"/>
      <c r="DI123" s="402"/>
      <c r="DJ123" s="118">
        <f t="shared" si="69"/>
        <v>0</v>
      </c>
      <c r="DK123" s="118">
        <f t="shared" si="66"/>
        <v>0</v>
      </c>
      <c r="DL123" s="118">
        <f t="shared" si="56"/>
        <v>0</v>
      </c>
      <c r="DM123" s="118">
        <f t="shared" si="57"/>
        <v>0</v>
      </c>
      <c r="DN123" s="402"/>
      <c r="DO123" s="402"/>
      <c r="DP123" s="428">
        <v>0</v>
      </c>
      <c r="DQ123" s="404">
        <f t="shared" si="59"/>
        <v>0</v>
      </c>
      <c r="DR123" s="118">
        <f t="shared" si="60"/>
        <v>0</v>
      </c>
      <c r="DS123" s="118">
        <f t="shared" si="61"/>
        <v>0</v>
      </c>
      <c r="DT123" s="405"/>
      <c r="DU123" s="429">
        <v>0</v>
      </c>
      <c r="DV123" s="407">
        <f t="shared" si="62"/>
        <v>0</v>
      </c>
      <c r="DX123" s="389">
        <f t="shared" si="63"/>
        <v>0</v>
      </c>
      <c r="DY123" s="389">
        <f t="shared" si="64"/>
        <v>0</v>
      </c>
      <c r="DZ123" s="389">
        <f t="shared" si="65"/>
        <v>0</v>
      </c>
      <c r="EB123" s="408"/>
    </row>
    <row r="124" spans="1:132" s="430" customFormat="1" ht="15.75" hidden="1" customHeight="1" outlineLevel="1">
      <c r="A124" s="281"/>
      <c r="B124" s="433" t="s">
        <v>321</v>
      </c>
      <c r="C124" s="420" t="s">
        <v>322</v>
      </c>
      <c r="D124" s="421"/>
      <c r="E124" s="422"/>
      <c r="F124" s="422"/>
      <c r="G124" s="422"/>
      <c r="H124" s="423"/>
      <c r="I124" s="411"/>
      <c r="J124" s="421"/>
      <c r="K124" s="422"/>
      <c r="L124" s="422"/>
      <c r="M124" s="422"/>
      <c r="N124" s="423"/>
      <c r="O124" s="424"/>
      <c r="P124" s="421"/>
      <c r="Q124" s="422"/>
      <c r="R124" s="422"/>
      <c r="S124" s="422"/>
      <c r="T124" s="423"/>
      <c r="U124" s="412"/>
      <c r="V124" s="421"/>
      <c r="W124" s="422"/>
      <c r="X124" s="422"/>
      <c r="Y124" s="422"/>
      <c r="Z124" s="422"/>
      <c r="AA124" s="422"/>
      <c r="AB124" s="423"/>
      <c r="AC124" s="424"/>
      <c r="AD124" s="421"/>
      <c r="AE124" s="422"/>
      <c r="AF124" s="422"/>
      <c r="AG124" s="422"/>
      <c r="AH124" s="422"/>
      <c r="AI124" s="422"/>
      <c r="AJ124" s="423"/>
      <c r="AK124" s="424"/>
      <c r="AL124" s="421"/>
      <c r="AM124" s="422"/>
      <c r="AN124" s="422"/>
      <c r="AO124" s="422"/>
      <c r="AP124" s="422"/>
      <c r="AQ124" s="422"/>
      <c r="AR124" s="422"/>
      <c r="AS124" s="423"/>
      <c r="AT124" s="413"/>
      <c r="AU124" s="421"/>
      <c r="AV124" s="422"/>
      <c r="AW124" s="422"/>
      <c r="AX124" s="422"/>
      <c r="AY124" s="422"/>
      <c r="AZ124" s="422"/>
      <c r="BA124" s="423"/>
      <c r="BB124" s="424"/>
      <c r="BC124" s="421"/>
      <c r="BD124" s="422"/>
      <c r="BE124" s="422"/>
      <c r="BF124" s="422"/>
      <c r="BG124" s="422"/>
      <c r="BH124" s="422"/>
      <c r="BI124" s="423"/>
      <c r="BJ124" s="425"/>
      <c r="BK124" s="421"/>
      <c r="BL124" s="422"/>
      <c r="BM124" s="422"/>
      <c r="BN124" s="422"/>
      <c r="BO124" s="422"/>
      <c r="BP124" s="422"/>
      <c r="BQ124" s="422"/>
      <c r="BR124" s="423"/>
      <c r="BS124" s="425"/>
      <c r="BT124" s="421"/>
      <c r="BU124" s="422"/>
      <c r="BV124" s="422"/>
      <c r="BW124" s="422"/>
      <c r="BX124" s="422"/>
      <c r="BY124" s="422"/>
      <c r="BZ124" s="423"/>
      <c r="CA124" s="364"/>
      <c r="CB124" s="421"/>
      <c r="CC124" s="422"/>
      <c r="CD124" s="422"/>
      <c r="CE124" s="422"/>
      <c r="CF124" s="422"/>
      <c r="CG124" s="422"/>
      <c r="CH124" s="423"/>
      <c r="CI124" s="364"/>
      <c r="CJ124" s="421"/>
      <c r="CK124" s="422"/>
      <c r="CL124" s="422"/>
      <c r="CM124" s="422"/>
      <c r="CN124" s="422"/>
      <c r="CO124" s="422"/>
      <c r="CP124" s="423"/>
      <c r="CQ124" s="424"/>
      <c r="CR124" s="421"/>
      <c r="CS124" s="422"/>
      <c r="CT124" s="422"/>
      <c r="CU124" s="422">
        <f t="shared" si="67"/>
        <v>0</v>
      </c>
      <c r="CV124" s="422">
        <f t="shared" si="68"/>
        <v>0</v>
      </c>
      <c r="CW124" s="422"/>
      <c r="CX124" s="423" t="str">
        <f t="shared" si="58"/>
        <v>-</v>
      </c>
      <c r="CY124" s="414"/>
      <c r="CZ124" s="426"/>
      <c r="DA124" s="422"/>
      <c r="DB124" s="422"/>
      <c r="DC124" s="422"/>
      <c r="DD124" s="422"/>
      <c r="DE124" s="423" t="e">
        <f>+CZ124/DD124-1</f>
        <v>#DIV/0!</v>
      </c>
      <c r="DF124" s="423" t="e">
        <f>+DA124/DD124-1</f>
        <v>#DIV/0!</v>
      </c>
      <c r="DG124" s="427" t="e">
        <f>+DB124/DD124-1</f>
        <v>#DIV/0!</v>
      </c>
      <c r="DH124" s="427" t="e">
        <f>+DC124/DD124-1</f>
        <v>#DIV/0!</v>
      </c>
      <c r="DI124" s="402"/>
      <c r="DJ124" s="118">
        <f t="shared" si="69"/>
        <v>0</v>
      </c>
      <c r="DK124" s="118">
        <f t="shared" si="66"/>
        <v>0</v>
      </c>
      <c r="DL124" s="118">
        <f t="shared" si="56"/>
        <v>0</v>
      </c>
      <c r="DM124" s="118">
        <f t="shared" si="57"/>
        <v>0</v>
      </c>
      <c r="DN124" s="402"/>
      <c r="DO124" s="402"/>
      <c r="DP124" s="428">
        <v>0</v>
      </c>
      <c r="DQ124" s="404">
        <f t="shared" si="59"/>
        <v>0</v>
      </c>
      <c r="DR124" s="118">
        <f t="shared" si="60"/>
        <v>0</v>
      </c>
      <c r="DS124" s="118">
        <f t="shared" si="61"/>
        <v>0</v>
      </c>
      <c r="DT124" s="405"/>
      <c r="DU124" s="429">
        <v>0</v>
      </c>
      <c r="DV124" s="407">
        <f t="shared" si="62"/>
        <v>0</v>
      </c>
      <c r="DX124" s="389">
        <f t="shared" si="63"/>
        <v>0</v>
      </c>
      <c r="DY124" s="389">
        <f t="shared" si="64"/>
        <v>0</v>
      </c>
      <c r="DZ124" s="389">
        <f t="shared" si="65"/>
        <v>0</v>
      </c>
      <c r="EB124" s="408"/>
    </row>
    <row r="125" spans="1:132" s="430" customFormat="1" ht="15.75" hidden="1" customHeight="1" outlineLevel="1">
      <c r="A125" s="281"/>
      <c r="B125" s="433" t="s">
        <v>323</v>
      </c>
      <c r="C125" s="420" t="s">
        <v>324</v>
      </c>
      <c r="D125" s="421"/>
      <c r="E125" s="422"/>
      <c r="F125" s="422"/>
      <c r="G125" s="422"/>
      <c r="H125" s="423"/>
      <c r="I125" s="411"/>
      <c r="J125" s="421"/>
      <c r="K125" s="422"/>
      <c r="L125" s="422"/>
      <c r="M125" s="422"/>
      <c r="N125" s="423"/>
      <c r="O125" s="424"/>
      <c r="P125" s="421"/>
      <c r="Q125" s="422"/>
      <c r="R125" s="422"/>
      <c r="S125" s="422"/>
      <c r="T125" s="423"/>
      <c r="U125" s="412"/>
      <c r="V125" s="421"/>
      <c r="W125" s="422"/>
      <c r="X125" s="422"/>
      <c r="Y125" s="422"/>
      <c r="Z125" s="422"/>
      <c r="AA125" s="422"/>
      <c r="AB125" s="423"/>
      <c r="AC125" s="424"/>
      <c r="AD125" s="421"/>
      <c r="AE125" s="422"/>
      <c r="AF125" s="422"/>
      <c r="AG125" s="422"/>
      <c r="AH125" s="422"/>
      <c r="AI125" s="422"/>
      <c r="AJ125" s="423"/>
      <c r="AK125" s="424"/>
      <c r="AL125" s="421"/>
      <c r="AM125" s="422"/>
      <c r="AN125" s="422"/>
      <c r="AO125" s="422"/>
      <c r="AP125" s="422"/>
      <c r="AQ125" s="422"/>
      <c r="AR125" s="422"/>
      <c r="AS125" s="423"/>
      <c r="AT125" s="413"/>
      <c r="AU125" s="421"/>
      <c r="AV125" s="422"/>
      <c r="AW125" s="422"/>
      <c r="AX125" s="422"/>
      <c r="AY125" s="422"/>
      <c r="AZ125" s="422"/>
      <c r="BA125" s="423"/>
      <c r="BB125" s="424"/>
      <c r="BC125" s="421"/>
      <c r="BD125" s="422"/>
      <c r="BE125" s="422"/>
      <c r="BF125" s="422"/>
      <c r="BG125" s="422"/>
      <c r="BH125" s="422"/>
      <c r="BI125" s="423"/>
      <c r="BJ125" s="425"/>
      <c r="BK125" s="421"/>
      <c r="BL125" s="422"/>
      <c r="BM125" s="422"/>
      <c r="BN125" s="422"/>
      <c r="BO125" s="422"/>
      <c r="BP125" s="422"/>
      <c r="BQ125" s="422"/>
      <c r="BR125" s="423"/>
      <c r="BS125" s="425"/>
      <c r="BT125" s="421"/>
      <c r="BU125" s="422"/>
      <c r="BV125" s="422"/>
      <c r="BW125" s="422"/>
      <c r="BX125" s="422"/>
      <c r="BY125" s="422"/>
      <c r="BZ125" s="423"/>
      <c r="CA125" s="364"/>
      <c r="CB125" s="421"/>
      <c r="CC125" s="422"/>
      <c r="CD125" s="422"/>
      <c r="CE125" s="422"/>
      <c r="CF125" s="422"/>
      <c r="CG125" s="422"/>
      <c r="CH125" s="423"/>
      <c r="CI125" s="364"/>
      <c r="CJ125" s="421"/>
      <c r="CK125" s="422"/>
      <c r="CL125" s="422"/>
      <c r="CM125" s="422"/>
      <c r="CN125" s="422"/>
      <c r="CO125" s="422"/>
      <c r="CP125" s="423"/>
      <c r="CQ125" s="424"/>
      <c r="CR125" s="421"/>
      <c r="CS125" s="422"/>
      <c r="CT125" s="422"/>
      <c r="CU125" s="422">
        <f t="shared" si="67"/>
        <v>0</v>
      </c>
      <c r="CV125" s="422">
        <f t="shared" si="68"/>
        <v>0</v>
      </c>
      <c r="CW125" s="422"/>
      <c r="CX125" s="423" t="str">
        <f t="shared" si="58"/>
        <v>-</v>
      </c>
      <c r="CY125" s="414"/>
      <c r="CZ125" s="426"/>
      <c r="DA125" s="422"/>
      <c r="DB125" s="422"/>
      <c r="DC125" s="422"/>
      <c r="DD125" s="422"/>
      <c r="DE125" s="423" t="e">
        <f>+CZ125/DD125-1</f>
        <v>#DIV/0!</v>
      </c>
      <c r="DF125" s="423" t="e">
        <f>+DA125/DD125-1</f>
        <v>#DIV/0!</v>
      </c>
      <c r="DG125" s="427" t="e">
        <f>+DB125/DD125-1</f>
        <v>#DIV/0!</v>
      </c>
      <c r="DH125" s="427" t="e">
        <f>+DC125/DD125-1</f>
        <v>#DIV/0!</v>
      </c>
      <c r="DI125" s="402"/>
      <c r="DJ125" s="118">
        <f t="shared" si="69"/>
        <v>0</v>
      </c>
      <c r="DK125" s="118">
        <f t="shared" si="66"/>
        <v>0</v>
      </c>
      <c r="DL125" s="118">
        <f t="shared" si="56"/>
        <v>0</v>
      </c>
      <c r="DM125" s="118">
        <f t="shared" si="57"/>
        <v>0</v>
      </c>
      <c r="DN125" s="402"/>
      <c r="DO125" s="402"/>
      <c r="DP125" s="428">
        <v>101516115</v>
      </c>
      <c r="DQ125" s="404">
        <f t="shared" si="59"/>
        <v>101.516115</v>
      </c>
      <c r="DR125" s="118">
        <f t="shared" si="60"/>
        <v>0</v>
      </c>
      <c r="DS125" s="118">
        <f t="shared" si="61"/>
        <v>0</v>
      </c>
      <c r="DT125" s="405"/>
      <c r="DU125" s="429">
        <v>8.6302769999999995</v>
      </c>
      <c r="DV125" s="407">
        <f t="shared" si="62"/>
        <v>8.6302769999999995</v>
      </c>
      <c r="DX125" s="389">
        <f t="shared" si="63"/>
        <v>0</v>
      </c>
      <c r="DY125" s="389">
        <f t="shared" si="64"/>
        <v>0</v>
      </c>
      <c r="DZ125" s="389">
        <f t="shared" si="65"/>
        <v>0</v>
      </c>
      <c r="EB125" s="408"/>
    </row>
    <row r="126" spans="1:132" s="430" customFormat="1" ht="15.75" hidden="1" customHeight="1" outlineLevel="1">
      <c r="A126" s="281"/>
      <c r="B126" s="433" t="s">
        <v>325</v>
      </c>
      <c r="C126" s="420" t="s">
        <v>326</v>
      </c>
      <c r="D126" s="421"/>
      <c r="E126" s="422"/>
      <c r="F126" s="422"/>
      <c r="G126" s="422"/>
      <c r="H126" s="423"/>
      <c r="I126" s="411"/>
      <c r="J126" s="421"/>
      <c r="K126" s="422"/>
      <c r="L126" s="422"/>
      <c r="M126" s="422"/>
      <c r="N126" s="423"/>
      <c r="O126" s="424"/>
      <c r="P126" s="421"/>
      <c r="Q126" s="422"/>
      <c r="R126" s="422"/>
      <c r="S126" s="422"/>
      <c r="T126" s="423"/>
      <c r="U126" s="412"/>
      <c r="V126" s="421"/>
      <c r="W126" s="422"/>
      <c r="X126" s="422"/>
      <c r="Y126" s="422"/>
      <c r="Z126" s="422"/>
      <c r="AA126" s="422"/>
      <c r="AB126" s="423"/>
      <c r="AC126" s="424"/>
      <c r="AD126" s="421"/>
      <c r="AE126" s="422"/>
      <c r="AF126" s="422"/>
      <c r="AG126" s="422"/>
      <c r="AH126" s="422"/>
      <c r="AI126" s="422"/>
      <c r="AJ126" s="423"/>
      <c r="AK126" s="424"/>
      <c r="AL126" s="421"/>
      <c r="AM126" s="422"/>
      <c r="AN126" s="422"/>
      <c r="AO126" s="422"/>
      <c r="AP126" s="422"/>
      <c r="AQ126" s="422"/>
      <c r="AR126" s="422"/>
      <c r="AS126" s="423"/>
      <c r="AT126" s="413"/>
      <c r="AU126" s="421"/>
      <c r="AV126" s="422"/>
      <c r="AW126" s="422"/>
      <c r="AX126" s="422"/>
      <c r="AY126" s="422"/>
      <c r="AZ126" s="422"/>
      <c r="BA126" s="423"/>
      <c r="BB126" s="424"/>
      <c r="BC126" s="421"/>
      <c r="BD126" s="422"/>
      <c r="BE126" s="422"/>
      <c r="BF126" s="422"/>
      <c r="BG126" s="422"/>
      <c r="BH126" s="422"/>
      <c r="BI126" s="423"/>
      <c r="BJ126" s="425"/>
      <c r="BK126" s="421"/>
      <c r="BL126" s="422"/>
      <c r="BM126" s="422"/>
      <c r="BN126" s="422"/>
      <c r="BO126" s="422"/>
      <c r="BP126" s="422"/>
      <c r="BQ126" s="422"/>
      <c r="BR126" s="423"/>
      <c r="BS126" s="425"/>
      <c r="BT126" s="421"/>
      <c r="BU126" s="422"/>
      <c r="BV126" s="422"/>
      <c r="BW126" s="422"/>
      <c r="BX126" s="422"/>
      <c r="BY126" s="422"/>
      <c r="BZ126" s="423"/>
      <c r="CA126" s="364"/>
      <c r="CB126" s="421"/>
      <c r="CC126" s="422"/>
      <c r="CD126" s="422"/>
      <c r="CE126" s="422"/>
      <c r="CF126" s="422"/>
      <c r="CG126" s="422"/>
      <c r="CH126" s="423"/>
      <c r="CI126" s="364"/>
      <c r="CJ126" s="421"/>
      <c r="CK126" s="422"/>
      <c r="CL126" s="422"/>
      <c r="CM126" s="422"/>
      <c r="CN126" s="422"/>
      <c r="CO126" s="422"/>
      <c r="CP126" s="423"/>
      <c r="CQ126" s="424"/>
      <c r="CR126" s="421"/>
      <c r="CS126" s="422"/>
      <c r="CT126" s="422"/>
      <c r="CU126" s="422">
        <f t="shared" si="67"/>
        <v>0</v>
      </c>
      <c r="CV126" s="422">
        <f t="shared" si="68"/>
        <v>0</v>
      </c>
      <c r="CW126" s="422"/>
      <c r="CX126" s="423" t="str">
        <f t="shared" si="58"/>
        <v>-</v>
      </c>
      <c r="CY126" s="414"/>
      <c r="CZ126" s="426"/>
      <c r="DA126" s="422"/>
      <c r="DB126" s="422"/>
      <c r="DC126" s="422"/>
      <c r="DD126" s="422"/>
      <c r="DE126" s="423"/>
      <c r="DF126" s="423"/>
      <c r="DG126" s="427"/>
      <c r="DH126" s="427"/>
      <c r="DI126" s="402"/>
      <c r="DJ126" s="118">
        <f t="shared" si="69"/>
        <v>0</v>
      </c>
      <c r="DK126" s="118">
        <f t="shared" si="66"/>
        <v>0</v>
      </c>
      <c r="DL126" s="118">
        <f t="shared" si="56"/>
        <v>0</v>
      </c>
      <c r="DM126" s="118">
        <f t="shared" si="57"/>
        <v>0</v>
      </c>
      <c r="DN126" s="402"/>
      <c r="DO126" s="402"/>
      <c r="DP126" s="428">
        <v>0</v>
      </c>
      <c r="DQ126" s="404">
        <f t="shared" si="59"/>
        <v>0</v>
      </c>
      <c r="DR126" s="118">
        <f t="shared" si="60"/>
        <v>0</v>
      </c>
      <c r="DS126" s="118">
        <f t="shared" si="61"/>
        <v>0</v>
      </c>
      <c r="DT126" s="405"/>
      <c r="DU126" s="429">
        <v>0</v>
      </c>
      <c r="DV126" s="407">
        <f t="shared" si="62"/>
        <v>0</v>
      </c>
      <c r="DX126" s="389">
        <f t="shared" si="63"/>
        <v>0</v>
      </c>
      <c r="DY126" s="389">
        <f t="shared" si="64"/>
        <v>0</v>
      </c>
      <c r="DZ126" s="389">
        <f t="shared" si="65"/>
        <v>0</v>
      </c>
      <c r="EB126" s="408"/>
    </row>
    <row r="127" spans="1:132" s="430" customFormat="1" ht="15.75" hidden="1" customHeight="1" outlineLevel="1">
      <c r="A127" s="281"/>
      <c r="B127" s="433" t="s">
        <v>327</v>
      </c>
      <c r="C127" s="420" t="s">
        <v>328</v>
      </c>
      <c r="D127" s="421"/>
      <c r="E127" s="422"/>
      <c r="F127" s="422"/>
      <c r="G127" s="422"/>
      <c r="H127" s="423"/>
      <c r="I127" s="411"/>
      <c r="J127" s="421"/>
      <c r="K127" s="422"/>
      <c r="L127" s="422"/>
      <c r="M127" s="422"/>
      <c r="N127" s="423"/>
      <c r="O127" s="424"/>
      <c r="P127" s="421"/>
      <c r="Q127" s="422"/>
      <c r="R127" s="422"/>
      <c r="S127" s="422"/>
      <c r="T127" s="423"/>
      <c r="U127" s="412"/>
      <c r="V127" s="421"/>
      <c r="W127" s="422"/>
      <c r="X127" s="422"/>
      <c r="Y127" s="422"/>
      <c r="Z127" s="422"/>
      <c r="AA127" s="422"/>
      <c r="AB127" s="423"/>
      <c r="AC127" s="424"/>
      <c r="AD127" s="421"/>
      <c r="AE127" s="422"/>
      <c r="AF127" s="422"/>
      <c r="AG127" s="422"/>
      <c r="AH127" s="422"/>
      <c r="AI127" s="422"/>
      <c r="AJ127" s="423"/>
      <c r="AK127" s="424"/>
      <c r="AL127" s="421"/>
      <c r="AM127" s="422"/>
      <c r="AN127" s="422"/>
      <c r="AO127" s="422"/>
      <c r="AP127" s="422"/>
      <c r="AQ127" s="422"/>
      <c r="AR127" s="422"/>
      <c r="AS127" s="423"/>
      <c r="AT127" s="413"/>
      <c r="AU127" s="421"/>
      <c r="AV127" s="422"/>
      <c r="AW127" s="422"/>
      <c r="AX127" s="422"/>
      <c r="AY127" s="422"/>
      <c r="AZ127" s="422"/>
      <c r="BA127" s="423"/>
      <c r="BB127" s="424"/>
      <c r="BC127" s="421"/>
      <c r="BD127" s="422"/>
      <c r="BE127" s="422"/>
      <c r="BF127" s="422"/>
      <c r="BG127" s="422"/>
      <c r="BH127" s="422"/>
      <c r="BI127" s="423"/>
      <c r="BJ127" s="425"/>
      <c r="BK127" s="421"/>
      <c r="BL127" s="422"/>
      <c r="BM127" s="422"/>
      <c r="BN127" s="422"/>
      <c r="BO127" s="422"/>
      <c r="BP127" s="422"/>
      <c r="BQ127" s="422"/>
      <c r="BR127" s="423"/>
      <c r="BS127" s="425"/>
      <c r="BT127" s="421"/>
      <c r="BU127" s="422"/>
      <c r="BV127" s="422"/>
      <c r="BW127" s="422"/>
      <c r="BX127" s="422"/>
      <c r="BY127" s="422"/>
      <c r="BZ127" s="423"/>
      <c r="CA127" s="364"/>
      <c r="CB127" s="421"/>
      <c r="CC127" s="422"/>
      <c r="CD127" s="422"/>
      <c r="CE127" s="422"/>
      <c r="CF127" s="422"/>
      <c r="CG127" s="422"/>
      <c r="CH127" s="423"/>
      <c r="CI127" s="364"/>
      <c r="CJ127" s="421"/>
      <c r="CK127" s="422"/>
      <c r="CL127" s="422"/>
      <c r="CM127" s="422"/>
      <c r="CN127" s="422"/>
      <c r="CO127" s="422"/>
      <c r="CP127" s="423"/>
      <c r="CQ127" s="424"/>
      <c r="CR127" s="421"/>
      <c r="CS127" s="422"/>
      <c r="CT127" s="422"/>
      <c r="CU127" s="422">
        <f t="shared" si="67"/>
        <v>0</v>
      </c>
      <c r="CV127" s="422">
        <f t="shared" si="68"/>
        <v>0</v>
      </c>
      <c r="CW127" s="422"/>
      <c r="CX127" s="423" t="str">
        <f t="shared" si="58"/>
        <v>-</v>
      </c>
      <c r="CY127" s="414"/>
      <c r="CZ127" s="426"/>
      <c r="DA127" s="422"/>
      <c r="DB127" s="422"/>
      <c r="DC127" s="422"/>
      <c r="DD127" s="422"/>
      <c r="DE127" s="423"/>
      <c r="DF127" s="423"/>
      <c r="DG127" s="427"/>
      <c r="DH127" s="427"/>
      <c r="DI127" s="402"/>
      <c r="DJ127" s="118">
        <f t="shared" si="69"/>
        <v>0</v>
      </c>
      <c r="DK127" s="118">
        <f t="shared" si="66"/>
        <v>0</v>
      </c>
      <c r="DL127" s="118">
        <f t="shared" si="56"/>
        <v>0</v>
      </c>
      <c r="DM127" s="118">
        <f t="shared" si="57"/>
        <v>0</v>
      </c>
      <c r="DN127" s="402"/>
      <c r="DO127" s="402"/>
      <c r="DP127" s="428">
        <v>0</v>
      </c>
      <c r="DQ127" s="404">
        <f t="shared" si="59"/>
        <v>0</v>
      </c>
      <c r="DR127" s="118">
        <f t="shared" si="60"/>
        <v>0</v>
      </c>
      <c r="DS127" s="118">
        <f t="shared" si="61"/>
        <v>0</v>
      </c>
      <c r="DT127" s="405"/>
      <c r="DU127" s="429">
        <v>0</v>
      </c>
      <c r="DV127" s="407">
        <f t="shared" si="62"/>
        <v>0</v>
      </c>
      <c r="DX127" s="389">
        <f t="shared" si="63"/>
        <v>0</v>
      </c>
      <c r="DY127" s="389">
        <f t="shared" si="64"/>
        <v>0</v>
      </c>
      <c r="DZ127" s="389">
        <f t="shared" si="65"/>
        <v>0</v>
      </c>
      <c r="EB127" s="408"/>
    </row>
    <row r="128" spans="1:132" s="430" customFormat="1" ht="15.75" hidden="1" customHeight="1" outlineLevel="1">
      <c r="A128" s="281"/>
      <c r="B128" s="433" t="s">
        <v>329</v>
      </c>
      <c r="C128" s="420" t="s">
        <v>330</v>
      </c>
      <c r="D128" s="421"/>
      <c r="E128" s="422"/>
      <c r="F128" s="422"/>
      <c r="G128" s="422"/>
      <c r="H128" s="423"/>
      <c r="I128" s="411"/>
      <c r="J128" s="421"/>
      <c r="K128" s="422"/>
      <c r="L128" s="422"/>
      <c r="M128" s="422"/>
      <c r="N128" s="423"/>
      <c r="O128" s="424"/>
      <c r="P128" s="421"/>
      <c r="Q128" s="422"/>
      <c r="R128" s="422"/>
      <c r="S128" s="422"/>
      <c r="T128" s="423"/>
      <c r="U128" s="412"/>
      <c r="V128" s="421"/>
      <c r="W128" s="422"/>
      <c r="X128" s="422"/>
      <c r="Y128" s="422"/>
      <c r="Z128" s="422"/>
      <c r="AA128" s="422"/>
      <c r="AB128" s="423"/>
      <c r="AC128" s="424"/>
      <c r="AD128" s="421"/>
      <c r="AE128" s="422"/>
      <c r="AF128" s="422"/>
      <c r="AG128" s="422"/>
      <c r="AH128" s="422"/>
      <c r="AI128" s="422"/>
      <c r="AJ128" s="423"/>
      <c r="AK128" s="424"/>
      <c r="AL128" s="421"/>
      <c r="AM128" s="422"/>
      <c r="AN128" s="422"/>
      <c r="AO128" s="422"/>
      <c r="AP128" s="422"/>
      <c r="AQ128" s="422"/>
      <c r="AR128" s="422"/>
      <c r="AS128" s="423"/>
      <c r="AT128" s="413"/>
      <c r="AU128" s="421"/>
      <c r="AV128" s="422"/>
      <c r="AW128" s="422"/>
      <c r="AX128" s="422"/>
      <c r="AY128" s="422"/>
      <c r="AZ128" s="422"/>
      <c r="BA128" s="423"/>
      <c r="BB128" s="424"/>
      <c r="BC128" s="421"/>
      <c r="BD128" s="422"/>
      <c r="BE128" s="422"/>
      <c r="BF128" s="422"/>
      <c r="BG128" s="422"/>
      <c r="BH128" s="422"/>
      <c r="BI128" s="423"/>
      <c r="BJ128" s="425"/>
      <c r="BK128" s="421"/>
      <c r="BL128" s="422"/>
      <c r="BM128" s="422"/>
      <c r="BN128" s="422"/>
      <c r="BO128" s="422"/>
      <c r="BP128" s="422"/>
      <c r="BQ128" s="422"/>
      <c r="BR128" s="423"/>
      <c r="BS128" s="425"/>
      <c r="BT128" s="421"/>
      <c r="BU128" s="422"/>
      <c r="BV128" s="422"/>
      <c r="BW128" s="422"/>
      <c r="BX128" s="422"/>
      <c r="BY128" s="422"/>
      <c r="BZ128" s="423"/>
      <c r="CA128" s="364"/>
      <c r="CB128" s="421"/>
      <c r="CC128" s="422"/>
      <c r="CD128" s="422"/>
      <c r="CE128" s="422"/>
      <c r="CF128" s="422"/>
      <c r="CG128" s="422"/>
      <c r="CH128" s="423"/>
      <c r="CI128" s="364"/>
      <c r="CJ128" s="421"/>
      <c r="CK128" s="422"/>
      <c r="CL128" s="422"/>
      <c r="CM128" s="422"/>
      <c r="CN128" s="422"/>
      <c r="CO128" s="422"/>
      <c r="CP128" s="423"/>
      <c r="CQ128" s="424"/>
      <c r="CR128" s="421"/>
      <c r="CS128" s="422"/>
      <c r="CT128" s="422"/>
      <c r="CU128" s="422">
        <f t="shared" si="67"/>
        <v>0</v>
      </c>
      <c r="CV128" s="422">
        <f t="shared" si="68"/>
        <v>0</v>
      </c>
      <c r="CW128" s="422"/>
      <c r="CX128" s="423" t="str">
        <f t="shared" si="58"/>
        <v>-</v>
      </c>
      <c r="CY128" s="414"/>
      <c r="CZ128" s="426"/>
      <c r="DA128" s="422"/>
      <c r="DB128" s="422"/>
      <c r="DC128" s="422"/>
      <c r="DD128" s="422"/>
      <c r="DE128" s="423" t="e">
        <f>+CZ128/DD128-1</f>
        <v>#DIV/0!</v>
      </c>
      <c r="DF128" s="423" t="e">
        <f>+DA128/DD128-1</f>
        <v>#DIV/0!</v>
      </c>
      <c r="DG128" s="427" t="e">
        <f>+DB128/DD128-1</f>
        <v>#DIV/0!</v>
      </c>
      <c r="DH128" s="427" t="e">
        <f>+DC128/DD128-1</f>
        <v>#DIV/0!</v>
      </c>
      <c r="DI128" s="402"/>
      <c r="DJ128" s="118">
        <f t="shared" si="69"/>
        <v>0</v>
      </c>
      <c r="DK128" s="118">
        <f t="shared" si="66"/>
        <v>0</v>
      </c>
      <c r="DL128" s="118">
        <f t="shared" si="56"/>
        <v>0</v>
      </c>
      <c r="DM128" s="118">
        <f t="shared" si="57"/>
        <v>0</v>
      </c>
      <c r="DN128" s="402"/>
      <c r="DO128" s="402"/>
      <c r="DP128" s="428">
        <v>0</v>
      </c>
      <c r="DQ128" s="404">
        <f t="shared" si="59"/>
        <v>0</v>
      </c>
      <c r="DR128" s="118">
        <f t="shared" si="60"/>
        <v>0</v>
      </c>
      <c r="DS128" s="118">
        <f t="shared" si="61"/>
        <v>0</v>
      </c>
      <c r="DT128" s="405"/>
      <c r="DU128" s="429">
        <v>0</v>
      </c>
      <c r="DV128" s="407">
        <f t="shared" si="62"/>
        <v>0</v>
      </c>
      <c r="DX128" s="389">
        <f t="shared" si="63"/>
        <v>0</v>
      </c>
      <c r="DY128" s="389">
        <f t="shared" si="64"/>
        <v>0</v>
      </c>
      <c r="DZ128" s="389">
        <f t="shared" si="65"/>
        <v>0</v>
      </c>
      <c r="EB128" s="408"/>
    </row>
    <row r="129" spans="1:132" s="430" customFormat="1" ht="15.75" hidden="1" customHeight="1" outlineLevel="1">
      <c r="A129" s="281"/>
      <c r="B129" s="433" t="s">
        <v>331</v>
      </c>
      <c r="C129" s="420" t="s">
        <v>332</v>
      </c>
      <c r="D129" s="421"/>
      <c r="E129" s="422"/>
      <c r="F129" s="422"/>
      <c r="G129" s="422"/>
      <c r="H129" s="423"/>
      <c r="I129" s="411"/>
      <c r="J129" s="421"/>
      <c r="K129" s="422"/>
      <c r="L129" s="422"/>
      <c r="M129" s="422"/>
      <c r="N129" s="423"/>
      <c r="O129" s="424"/>
      <c r="P129" s="421"/>
      <c r="Q129" s="422"/>
      <c r="R129" s="422"/>
      <c r="S129" s="422"/>
      <c r="T129" s="423"/>
      <c r="U129" s="412"/>
      <c r="V129" s="421"/>
      <c r="W129" s="422"/>
      <c r="X129" s="422"/>
      <c r="Y129" s="422"/>
      <c r="Z129" s="422"/>
      <c r="AA129" s="422"/>
      <c r="AB129" s="423"/>
      <c r="AC129" s="424"/>
      <c r="AD129" s="421"/>
      <c r="AE129" s="422"/>
      <c r="AF129" s="422"/>
      <c r="AG129" s="422"/>
      <c r="AH129" s="422"/>
      <c r="AI129" s="422"/>
      <c r="AJ129" s="423"/>
      <c r="AK129" s="424"/>
      <c r="AL129" s="421"/>
      <c r="AM129" s="422"/>
      <c r="AN129" s="422"/>
      <c r="AO129" s="422"/>
      <c r="AP129" s="422"/>
      <c r="AQ129" s="422"/>
      <c r="AR129" s="422"/>
      <c r="AS129" s="423"/>
      <c r="AT129" s="413"/>
      <c r="AU129" s="421"/>
      <c r="AV129" s="422"/>
      <c r="AW129" s="422"/>
      <c r="AX129" s="422"/>
      <c r="AY129" s="422"/>
      <c r="AZ129" s="422"/>
      <c r="BA129" s="423"/>
      <c r="BB129" s="424"/>
      <c r="BC129" s="421"/>
      <c r="BD129" s="422"/>
      <c r="BE129" s="422"/>
      <c r="BF129" s="422"/>
      <c r="BG129" s="422"/>
      <c r="BH129" s="422"/>
      <c r="BI129" s="423"/>
      <c r="BJ129" s="425"/>
      <c r="BK129" s="421"/>
      <c r="BL129" s="422"/>
      <c r="BM129" s="422"/>
      <c r="BN129" s="422"/>
      <c r="BO129" s="422"/>
      <c r="BP129" s="422"/>
      <c r="BQ129" s="422"/>
      <c r="BR129" s="423"/>
      <c r="BS129" s="425"/>
      <c r="BT129" s="421"/>
      <c r="BU129" s="422"/>
      <c r="BV129" s="422"/>
      <c r="BW129" s="422"/>
      <c r="BX129" s="422"/>
      <c r="BY129" s="422"/>
      <c r="BZ129" s="423"/>
      <c r="CA129" s="364"/>
      <c r="CB129" s="421"/>
      <c r="CC129" s="422"/>
      <c r="CD129" s="422"/>
      <c r="CE129" s="422"/>
      <c r="CF129" s="422"/>
      <c r="CG129" s="422"/>
      <c r="CH129" s="423"/>
      <c r="CI129" s="364"/>
      <c r="CJ129" s="421"/>
      <c r="CK129" s="422"/>
      <c r="CL129" s="422"/>
      <c r="CM129" s="422"/>
      <c r="CN129" s="422"/>
      <c r="CO129" s="422"/>
      <c r="CP129" s="423"/>
      <c r="CQ129" s="424"/>
      <c r="CR129" s="421"/>
      <c r="CS129" s="422"/>
      <c r="CT129" s="422"/>
      <c r="CU129" s="422">
        <f t="shared" si="67"/>
        <v>0</v>
      </c>
      <c r="CV129" s="422">
        <f t="shared" si="68"/>
        <v>0</v>
      </c>
      <c r="CW129" s="422"/>
      <c r="CX129" s="423" t="str">
        <f t="shared" si="58"/>
        <v>-</v>
      </c>
      <c r="CY129" s="414"/>
      <c r="CZ129" s="426"/>
      <c r="DA129" s="422"/>
      <c r="DB129" s="422"/>
      <c r="DC129" s="422"/>
      <c r="DD129" s="422"/>
      <c r="DE129" s="423"/>
      <c r="DF129" s="423"/>
      <c r="DG129" s="427"/>
      <c r="DH129" s="427"/>
      <c r="DI129" s="402"/>
      <c r="DJ129" s="118">
        <f t="shared" si="69"/>
        <v>0</v>
      </c>
      <c r="DK129" s="118">
        <f t="shared" si="66"/>
        <v>0</v>
      </c>
      <c r="DL129" s="118">
        <f t="shared" si="56"/>
        <v>0</v>
      </c>
      <c r="DM129" s="118">
        <f t="shared" si="57"/>
        <v>0</v>
      </c>
      <c r="DN129" s="402"/>
      <c r="DO129" s="402"/>
      <c r="DP129" s="428">
        <v>225000</v>
      </c>
      <c r="DQ129" s="404">
        <f t="shared" si="59"/>
        <v>0.22500000000000001</v>
      </c>
      <c r="DR129" s="118">
        <f t="shared" si="60"/>
        <v>0</v>
      </c>
      <c r="DS129" s="118">
        <f t="shared" si="61"/>
        <v>0</v>
      </c>
      <c r="DT129" s="405"/>
      <c r="DU129" s="429">
        <v>0</v>
      </c>
      <c r="DV129" s="407">
        <f t="shared" si="62"/>
        <v>0</v>
      </c>
      <c r="DX129" s="389">
        <f t="shared" si="63"/>
        <v>0</v>
      </c>
      <c r="DY129" s="389">
        <f t="shared" si="64"/>
        <v>0</v>
      </c>
      <c r="DZ129" s="389">
        <f t="shared" si="65"/>
        <v>0</v>
      </c>
      <c r="EB129" s="408"/>
    </row>
    <row r="130" spans="1:132" s="430" customFormat="1" ht="15.75" hidden="1" customHeight="1" outlineLevel="1">
      <c r="A130" s="281"/>
      <c r="B130" s="433" t="s">
        <v>333</v>
      </c>
      <c r="C130" s="420" t="s">
        <v>334</v>
      </c>
      <c r="D130" s="444"/>
      <c r="E130" s="422"/>
      <c r="F130" s="422"/>
      <c r="G130" s="422"/>
      <c r="H130" s="423"/>
      <c r="I130" s="411"/>
      <c r="J130" s="444"/>
      <c r="K130" s="422"/>
      <c r="L130" s="422"/>
      <c r="M130" s="422"/>
      <c r="N130" s="423"/>
      <c r="O130" s="424"/>
      <c r="P130" s="444"/>
      <c r="Q130" s="422"/>
      <c r="R130" s="422"/>
      <c r="S130" s="422"/>
      <c r="T130" s="423"/>
      <c r="U130" s="412"/>
      <c r="V130" s="444"/>
      <c r="W130" s="422"/>
      <c r="X130" s="422"/>
      <c r="Y130" s="422"/>
      <c r="Z130" s="422"/>
      <c r="AA130" s="422"/>
      <c r="AB130" s="423"/>
      <c r="AC130" s="424"/>
      <c r="AD130" s="444"/>
      <c r="AE130" s="422"/>
      <c r="AF130" s="422"/>
      <c r="AG130" s="422"/>
      <c r="AH130" s="422"/>
      <c r="AI130" s="422"/>
      <c r="AJ130" s="423"/>
      <c r="AK130" s="424"/>
      <c r="AL130" s="444"/>
      <c r="AM130" s="422"/>
      <c r="AN130" s="422"/>
      <c r="AO130" s="422"/>
      <c r="AP130" s="422"/>
      <c r="AQ130" s="422"/>
      <c r="AR130" s="422"/>
      <c r="AS130" s="423"/>
      <c r="AT130" s="413"/>
      <c r="AU130" s="444"/>
      <c r="AV130" s="422"/>
      <c r="AW130" s="422"/>
      <c r="AX130" s="422"/>
      <c r="AY130" s="422"/>
      <c r="AZ130" s="422"/>
      <c r="BA130" s="423"/>
      <c r="BB130" s="424"/>
      <c r="BC130" s="444"/>
      <c r="BD130" s="422"/>
      <c r="BE130" s="422"/>
      <c r="BF130" s="422"/>
      <c r="BG130" s="422"/>
      <c r="BH130" s="422"/>
      <c r="BI130" s="423"/>
      <c r="BJ130" s="425"/>
      <c r="BK130" s="444"/>
      <c r="BL130" s="422"/>
      <c r="BM130" s="422"/>
      <c r="BN130" s="422"/>
      <c r="BO130" s="422"/>
      <c r="BP130" s="422"/>
      <c r="BQ130" s="422"/>
      <c r="BR130" s="423"/>
      <c r="BS130" s="425"/>
      <c r="BT130" s="444"/>
      <c r="BU130" s="422"/>
      <c r="BV130" s="422"/>
      <c r="BW130" s="422"/>
      <c r="BX130" s="422"/>
      <c r="BY130" s="422"/>
      <c r="BZ130" s="423"/>
      <c r="CA130" s="364"/>
      <c r="CB130" s="444"/>
      <c r="CC130" s="422"/>
      <c r="CD130" s="422"/>
      <c r="CE130" s="422"/>
      <c r="CF130" s="422"/>
      <c r="CG130" s="422"/>
      <c r="CH130" s="423"/>
      <c r="CI130" s="364"/>
      <c r="CJ130" s="444"/>
      <c r="CK130" s="422"/>
      <c r="CL130" s="422"/>
      <c r="CM130" s="422"/>
      <c r="CN130" s="422"/>
      <c r="CO130" s="422"/>
      <c r="CP130" s="423"/>
      <c r="CQ130" s="424"/>
      <c r="CR130" s="421"/>
      <c r="CS130" s="422"/>
      <c r="CT130" s="422"/>
      <c r="CU130" s="422">
        <f t="shared" si="67"/>
        <v>0</v>
      </c>
      <c r="CV130" s="422">
        <f t="shared" si="68"/>
        <v>0</v>
      </c>
      <c r="CW130" s="422"/>
      <c r="CX130" s="423" t="str">
        <f t="shared" si="58"/>
        <v>-</v>
      </c>
      <c r="CY130" s="414"/>
      <c r="CZ130" s="426"/>
      <c r="DA130" s="422"/>
      <c r="DB130" s="422"/>
      <c r="DC130" s="422"/>
      <c r="DD130" s="422"/>
      <c r="DE130" s="423" t="e">
        <f>+CZ130/DD130-1</f>
        <v>#DIV/0!</v>
      </c>
      <c r="DF130" s="423" t="e">
        <f>+DA130/DD130-1</f>
        <v>#DIV/0!</v>
      </c>
      <c r="DG130" s="427" t="e">
        <f>+DB130/DD130-1</f>
        <v>#DIV/0!</v>
      </c>
      <c r="DH130" s="427" t="e">
        <f>+DC130/DD130-1</f>
        <v>#DIV/0!</v>
      </c>
      <c r="DI130" s="402"/>
      <c r="DJ130" s="118">
        <f t="shared" si="69"/>
        <v>0</v>
      </c>
      <c r="DK130" s="118">
        <f t="shared" si="66"/>
        <v>0</v>
      </c>
      <c r="DL130" s="118">
        <f t="shared" si="56"/>
        <v>0</v>
      </c>
      <c r="DM130" s="118">
        <f t="shared" si="57"/>
        <v>0</v>
      </c>
      <c r="DN130" s="402"/>
      <c r="DO130" s="402"/>
      <c r="DP130" s="458">
        <v>3808283</v>
      </c>
      <c r="DQ130" s="404">
        <f t="shared" si="59"/>
        <v>3.8082829999999999</v>
      </c>
      <c r="DR130" s="118">
        <f t="shared" si="60"/>
        <v>0</v>
      </c>
      <c r="DS130" s="118">
        <f t="shared" si="61"/>
        <v>0</v>
      </c>
      <c r="DT130" s="405"/>
      <c r="DU130" s="429">
        <v>6.0905000000000001E-2</v>
      </c>
      <c r="DV130" s="407">
        <f t="shared" si="62"/>
        <v>6.0905000000000001E-2</v>
      </c>
      <c r="DX130" s="389">
        <f t="shared" si="63"/>
        <v>0</v>
      </c>
      <c r="DY130" s="389">
        <f t="shared" si="64"/>
        <v>0</v>
      </c>
      <c r="DZ130" s="389">
        <f t="shared" si="65"/>
        <v>0</v>
      </c>
      <c r="EB130" s="408"/>
    </row>
    <row r="131" spans="1:132" s="430" customFormat="1" ht="15.75" hidden="1" customHeight="1" outlineLevel="1">
      <c r="A131" s="281"/>
      <c r="B131" s="433" t="s">
        <v>335</v>
      </c>
      <c r="C131" s="420" t="s">
        <v>336</v>
      </c>
      <c r="D131" s="421"/>
      <c r="E131" s="422"/>
      <c r="F131" s="422"/>
      <c r="G131" s="422"/>
      <c r="H131" s="423"/>
      <c r="I131" s="411"/>
      <c r="J131" s="421"/>
      <c r="K131" s="422"/>
      <c r="L131" s="422"/>
      <c r="M131" s="422"/>
      <c r="N131" s="423"/>
      <c r="O131" s="424"/>
      <c r="P131" s="421"/>
      <c r="Q131" s="422"/>
      <c r="R131" s="422"/>
      <c r="S131" s="422"/>
      <c r="T131" s="423"/>
      <c r="U131" s="412"/>
      <c r="V131" s="421"/>
      <c r="W131" s="422"/>
      <c r="X131" s="422"/>
      <c r="Y131" s="422"/>
      <c r="Z131" s="422"/>
      <c r="AA131" s="422"/>
      <c r="AB131" s="423"/>
      <c r="AC131" s="424"/>
      <c r="AD131" s="421"/>
      <c r="AE131" s="422"/>
      <c r="AF131" s="422"/>
      <c r="AG131" s="422"/>
      <c r="AH131" s="422"/>
      <c r="AI131" s="422"/>
      <c r="AJ131" s="423"/>
      <c r="AK131" s="424"/>
      <c r="AL131" s="421"/>
      <c r="AM131" s="422"/>
      <c r="AN131" s="422"/>
      <c r="AO131" s="422"/>
      <c r="AP131" s="422"/>
      <c r="AQ131" s="422"/>
      <c r="AR131" s="422"/>
      <c r="AS131" s="423"/>
      <c r="AT131" s="413"/>
      <c r="AU131" s="421"/>
      <c r="AV131" s="422"/>
      <c r="AW131" s="422"/>
      <c r="AX131" s="422"/>
      <c r="AY131" s="422"/>
      <c r="AZ131" s="422"/>
      <c r="BA131" s="423"/>
      <c r="BB131" s="424"/>
      <c r="BC131" s="421"/>
      <c r="BD131" s="422"/>
      <c r="BE131" s="422"/>
      <c r="BF131" s="422"/>
      <c r="BG131" s="422"/>
      <c r="BH131" s="422"/>
      <c r="BI131" s="423"/>
      <c r="BJ131" s="425"/>
      <c r="BK131" s="421"/>
      <c r="BL131" s="422"/>
      <c r="BM131" s="422"/>
      <c r="BN131" s="422"/>
      <c r="BO131" s="422"/>
      <c r="BP131" s="422"/>
      <c r="BQ131" s="422"/>
      <c r="BR131" s="423"/>
      <c r="BS131" s="425"/>
      <c r="BT131" s="421"/>
      <c r="BU131" s="422"/>
      <c r="BV131" s="422"/>
      <c r="BW131" s="422"/>
      <c r="BX131" s="422"/>
      <c r="BY131" s="422"/>
      <c r="BZ131" s="423"/>
      <c r="CA131" s="364"/>
      <c r="CB131" s="421"/>
      <c r="CC131" s="422"/>
      <c r="CD131" s="422"/>
      <c r="CE131" s="422"/>
      <c r="CF131" s="422"/>
      <c r="CG131" s="422"/>
      <c r="CH131" s="423"/>
      <c r="CI131" s="364"/>
      <c r="CJ131" s="421"/>
      <c r="CK131" s="422"/>
      <c r="CL131" s="422"/>
      <c r="CM131" s="422"/>
      <c r="CN131" s="422"/>
      <c r="CO131" s="422"/>
      <c r="CP131" s="423"/>
      <c r="CQ131" s="424"/>
      <c r="CR131" s="421"/>
      <c r="CS131" s="422"/>
      <c r="CT131" s="422"/>
      <c r="CU131" s="422">
        <f t="shared" si="67"/>
        <v>0</v>
      </c>
      <c r="CV131" s="422">
        <f t="shared" si="68"/>
        <v>0</v>
      </c>
      <c r="CW131" s="422"/>
      <c r="CX131" s="423" t="str">
        <f t="shared" si="58"/>
        <v>-</v>
      </c>
      <c r="CY131" s="414"/>
      <c r="CZ131" s="426"/>
      <c r="DA131" s="422"/>
      <c r="DB131" s="422"/>
      <c r="DC131" s="422"/>
      <c r="DD131" s="422"/>
      <c r="DE131" s="423"/>
      <c r="DF131" s="423"/>
      <c r="DG131" s="427"/>
      <c r="DH131" s="427"/>
      <c r="DI131" s="402"/>
      <c r="DJ131" s="118">
        <f t="shared" si="69"/>
        <v>0</v>
      </c>
      <c r="DK131" s="118">
        <f t="shared" si="66"/>
        <v>0</v>
      </c>
      <c r="DL131" s="118">
        <f t="shared" si="56"/>
        <v>0</v>
      </c>
      <c r="DM131" s="118">
        <f t="shared" si="57"/>
        <v>0</v>
      </c>
      <c r="DN131" s="402"/>
      <c r="DO131" s="402"/>
      <c r="DP131" s="428">
        <v>0</v>
      </c>
      <c r="DQ131" s="404">
        <f t="shared" si="59"/>
        <v>0</v>
      </c>
      <c r="DR131" s="118">
        <f t="shared" si="60"/>
        <v>0</v>
      </c>
      <c r="DS131" s="118">
        <f t="shared" si="61"/>
        <v>0</v>
      </c>
      <c r="DT131" s="405"/>
      <c r="DU131" s="429">
        <v>0</v>
      </c>
      <c r="DV131" s="407">
        <f t="shared" si="62"/>
        <v>0</v>
      </c>
      <c r="DX131" s="389">
        <f t="shared" si="63"/>
        <v>0</v>
      </c>
      <c r="DY131" s="389">
        <f t="shared" si="64"/>
        <v>0</v>
      </c>
      <c r="DZ131" s="389">
        <f t="shared" si="65"/>
        <v>0</v>
      </c>
      <c r="EB131" s="408"/>
    </row>
    <row r="132" spans="1:132" s="430" customFormat="1" ht="15.75" hidden="1" customHeight="1" outlineLevel="1">
      <c r="A132" s="281"/>
      <c r="B132" s="433" t="s">
        <v>337</v>
      </c>
      <c r="C132" s="420" t="s">
        <v>338</v>
      </c>
      <c r="D132" s="563"/>
      <c r="E132" s="422"/>
      <c r="F132" s="422"/>
      <c r="G132" s="422"/>
      <c r="H132" s="423"/>
      <c r="I132" s="411"/>
      <c r="J132" s="563"/>
      <c r="K132" s="422"/>
      <c r="L132" s="422"/>
      <c r="M132" s="422"/>
      <c r="N132" s="423"/>
      <c r="O132" s="424"/>
      <c r="P132" s="563"/>
      <c r="Q132" s="422"/>
      <c r="R132" s="422"/>
      <c r="S132" s="422"/>
      <c r="T132" s="423"/>
      <c r="U132" s="412"/>
      <c r="V132" s="563"/>
      <c r="W132" s="422"/>
      <c r="X132" s="422"/>
      <c r="Y132" s="422"/>
      <c r="Z132" s="422"/>
      <c r="AA132" s="422"/>
      <c r="AB132" s="423"/>
      <c r="AC132" s="424"/>
      <c r="AD132" s="563"/>
      <c r="AE132" s="422"/>
      <c r="AF132" s="422"/>
      <c r="AG132" s="422"/>
      <c r="AH132" s="422"/>
      <c r="AI132" s="422"/>
      <c r="AJ132" s="423"/>
      <c r="AK132" s="424"/>
      <c r="AL132" s="563"/>
      <c r="AM132" s="422"/>
      <c r="AN132" s="422"/>
      <c r="AO132" s="422"/>
      <c r="AP132" s="422"/>
      <c r="AQ132" s="422"/>
      <c r="AR132" s="422"/>
      <c r="AS132" s="423"/>
      <c r="AT132" s="413"/>
      <c r="AU132" s="563"/>
      <c r="AV132" s="422"/>
      <c r="AW132" s="422"/>
      <c r="AX132" s="422"/>
      <c r="AY132" s="422"/>
      <c r="AZ132" s="422"/>
      <c r="BA132" s="423"/>
      <c r="BB132" s="424"/>
      <c r="BC132" s="563"/>
      <c r="BD132" s="422"/>
      <c r="BE132" s="422"/>
      <c r="BF132" s="422"/>
      <c r="BG132" s="422"/>
      <c r="BH132" s="422"/>
      <c r="BI132" s="423"/>
      <c r="BJ132" s="425"/>
      <c r="BK132" s="563"/>
      <c r="BL132" s="422"/>
      <c r="BM132" s="422"/>
      <c r="BN132" s="422"/>
      <c r="BO132" s="422"/>
      <c r="BP132" s="422"/>
      <c r="BQ132" s="422"/>
      <c r="BR132" s="423"/>
      <c r="BS132" s="425"/>
      <c r="BT132" s="563"/>
      <c r="BU132" s="422"/>
      <c r="BV132" s="422"/>
      <c r="BW132" s="422"/>
      <c r="BX132" s="422"/>
      <c r="BY132" s="422"/>
      <c r="BZ132" s="423"/>
      <c r="CA132" s="364"/>
      <c r="CB132" s="563"/>
      <c r="CC132" s="422"/>
      <c r="CD132" s="422"/>
      <c r="CE132" s="422"/>
      <c r="CF132" s="422"/>
      <c r="CG132" s="422"/>
      <c r="CH132" s="423"/>
      <c r="CI132" s="364"/>
      <c r="CJ132" s="457"/>
      <c r="CK132" s="422"/>
      <c r="CL132" s="422"/>
      <c r="CM132" s="422"/>
      <c r="CN132" s="422"/>
      <c r="CO132" s="422"/>
      <c r="CP132" s="423"/>
      <c r="CQ132" s="424"/>
      <c r="CR132" s="421"/>
      <c r="CS132" s="422"/>
      <c r="CT132" s="422"/>
      <c r="CU132" s="422">
        <f t="shared" si="67"/>
        <v>0</v>
      </c>
      <c r="CV132" s="422">
        <f t="shared" si="68"/>
        <v>0</v>
      </c>
      <c r="CW132" s="422"/>
      <c r="CX132" s="423" t="str">
        <f t="shared" si="58"/>
        <v>-</v>
      </c>
      <c r="CY132" s="414"/>
      <c r="CZ132" s="426"/>
      <c r="DA132" s="422"/>
      <c r="DB132" s="422"/>
      <c r="DC132" s="422"/>
      <c r="DD132" s="422"/>
      <c r="DE132" s="423" t="e">
        <f>+CZ132/DD132-1</f>
        <v>#DIV/0!</v>
      </c>
      <c r="DF132" s="423" t="e">
        <f t="shared" ref="DF132:DF141" si="70">+DA132/DD132-1</f>
        <v>#DIV/0!</v>
      </c>
      <c r="DG132" s="427" t="e">
        <f t="shared" ref="DG132:DG141" si="71">+DB132/DD132-1</f>
        <v>#DIV/0!</v>
      </c>
      <c r="DH132" s="427" t="e">
        <f t="shared" ref="DH132:DH141" si="72">+DC132/DD132-1</f>
        <v>#DIV/0!</v>
      </c>
      <c r="DI132" s="402"/>
      <c r="DJ132" s="118">
        <f t="shared" si="69"/>
        <v>0</v>
      </c>
      <c r="DK132" s="118">
        <f t="shared" si="66"/>
        <v>0</v>
      </c>
      <c r="DL132" s="118">
        <f t="shared" si="56"/>
        <v>0</v>
      </c>
      <c r="DM132" s="118">
        <f t="shared" si="57"/>
        <v>0</v>
      </c>
      <c r="DN132" s="402"/>
      <c r="DO132" s="402"/>
      <c r="DP132" s="564">
        <v>-26462046</v>
      </c>
      <c r="DQ132" s="404">
        <f t="shared" si="59"/>
        <v>-26.462046000000001</v>
      </c>
      <c r="DR132" s="118">
        <f t="shared" si="60"/>
        <v>0</v>
      </c>
      <c r="DS132" s="118">
        <f t="shared" si="61"/>
        <v>0</v>
      </c>
      <c r="DT132" s="405"/>
      <c r="DU132" s="429">
        <v>3.6255039999999998</v>
      </c>
      <c r="DV132" s="407">
        <f t="shared" si="62"/>
        <v>3.6255039999999998</v>
      </c>
      <c r="DX132" s="389">
        <f t="shared" si="63"/>
        <v>0</v>
      </c>
      <c r="DY132" s="389">
        <f t="shared" si="64"/>
        <v>0</v>
      </c>
      <c r="DZ132" s="389">
        <f t="shared" si="65"/>
        <v>0</v>
      </c>
      <c r="EB132" s="408"/>
    </row>
    <row r="133" spans="1:132" s="430" customFormat="1" ht="15.75" hidden="1" customHeight="1" outlineLevel="1">
      <c r="A133" s="281"/>
      <c r="B133" s="433" t="s">
        <v>339</v>
      </c>
      <c r="C133" s="420" t="s">
        <v>340</v>
      </c>
      <c r="D133" s="421"/>
      <c r="E133" s="422"/>
      <c r="F133" s="422"/>
      <c r="G133" s="422"/>
      <c r="H133" s="423"/>
      <c r="I133" s="411"/>
      <c r="J133" s="421"/>
      <c r="K133" s="422"/>
      <c r="L133" s="422"/>
      <c r="M133" s="422"/>
      <c r="N133" s="423"/>
      <c r="O133" s="424"/>
      <c r="P133" s="421"/>
      <c r="Q133" s="422"/>
      <c r="R133" s="422"/>
      <c r="S133" s="422"/>
      <c r="T133" s="423"/>
      <c r="U133" s="412"/>
      <c r="V133" s="421"/>
      <c r="W133" s="422"/>
      <c r="X133" s="422"/>
      <c r="Y133" s="422"/>
      <c r="Z133" s="422"/>
      <c r="AA133" s="422"/>
      <c r="AB133" s="423"/>
      <c r="AC133" s="424"/>
      <c r="AD133" s="421"/>
      <c r="AE133" s="422"/>
      <c r="AF133" s="422"/>
      <c r="AG133" s="422"/>
      <c r="AH133" s="422"/>
      <c r="AI133" s="422"/>
      <c r="AJ133" s="423"/>
      <c r="AK133" s="424"/>
      <c r="AL133" s="421"/>
      <c r="AM133" s="422"/>
      <c r="AN133" s="422"/>
      <c r="AO133" s="422"/>
      <c r="AP133" s="422"/>
      <c r="AQ133" s="422"/>
      <c r="AR133" s="422"/>
      <c r="AS133" s="423"/>
      <c r="AT133" s="413"/>
      <c r="AU133" s="421"/>
      <c r="AV133" s="422"/>
      <c r="AW133" s="422"/>
      <c r="AX133" s="422"/>
      <c r="AY133" s="422"/>
      <c r="AZ133" s="422"/>
      <c r="BA133" s="423"/>
      <c r="BB133" s="424"/>
      <c r="BC133" s="421"/>
      <c r="BD133" s="422"/>
      <c r="BE133" s="422"/>
      <c r="BF133" s="422"/>
      <c r="BG133" s="422"/>
      <c r="BH133" s="422"/>
      <c r="BI133" s="423"/>
      <c r="BJ133" s="425"/>
      <c r="BK133" s="421"/>
      <c r="BL133" s="422"/>
      <c r="BM133" s="422"/>
      <c r="BN133" s="422"/>
      <c r="BO133" s="422"/>
      <c r="BP133" s="422"/>
      <c r="BQ133" s="422"/>
      <c r="BR133" s="423"/>
      <c r="BS133" s="425"/>
      <c r="BT133" s="421"/>
      <c r="BU133" s="422"/>
      <c r="BV133" s="422"/>
      <c r="BW133" s="422"/>
      <c r="BX133" s="422"/>
      <c r="BY133" s="422"/>
      <c r="BZ133" s="423"/>
      <c r="CA133" s="364"/>
      <c r="CB133" s="421"/>
      <c r="CC133" s="422"/>
      <c r="CD133" s="422"/>
      <c r="CE133" s="422"/>
      <c r="CF133" s="422"/>
      <c r="CG133" s="422"/>
      <c r="CH133" s="423"/>
      <c r="CI133" s="364"/>
      <c r="CJ133" s="421"/>
      <c r="CK133" s="422"/>
      <c r="CL133" s="422"/>
      <c r="CM133" s="422"/>
      <c r="CN133" s="422"/>
      <c r="CO133" s="422"/>
      <c r="CP133" s="423"/>
      <c r="CQ133" s="424"/>
      <c r="CR133" s="421"/>
      <c r="CS133" s="422"/>
      <c r="CT133" s="422"/>
      <c r="CU133" s="422">
        <f t="shared" si="67"/>
        <v>0</v>
      </c>
      <c r="CV133" s="422">
        <f t="shared" si="68"/>
        <v>0</v>
      </c>
      <c r="CW133" s="422"/>
      <c r="CX133" s="423" t="str">
        <f t="shared" si="58"/>
        <v>-</v>
      </c>
      <c r="CY133" s="414"/>
      <c r="CZ133" s="426"/>
      <c r="DA133" s="422"/>
      <c r="DB133" s="422"/>
      <c r="DC133" s="422"/>
      <c r="DD133" s="422"/>
      <c r="DE133" s="423" t="e">
        <f>+CZ133/DD133-1</f>
        <v>#DIV/0!</v>
      </c>
      <c r="DF133" s="423" t="e">
        <f t="shared" si="70"/>
        <v>#DIV/0!</v>
      </c>
      <c r="DG133" s="427" t="e">
        <f t="shared" si="71"/>
        <v>#DIV/0!</v>
      </c>
      <c r="DH133" s="427" t="e">
        <f t="shared" si="72"/>
        <v>#DIV/0!</v>
      </c>
      <c r="DI133" s="402"/>
      <c r="DJ133" s="118">
        <f t="shared" si="69"/>
        <v>0</v>
      </c>
      <c r="DK133" s="118">
        <f t="shared" si="66"/>
        <v>0</v>
      </c>
      <c r="DL133" s="118">
        <f t="shared" si="56"/>
        <v>0</v>
      </c>
      <c r="DM133" s="118">
        <f t="shared" si="57"/>
        <v>0</v>
      </c>
      <c r="DN133" s="402"/>
      <c r="DO133" s="402"/>
      <c r="DP133" s="428">
        <v>21775792</v>
      </c>
      <c r="DQ133" s="404">
        <f t="shared" si="59"/>
        <v>21.775791999999999</v>
      </c>
      <c r="DR133" s="118">
        <f t="shared" si="60"/>
        <v>0</v>
      </c>
      <c r="DS133" s="118">
        <f t="shared" si="61"/>
        <v>0</v>
      </c>
      <c r="DT133" s="405"/>
      <c r="DU133" s="429">
        <v>1.994246</v>
      </c>
      <c r="DV133" s="407">
        <f t="shared" si="62"/>
        <v>1.994246</v>
      </c>
      <c r="DX133" s="389">
        <f t="shared" si="63"/>
        <v>0</v>
      </c>
      <c r="DY133" s="389">
        <f t="shared" si="64"/>
        <v>0</v>
      </c>
      <c r="DZ133" s="389">
        <f t="shared" si="65"/>
        <v>0</v>
      </c>
      <c r="EB133" s="408"/>
    </row>
    <row r="134" spans="1:132" s="430" customFormat="1" ht="15.75" hidden="1" customHeight="1" outlineLevel="1">
      <c r="A134" s="281"/>
      <c r="B134" s="433" t="s">
        <v>341</v>
      </c>
      <c r="C134" s="420" t="s">
        <v>342</v>
      </c>
      <c r="D134" s="421"/>
      <c r="E134" s="422"/>
      <c r="F134" s="422"/>
      <c r="G134" s="422"/>
      <c r="H134" s="423"/>
      <c r="I134" s="411"/>
      <c r="J134" s="421"/>
      <c r="K134" s="422"/>
      <c r="L134" s="422"/>
      <c r="M134" s="422"/>
      <c r="N134" s="423"/>
      <c r="O134" s="424"/>
      <c r="P134" s="421"/>
      <c r="Q134" s="422"/>
      <c r="R134" s="422"/>
      <c r="S134" s="422"/>
      <c r="T134" s="423"/>
      <c r="U134" s="412"/>
      <c r="V134" s="421"/>
      <c r="W134" s="422"/>
      <c r="X134" s="422"/>
      <c r="Y134" s="422"/>
      <c r="Z134" s="422"/>
      <c r="AA134" s="422"/>
      <c r="AB134" s="423"/>
      <c r="AC134" s="424"/>
      <c r="AD134" s="421"/>
      <c r="AE134" s="422"/>
      <c r="AF134" s="422"/>
      <c r="AG134" s="422"/>
      <c r="AH134" s="422"/>
      <c r="AI134" s="422"/>
      <c r="AJ134" s="423"/>
      <c r="AK134" s="424"/>
      <c r="AL134" s="421"/>
      <c r="AM134" s="422"/>
      <c r="AN134" s="422"/>
      <c r="AO134" s="422"/>
      <c r="AP134" s="422"/>
      <c r="AQ134" s="422"/>
      <c r="AR134" s="422"/>
      <c r="AS134" s="423"/>
      <c r="AT134" s="413"/>
      <c r="AU134" s="421"/>
      <c r="AV134" s="422"/>
      <c r="AW134" s="422"/>
      <c r="AX134" s="422"/>
      <c r="AY134" s="422"/>
      <c r="AZ134" s="422"/>
      <c r="BA134" s="423"/>
      <c r="BB134" s="424"/>
      <c r="BC134" s="421"/>
      <c r="BD134" s="422"/>
      <c r="BE134" s="422"/>
      <c r="BF134" s="422"/>
      <c r="BG134" s="422"/>
      <c r="BH134" s="422"/>
      <c r="BI134" s="423"/>
      <c r="BJ134" s="425"/>
      <c r="BK134" s="421"/>
      <c r="BL134" s="422"/>
      <c r="BM134" s="422"/>
      <c r="BN134" s="422"/>
      <c r="BO134" s="422"/>
      <c r="BP134" s="422"/>
      <c r="BQ134" s="422"/>
      <c r="BR134" s="423"/>
      <c r="BS134" s="425"/>
      <c r="BT134" s="421"/>
      <c r="BU134" s="422"/>
      <c r="BV134" s="422"/>
      <c r="BW134" s="422"/>
      <c r="BX134" s="422"/>
      <c r="BY134" s="422"/>
      <c r="BZ134" s="423"/>
      <c r="CA134" s="364"/>
      <c r="CB134" s="421"/>
      <c r="CC134" s="422"/>
      <c r="CD134" s="422"/>
      <c r="CE134" s="422"/>
      <c r="CF134" s="422"/>
      <c r="CG134" s="422"/>
      <c r="CH134" s="423"/>
      <c r="CI134" s="364"/>
      <c r="CJ134" s="421"/>
      <c r="CK134" s="422"/>
      <c r="CL134" s="422"/>
      <c r="CM134" s="422"/>
      <c r="CN134" s="422"/>
      <c r="CO134" s="422"/>
      <c r="CP134" s="423"/>
      <c r="CQ134" s="424"/>
      <c r="CR134" s="421"/>
      <c r="CS134" s="422"/>
      <c r="CT134" s="422"/>
      <c r="CU134" s="422">
        <f t="shared" si="67"/>
        <v>0</v>
      </c>
      <c r="CV134" s="422">
        <f t="shared" si="68"/>
        <v>0</v>
      </c>
      <c r="CW134" s="422"/>
      <c r="CX134" s="423" t="str">
        <f t="shared" si="58"/>
        <v>-</v>
      </c>
      <c r="CY134" s="414"/>
      <c r="CZ134" s="426"/>
      <c r="DA134" s="422"/>
      <c r="DB134" s="422"/>
      <c r="DC134" s="422"/>
      <c r="DD134" s="422"/>
      <c r="DE134" s="423"/>
      <c r="DF134" s="423" t="e">
        <f t="shared" si="70"/>
        <v>#DIV/0!</v>
      </c>
      <c r="DG134" s="427" t="e">
        <f t="shared" si="71"/>
        <v>#DIV/0!</v>
      </c>
      <c r="DH134" s="427" t="e">
        <f t="shared" si="72"/>
        <v>#DIV/0!</v>
      </c>
      <c r="DI134" s="402"/>
      <c r="DJ134" s="118">
        <f t="shared" si="69"/>
        <v>0</v>
      </c>
      <c r="DK134" s="118">
        <f t="shared" si="66"/>
        <v>0</v>
      </c>
      <c r="DL134" s="118">
        <f t="shared" ref="DL134:DL165" si="73">SUM(G134,M134,S134,AA134,AI134,AR134,AZ134,BH134,BQ134,BY134,CG134,CO134)-CW134</f>
        <v>0</v>
      </c>
      <c r="DM134" s="118">
        <f t="shared" ref="DM134:DM165" si="74">SUM(D134,J134,P134,V134,AD134,AL134,AU134,BC134,,BN134,BV134,CD134,CL134)-CT134</f>
        <v>0</v>
      </c>
      <c r="DN134" s="402"/>
      <c r="DO134" s="402"/>
      <c r="DP134" s="428">
        <v>2241863</v>
      </c>
      <c r="DQ134" s="404">
        <f t="shared" si="59"/>
        <v>2.2418629999999999</v>
      </c>
      <c r="DR134" s="118">
        <f t="shared" si="60"/>
        <v>0</v>
      </c>
      <c r="DS134" s="118">
        <f t="shared" si="61"/>
        <v>0</v>
      </c>
      <c r="DT134" s="405"/>
      <c r="DU134" s="429">
        <v>0</v>
      </c>
      <c r="DV134" s="407">
        <f t="shared" si="62"/>
        <v>0</v>
      </c>
      <c r="DX134" s="389">
        <f t="shared" si="63"/>
        <v>0</v>
      </c>
      <c r="DY134" s="389">
        <f t="shared" si="64"/>
        <v>0</v>
      </c>
      <c r="DZ134" s="389">
        <f t="shared" si="65"/>
        <v>0</v>
      </c>
      <c r="EB134" s="408"/>
    </row>
    <row r="135" spans="1:132" s="430" customFormat="1" ht="15.75" hidden="1" customHeight="1" outlineLevel="1">
      <c r="A135" s="281"/>
      <c r="B135" s="433" t="s">
        <v>343</v>
      </c>
      <c r="C135" s="420" t="s">
        <v>344</v>
      </c>
      <c r="D135" s="444"/>
      <c r="E135" s="422"/>
      <c r="F135" s="422"/>
      <c r="G135" s="422"/>
      <c r="H135" s="423"/>
      <c r="I135" s="411"/>
      <c r="J135" s="565"/>
      <c r="K135" s="422"/>
      <c r="L135" s="422"/>
      <c r="M135" s="422"/>
      <c r="N135" s="423"/>
      <c r="O135" s="424"/>
      <c r="P135" s="565"/>
      <c r="Q135" s="422"/>
      <c r="R135" s="422"/>
      <c r="S135" s="422"/>
      <c r="T135" s="423"/>
      <c r="U135" s="412"/>
      <c r="V135" s="565"/>
      <c r="W135" s="422"/>
      <c r="X135" s="422"/>
      <c r="Y135" s="422"/>
      <c r="Z135" s="422"/>
      <c r="AA135" s="422"/>
      <c r="AB135" s="423"/>
      <c r="AC135" s="424"/>
      <c r="AD135" s="565"/>
      <c r="AE135" s="422"/>
      <c r="AF135" s="422"/>
      <c r="AG135" s="422"/>
      <c r="AH135" s="422"/>
      <c r="AI135" s="422"/>
      <c r="AJ135" s="423"/>
      <c r="AK135" s="424"/>
      <c r="AL135" s="565"/>
      <c r="AM135" s="422"/>
      <c r="AN135" s="422"/>
      <c r="AO135" s="422"/>
      <c r="AP135" s="422"/>
      <c r="AQ135" s="422"/>
      <c r="AR135" s="422"/>
      <c r="AS135" s="423"/>
      <c r="AT135" s="413"/>
      <c r="AU135" s="565"/>
      <c r="AV135" s="422"/>
      <c r="AW135" s="422"/>
      <c r="AX135" s="422"/>
      <c r="AY135" s="422"/>
      <c r="AZ135" s="422"/>
      <c r="BA135" s="423"/>
      <c r="BB135" s="424"/>
      <c r="BC135" s="565"/>
      <c r="BD135" s="422"/>
      <c r="BE135" s="422"/>
      <c r="BF135" s="422"/>
      <c r="BG135" s="422"/>
      <c r="BH135" s="422"/>
      <c r="BI135" s="423"/>
      <c r="BJ135" s="425"/>
      <c r="BK135" s="565"/>
      <c r="BL135" s="422"/>
      <c r="BM135" s="422"/>
      <c r="BN135" s="422"/>
      <c r="BO135" s="422"/>
      <c r="BP135" s="422"/>
      <c r="BQ135" s="422"/>
      <c r="BR135" s="423"/>
      <c r="BS135" s="425"/>
      <c r="BT135" s="565"/>
      <c r="BU135" s="422"/>
      <c r="BV135" s="422"/>
      <c r="BW135" s="422"/>
      <c r="BX135" s="422"/>
      <c r="BY135" s="422"/>
      <c r="BZ135" s="423"/>
      <c r="CA135" s="364"/>
      <c r="CB135" s="565"/>
      <c r="CC135" s="422"/>
      <c r="CD135" s="422"/>
      <c r="CE135" s="422"/>
      <c r="CF135" s="422"/>
      <c r="CG135" s="422"/>
      <c r="CH135" s="423"/>
      <c r="CI135" s="364"/>
      <c r="CJ135" s="565"/>
      <c r="CK135" s="422"/>
      <c r="CL135" s="422"/>
      <c r="CM135" s="422"/>
      <c r="CN135" s="422"/>
      <c r="CO135" s="422"/>
      <c r="CP135" s="423"/>
      <c r="CQ135" s="424"/>
      <c r="CR135" s="421"/>
      <c r="CS135" s="422"/>
      <c r="CT135" s="422"/>
      <c r="CU135" s="422">
        <f t="shared" si="67"/>
        <v>0</v>
      </c>
      <c r="CV135" s="422">
        <f t="shared" si="68"/>
        <v>0</v>
      </c>
      <c r="CW135" s="422"/>
      <c r="CX135" s="423" t="str">
        <f t="shared" ref="CX135:CX166" si="75">IFERROR(CR135/CW135-1, "-")</f>
        <v>-</v>
      </c>
      <c r="CY135" s="414"/>
      <c r="CZ135" s="426"/>
      <c r="DA135" s="422"/>
      <c r="DB135" s="422"/>
      <c r="DC135" s="422"/>
      <c r="DD135" s="422"/>
      <c r="DE135" s="423" t="e">
        <f>+CZ135/DD135-1</f>
        <v>#DIV/0!</v>
      </c>
      <c r="DF135" s="423" t="e">
        <f t="shared" si="70"/>
        <v>#DIV/0!</v>
      </c>
      <c r="DG135" s="427" t="e">
        <f t="shared" si="71"/>
        <v>#DIV/0!</v>
      </c>
      <c r="DH135" s="427" t="e">
        <f t="shared" si="72"/>
        <v>#DIV/0!</v>
      </c>
      <c r="DI135" s="402"/>
      <c r="DJ135" s="118">
        <f t="shared" si="69"/>
        <v>0</v>
      </c>
      <c r="DK135" s="118">
        <f t="shared" si="66"/>
        <v>0</v>
      </c>
      <c r="DL135" s="118">
        <f t="shared" si="73"/>
        <v>0</v>
      </c>
      <c r="DM135" s="118">
        <f t="shared" si="74"/>
        <v>0</v>
      </c>
      <c r="DN135" s="402"/>
      <c r="DO135" s="402"/>
      <c r="DP135" s="566">
        <v>5172626</v>
      </c>
      <c r="DQ135" s="404">
        <f t="shared" ref="DQ135:DQ166" si="76">-CR135+DP135/10^6</f>
        <v>5.1726260000000002</v>
      </c>
      <c r="DR135" s="118">
        <f t="shared" ref="DR135:DR166" si="77">SUM(E135,K135,Q135,W135,AE135,AM135,AV135,BD135,BL135,BU135,CC135,CK135)-CS135</f>
        <v>0</v>
      </c>
      <c r="DS135" s="118">
        <f t="shared" ref="DS135:DS166" si="78">SUM(D135,J135,P135,V135,AD135,AL135,AU135,BC135,,BN135,BV135,CD135,CL135)-CT135</f>
        <v>0</v>
      </c>
      <c r="DT135" s="405"/>
      <c r="DU135" s="429">
        <v>-5.1726259999999904</v>
      </c>
      <c r="DV135" s="407">
        <f t="shared" ref="DV135:DV166" si="79">DU135-CJ135</f>
        <v>-5.1726259999999904</v>
      </c>
      <c r="DX135" s="389">
        <f t="shared" si="63"/>
        <v>0</v>
      </c>
      <c r="DY135" s="389">
        <f t="shared" si="64"/>
        <v>0</v>
      </c>
      <c r="DZ135" s="389">
        <f t="shared" si="65"/>
        <v>0</v>
      </c>
      <c r="EB135" s="408"/>
    </row>
    <row r="136" spans="1:132" s="430" customFormat="1" ht="15.75" hidden="1" customHeight="1" outlineLevel="1">
      <c r="A136" s="281"/>
      <c r="B136" s="433" t="s">
        <v>345</v>
      </c>
      <c r="C136" s="420" t="s">
        <v>346</v>
      </c>
      <c r="D136" s="444"/>
      <c r="E136" s="422"/>
      <c r="F136" s="422"/>
      <c r="G136" s="422"/>
      <c r="H136" s="423"/>
      <c r="I136" s="411"/>
      <c r="J136" s="444"/>
      <c r="K136" s="422"/>
      <c r="L136" s="422"/>
      <c r="M136" s="422"/>
      <c r="N136" s="423"/>
      <c r="O136" s="424"/>
      <c r="P136" s="444"/>
      <c r="Q136" s="422"/>
      <c r="R136" s="422"/>
      <c r="S136" s="422"/>
      <c r="T136" s="423"/>
      <c r="U136" s="412"/>
      <c r="V136" s="444"/>
      <c r="W136" s="422"/>
      <c r="X136" s="422"/>
      <c r="Y136" s="422"/>
      <c r="Z136" s="422"/>
      <c r="AA136" s="422"/>
      <c r="AB136" s="423"/>
      <c r="AC136" s="424"/>
      <c r="AD136" s="444"/>
      <c r="AE136" s="422"/>
      <c r="AF136" s="422"/>
      <c r="AG136" s="422"/>
      <c r="AH136" s="422"/>
      <c r="AI136" s="422"/>
      <c r="AJ136" s="423"/>
      <c r="AK136" s="424"/>
      <c r="AL136" s="444"/>
      <c r="AM136" s="422"/>
      <c r="AN136" s="422"/>
      <c r="AO136" s="422"/>
      <c r="AP136" s="422"/>
      <c r="AQ136" s="422"/>
      <c r="AR136" s="422"/>
      <c r="AS136" s="423"/>
      <c r="AT136" s="413"/>
      <c r="AU136" s="444"/>
      <c r="AV136" s="422"/>
      <c r="AW136" s="422"/>
      <c r="AX136" s="422"/>
      <c r="AY136" s="422"/>
      <c r="AZ136" s="422"/>
      <c r="BA136" s="423"/>
      <c r="BB136" s="424"/>
      <c r="BC136" s="444"/>
      <c r="BD136" s="422"/>
      <c r="BE136" s="422"/>
      <c r="BF136" s="422"/>
      <c r="BG136" s="422"/>
      <c r="BH136" s="422"/>
      <c r="BI136" s="423"/>
      <c r="BJ136" s="425"/>
      <c r="BK136" s="444"/>
      <c r="BL136" s="422"/>
      <c r="BM136" s="422"/>
      <c r="BN136" s="422"/>
      <c r="BO136" s="422"/>
      <c r="BP136" s="422"/>
      <c r="BQ136" s="422"/>
      <c r="BR136" s="423"/>
      <c r="BS136" s="425"/>
      <c r="BT136" s="444"/>
      <c r="BU136" s="422"/>
      <c r="BV136" s="422"/>
      <c r="BW136" s="422"/>
      <c r="BX136" s="422"/>
      <c r="BY136" s="422"/>
      <c r="BZ136" s="423"/>
      <c r="CA136" s="364"/>
      <c r="CB136" s="444"/>
      <c r="CC136" s="422"/>
      <c r="CD136" s="422"/>
      <c r="CE136" s="422"/>
      <c r="CF136" s="422"/>
      <c r="CG136" s="422"/>
      <c r="CH136" s="423"/>
      <c r="CI136" s="364"/>
      <c r="CJ136" s="444"/>
      <c r="CK136" s="422"/>
      <c r="CL136" s="422"/>
      <c r="CM136" s="422"/>
      <c r="CN136" s="422"/>
      <c r="CO136" s="422"/>
      <c r="CP136" s="423"/>
      <c r="CQ136" s="424"/>
      <c r="CR136" s="421"/>
      <c r="CS136" s="422"/>
      <c r="CT136" s="422"/>
      <c r="CU136" s="422">
        <f t="shared" si="67"/>
        <v>0</v>
      </c>
      <c r="CV136" s="422">
        <f t="shared" si="68"/>
        <v>0</v>
      </c>
      <c r="CW136" s="422"/>
      <c r="CX136" s="423" t="str">
        <f t="shared" si="75"/>
        <v>-</v>
      </c>
      <c r="CY136" s="414"/>
      <c r="CZ136" s="426"/>
      <c r="DA136" s="422"/>
      <c r="DB136" s="422"/>
      <c r="DC136" s="422"/>
      <c r="DD136" s="422"/>
      <c r="DE136" s="423"/>
      <c r="DF136" s="423" t="e">
        <f t="shared" si="70"/>
        <v>#DIV/0!</v>
      </c>
      <c r="DG136" s="427" t="e">
        <f t="shared" si="71"/>
        <v>#DIV/0!</v>
      </c>
      <c r="DH136" s="427" t="e">
        <f t="shared" si="72"/>
        <v>#DIV/0!</v>
      </c>
      <c r="DI136" s="402"/>
      <c r="DJ136" s="118">
        <f t="shared" si="69"/>
        <v>0</v>
      </c>
      <c r="DK136" s="118">
        <f t="shared" si="66"/>
        <v>0</v>
      </c>
      <c r="DL136" s="118">
        <f t="shared" si="73"/>
        <v>0</v>
      </c>
      <c r="DM136" s="118">
        <f t="shared" si="74"/>
        <v>0</v>
      </c>
      <c r="DN136" s="402"/>
      <c r="DO136" s="402"/>
      <c r="DP136" s="458">
        <v>224627516</v>
      </c>
      <c r="DQ136" s="404">
        <f t="shared" si="76"/>
        <v>224.62751600000001</v>
      </c>
      <c r="DR136" s="118">
        <f t="shared" si="77"/>
        <v>0</v>
      </c>
      <c r="DS136" s="118">
        <f t="shared" si="78"/>
        <v>0</v>
      </c>
      <c r="DT136" s="405"/>
      <c r="DU136" s="429">
        <v>25.705062999999999</v>
      </c>
      <c r="DV136" s="407">
        <f t="shared" si="79"/>
        <v>25.705062999999999</v>
      </c>
      <c r="DX136" s="389">
        <f t="shared" si="63"/>
        <v>0</v>
      </c>
      <c r="DY136" s="389">
        <f t="shared" si="64"/>
        <v>0</v>
      </c>
      <c r="DZ136" s="389">
        <f t="shared" si="65"/>
        <v>0</v>
      </c>
      <c r="EB136" s="408"/>
    </row>
    <row r="137" spans="1:132" ht="15" customHeight="1">
      <c r="B137" s="567" t="s">
        <v>347</v>
      </c>
      <c r="C137" s="387" t="s">
        <v>348</v>
      </c>
      <c r="D137" s="277"/>
      <c r="E137" s="145"/>
      <c r="F137" s="145"/>
      <c r="G137" s="145"/>
      <c r="H137" s="245"/>
      <c r="I137" s="411"/>
      <c r="J137" s="277"/>
      <c r="K137" s="145"/>
      <c r="L137" s="145"/>
      <c r="M137" s="145"/>
      <c r="N137" s="245"/>
      <c r="O137" s="411"/>
      <c r="P137" s="277"/>
      <c r="Q137" s="145"/>
      <c r="R137" s="145"/>
      <c r="S137" s="145"/>
      <c r="T137" s="245"/>
      <c r="U137" s="412"/>
      <c r="V137" s="277"/>
      <c r="W137" s="145"/>
      <c r="X137" s="145"/>
      <c r="Y137" s="145"/>
      <c r="Z137" s="145"/>
      <c r="AA137" s="145"/>
      <c r="AB137" s="245"/>
      <c r="AC137" s="411"/>
      <c r="AD137" s="277"/>
      <c r="AE137" s="145"/>
      <c r="AF137" s="145"/>
      <c r="AG137" s="145"/>
      <c r="AH137" s="145"/>
      <c r="AI137" s="145"/>
      <c r="AJ137" s="245"/>
      <c r="AK137" s="411"/>
      <c r="AL137" s="277"/>
      <c r="AM137" s="145"/>
      <c r="AN137" s="145"/>
      <c r="AO137" s="145"/>
      <c r="AP137" s="145"/>
      <c r="AQ137" s="145"/>
      <c r="AR137" s="145"/>
      <c r="AS137" s="245"/>
      <c r="AT137" s="413"/>
      <c r="AU137" s="277"/>
      <c r="AV137" s="145"/>
      <c r="AW137" s="145"/>
      <c r="AX137" s="145"/>
      <c r="AY137" s="145"/>
      <c r="AZ137" s="145"/>
      <c r="BA137" s="245"/>
      <c r="BB137" s="411"/>
      <c r="BC137" s="277"/>
      <c r="BD137" s="145"/>
      <c r="BE137" s="145"/>
      <c r="BF137" s="145"/>
      <c r="BG137" s="145"/>
      <c r="BH137" s="145"/>
      <c r="BI137" s="245"/>
      <c r="BJ137" s="412"/>
      <c r="BK137" s="277"/>
      <c r="BL137" s="145"/>
      <c r="BM137" s="145"/>
      <c r="BN137" s="145"/>
      <c r="BO137" s="145"/>
      <c r="BP137" s="145"/>
      <c r="BQ137" s="145"/>
      <c r="BR137" s="245"/>
      <c r="BS137" s="412"/>
      <c r="BT137" s="277"/>
      <c r="BU137" s="145"/>
      <c r="BV137" s="145"/>
      <c r="BW137" s="145"/>
      <c r="BX137" s="145"/>
      <c r="BY137" s="145"/>
      <c r="BZ137" s="245"/>
      <c r="CA137" s="364"/>
      <c r="CB137" s="277"/>
      <c r="CC137" s="145"/>
      <c r="CD137" s="145"/>
      <c r="CE137" s="145"/>
      <c r="CF137" s="145"/>
      <c r="CG137" s="145"/>
      <c r="CH137" s="245"/>
      <c r="CI137" s="364"/>
      <c r="CJ137" s="277"/>
      <c r="CK137" s="145"/>
      <c r="CL137" s="145"/>
      <c r="CM137" s="145"/>
      <c r="CN137" s="145"/>
      <c r="CO137" s="145"/>
      <c r="CP137" s="245"/>
      <c r="CQ137" s="411"/>
      <c r="CR137" s="277"/>
      <c r="CS137" s="145"/>
      <c r="CT137" s="145"/>
      <c r="CU137" s="145">
        <f t="shared" si="67"/>
        <v>0</v>
      </c>
      <c r="CV137" s="145">
        <f t="shared" si="68"/>
        <v>0</v>
      </c>
      <c r="CW137" s="145"/>
      <c r="CX137" s="245" t="str">
        <f t="shared" si="75"/>
        <v>-</v>
      </c>
      <c r="CY137" s="414"/>
      <c r="CZ137" s="415"/>
      <c r="DA137" s="145"/>
      <c r="DB137" s="145"/>
      <c r="DC137" s="145"/>
      <c r="DD137" s="145"/>
      <c r="DE137" s="245" t="e">
        <f>+CZ137/DD137-1</f>
        <v>#DIV/0!</v>
      </c>
      <c r="DF137" s="245" t="e">
        <f t="shared" si="70"/>
        <v>#DIV/0!</v>
      </c>
      <c r="DG137" s="416" t="e">
        <f t="shared" si="71"/>
        <v>#DIV/0!</v>
      </c>
      <c r="DH137" s="416" t="e">
        <f t="shared" si="72"/>
        <v>#DIV/0!</v>
      </c>
      <c r="DI137" s="402"/>
      <c r="DJ137" s="118">
        <f t="shared" si="69"/>
        <v>0</v>
      </c>
      <c r="DK137" s="118">
        <f t="shared" si="66"/>
        <v>0</v>
      </c>
      <c r="DL137" s="118">
        <f t="shared" si="73"/>
        <v>0</v>
      </c>
      <c r="DM137" s="118">
        <f t="shared" si="74"/>
        <v>0</v>
      </c>
      <c r="DN137" s="402"/>
      <c r="DO137" s="402"/>
      <c r="DP137" s="417">
        <f>+DP138+DP139</f>
        <v>587944412</v>
      </c>
      <c r="DQ137" s="404">
        <f t="shared" si="76"/>
        <v>587.94441200000006</v>
      </c>
      <c r="DR137" s="118">
        <f t="shared" si="77"/>
        <v>0</v>
      </c>
      <c r="DS137" s="118">
        <f t="shared" si="78"/>
        <v>0</v>
      </c>
      <c r="DT137" s="405"/>
      <c r="DU137" s="406">
        <v>76.138414999999995</v>
      </c>
      <c r="DV137" s="407">
        <f t="shared" si="79"/>
        <v>76.138414999999995</v>
      </c>
      <c r="DX137" s="389">
        <f t="shared" ref="DX137:DX168" si="80">(CS137-CZ137)*10^6</f>
        <v>0</v>
      </c>
      <c r="DY137" s="389">
        <f t="shared" ref="DY137:DY168" si="81">(CT137-DC137)*10^6</f>
        <v>0</v>
      </c>
      <c r="DZ137" s="389">
        <f t="shared" ref="DZ137:DZ168" si="82">(CW137-DD137)*10^6</f>
        <v>0</v>
      </c>
      <c r="EB137" s="408"/>
    </row>
    <row r="138" spans="1:132" s="430" customFormat="1" ht="15.75" hidden="1" customHeight="1" outlineLevel="1">
      <c r="A138" s="281"/>
      <c r="B138" s="433" t="s">
        <v>349</v>
      </c>
      <c r="C138" s="420" t="s">
        <v>350</v>
      </c>
      <c r="D138" s="421"/>
      <c r="E138" s="422"/>
      <c r="F138" s="422"/>
      <c r="G138" s="422"/>
      <c r="H138" s="423"/>
      <c r="I138" s="411"/>
      <c r="J138" s="421"/>
      <c r="K138" s="422"/>
      <c r="L138" s="422"/>
      <c r="M138" s="422"/>
      <c r="N138" s="423"/>
      <c r="O138" s="424"/>
      <c r="P138" s="421"/>
      <c r="Q138" s="422"/>
      <c r="R138" s="422"/>
      <c r="S138" s="422"/>
      <c r="T138" s="423"/>
      <c r="U138" s="412"/>
      <c r="V138" s="568"/>
      <c r="W138" s="422"/>
      <c r="X138" s="422"/>
      <c r="Y138" s="422"/>
      <c r="Z138" s="422"/>
      <c r="AA138" s="569"/>
      <c r="AB138" s="423"/>
      <c r="AC138" s="424"/>
      <c r="AD138" s="568"/>
      <c r="AE138" s="422"/>
      <c r="AF138" s="422"/>
      <c r="AG138" s="422"/>
      <c r="AH138" s="422"/>
      <c r="AI138" s="569"/>
      <c r="AJ138" s="423"/>
      <c r="AK138" s="424"/>
      <c r="AL138" s="568"/>
      <c r="AM138" s="422"/>
      <c r="AN138" s="422"/>
      <c r="AO138" s="422"/>
      <c r="AP138" s="422"/>
      <c r="AQ138" s="422"/>
      <c r="AR138" s="569"/>
      <c r="AS138" s="423"/>
      <c r="AT138" s="413"/>
      <c r="AU138" s="568"/>
      <c r="AV138" s="422"/>
      <c r="AW138" s="422"/>
      <c r="AX138" s="422"/>
      <c r="AY138" s="422"/>
      <c r="AZ138" s="569"/>
      <c r="BA138" s="423"/>
      <c r="BB138" s="424"/>
      <c r="BC138" s="568"/>
      <c r="BD138" s="422"/>
      <c r="BE138" s="422"/>
      <c r="BF138" s="422"/>
      <c r="BG138" s="422"/>
      <c r="BH138" s="569"/>
      <c r="BI138" s="423"/>
      <c r="BJ138" s="425"/>
      <c r="BK138" s="568"/>
      <c r="BL138" s="422"/>
      <c r="BM138" s="422"/>
      <c r="BN138" s="422"/>
      <c r="BO138" s="422"/>
      <c r="BP138" s="422"/>
      <c r="BQ138" s="569"/>
      <c r="BR138" s="423"/>
      <c r="BS138" s="425"/>
      <c r="BT138" s="568"/>
      <c r="BU138" s="422"/>
      <c r="BV138" s="422"/>
      <c r="BW138" s="422"/>
      <c r="BX138" s="422"/>
      <c r="BY138" s="569"/>
      <c r="BZ138" s="423"/>
      <c r="CA138" s="364"/>
      <c r="CB138" s="421"/>
      <c r="CC138" s="422"/>
      <c r="CD138" s="422"/>
      <c r="CE138" s="422"/>
      <c r="CF138" s="422"/>
      <c r="CG138" s="569"/>
      <c r="CH138" s="423"/>
      <c r="CI138" s="364"/>
      <c r="CJ138" s="421"/>
      <c r="CK138" s="422"/>
      <c r="CL138" s="422"/>
      <c r="CM138" s="422"/>
      <c r="CN138" s="422"/>
      <c r="CO138" s="569"/>
      <c r="CP138" s="423"/>
      <c r="CQ138" s="424"/>
      <c r="CR138" s="421"/>
      <c r="CS138" s="422"/>
      <c r="CT138" s="422"/>
      <c r="CU138" s="422">
        <f t="shared" si="67"/>
        <v>0</v>
      </c>
      <c r="CV138" s="422">
        <f t="shared" si="68"/>
        <v>0</v>
      </c>
      <c r="CW138" s="422"/>
      <c r="CX138" s="423" t="str">
        <f t="shared" si="75"/>
        <v>-</v>
      </c>
      <c r="CY138" s="414"/>
      <c r="CZ138" s="426"/>
      <c r="DA138" s="422"/>
      <c r="DB138" s="422"/>
      <c r="DC138" s="422"/>
      <c r="DD138" s="422"/>
      <c r="DE138" s="423" t="e">
        <f>+CZ138/DD138-1</f>
        <v>#DIV/0!</v>
      </c>
      <c r="DF138" s="423" t="e">
        <f t="shared" si="70"/>
        <v>#DIV/0!</v>
      </c>
      <c r="DG138" s="427" t="e">
        <f t="shared" si="71"/>
        <v>#DIV/0!</v>
      </c>
      <c r="DH138" s="427" t="e">
        <f t="shared" si="72"/>
        <v>#DIV/0!</v>
      </c>
      <c r="DI138" s="402"/>
      <c r="DJ138" s="118">
        <f t="shared" si="69"/>
        <v>0</v>
      </c>
      <c r="DK138" s="118">
        <f t="shared" si="66"/>
        <v>0</v>
      </c>
      <c r="DL138" s="118">
        <f t="shared" si="73"/>
        <v>0</v>
      </c>
      <c r="DM138" s="118">
        <f t="shared" si="74"/>
        <v>0</v>
      </c>
      <c r="DN138" s="402"/>
      <c r="DO138" s="402"/>
      <c r="DP138" s="428">
        <v>-273701160</v>
      </c>
      <c r="DQ138" s="404">
        <f t="shared" si="76"/>
        <v>-273.70116000000002</v>
      </c>
      <c r="DR138" s="118">
        <f t="shared" si="77"/>
        <v>0</v>
      </c>
      <c r="DS138" s="118">
        <f t="shared" si="78"/>
        <v>0</v>
      </c>
      <c r="DT138" s="405"/>
      <c r="DU138" s="429">
        <v>0</v>
      </c>
      <c r="DV138" s="407">
        <f t="shared" si="79"/>
        <v>0</v>
      </c>
      <c r="DX138" s="389">
        <f t="shared" si="80"/>
        <v>0</v>
      </c>
      <c r="DY138" s="389">
        <f t="shared" si="81"/>
        <v>0</v>
      </c>
      <c r="DZ138" s="389">
        <f t="shared" si="82"/>
        <v>0</v>
      </c>
      <c r="EB138" s="408"/>
    </row>
    <row r="139" spans="1:132" s="430" customFormat="1" ht="15.75" hidden="1" customHeight="1" outlineLevel="1">
      <c r="A139" s="281"/>
      <c r="B139" s="433" t="s">
        <v>351</v>
      </c>
      <c r="C139" s="420" t="s">
        <v>352</v>
      </c>
      <c r="D139" s="444"/>
      <c r="E139" s="422"/>
      <c r="F139" s="422"/>
      <c r="G139" s="422"/>
      <c r="H139" s="423"/>
      <c r="I139" s="411"/>
      <c r="J139" s="444"/>
      <c r="K139" s="422"/>
      <c r="L139" s="422"/>
      <c r="M139" s="422"/>
      <c r="N139" s="423"/>
      <c r="O139" s="424"/>
      <c r="P139" s="444"/>
      <c r="Q139" s="422"/>
      <c r="R139" s="422"/>
      <c r="S139" s="422"/>
      <c r="T139" s="423"/>
      <c r="U139" s="412"/>
      <c r="V139" s="431"/>
      <c r="W139" s="422"/>
      <c r="X139" s="422"/>
      <c r="Y139" s="422"/>
      <c r="Z139" s="422"/>
      <c r="AA139" s="422"/>
      <c r="AB139" s="423"/>
      <c r="AC139" s="424"/>
      <c r="AD139" s="431"/>
      <c r="AE139" s="422"/>
      <c r="AF139" s="422"/>
      <c r="AG139" s="422"/>
      <c r="AH139" s="422"/>
      <c r="AI139" s="422"/>
      <c r="AJ139" s="423"/>
      <c r="AK139" s="424"/>
      <c r="AL139" s="431"/>
      <c r="AM139" s="422"/>
      <c r="AN139" s="422"/>
      <c r="AO139" s="422"/>
      <c r="AP139" s="422"/>
      <c r="AQ139" s="422"/>
      <c r="AR139" s="422"/>
      <c r="AS139" s="423"/>
      <c r="AT139" s="413"/>
      <c r="AU139" s="431"/>
      <c r="AV139" s="422"/>
      <c r="AW139" s="422"/>
      <c r="AX139" s="422"/>
      <c r="AY139" s="422"/>
      <c r="AZ139" s="422"/>
      <c r="BA139" s="423"/>
      <c r="BB139" s="424"/>
      <c r="BC139" s="431"/>
      <c r="BD139" s="422"/>
      <c r="BE139" s="422"/>
      <c r="BF139" s="422"/>
      <c r="BG139" s="422"/>
      <c r="BH139" s="422"/>
      <c r="BI139" s="423"/>
      <c r="BJ139" s="425"/>
      <c r="BK139" s="431"/>
      <c r="BL139" s="422"/>
      <c r="BM139" s="422"/>
      <c r="BN139" s="422"/>
      <c r="BO139" s="422"/>
      <c r="BP139" s="422"/>
      <c r="BQ139" s="422"/>
      <c r="BR139" s="423"/>
      <c r="BS139" s="425"/>
      <c r="BT139" s="431"/>
      <c r="BU139" s="422"/>
      <c r="BV139" s="422"/>
      <c r="BW139" s="422"/>
      <c r="BX139" s="422"/>
      <c r="BY139" s="422"/>
      <c r="BZ139" s="423"/>
      <c r="CA139" s="364"/>
      <c r="CB139" s="421"/>
      <c r="CC139" s="422"/>
      <c r="CD139" s="422"/>
      <c r="CE139" s="422"/>
      <c r="CF139" s="422"/>
      <c r="CG139" s="422"/>
      <c r="CH139" s="423"/>
      <c r="CI139" s="364"/>
      <c r="CJ139" s="421"/>
      <c r="CK139" s="422"/>
      <c r="CL139" s="422"/>
      <c r="CM139" s="422"/>
      <c r="CN139" s="422"/>
      <c r="CO139" s="422"/>
      <c r="CP139" s="423"/>
      <c r="CQ139" s="424"/>
      <c r="CR139" s="421"/>
      <c r="CS139" s="422"/>
      <c r="CT139" s="422"/>
      <c r="CU139" s="422">
        <f t="shared" si="67"/>
        <v>0</v>
      </c>
      <c r="CV139" s="422">
        <f t="shared" si="68"/>
        <v>0</v>
      </c>
      <c r="CW139" s="422"/>
      <c r="CX139" s="423" t="str">
        <f t="shared" si="75"/>
        <v>-</v>
      </c>
      <c r="CY139" s="414"/>
      <c r="CZ139" s="426"/>
      <c r="DA139" s="422"/>
      <c r="DB139" s="422"/>
      <c r="DC139" s="422"/>
      <c r="DD139" s="422"/>
      <c r="DE139" s="423" t="e">
        <f>+CZ139/DD139-1</f>
        <v>#DIV/0!</v>
      </c>
      <c r="DF139" s="423" t="e">
        <f t="shared" si="70"/>
        <v>#DIV/0!</v>
      </c>
      <c r="DG139" s="427" t="e">
        <f t="shared" si="71"/>
        <v>#DIV/0!</v>
      </c>
      <c r="DH139" s="427" t="e">
        <f t="shared" si="72"/>
        <v>#DIV/0!</v>
      </c>
      <c r="DI139" s="402"/>
      <c r="DJ139" s="118">
        <f t="shared" si="69"/>
        <v>0</v>
      </c>
      <c r="DK139" s="118">
        <f t="shared" si="66"/>
        <v>0</v>
      </c>
      <c r="DL139" s="118">
        <f t="shared" si="73"/>
        <v>0</v>
      </c>
      <c r="DM139" s="118">
        <f t="shared" si="74"/>
        <v>0</v>
      </c>
      <c r="DN139" s="402"/>
      <c r="DO139" s="402"/>
      <c r="DP139" s="458">
        <v>861645572</v>
      </c>
      <c r="DQ139" s="404">
        <f t="shared" si="76"/>
        <v>861.64557200000002</v>
      </c>
      <c r="DR139" s="118">
        <f t="shared" si="77"/>
        <v>0</v>
      </c>
      <c r="DS139" s="118">
        <f t="shared" si="78"/>
        <v>0</v>
      </c>
      <c r="DT139" s="405"/>
      <c r="DU139" s="429">
        <v>76.138414999999995</v>
      </c>
      <c r="DV139" s="407">
        <f t="shared" si="79"/>
        <v>76.138414999999995</v>
      </c>
      <c r="DX139" s="389">
        <f t="shared" si="80"/>
        <v>0</v>
      </c>
      <c r="DY139" s="389">
        <f t="shared" si="81"/>
        <v>0</v>
      </c>
      <c r="DZ139" s="389">
        <f t="shared" si="82"/>
        <v>0</v>
      </c>
      <c r="EB139" s="408"/>
    </row>
    <row r="140" spans="1:132" ht="15.75" customHeight="1">
      <c r="B140" s="567" t="s">
        <v>353</v>
      </c>
      <c r="C140" s="387" t="s">
        <v>354</v>
      </c>
      <c r="D140" s="277"/>
      <c r="E140" s="145"/>
      <c r="F140" s="145"/>
      <c r="G140" s="145"/>
      <c r="H140" s="245"/>
      <c r="I140" s="411"/>
      <c r="J140" s="277"/>
      <c r="K140" s="145"/>
      <c r="L140" s="145"/>
      <c r="M140" s="145"/>
      <c r="N140" s="245"/>
      <c r="O140" s="411"/>
      <c r="P140" s="277"/>
      <c r="Q140" s="145"/>
      <c r="R140" s="145"/>
      <c r="S140" s="145"/>
      <c r="T140" s="245"/>
      <c r="U140" s="412"/>
      <c r="V140" s="277"/>
      <c r="W140" s="145"/>
      <c r="X140" s="145"/>
      <c r="Y140" s="145"/>
      <c r="Z140" s="145"/>
      <c r="AA140" s="145"/>
      <c r="AB140" s="245"/>
      <c r="AC140" s="411"/>
      <c r="AD140" s="277"/>
      <c r="AE140" s="145"/>
      <c r="AF140" s="145"/>
      <c r="AG140" s="145"/>
      <c r="AH140" s="145"/>
      <c r="AI140" s="145"/>
      <c r="AJ140" s="245"/>
      <c r="AK140" s="411"/>
      <c r="AL140" s="277"/>
      <c r="AM140" s="145"/>
      <c r="AN140" s="145"/>
      <c r="AO140" s="145"/>
      <c r="AP140" s="145"/>
      <c r="AQ140" s="145"/>
      <c r="AR140" s="145"/>
      <c r="AS140" s="245"/>
      <c r="AT140" s="413"/>
      <c r="AU140" s="277"/>
      <c r="AV140" s="145"/>
      <c r="AW140" s="145"/>
      <c r="AX140" s="145"/>
      <c r="AY140" s="145"/>
      <c r="AZ140" s="145"/>
      <c r="BA140" s="245"/>
      <c r="BB140" s="411"/>
      <c r="BC140" s="277"/>
      <c r="BD140" s="145"/>
      <c r="BE140" s="145"/>
      <c r="BF140" s="145"/>
      <c r="BG140" s="145"/>
      <c r="BH140" s="145"/>
      <c r="BI140" s="245"/>
      <c r="BJ140" s="412"/>
      <c r="BK140" s="277"/>
      <c r="BL140" s="145"/>
      <c r="BM140" s="145"/>
      <c r="BN140" s="145"/>
      <c r="BO140" s="145"/>
      <c r="BP140" s="145"/>
      <c r="BQ140" s="145"/>
      <c r="BR140" s="245"/>
      <c r="BS140" s="412"/>
      <c r="BT140" s="277"/>
      <c r="BU140" s="145"/>
      <c r="BV140" s="145"/>
      <c r="BW140" s="145"/>
      <c r="BX140" s="145"/>
      <c r="BY140" s="145"/>
      <c r="BZ140" s="245"/>
      <c r="CA140" s="364"/>
      <c r="CB140" s="277"/>
      <c r="CC140" s="145"/>
      <c r="CD140" s="145"/>
      <c r="CE140" s="145"/>
      <c r="CF140" s="145"/>
      <c r="CG140" s="145"/>
      <c r="CH140" s="245"/>
      <c r="CI140" s="364"/>
      <c r="CJ140" s="277"/>
      <c r="CK140" s="145"/>
      <c r="CL140" s="145"/>
      <c r="CM140" s="145"/>
      <c r="CN140" s="145"/>
      <c r="CO140" s="145"/>
      <c r="CP140" s="245"/>
      <c r="CQ140" s="411"/>
      <c r="CR140" s="277"/>
      <c r="CS140" s="145"/>
      <c r="CT140" s="145"/>
      <c r="CU140" s="145">
        <f t="shared" si="67"/>
        <v>0</v>
      </c>
      <c r="CV140" s="145">
        <f t="shared" si="68"/>
        <v>0</v>
      </c>
      <c r="CW140" s="145"/>
      <c r="CX140" s="245" t="str">
        <f t="shared" si="75"/>
        <v>-</v>
      </c>
      <c r="CY140" s="414"/>
      <c r="CZ140" s="415"/>
      <c r="DA140" s="145"/>
      <c r="DB140" s="145"/>
      <c r="DC140" s="145"/>
      <c r="DD140" s="145"/>
      <c r="DE140" s="245" t="e">
        <f>+CZ140/DD140-1</f>
        <v>#DIV/0!</v>
      </c>
      <c r="DF140" s="245" t="e">
        <f t="shared" si="70"/>
        <v>#DIV/0!</v>
      </c>
      <c r="DG140" s="416" t="e">
        <f t="shared" si="71"/>
        <v>#DIV/0!</v>
      </c>
      <c r="DH140" s="416" t="e">
        <f t="shared" si="72"/>
        <v>#DIV/0!</v>
      </c>
      <c r="DI140" s="402"/>
      <c r="DJ140" s="118">
        <f t="shared" si="69"/>
        <v>0</v>
      </c>
      <c r="DK140" s="118">
        <f t="shared" si="66"/>
        <v>0</v>
      </c>
      <c r="DL140" s="118">
        <f t="shared" si="73"/>
        <v>0</v>
      </c>
      <c r="DM140" s="118">
        <f t="shared" si="74"/>
        <v>0</v>
      </c>
      <c r="DN140" s="402"/>
      <c r="DO140" s="402"/>
      <c r="DP140" s="417" t="e">
        <f>SUM(DP141:DP150)</f>
        <v>#VALUE!</v>
      </c>
      <c r="DQ140" s="404" t="e">
        <f t="shared" si="76"/>
        <v>#VALUE!</v>
      </c>
      <c r="DR140" s="118">
        <f t="shared" si="77"/>
        <v>0</v>
      </c>
      <c r="DS140" s="118">
        <f t="shared" si="78"/>
        <v>0</v>
      </c>
      <c r="DT140" s="405"/>
      <c r="DU140" s="406">
        <v>20.622949999999999</v>
      </c>
      <c r="DV140" s="407">
        <f t="shared" si="79"/>
        <v>20.622949999999999</v>
      </c>
      <c r="DX140" s="389">
        <f t="shared" si="80"/>
        <v>0</v>
      </c>
      <c r="DY140" s="389">
        <f t="shared" si="81"/>
        <v>0</v>
      </c>
      <c r="DZ140" s="389">
        <f t="shared" si="82"/>
        <v>0</v>
      </c>
      <c r="EB140" s="408"/>
    </row>
    <row r="141" spans="1:132" s="430" customFormat="1" ht="15.75" hidden="1" customHeight="1" outlineLevel="1">
      <c r="A141" s="281"/>
      <c r="B141" s="433" t="s">
        <v>355</v>
      </c>
      <c r="C141" s="420" t="s">
        <v>356</v>
      </c>
      <c r="D141" s="421"/>
      <c r="E141" s="422"/>
      <c r="F141" s="422"/>
      <c r="G141" s="422"/>
      <c r="H141" s="423"/>
      <c r="I141" s="411"/>
      <c r="J141" s="421"/>
      <c r="K141" s="422"/>
      <c r="L141" s="422"/>
      <c r="M141" s="422"/>
      <c r="N141" s="423"/>
      <c r="O141" s="424"/>
      <c r="P141" s="421"/>
      <c r="Q141" s="422"/>
      <c r="R141" s="422"/>
      <c r="S141" s="422"/>
      <c r="T141" s="423"/>
      <c r="U141" s="412"/>
      <c r="V141" s="421"/>
      <c r="W141" s="422"/>
      <c r="X141" s="422"/>
      <c r="Y141" s="422"/>
      <c r="Z141" s="422"/>
      <c r="AA141" s="422"/>
      <c r="AB141" s="423"/>
      <c r="AC141" s="424"/>
      <c r="AD141" s="421"/>
      <c r="AE141" s="422"/>
      <c r="AF141" s="422"/>
      <c r="AG141" s="422"/>
      <c r="AH141" s="422"/>
      <c r="AI141" s="422"/>
      <c r="AJ141" s="423"/>
      <c r="AK141" s="424"/>
      <c r="AL141" s="421"/>
      <c r="AM141" s="422"/>
      <c r="AN141" s="422"/>
      <c r="AO141" s="422"/>
      <c r="AP141" s="422"/>
      <c r="AQ141" s="422"/>
      <c r="AR141" s="422"/>
      <c r="AS141" s="423"/>
      <c r="AT141" s="413"/>
      <c r="AU141" s="421"/>
      <c r="AV141" s="422"/>
      <c r="AW141" s="422"/>
      <c r="AX141" s="422"/>
      <c r="AY141" s="422"/>
      <c r="AZ141" s="422"/>
      <c r="BA141" s="423"/>
      <c r="BB141" s="424"/>
      <c r="BC141" s="421"/>
      <c r="BD141" s="422"/>
      <c r="BE141" s="422"/>
      <c r="BF141" s="422"/>
      <c r="BG141" s="422"/>
      <c r="BH141" s="422"/>
      <c r="BI141" s="423"/>
      <c r="BJ141" s="425"/>
      <c r="BK141" s="421"/>
      <c r="BL141" s="422"/>
      <c r="BM141" s="422"/>
      <c r="BN141" s="422"/>
      <c r="BO141" s="422"/>
      <c r="BP141" s="422"/>
      <c r="BQ141" s="422"/>
      <c r="BR141" s="423"/>
      <c r="BS141" s="425"/>
      <c r="BT141" s="421"/>
      <c r="BU141" s="422"/>
      <c r="BV141" s="422"/>
      <c r="BW141" s="422"/>
      <c r="BX141" s="422"/>
      <c r="BY141" s="422"/>
      <c r="BZ141" s="423"/>
      <c r="CA141" s="364"/>
      <c r="CB141" s="421"/>
      <c r="CC141" s="422"/>
      <c r="CD141" s="422"/>
      <c r="CE141" s="422"/>
      <c r="CF141" s="422"/>
      <c r="CG141" s="422"/>
      <c r="CH141" s="423"/>
      <c r="CI141" s="364"/>
      <c r="CJ141" s="421"/>
      <c r="CK141" s="422"/>
      <c r="CL141" s="422"/>
      <c r="CM141" s="422"/>
      <c r="CN141" s="422"/>
      <c r="CO141" s="422"/>
      <c r="CP141" s="423"/>
      <c r="CQ141" s="424"/>
      <c r="CR141" s="421"/>
      <c r="CS141" s="422"/>
      <c r="CT141" s="422"/>
      <c r="CU141" s="422">
        <f t="shared" si="67"/>
        <v>0</v>
      </c>
      <c r="CV141" s="422">
        <f t="shared" si="68"/>
        <v>0</v>
      </c>
      <c r="CW141" s="422"/>
      <c r="CX141" s="423" t="str">
        <f t="shared" si="75"/>
        <v>-</v>
      </c>
      <c r="CY141" s="414"/>
      <c r="CZ141" s="426"/>
      <c r="DA141" s="422"/>
      <c r="DB141" s="422"/>
      <c r="DC141" s="422"/>
      <c r="DD141" s="422"/>
      <c r="DE141" s="423" t="e">
        <f>+CZ141/DD141-1</f>
        <v>#DIV/0!</v>
      </c>
      <c r="DF141" s="423" t="e">
        <f t="shared" si="70"/>
        <v>#DIV/0!</v>
      </c>
      <c r="DG141" s="427" t="e">
        <f t="shared" si="71"/>
        <v>#DIV/0!</v>
      </c>
      <c r="DH141" s="427" t="e">
        <f t="shared" si="72"/>
        <v>#DIV/0!</v>
      </c>
      <c r="DI141" s="402"/>
      <c r="DJ141" s="118">
        <f t="shared" si="69"/>
        <v>0</v>
      </c>
      <c r="DK141" s="118">
        <f t="shared" si="66"/>
        <v>0</v>
      </c>
      <c r="DL141" s="118">
        <f t="shared" si="73"/>
        <v>0</v>
      </c>
      <c r="DM141" s="118">
        <f t="shared" si="74"/>
        <v>0</v>
      </c>
      <c r="DN141" s="402"/>
      <c r="DO141" s="402"/>
      <c r="DP141" s="428">
        <v>78562298</v>
      </c>
      <c r="DQ141" s="404">
        <f t="shared" si="76"/>
        <v>78.562297999999998</v>
      </c>
      <c r="DR141" s="118">
        <f t="shared" si="77"/>
        <v>0</v>
      </c>
      <c r="DS141" s="118">
        <f t="shared" si="78"/>
        <v>0</v>
      </c>
      <c r="DT141" s="405"/>
      <c r="DU141" s="429">
        <v>4.9831620000000001</v>
      </c>
      <c r="DV141" s="407">
        <f t="shared" si="79"/>
        <v>4.9831620000000001</v>
      </c>
      <c r="DX141" s="389">
        <f t="shared" si="80"/>
        <v>0</v>
      </c>
      <c r="DY141" s="389">
        <f t="shared" si="81"/>
        <v>0</v>
      </c>
      <c r="DZ141" s="389">
        <f t="shared" si="82"/>
        <v>0</v>
      </c>
      <c r="EB141" s="408"/>
    </row>
    <row r="142" spans="1:132" s="430" customFormat="1" ht="15.75" hidden="1" customHeight="1" outlineLevel="1">
      <c r="A142" s="281"/>
      <c r="B142" s="433" t="s">
        <v>357</v>
      </c>
      <c r="C142" s="420" t="s">
        <v>358</v>
      </c>
      <c r="D142" s="421"/>
      <c r="E142" s="422"/>
      <c r="F142" s="422"/>
      <c r="G142" s="422"/>
      <c r="H142" s="423"/>
      <c r="I142" s="411"/>
      <c r="J142" s="421"/>
      <c r="K142" s="422"/>
      <c r="L142" s="422"/>
      <c r="M142" s="422"/>
      <c r="N142" s="423"/>
      <c r="O142" s="424"/>
      <c r="P142" s="421"/>
      <c r="Q142" s="422"/>
      <c r="R142" s="422"/>
      <c r="S142" s="422"/>
      <c r="T142" s="423"/>
      <c r="U142" s="412"/>
      <c r="V142" s="421"/>
      <c r="W142" s="422"/>
      <c r="X142" s="422"/>
      <c r="Y142" s="422"/>
      <c r="Z142" s="422"/>
      <c r="AA142" s="422"/>
      <c r="AB142" s="423"/>
      <c r="AC142" s="424"/>
      <c r="AD142" s="421"/>
      <c r="AE142" s="422"/>
      <c r="AF142" s="422"/>
      <c r="AG142" s="422"/>
      <c r="AH142" s="422"/>
      <c r="AI142" s="422"/>
      <c r="AJ142" s="423"/>
      <c r="AK142" s="424"/>
      <c r="AL142" s="421"/>
      <c r="AM142" s="422"/>
      <c r="AN142" s="422"/>
      <c r="AO142" s="422"/>
      <c r="AP142" s="422"/>
      <c r="AQ142" s="422"/>
      <c r="AR142" s="422"/>
      <c r="AS142" s="423"/>
      <c r="AT142" s="413"/>
      <c r="AU142" s="421"/>
      <c r="AV142" s="422"/>
      <c r="AW142" s="422"/>
      <c r="AX142" s="422"/>
      <c r="AY142" s="422"/>
      <c r="AZ142" s="422"/>
      <c r="BA142" s="423"/>
      <c r="BB142" s="424"/>
      <c r="BC142" s="421"/>
      <c r="BD142" s="422"/>
      <c r="BE142" s="422"/>
      <c r="BF142" s="422"/>
      <c r="BG142" s="422"/>
      <c r="BH142" s="422"/>
      <c r="BI142" s="423"/>
      <c r="BJ142" s="425"/>
      <c r="BK142" s="421"/>
      <c r="BL142" s="422"/>
      <c r="BM142" s="422"/>
      <c r="BN142" s="422"/>
      <c r="BO142" s="422"/>
      <c r="BP142" s="422"/>
      <c r="BQ142" s="422"/>
      <c r="BR142" s="423"/>
      <c r="BS142" s="425"/>
      <c r="BT142" s="421"/>
      <c r="BU142" s="422"/>
      <c r="BV142" s="422"/>
      <c r="BW142" s="422"/>
      <c r="BX142" s="422"/>
      <c r="BY142" s="422"/>
      <c r="BZ142" s="423"/>
      <c r="CA142" s="364"/>
      <c r="CB142" s="421"/>
      <c r="CC142" s="422"/>
      <c r="CD142" s="422"/>
      <c r="CE142" s="422"/>
      <c r="CF142" s="422"/>
      <c r="CG142" s="422"/>
      <c r="CH142" s="423"/>
      <c r="CI142" s="364"/>
      <c r="CJ142" s="421"/>
      <c r="CK142" s="422"/>
      <c r="CL142" s="422"/>
      <c r="CM142" s="422"/>
      <c r="CN142" s="422"/>
      <c r="CO142" s="422"/>
      <c r="CP142" s="423"/>
      <c r="CQ142" s="424"/>
      <c r="CR142" s="421"/>
      <c r="CS142" s="422"/>
      <c r="CT142" s="422"/>
      <c r="CU142" s="422">
        <f t="shared" si="67"/>
        <v>0</v>
      </c>
      <c r="CV142" s="422">
        <f t="shared" si="68"/>
        <v>0</v>
      </c>
      <c r="CW142" s="422"/>
      <c r="CX142" s="423" t="str">
        <f t="shared" si="75"/>
        <v>-</v>
      </c>
      <c r="CY142" s="414"/>
      <c r="CZ142" s="426"/>
      <c r="DA142" s="422"/>
      <c r="DB142" s="422"/>
      <c r="DC142" s="422"/>
      <c r="DD142" s="422"/>
      <c r="DE142" s="423"/>
      <c r="DF142" s="423"/>
      <c r="DG142" s="427"/>
      <c r="DH142" s="427"/>
      <c r="DI142" s="402"/>
      <c r="DJ142" s="118">
        <f t="shared" si="69"/>
        <v>0</v>
      </c>
      <c r="DK142" s="118">
        <f t="shared" si="66"/>
        <v>0</v>
      </c>
      <c r="DL142" s="118">
        <f t="shared" si="73"/>
        <v>0</v>
      </c>
      <c r="DM142" s="118">
        <f t="shared" si="74"/>
        <v>0</v>
      </c>
      <c r="DN142" s="402"/>
      <c r="DO142" s="402"/>
      <c r="DP142" s="428">
        <v>0</v>
      </c>
      <c r="DQ142" s="404">
        <f t="shared" si="76"/>
        <v>0</v>
      </c>
      <c r="DR142" s="118">
        <f t="shared" si="77"/>
        <v>0</v>
      </c>
      <c r="DS142" s="118">
        <f t="shared" si="78"/>
        <v>0</v>
      </c>
      <c r="DT142" s="405"/>
      <c r="DU142" s="429">
        <v>0</v>
      </c>
      <c r="DV142" s="407">
        <f t="shared" si="79"/>
        <v>0</v>
      </c>
      <c r="DX142" s="389">
        <f t="shared" si="80"/>
        <v>0</v>
      </c>
      <c r="DY142" s="389">
        <f t="shared" si="81"/>
        <v>0</v>
      </c>
      <c r="DZ142" s="389">
        <f t="shared" si="82"/>
        <v>0</v>
      </c>
      <c r="EB142" s="408"/>
    </row>
    <row r="143" spans="1:132" s="430" customFormat="1" ht="15.75" hidden="1" customHeight="1" outlineLevel="1">
      <c r="A143" s="281"/>
      <c r="B143" s="433" t="s">
        <v>359</v>
      </c>
      <c r="C143" s="420" t="s">
        <v>360</v>
      </c>
      <c r="D143" s="421"/>
      <c r="E143" s="422"/>
      <c r="F143" s="422"/>
      <c r="G143" s="422"/>
      <c r="H143" s="423"/>
      <c r="I143" s="411"/>
      <c r="J143" s="421"/>
      <c r="K143" s="422"/>
      <c r="L143" s="422"/>
      <c r="M143" s="422"/>
      <c r="N143" s="423"/>
      <c r="O143" s="424"/>
      <c r="P143" s="421"/>
      <c r="Q143" s="422"/>
      <c r="R143" s="422"/>
      <c r="S143" s="422"/>
      <c r="T143" s="423"/>
      <c r="U143" s="412"/>
      <c r="V143" s="421"/>
      <c r="W143" s="422"/>
      <c r="X143" s="422"/>
      <c r="Y143" s="422"/>
      <c r="Z143" s="422"/>
      <c r="AA143" s="422"/>
      <c r="AB143" s="423"/>
      <c r="AC143" s="424"/>
      <c r="AD143" s="421"/>
      <c r="AE143" s="422"/>
      <c r="AF143" s="422"/>
      <c r="AG143" s="422"/>
      <c r="AH143" s="422"/>
      <c r="AI143" s="422"/>
      <c r="AJ143" s="423"/>
      <c r="AK143" s="424"/>
      <c r="AL143" s="421"/>
      <c r="AM143" s="422"/>
      <c r="AN143" s="422"/>
      <c r="AO143" s="422"/>
      <c r="AP143" s="422"/>
      <c r="AQ143" s="422"/>
      <c r="AR143" s="422"/>
      <c r="AS143" s="423"/>
      <c r="AT143" s="413"/>
      <c r="AU143" s="421"/>
      <c r="AV143" s="422"/>
      <c r="AW143" s="422"/>
      <c r="AX143" s="422"/>
      <c r="AY143" s="422"/>
      <c r="AZ143" s="422"/>
      <c r="BA143" s="423"/>
      <c r="BB143" s="424"/>
      <c r="BC143" s="421"/>
      <c r="BD143" s="422"/>
      <c r="BE143" s="422"/>
      <c r="BF143" s="422"/>
      <c r="BG143" s="422"/>
      <c r="BH143" s="422"/>
      <c r="BI143" s="423"/>
      <c r="BJ143" s="425"/>
      <c r="BK143" s="421"/>
      <c r="BL143" s="422"/>
      <c r="BM143" s="422"/>
      <c r="BN143" s="422"/>
      <c r="BO143" s="422"/>
      <c r="BP143" s="422"/>
      <c r="BQ143" s="422"/>
      <c r="BR143" s="423"/>
      <c r="BS143" s="425"/>
      <c r="BT143" s="421"/>
      <c r="BU143" s="422"/>
      <c r="BV143" s="422"/>
      <c r="BW143" s="422"/>
      <c r="BX143" s="422"/>
      <c r="BY143" s="422"/>
      <c r="BZ143" s="423"/>
      <c r="CA143" s="364"/>
      <c r="CB143" s="421"/>
      <c r="CC143" s="422"/>
      <c r="CD143" s="422"/>
      <c r="CE143" s="422"/>
      <c r="CF143" s="422"/>
      <c r="CG143" s="422"/>
      <c r="CH143" s="423"/>
      <c r="CI143" s="364"/>
      <c r="CJ143" s="421"/>
      <c r="CK143" s="422"/>
      <c r="CL143" s="422"/>
      <c r="CM143" s="422"/>
      <c r="CN143" s="422"/>
      <c r="CO143" s="422"/>
      <c r="CP143" s="423"/>
      <c r="CQ143" s="424"/>
      <c r="CR143" s="421"/>
      <c r="CS143" s="422"/>
      <c r="CT143" s="422"/>
      <c r="CU143" s="422">
        <f t="shared" si="67"/>
        <v>0</v>
      </c>
      <c r="CV143" s="422">
        <f t="shared" si="68"/>
        <v>0</v>
      </c>
      <c r="CW143" s="422"/>
      <c r="CX143" s="423" t="str">
        <f t="shared" si="75"/>
        <v>-</v>
      </c>
      <c r="CY143" s="414"/>
      <c r="CZ143" s="426"/>
      <c r="DA143" s="422"/>
      <c r="DB143" s="449"/>
      <c r="DC143" s="422"/>
      <c r="DD143" s="449"/>
      <c r="DE143" s="423"/>
      <c r="DF143" s="423" t="e">
        <f>+DA143/DD143-1</f>
        <v>#DIV/0!</v>
      </c>
      <c r="DG143" s="427" t="e">
        <f>+DB143/DD143-1</f>
        <v>#DIV/0!</v>
      </c>
      <c r="DH143" s="427" t="e">
        <f>+DC143/DD143-1</f>
        <v>#DIV/0!</v>
      </c>
      <c r="DI143" s="402"/>
      <c r="DJ143" s="118">
        <f t="shared" si="69"/>
        <v>0</v>
      </c>
      <c r="DK143" s="118">
        <f t="shared" si="66"/>
        <v>0</v>
      </c>
      <c r="DL143" s="118">
        <f t="shared" si="73"/>
        <v>0</v>
      </c>
      <c r="DM143" s="118">
        <f t="shared" si="74"/>
        <v>0</v>
      </c>
      <c r="DN143" s="402"/>
      <c r="DO143" s="402"/>
      <c r="DP143" s="428"/>
      <c r="DQ143" s="404">
        <f t="shared" si="76"/>
        <v>0</v>
      </c>
      <c r="DR143" s="118">
        <f t="shared" si="77"/>
        <v>0</v>
      </c>
      <c r="DS143" s="118">
        <f t="shared" si="78"/>
        <v>0</v>
      </c>
      <c r="DT143" s="405"/>
      <c r="DU143" s="429"/>
      <c r="DV143" s="407">
        <f t="shared" si="79"/>
        <v>0</v>
      </c>
      <c r="DX143" s="389">
        <f t="shared" si="80"/>
        <v>0</v>
      </c>
      <c r="DY143" s="389">
        <f t="shared" si="81"/>
        <v>0</v>
      </c>
      <c r="DZ143" s="389">
        <f t="shared" si="82"/>
        <v>0</v>
      </c>
      <c r="EB143" s="408"/>
    </row>
    <row r="144" spans="1:132" s="430" customFormat="1" ht="15.75" hidden="1" customHeight="1" outlineLevel="1">
      <c r="A144" s="281"/>
      <c r="B144" s="433" t="s">
        <v>361</v>
      </c>
      <c r="C144" s="420" t="s">
        <v>362</v>
      </c>
      <c r="D144" s="444"/>
      <c r="E144" s="422"/>
      <c r="F144" s="422"/>
      <c r="G144" s="422"/>
      <c r="H144" s="423"/>
      <c r="I144" s="411"/>
      <c r="J144" s="444"/>
      <c r="K144" s="422"/>
      <c r="L144" s="422"/>
      <c r="M144" s="422"/>
      <c r="N144" s="423"/>
      <c r="O144" s="424"/>
      <c r="P144" s="444"/>
      <c r="Q144" s="422"/>
      <c r="R144" s="422"/>
      <c r="S144" s="422"/>
      <c r="T144" s="423"/>
      <c r="U144" s="412"/>
      <c r="V144" s="444"/>
      <c r="W144" s="422"/>
      <c r="X144" s="422"/>
      <c r="Y144" s="422"/>
      <c r="Z144" s="422"/>
      <c r="AA144" s="422"/>
      <c r="AB144" s="423"/>
      <c r="AC144" s="424"/>
      <c r="AD144" s="444"/>
      <c r="AE144" s="422"/>
      <c r="AF144" s="422"/>
      <c r="AG144" s="422"/>
      <c r="AH144" s="422"/>
      <c r="AI144" s="422"/>
      <c r="AJ144" s="423"/>
      <c r="AK144" s="424"/>
      <c r="AL144" s="444"/>
      <c r="AM144" s="422"/>
      <c r="AN144" s="422"/>
      <c r="AO144" s="422"/>
      <c r="AP144" s="422"/>
      <c r="AQ144" s="422"/>
      <c r="AR144" s="422"/>
      <c r="AS144" s="423"/>
      <c r="AT144" s="413"/>
      <c r="AU144" s="444"/>
      <c r="AV144" s="422"/>
      <c r="AW144" s="422"/>
      <c r="AX144" s="422"/>
      <c r="AY144" s="422"/>
      <c r="AZ144" s="422"/>
      <c r="BA144" s="423"/>
      <c r="BB144" s="424"/>
      <c r="BC144" s="444"/>
      <c r="BD144" s="422"/>
      <c r="BE144" s="422"/>
      <c r="BF144" s="422"/>
      <c r="BG144" s="422"/>
      <c r="BH144" s="422"/>
      <c r="BI144" s="423"/>
      <c r="BJ144" s="425"/>
      <c r="BK144" s="444"/>
      <c r="BL144" s="422"/>
      <c r="BM144" s="422"/>
      <c r="BN144" s="422"/>
      <c r="BO144" s="422"/>
      <c r="BP144" s="422"/>
      <c r="BQ144" s="422"/>
      <c r="BR144" s="423"/>
      <c r="BS144" s="425"/>
      <c r="BT144" s="444"/>
      <c r="BU144" s="422"/>
      <c r="BV144" s="422"/>
      <c r="BW144" s="422"/>
      <c r="BX144" s="422"/>
      <c r="BY144" s="422"/>
      <c r="BZ144" s="423"/>
      <c r="CA144" s="364"/>
      <c r="CB144" s="444"/>
      <c r="CC144" s="422"/>
      <c r="CD144" s="422"/>
      <c r="CE144" s="422"/>
      <c r="CF144" s="422"/>
      <c r="CG144" s="422"/>
      <c r="CH144" s="423"/>
      <c r="CI144" s="364"/>
      <c r="CJ144" s="457"/>
      <c r="CK144" s="422"/>
      <c r="CL144" s="422"/>
      <c r="CM144" s="422"/>
      <c r="CN144" s="422"/>
      <c r="CO144" s="422"/>
      <c r="CP144" s="423"/>
      <c r="CQ144" s="424"/>
      <c r="CR144" s="421"/>
      <c r="CS144" s="422"/>
      <c r="CT144" s="422"/>
      <c r="CU144" s="422">
        <f t="shared" si="67"/>
        <v>0</v>
      </c>
      <c r="CV144" s="422">
        <f t="shared" si="68"/>
        <v>0</v>
      </c>
      <c r="CW144" s="422"/>
      <c r="CX144" s="423" t="str">
        <f t="shared" si="75"/>
        <v>-</v>
      </c>
      <c r="CY144" s="414"/>
      <c r="CZ144" s="426"/>
      <c r="DA144" s="422"/>
      <c r="DB144" s="422"/>
      <c r="DC144" s="422"/>
      <c r="DD144" s="422"/>
      <c r="DE144" s="423" t="e">
        <f>+CZ144/DD144-1</f>
        <v>#DIV/0!</v>
      </c>
      <c r="DF144" s="423" t="e">
        <f>+DA144/DD144-1</f>
        <v>#DIV/0!</v>
      </c>
      <c r="DG144" s="427" t="e">
        <f>+DB144/DD144-1</f>
        <v>#DIV/0!</v>
      </c>
      <c r="DH144" s="427" t="e">
        <f>+DC144/DD144-1</f>
        <v>#DIV/0!</v>
      </c>
      <c r="DI144" s="402"/>
      <c r="DJ144" s="118">
        <f t="shared" si="69"/>
        <v>0</v>
      </c>
      <c r="DK144" s="118">
        <f t="shared" si="66"/>
        <v>0</v>
      </c>
      <c r="DL144" s="118">
        <f t="shared" si="73"/>
        <v>0</v>
      </c>
      <c r="DM144" s="118">
        <f t="shared" si="74"/>
        <v>0</v>
      </c>
      <c r="DN144" s="402"/>
      <c r="DO144" s="402"/>
      <c r="DP144" s="458">
        <v>1064777</v>
      </c>
      <c r="DQ144" s="404">
        <f t="shared" si="76"/>
        <v>1.0647770000000001</v>
      </c>
      <c r="DR144" s="118">
        <f t="shared" si="77"/>
        <v>0</v>
      </c>
      <c r="DS144" s="118">
        <f t="shared" si="78"/>
        <v>0</v>
      </c>
      <c r="DT144" s="405"/>
      <c r="DU144" s="429">
        <v>4.574522</v>
      </c>
      <c r="DV144" s="407">
        <f t="shared" si="79"/>
        <v>4.574522</v>
      </c>
      <c r="DX144" s="389">
        <f t="shared" si="80"/>
        <v>0</v>
      </c>
      <c r="DY144" s="389">
        <f t="shared" si="81"/>
        <v>0</v>
      </c>
      <c r="DZ144" s="389">
        <f t="shared" si="82"/>
        <v>0</v>
      </c>
      <c r="EB144" s="408"/>
    </row>
    <row r="145" spans="1:132" s="430" customFormat="1" ht="15.75" hidden="1" customHeight="1" outlineLevel="1">
      <c r="A145" s="281"/>
      <c r="B145" s="433" t="s">
        <v>363</v>
      </c>
      <c r="C145" s="420" t="s">
        <v>364</v>
      </c>
      <c r="D145" s="421"/>
      <c r="E145" s="422"/>
      <c r="F145" s="422"/>
      <c r="G145" s="422"/>
      <c r="H145" s="423"/>
      <c r="I145" s="411"/>
      <c r="J145" s="421"/>
      <c r="K145" s="422"/>
      <c r="L145" s="422"/>
      <c r="M145" s="422"/>
      <c r="N145" s="423"/>
      <c r="O145" s="424"/>
      <c r="P145" s="421"/>
      <c r="Q145" s="422"/>
      <c r="R145" s="422"/>
      <c r="S145" s="422"/>
      <c r="T145" s="423"/>
      <c r="U145" s="412"/>
      <c r="V145" s="421"/>
      <c r="W145" s="422"/>
      <c r="X145" s="422"/>
      <c r="Y145" s="422"/>
      <c r="Z145" s="422"/>
      <c r="AA145" s="422"/>
      <c r="AB145" s="423"/>
      <c r="AC145" s="424"/>
      <c r="AD145" s="421"/>
      <c r="AE145" s="422"/>
      <c r="AF145" s="422"/>
      <c r="AG145" s="422"/>
      <c r="AH145" s="422"/>
      <c r="AI145" s="422"/>
      <c r="AJ145" s="423"/>
      <c r="AK145" s="424"/>
      <c r="AL145" s="421"/>
      <c r="AM145" s="422"/>
      <c r="AN145" s="422"/>
      <c r="AO145" s="422"/>
      <c r="AP145" s="422"/>
      <c r="AQ145" s="422"/>
      <c r="AR145" s="422"/>
      <c r="AS145" s="423"/>
      <c r="AT145" s="413"/>
      <c r="AU145" s="421"/>
      <c r="AV145" s="422"/>
      <c r="AW145" s="422"/>
      <c r="AX145" s="422"/>
      <c r="AY145" s="422"/>
      <c r="AZ145" s="422"/>
      <c r="BA145" s="423"/>
      <c r="BB145" s="424"/>
      <c r="BC145" s="421"/>
      <c r="BD145" s="422"/>
      <c r="BE145" s="422"/>
      <c r="BF145" s="422"/>
      <c r="BG145" s="422"/>
      <c r="BH145" s="422"/>
      <c r="BI145" s="423"/>
      <c r="BJ145" s="425"/>
      <c r="BK145" s="421"/>
      <c r="BL145" s="422"/>
      <c r="BM145" s="422"/>
      <c r="BN145" s="422"/>
      <c r="BO145" s="422"/>
      <c r="BP145" s="422"/>
      <c r="BQ145" s="422"/>
      <c r="BR145" s="423"/>
      <c r="BS145" s="425"/>
      <c r="BT145" s="421"/>
      <c r="BU145" s="422"/>
      <c r="BV145" s="422"/>
      <c r="BW145" s="422"/>
      <c r="BX145" s="422"/>
      <c r="BY145" s="422"/>
      <c r="BZ145" s="423"/>
      <c r="CA145" s="364"/>
      <c r="CB145" s="421"/>
      <c r="CC145" s="422"/>
      <c r="CD145" s="422"/>
      <c r="CE145" s="422"/>
      <c r="CF145" s="422"/>
      <c r="CG145" s="422"/>
      <c r="CH145" s="423"/>
      <c r="CI145" s="364"/>
      <c r="CJ145" s="421"/>
      <c r="CK145" s="422"/>
      <c r="CL145" s="422"/>
      <c r="CM145" s="422"/>
      <c r="CN145" s="422"/>
      <c r="CO145" s="422"/>
      <c r="CP145" s="423"/>
      <c r="CQ145" s="424"/>
      <c r="CR145" s="421"/>
      <c r="CS145" s="422"/>
      <c r="CT145" s="422"/>
      <c r="CU145" s="422">
        <f t="shared" si="67"/>
        <v>0</v>
      </c>
      <c r="CV145" s="422">
        <f t="shared" si="68"/>
        <v>0</v>
      </c>
      <c r="CW145" s="422"/>
      <c r="CX145" s="423" t="str">
        <f t="shared" si="75"/>
        <v>-</v>
      </c>
      <c r="CY145" s="414"/>
      <c r="CZ145" s="426"/>
      <c r="DA145" s="422"/>
      <c r="DB145" s="422"/>
      <c r="DC145" s="422"/>
      <c r="DD145" s="422"/>
      <c r="DE145" s="423"/>
      <c r="DF145" s="423"/>
      <c r="DG145" s="427"/>
      <c r="DH145" s="427"/>
      <c r="DI145" s="402"/>
      <c r="DJ145" s="118">
        <f t="shared" si="69"/>
        <v>0</v>
      </c>
      <c r="DK145" s="118">
        <f t="shared" si="66"/>
        <v>0</v>
      </c>
      <c r="DL145" s="118">
        <f t="shared" si="73"/>
        <v>0</v>
      </c>
      <c r="DM145" s="118">
        <f t="shared" si="74"/>
        <v>0</v>
      </c>
      <c r="DN145" s="402"/>
      <c r="DO145" s="402"/>
      <c r="DP145" s="428">
        <v>0</v>
      </c>
      <c r="DQ145" s="404">
        <f t="shared" si="76"/>
        <v>0</v>
      </c>
      <c r="DR145" s="118">
        <f t="shared" si="77"/>
        <v>0</v>
      </c>
      <c r="DS145" s="118">
        <f t="shared" si="78"/>
        <v>0</v>
      </c>
      <c r="DT145" s="405"/>
      <c r="DU145" s="429">
        <v>0</v>
      </c>
      <c r="DV145" s="407">
        <f t="shared" si="79"/>
        <v>0</v>
      </c>
      <c r="DX145" s="389">
        <f t="shared" si="80"/>
        <v>0</v>
      </c>
      <c r="DY145" s="389">
        <f t="shared" si="81"/>
        <v>0</v>
      </c>
      <c r="DZ145" s="389">
        <f t="shared" si="82"/>
        <v>0</v>
      </c>
      <c r="EB145" s="408"/>
    </row>
    <row r="146" spans="1:132" s="430" customFormat="1" ht="15.75" hidden="1" customHeight="1" outlineLevel="1">
      <c r="A146" s="281"/>
      <c r="B146" s="433" t="s">
        <v>365</v>
      </c>
      <c r="C146" s="420" t="s">
        <v>366</v>
      </c>
      <c r="D146" s="421"/>
      <c r="E146" s="422"/>
      <c r="F146" s="422"/>
      <c r="G146" s="422"/>
      <c r="H146" s="423"/>
      <c r="I146" s="411"/>
      <c r="J146" s="421"/>
      <c r="K146" s="422"/>
      <c r="L146" s="422"/>
      <c r="M146" s="422"/>
      <c r="N146" s="423"/>
      <c r="O146" s="424"/>
      <c r="P146" s="421"/>
      <c r="Q146" s="422"/>
      <c r="R146" s="422"/>
      <c r="S146" s="422"/>
      <c r="T146" s="423"/>
      <c r="U146" s="412"/>
      <c r="V146" s="421"/>
      <c r="W146" s="422"/>
      <c r="X146" s="422"/>
      <c r="Y146" s="422"/>
      <c r="Z146" s="422"/>
      <c r="AA146" s="422"/>
      <c r="AB146" s="423"/>
      <c r="AC146" s="424"/>
      <c r="AD146" s="421"/>
      <c r="AE146" s="422"/>
      <c r="AF146" s="422"/>
      <c r="AG146" s="422"/>
      <c r="AH146" s="422"/>
      <c r="AI146" s="422"/>
      <c r="AJ146" s="423"/>
      <c r="AK146" s="424"/>
      <c r="AL146" s="421"/>
      <c r="AM146" s="422"/>
      <c r="AN146" s="422"/>
      <c r="AO146" s="422"/>
      <c r="AP146" s="422"/>
      <c r="AQ146" s="422"/>
      <c r="AR146" s="422"/>
      <c r="AS146" s="423"/>
      <c r="AT146" s="413"/>
      <c r="AU146" s="421"/>
      <c r="AV146" s="422"/>
      <c r="AW146" s="422"/>
      <c r="AX146" s="422"/>
      <c r="AY146" s="422"/>
      <c r="AZ146" s="422"/>
      <c r="BA146" s="423"/>
      <c r="BB146" s="424"/>
      <c r="BC146" s="421"/>
      <c r="BD146" s="422"/>
      <c r="BE146" s="422"/>
      <c r="BF146" s="422"/>
      <c r="BG146" s="422"/>
      <c r="BH146" s="422"/>
      <c r="BI146" s="423"/>
      <c r="BJ146" s="425"/>
      <c r="BK146" s="421"/>
      <c r="BL146" s="422"/>
      <c r="BM146" s="422"/>
      <c r="BN146" s="422"/>
      <c r="BO146" s="422"/>
      <c r="BP146" s="422"/>
      <c r="BQ146" s="422"/>
      <c r="BR146" s="423"/>
      <c r="BS146" s="425"/>
      <c r="BT146" s="421"/>
      <c r="BU146" s="422"/>
      <c r="BV146" s="422"/>
      <c r="BW146" s="422"/>
      <c r="BX146" s="422"/>
      <c r="BY146" s="422"/>
      <c r="BZ146" s="423"/>
      <c r="CA146" s="364"/>
      <c r="CB146" s="421"/>
      <c r="CC146" s="422"/>
      <c r="CD146" s="422"/>
      <c r="CE146" s="422"/>
      <c r="CF146" s="422"/>
      <c r="CG146" s="422"/>
      <c r="CH146" s="423"/>
      <c r="CI146" s="364"/>
      <c r="CJ146" s="421"/>
      <c r="CK146" s="422"/>
      <c r="CL146" s="422"/>
      <c r="CM146" s="422"/>
      <c r="CN146" s="422"/>
      <c r="CO146" s="422"/>
      <c r="CP146" s="423"/>
      <c r="CQ146" s="424"/>
      <c r="CR146" s="421"/>
      <c r="CS146" s="422"/>
      <c r="CT146" s="422"/>
      <c r="CU146" s="422">
        <f t="shared" si="67"/>
        <v>0</v>
      </c>
      <c r="CV146" s="422">
        <f t="shared" si="68"/>
        <v>0</v>
      </c>
      <c r="CW146" s="422"/>
      <c r="CX146" s="423" t="str">
        <f t="shared" si="75"/>
        <v>-</v>
      </c>
      <c r="CY146" s="414"/>
      <c r="CZ146" s="426"/>
      <c r="DA146" s="422"/>
      <c r="DB146" s="422"/>
      <c r="DC146" s="422"/>
      <c r="DD146" s="422"/>
      <c r="DE146" s="423" t="e">
        <f>+CZ146/DD146-1</f>
        <v>#DIV/0!</v>
      </c>
      <c r="DF146" s="423" t="e">
        <f>+DA146/DD146-1</f>
        <v>#DIV/0!</v>
      </c>
      <c r="DG146" s="427" t="e">
        <f>+DB146/DD146-1</f>
        <v>#DIV/0!</v>
      </c>
      <c r="DH146" s="427" t="e">
        <f>+DC146/DD146-1</f>
        <v>#DIV/0!</v>
      </c>
      <c r="DI146" s="402"/>
      <c r="DJ146" s="118">
        <f t="shared" si="69"/>
        <v>0</v>
      </c>
      <c r="DK146" s="118">
        <f t="shared" ref="DK146:DK177" si="83">SUM(E146,K146,Q146,W146,AE146,AM146,AV146,BD146,BL146,BU146,CC146,CK146)-CS146</f>
        <v>0</v>
      </c>
      <c r="DL146" s="118">
        <f t="shared" si="73"/>
        <v>0</v>
      </c>
      <c r="DM146" s="118">
        <f t="shared" si="74"/>
        <v>0</v>
      </c>
      <c r="DN146" s="402"/>
      <c r="DO146" s="402"/>
      <c r="DP146" s="428">
        <v>0</v>
      </c>
      <c r="DQ146" s="404">
        <f t="shared" si="76"/>
        <v>0</v>
      </c>
      <c r="DR146" s="118">
        <f t="shared" si="77"/>
        <v>0</v>
      </c>
      <c r="DS146" s="118">
        <f t="shared" si="78"/>
        <v>0</v>
      </c>
      <c r="DT146" s="405"/>
      <c r="DU146" s="429">
        <v>0</v>
      </c>
      <c r="DV146" s="407">
        <f t="shared" si="79"/>
        <v>0</v>
      </c>
      <c r="DX146" s="389">
        <f t="shared" si="80"/>
        <v>0</v>
      </c>
      <c r="DY146" s="389">
        <f t="shared" si="81"/>
        <v>0</v>
      </c>
      <c r="DZ146" s="389">
        <f t="shared" si="82"/>
        <v>0</v>
      </c>
      <c r="EB146" s="408"/>
    </row>
    <row r="147" spans="1:132" s="430" customFormat="1" ht="15.75" hidden="1" customHeight="1" outlineLevel="1">
      <c r="A147" s="281"/>
      <c r="B147" s="433" t="s">
        <v>367</v>
      </c>
      <c r="C147" s="420" t="s">
        <v>368</v>
      </c>
      <c r="D147" s="421"/>
      <c r="E147" s="422"/>
      <c r="F147" s="422"/>
      <c r="G147" s="422"/>
      <c r="H147" s="423"/>
      <c r="I147" s="411"/>
      <c r="J147" s="421"/>
      <c r="K147" s="422"/>
      <c r="L147" s="422"/>
      <c r="M147" s="422"/>
      <c r="N147" s="423"/>
      <c r="O147" s="424"/>
      <c r="P147" s="421"/>
      <c r="Q147" s="422"/>
      <c r="R147" s="422"/>
      <c r="S147" s="422"/>
      <c r="T147" s="423"/>
      <c r="U147" s="412"/>
      <c r="V147" s="421"/>
      <c r="W147" s="422"/>
      <c r="X147" s="422"/>
      <c r="Y147" s="422"/>
      <c r="Z147" s="422"/>
      <c r="AA147" s="422"/>
      <c r="AB147" s="423"/>
      <c r="AC147" s="424"/>
      <c r="AD147" s="421"/>
      <c r="AE147" s="422"/>
      <c r="AF147" s="422"/>
      <c r="AG147" s="422"/>
      <c r="AH147" s="422"/>
      <c r="AI147" s="422"/>
      <c r="AJ147" s="423"/>
      <c r="AK147" s="424"/>
      <c r="AL147" s="421"/>
      <c r="AM147" s="422"/>
      <c r="AN147" s="422"/>
      <c r="AO147" s="422"/>
      <c r="AP147" s="422"/>
      <c r="AQ147" s="422"/>
      <c r="AR147" s="422"/>
      <c r="AS147" s="423"/>
      <c r="AT147" s="413"/>
      <c r="AU147" s="421"/>
      <c r="AV147" s="422"/>
      <c r="AW147" s="422"/>
      <c r="AX147" s="422"/>
      <c r="AY147" s="422"/>
      <c r="AZ147" s="422"/>
      <c r="BA147" s="423"/>
      <c r="BB147" s="424"/>
      <c r="BC147" s="421"/>
      <c r="BD147" s="422"/>
      <c r="BE147" s="422"/>
      <c r="BF147" s="422"/>
      <c r="BG147" s="422"/>
      <c r="BH147" s="422"/>
      <c r="BI147" s="423"/>
      <c r="BJ147" s="425"/>
      <c r="BK147" s="421"/>
      <c r="BL147" s="422"/>
      <c r="BM147" s="422"/>
      <c r="BN147" s="422"/>
      <c r="BO147" s="422"/>
      <c r="BP147" s="422"/>
      <c r="BQ147" s="422"/>
      <c r="BR147" s="423"/>
      <c r="BS147" s="425"/>
      <c r="BT147" s="421"/>
      <c r="BU147" s="422"/>
      <c r="BV147" s="422"/>
      <c r="BW147" s="422"/>
      <c r="BX147" s="422"/>
      <c r="BY147" s="422"/>
      <c r="BZ147" s="423"/>
      <c r="CA147" s="364"/>
      <c r="CB147" s="421"/>
      <c r="CC147" s="422"/>
      <c r="CD147" s="422"/>
      <c r="CE147" s="422"/>
      <c r="CF147" s="422"/>
      <c r="CG147" s="422"/>
      <c r="CH147" s="423"/>
      <c r="CI147" s="364"/>
      <c r="CJ147" s="457"/>
      <c r="CK147" s="422"/>
      <c r="CL147" s="422"/>
      <c r="CM147" s="422"/>
      <c r="CN147" s="422"/>
      <c r="CO147" s="422"/>
      <c r="CP147" s="423"/>
      <c r="CQ147" s="424"/>
      <c r="CR147" s="421"/>
      <c r="CS147" s="422"/>
      <c r="CT147" s="422"/>
      <c r="CU147" s="422">
        <f t="shared" si="67"/>
        <v>0</v>
      </c>
      <c r="CV147" s="422">
        <f t="shared" si="68"/>
        <v>0</v>
      </c>
      <c r="CW147" s="422"/>
      <c r="CX147" s="423" t="str">
        <f t="shared" si="75"/>
        <v>-</v>
      </c>
      <c r="CY147" s="414"/>
      <c r="CZ147" s="426"/>
      <c r="DA147" s="422"/>
      <c r="DB147" s="422"/>
      <c r="DC147" s="422"/>
      <c r="DD147" s="422"/>
      <c r="DE147" s="423" t="e">
        <f>+CZ147/DD147-1</f>
        <v>#DIV/0!</v>
      </c>
      <c r="DF147" s="423" t="e">
        <f>+DA147/DD147-1</f>
        <v>#DIV/0!</v>
      </c>
      <c r="DG147" s="427" t="e">
        <f>+DB147/DD147-1</f>
        <v>#DIV/0!</v>
      </c>
      <c r="DH147" s="427" t="e">
        <f>+DC147/DD147-1</f>
        <v>#DIV/0!</v>
      </c>
      <c r="DI147" s="402"/>
      <c r="DJ147" s="118">
        <f t="shared" si="69"/>
        <v>0</v>
      </c>
      <c r="DK147" s="118">
        <f t="shared" si="83"/>
        <v>0</v>
      </c>
      <c r="DL147" s="118">
        <f t="shared" si="73"/>
        <v>0</v>
      </c>
      <c r="DM147" s="118">
        <f t="shared" si="74"/>
        <v>0</v>
      </c>
      <c r="DN147" s="402"/>
      <c r="DO147" s="402"/>
      <c r="DP147" s="428">
        <v>74576824</v>
      </c>
      <c r="DQ147" s="404">
        <f t="shared" si="76"/>
        <v>74.576824000000002</v>
      </c>
      <c r="DR147" s="118">
        <f t="shared" si="77"/>
        <v>0</v>
      </c>
      <c r="DS147" s="118">
        <f t="shared" si="78"/>
        <v>0</v>
      </c>
      <c r="DT147" s="405"/>
      <c r="DU147" s="429">
        <v>6.0858749999999997</v>
      </c>
      <c r="DV147" s="407">
        <f t="shared" si="79"/>
        <v>6.0858749999999997</v>
      </c>
      <c r="DX147" s="389">
        <f t="shared" si="80"/>
        <v>0</v>
      </c>
      <c r="DY147" s="389">
        <f t="shared" si="81"/>
        <v>0</v>
      </c>
      <c r="DZ147" s="389">
        <f t="shared" si="82"/>
        <v>0</v>
      </c>
      <c r="EB147" s="408"/>
    </row>
    <row r="148" spans="1:132" s="430" customFormat="1" ht="15.75" hidden="1" customHeight="1" outlineLevel="1">
      <c r="A148" s="281"/>
      <c r="B148" s="433" t="s">
        <v>369</v>
      </c>
      <c r="C148" s="420" t="s">
        <v>370</v>
      </c>
      <c r="D148" s="421"/>
      <c r="E148" s="569"/>
      <c r="F148" s="422"/>
      <c r="G148" s="422"/>
      <c r="H148" s="423"/>
      <c r="I148" s="411"/>
      <c r="J148" s="421"/>
      <c r="K148" s="569"/>
      <c r="L148" s="422"/>
      <c r="M148" s="422"/>
      <c r="N148" s="423"/>
      <c r="O148" s="424"/>
      <c r="P148" s="421"/>
      <c r="Q148" s="569"/>
      <c r="R148" s="422"/>
      <c r="S148" s="422"/>
      <c r="T148" s="423"/>
      <c r="U148" s="412"/>
      <c r="V148" s="421"/>
      <c r="W148" s="569"/>
      <c r="X148" s="569"/>
      <c r="Y148" s="422"/>
      <c r="Z148" s="422"/>
      <c r="AA148" s="422"/>
      <c r="AB148" s="423"/>
      <c r="AC148" s="424"/>
      <c r="AD148" s="421"/>
      <c r="AE148" s="569"/>
      <c r="AF148" s="569"/>
      <c r="AG148" s="422"/>
      <c r="AH148" s="422"/>
      <c r="AI148" s="422"/>
      <c r="AJ148" s="423"/>
      <c r="AK148" s="424"/>
      <c r="AL148" s="421"/>
      <c r="AM148" s="569"/>
      <c r="AN148" s="569"/>
      <c r="AO148" s="569"/>
      <c r="AP148" s="422"/>
      <c r="AQ148" s="422"/>
      <c r="AR148" s="422"/>
      <c r="AS148" s="423"/>
      <c r="AT148" s="413"/>
      <c r="AU148" s="421"/>
      <c r="AV148" s="569"/>
      <c r="AW148" s="569"/>
      <c r="AX148" s="422"/>
      <c r="AY148" s="422"/>
      <c r="AZ148" s="422"/>
      <c r="BA148" s="423"/>
      <c r="BB148" s="424"/>
      <c r="BC148" s="421"/>
      <c r="BD148" s="569"/>
      <c r="BE148" s="569"/>
      <c r="BF148" s="422"/>
      <c r="BG148" s="422"/>
      <c r="BH148" s="422"/>
      <c r="BI148" s="423"/>
      <c r="BJ148" s="425"/>
      <c r="BK148" s="421"/>
      <c r="BL148" s="569"/>
      <c r="BM148" s="569"/>
      <c r="BN148" s="569"/>
      <c r="BO148" s="422"/>
      <c r="BP148" s="422"/>
      <c r="BQ148" s="422"/>
      <c r="BR148" s="423"/>
      <c r="BS148" s="425"/>
      <c r="BT148" s="421"/>
      <c r="BU148" s="569"/>
      <c r="BV148" s="569"/>
      <c r="BW148" s="422"/>
      <c r="BX148" s="422"/>
      <c r="BY148" s="422"/>
      <c r="BZ148" s="423"/>
      <c r="CA148" s="364"/>
      <c r="CB148" s="421"/>
      <c r="CC148" s="569"/>
      <c r="CD148" s="569"/>
      <c r="CE148" s="422"/>
      <c r="CF148" s="422"/>
      <c r="CG148" s="422"/>
      <c r="CH148" s="423"/>
      <c r="CI148" s="364"/>
      <c r="CJ148" s="457"/>
      <c r="CK148" s="569"/>
      <c r="CL148" s="569"/>
      <c r="CM148" s="422"/>
      <c r="CN148" s="422"/>
      <c r="CO148" s="422"/>
      <c r="CP148" s="423"/>
      <c r="CQ148" s="424"/>
      <c r="CR148" s="421"/>
      <c r="CS148" s="422"/>
      <c r="CT148" s="422"/>
      <c r="CU148" s="422">
        <f t="shared" si="67"/>
        <v>0</v>
      </c>
      <c r="CV148" s="422">
        <f t="shared" si="68"/>
        <v>0</v>
      </c>
      <c r="CW148" s="422"/>
      <c r="CX148" s="423" t="str">
        <f t="shared" si="75"/>
        <v>-</v>
      </c>
      <c r="CY148" s="414"/>
      <c r="CZ148" s="570"/>
      <c r="DA148" s="569"/>
      <c r="DB148" s="569"/>
      <c r="DC148" s="569"/>
      <c r="DD148" s="569"/>
      <c r="DE148" s="423" t="e">
        <f>+CZ148/DD148-1</f>
        <v>#DIV/0!</v>
      </c>
      <c r="DF148" s="423" t="e">
        <f>+DA148/DD148-1</f>
        <v>#DIV/0!</v>
      </c>
      <c r="DG148" s="427" t="e">
        <f>+DB148/DD148-1</f>
        <v>#DIV/0!</v>
      </c>
      <c r="DH148" s="427" t="e">
        <f>+DC148/DD148-1</f>
        <v>#DIV/0!</v>
      </c>
      <c r="DI148" s="402"/>
      <c r="DJ148" s="118">
        <f t="shared" si="69"/>
        <v>0</v>
      </c>
      <c r="DK148" s="118">
        <f t="shared" si="83"/>
        <v>0</v>
      </c>
      <c r="DL148" s="118">
        <f t="shared" si="73"/>
        <v>0</v>
      </c>
      <c r="DM148" s="118">
        <f t="shared" si="74"/>
        <v>0</v>
      </c>
      <c r="DN148" s="402"/>
      <c r="DO148" s="402"/>
      <c r="DP148" s="428">
        <v>12846044</v>
      </c>
      <c r="DQ148" s="404">
        <f t="shared" si="76"/>
        <v>12.846043999999999</v>
      </c>
      <c r="DR148" s="118">
        <f t="shared" si="77"/>
        <v>0</v>
      </c>
      <c r="DS148" s="118">
        <f t="shared" si="78"/>
        <v>0</v>
      </c>
      <c r="DT148" s="405"/>
      <c r="DU148" s="429">
        <v>2.3678219999999999</v>
      </c>
      <c r="DV148" s="407">
        <f t="shared" si="79"/>
        <v>2.3678219999999999</v>
      </c>
      <c r="DX148" s="389">
        <f t="shared" si="80"/>
        <v>0</v>
      </c>
      <c r="DY148" s="389">
        <f t="shared" si="81"/>
        <v>0</v>
      </c>
      <c r="DZ148" s="389">
        <f t="shared" si="82"/>
        <v>0</v>
      </c>
      <c r="EB148" s="408"/>
    </row>
    <row r="149" spans="1:132" s="430" customFormat="1" ht="15.75" hidden="1" customHeight="1" outlineLevel="1">
      <c r="A149" s="281"/>
      <c r="B149" s="433" t="s">
        <v>371</v>
      </c>
      <c r="C149" s="420" t="s">
        <v>372</v>
      </c>
      <c r="D149" s="421"/>
      <c r="E149" s="569"/>
      <c r="F149" s="422"/>
      <c r="G149" s="422"/>
      <c r="H149" s="423"/>
      <c r="I149" s="411"/>
      <c r="J149" s="421"/>
      <c r="K149" s="569"/>
      <c r="L149" s="422"/>
      <c r="M149" s="422"/>
      <c r="N149" s="423"/>
      <c r="O149" s="424"/>
      <c r="P149" s="421"/>
      <c r="Q149" s="569"/>
      <c r="R149" s="422"/>
      <c r="S149" s="422"/>
      <c r="T149" s="423"/>
      <c r="U149" s="412"/>
      <c r="V149" s="421"/>
      <c r="W149" s="569"/>
      <c r="X149" s="569"/>
      <c r="Y149" s="422"/>
      <c r="Z149" s="422"/>
      <c r="AA149" s="422"/>
      <c r="AB149" s="423"/>
      <c r="AC149" s="424"/>
      <c r="AD149" s="421"/>
      <c r="AE149" s="569"/>
      <c r="AF149" s="569"/>
      <c r="AG149" s="422"/>
      <c r="AH149" s="422"/>
      <c r="AI149" s="422"/>
      <c r="AJ149" s="423"/>
      <c r="AK149" s="424"/>
      <c r="AL149" s="421"/>
      <c r="AM149" s="569"/>
      <c r="AN149" s="569"/>
      <c r="AO149" s="569"/>
      <c r="AP149" s="422"/>
      <c r="AQ149" s="422"/>
      <c r="AR149" s="422"/>
      <c r="AS149" s="423"/>
      <c r="AT149" s="413"/>
      <c r="AU149" s="421"/>
      <c r="AV149" s="569"/>
      <c r="AW149" s="569"/>
      <c r="AX149" s="422"/>
      <c r="AY149" s="422"/>
      <c r="AZ149" s="422"/>
      <c r="BA149" s="423"/>
      <c r="BB149" s="424"/>
      <c r="BC149" s="421"/>
      <c r="BD149" s="569"/>
      <c r="BE149" s="569"/>
      <c r="BF149" s="422"/>
      <c r="BG149" s="422"/>
      <c r="BH149" s="422"/>
      <c r="BI149" s="423"/>
      <c r="BJ149" s="425"/>
      <c r="BK149" s="421"/>
      <c r="BL149" s="569"/>
      <c r="BM149" s="569"/>
      <c r="BN149" s="569"/>
      <c r="BO149" s="422"/>
      <c r="BP149" s="422"/>
      <c r="BQ149" s="422"/>
      <c r="BR149" s="423"/>
      <c r="BS149" s="425"/>
      <c r="BT149" s="421"/>
      <c r="BU149" s="569"/>
      <c r="BV149" s="569"/>
      <c r="BW149" s="422"/>
      <c r="BX149" s="422"/>
      <c r="BY149" s="422"/>
      <c r="BZ149" s="423"/>
      <c r="CA149" s="364"/>
      <c r="CB149" s="421"/>
      <c r="CC149" s="569"/>
      <c r="CD149" s="569"/>
      <c r="CE149" s="422"/>
      <c r="CF149" s="422"/>
      <c r="CG149" s="422"/>
      <c r="CH149" s="423"/>
      <c r="CI149" s="364"/>
      <c r="CJ149" s="421"/>
      <c r="CK149" s="569"/>
      <c r="CL149" s="569"/>
      <c r="CM149" s="422"/>
      <c r="CN149" s="422"/>
      <c r="CO149" s="422"/>
      <c r="CP149" s="423"/>
      <c r="CQ149" s="424"/>
      <c r="CR149" s="421"/>
      <c r="CS149" s="422"/>
      <c r="CT149" s="422"/>
      <c r="CU149" s="422">
        <f t="shared" si="67"/>
        <v>0</v>
      </c>
      <c r="CV149" s="422">
        <f t="shared" si="68"/>
        <v>0</v>
      </c>
      <c r="CW149" s="422"/>
      <c r="CX149" s="423" t="str">
        <f t="shared" si="75"/>
        <v>-</v>
      </c>
      <c r="CY149" s="414"/>
      <c r="CZ149" s="570"/>
      <c r="DA149" s="569"/>
      <c r="DB149" s="569"/>
      <c r="DC149" s="569"/>
      <c r="DD149" s="569"/>
      <c r="DE149" s="423" t="e">
        <f>+CZ149/DD149-1</f>
        <v>#DIV/0!</v>
      </c>
      <c r="DF149" s="423" t="e">
        <f>+DA149/DD149-1</f>
        <v>#DIV/0!</v>
      </c>
      <c r="DG149" s="427" t="e">
        <f>+DB149/DD149-1</f>
        <v>#DIV/0!</v>
      </c>
      <c r="DH149" s="427" t="e">
        <f>+DC149/DD149-1</f>
        <v>#DIV/0!</v>
      </c>
      <c r="DI149" s="402"/>
      <c r="DJ149" s="118">
        <f t="shared" si="69"/>
        <v>0</v>
      </c>
      <c r="DK149" s="118">
        <f t="shared" si="83"/>
        <v>0</v>
      </c>
      <c r="DL149" s="118">
        <f t="shared" si="73"/>
        <v>0</v>
      </c>
      <c r="DM149" s="118">
        <f t="shared" si="74"/>
        <v>0</v>
      </c>
      <c r="DN149" s="402"/>
      <c r="DO149" s="402"/>
      <c r="DP149" s="428" t="e">
        <f>#VALUE!</f>
        <v>#VALUE!</v>
      </c>
      <c r="DQ149" s="404" t="e">
        <f t="shared" si="76"/>
        <v>#VALUE!</v>
      </c>
      <c r="DR149" s="118">
        <f t="shared" si="77"/>
        <v>0</v>
      </c>
      <c r="DS149" s="118">
        <f t="shared" si="78"/>
        <v>0</v>
      </c>
      <c r="DT149" s="405"/>
      <c r="DU149" s="429">
        <v>2.6115689999999998</v>
      </c>
      <c r="DV149" s="407">
        <f t="shared" si="79"/>
        <v>2.6115689999999998</v>
      </c>
      <c r="DX149" s="389">
        <f t="shared" si="80"/>
        <v>0</v>
      </c>
      <c r="DY149" s="389">
        <f t="shared" si="81"/>
        <v>0</v>
      </c>
      <c r="DZ149" s="389">
        <f t="shared" si="82"/>
        <v>0</v>
      </c>
      <c r="EB149" s="408"/>
    </row>
    <row r="150" spans="1:132" s="430" customFormat="1" ht="15.75" hidden="1" customHeight="1" outlineLevel="1">
      <c r="A150" s="281"/>
      <c r="B150" s="433" t="s">
        <v>373</v>
      </c>
      <c r="C150" s="420" t="s">
        <v>374</v>
      </c>
      <c r="D150" s="421"/>
      <c r="E150" s="422"/>
      <c r="F150" s="422"/>
      <c r="G150" s="422"/>
      <c r="H150" s="423"/>
      <c r="I150" s="411"/>
      <c r="J150" s="421"/>
      <c r="K150" s="422"/>
      <c r="L150" s="422"/>
      <c r="M150" s="422"/>
      <c r="N150" s="423"/>
      <c r="O150" s="424"/>
      <c r="P150" s="421"/>
      <c r="Q150" s="422"/>
      <c r="R150" s="422"/>
      <c r="S150" s="422"/>
      <c r="T150" s="423"/>
      <c r="U150" s="412"/>
      <c r="V150" s="421"/>
      <c r="W150" s="422"/>
      <c r="X150" s="422"/>
      <c r="Y150" s="422"/>
      <c r="Z150" s="422"/>
      <c r="AA150" s="422"/>
      <c r="AB150" s="423"/>
      <c r="AC150" s="424"/>
      <c r="AD150" s="421"/>
      <c r="AE150" s="422"/>
      <c r="AF150" s="422"/>
      <c r="AG150" s="422"/>
      <c r="AH150" s="422"/>
      <c r="AI150" s="422"/>
      <c r="AJ150" s="423"/>
      <c r="AK150" s="424"/>
      <c r="AL150" s="421"/>
      <c r="AM150" s="422"/>
      <c r="AN150" s="422"/>
      <c r="AO150" s="422"/>
      <c r="AP150" s="422"/>
      <c r="AQ150" s="422"/>
      <c r="AR150" s="422"/>
      <c r="AS150" s="423"/>
      <c r="AT150" s="413"/>
      <c r="AU150" s="421"/>
      <c r="AV150" s="422"/>
      <c r="AW150" s="422"/>
      <c r="AX150" s="422"/>
      <c r="AY150" s="422"/>
      <c r="AZ150" s="422"/>
      <c r="BA150" s="423"/>
      <c r="BB150" s="424"/>
      <c r="BC150" s="421"/>
      <c r="BD150" s="422"/>
      <c r="BE150" s="422"/>
      <c r="BF150" s="422"/>
      <c r="BG150" s="422"/>
      <c r="BH150" s="422"/>
      <c r="BI150" s="423"/>
      <c r="BJ150" s="425"/>
      <c r="BK150" s="421"/>
      <c r="BL150" s="422"/>
      <c r="BM150" s="422"/>
      <c r="BN150" s="422"/>
      <c r="BO150" s="422"/>
      <c r="BP150" s="422"/>
      <c r="BQ150" s="422"/>
      <c r="BR150" s="423"/>
      <c r="BS150" s="425"/>
      <c r="BT150" s="421"/>
      <c r="BU150" s="422"/>
      <c r="BV150" s="422"/>
      <c r="BW150" s="422"/>
      <c r="BX150" s="422"/>
      <c r="BY150" s="422"/>
      <c r="BZ150" s="423"/>
      <c r="CA150" s="364"/>
      <c r="CB150" s="421"/>
      <c r="CC150" s="422"/>
      <c r="CD150" s="422"/>
      <c r="CE150" s="422"/>
      <c r="CF150" s="422"/>
      <c r="CG150" s="422"/>
      <c r="CH150" s="423"/>
      <c r="CI150" s="364"/>
      <c r="CJ150" s="421"/>
      <c r="CK150" s="422"/>
      <c r="CL150" s="422"/>
      <c r="CM150" s="422"/>
      <c r="CN150" s="422"/>
      <c r="CO150" s="422"/>
      <c r="CP150" s="423"/>
      <c r="CQ150" s="424"/>
      <c r="CR150" s="421"/>
      <c r="CS150" s="422"/>
      <c r="CT150" s="422"/>
      <c r="CU150" s="422">
        <f t="shared" si="67"/>
        <v>0</v>
      </c>
      <c r="CV150" s="422">
        <f t="shared" si="68"/>
        <v>0</v>
      </c>
      <c r="CW150" s="422"/>
      <c r="CX150" s="423" t="str">
        <f t="shared" si="75"/>
        <v>-</v>
      </c>
      <c r="CY150" s="414"/>
      <c r="CZ150" s="426"/>
      <c r="DA150" s="422"/>
      <c r="DB150" s="422"/>
      <c r="DC150" s="422"/>
      <c r="DD150" s="422"/>
      <c r="DE150" s="423"/>
      <c r="DF150" s="423"/>
      <c r="DG150" s="427"/>
      <c r="DH150" s="427"/>
      <c r="DI150" s="402"/>
      <c r="DJ150" s="118">
        <f t="shared" si="69"/>
        <v>0</v>
      </c>
      <c r="DK150" s="118">
        <f t="shared" si="83"/>
        <v>0</v>
      </c>
      <c r="DL150" s="118">
        <f t="shared" si="73"/>
        <v>0</v>
      </c>
      <c r="DM150" s="118">
        <f t="shared" si="74"/>
        <v>0</v>
      </c>
      <c r="DN150" s="402"/>
      <c r="DO150" s="402"/>
      <c r="DP150" s="428">
        <v>0</v>
      </c>
      <c r="DQ150" s="404">
        <f t="shared" si="76"/>
        <v>0</v>
      </c>
      <c r="DR150" s="118">
        <f t="shared" si="77"/>
        <v>0</v>
      </c>
      <c r="DS150" s="118">
        <f t="shared" si="78"/>
        <v>0</v>
      </c>
      <c r="DT150" s="405"/>
      <c r="DU150" s="429">
        <v>0</v>
      </c>
      <c r="DV150" s="407">
        <f t="shared" si="79"/>
        <v>0</v>
      </c>
      <c r="DX150" s="389">
        <f t="shared" si="80"/>
        <v>0</v>
      </c>
      <c r="DY150" s="389">
        <f t="shared" si="81"/>
        <v>0</v>
      </c>
      <c r="DZ150" s="389">
        <f t="shared" si="82"/>
        <v>0</v>
      </c>
      <c r="EB150" s="408"/>
    </row>
    <row r="151" spans="1:132" ht="15.75" customHeight="1">
      <c r="B151" s="567" t="s">
        <v>375</v>
      </c>
      <c r="C151" s="387" t="s">
        <v>376</v>
      </c>
      <c r="D151" s="277"/>
      <c r="E151" s="145"/>
      <c r="F151" s="145"/>
      <c r="G151" s="145"/>
      <c r="H151" s="245"/>
      <c r="I151" s="411"/>
      <c r="J151" s="277"/>
      <c r="K151" s="145"/>
      <c r="L151" s="145"/>
      <c r="M151" s="145"/>
      <c r="N151" s="245"/>
      <c r="O151" s="411"/>
      <c r="P151" s="277"/>
      <c r="Q151" s="145"/>
      <c r="R151" s="145"/>
      <c r="S151" s="145"/>
      <c r="T151" s="245"/>
      <c r="U151" s="412"/>
      <c r="V151" s="277"/>
      <c r="W151" s="145"/>
      <c r="X151" s="145"/>
      <c r="Y151" s="145"/>
      <c r="Z151" s="145"/>
      <c r="AA151" s="145"/>
      <c r="AB151" s="245"/>
      <c r="AC151" s="411"/>
      <c r="AD151" s="277"/>
      <c r="AE151" s="145"/>
      <c r="AF151" s="145"/>
      <c r="AG151" s="145"/>
      <c r="AH151" s="145"/>
      <c r="AI151" s="145"/>
      <c r="AJ151" s="245"/>
      <c r="AK151" s="411"/>
      <c r="AL151" s="277"/>
      <c r="AM151" s="145"/>
      <c r="AN151" s="145"/>
      <c r="AO151" s="145"/>
      <c r="AP151" s="145"/>
      <c r="AQ151" s="145"/>
      <c r="AR151" s="145"/>
      <c r="AS151" s="245"/>
      <c r="AT151" s="413"/>
      <c r="AU151" s="277"/>
      <c r="AV151" s="145"/>
      <c r="AW151" s="145"/>
      <c r="AX151" s="145"/>
      <c r="AY151" s="145"/>
      <c r="AZ151" s="145"/>
      <c r="BA151" s="245"/>
      <c r="BB151" s="411"/>
      <c r="BC151" s="277"/>
      <c r="BD151" s="145"/>
      <c r="BE151" s="145"/>
      <c r="BF151" s="145"/>
      <c r="BG151" s="145"/>
      <c r="BH151" s="145"/>
      <c r="BI151" s="245"/>
      <c r="BJ151" s="412"/>
      <c r="BK151" s="277"/>
      <c r="BL151" s="145"/>
      <c r="BM151" s="145"/>
      <c r="BN151" s="145"/>
      <c r="BO151" s="145"/>
      <c r="BP151" s="145"/>
      <c r="BQ151" s="145"/>
      <c r="BR151" s="245"/>
      <c r="BS151" s="412"/>
      <c r="BT151" s="277"/>
      <c r="BU151" s="145"/>
      <c r="BV151" s="145"/>
      <c r="BW151" s="145"/>
      <c r="BX151" s="145"/>
      <c r="BY151" s="145"/>
      <c r="BZ151" s="245"/>
      <c r="CA151" s="364"/>
      <c r="CB151" s="277"/>
      <c r="CC151" s="145"/>
      <c r="CD151" s="145"/>
      <c r="CE151" s="145"/>
      <c r="CF151" s="145"/>
      <c r="CG151" s="145"/>
      <c r="CH151" s="245"/>
      <c r="CI151" s="364"/>
      <c r="CJ151" s="277"/>
      <c r="CK151" s="145"/>
      <c r="CL151" s="145"/>
      <c r="CM151" s="145"/>
      <c r="CN151" s="145"/>
      <c r="CO151" s="145"/>
      <c r="CP151" s="245"/>
      <c r="CQ151" s="411"/>
      <c r="CR151" s="277"/>
      <c r="CS151" s="145"/>
      <c r="CT151" s="145"/>
      <c r="CU151" s="145">
        <f t="shared" si="67"/>
        <v>0</v>
      </c>
      <c r="CV151" s="145">
        <f t="shared" si="68"/>
        <v>0</v>
      </c>
      <c r="CW151" s="145"/>
      <c r="CX151" s="245" t="str">
        <f t="shared" si="75"/>
        <v>-</v>
      </c>
      <c r="CY151" s="414"/>
      <c r="CZ151" s="415"/>
      <c r="DA151" s="145"/>
      <c r="DB151" s="145"/>
      <c r="DC151" s="145"/>
      <c r="DD151" s="145"/>
      <c r="DE151" s="245" t="e">
        <f>+CZ151/DD151-1</f>
        <v>#DIV/0!</v>
      </c>
      <c r="DF151" s="245" t="e">
        <f>+DA151/DD151-1</f>
        <v>#DIV/0!</v>
      </c>
      <c r="DG151" s="416" t="e">
        <f>+DB151/DD151-1</f>
        <v>#DIV/0!</v>
      </c>
      <c r="DH151" s="416" t="e">
        <f>+DC151/DD151-1</f>
        <v>#DIV/0!</v>
      </c>
      <c r="DI151" s="402"/>
      <c r="DJ151" s="118">
        <f t="shared" si="69"/>
        <v>0</v>
      </c>
      <c r="DK151" s="118">
        <f t="shared" si="83"/>
        <v>0</v>
      </c>
      <c r="DL151" s="118">
        <f t="shared" si="73"/>
        <v>0</v>
      </c>
      <c r="DM151" s="118">
        <f t="shared" si="74"/>
        <v>0</v>
      </c>
      <c r="DN151" s="402"/>
      <c r="DO151" s="402"/>
      <c r="DP151" s="417" t="e">
        <f>SUM(DP152:DP160)</f>
        <v>#VALUE!</v>
      </c>
      <c r="DQ151" s="404" t="e">
        <f t="shared" si="76"/>
        <v>#VALUE!</v>
      </c>
      <c r="DR151" s="118">
        <f t="shared" si="77"/>
        <v>0</v>
      </c>
      <c r="DS151" s="118">
        <f t="shared" si="78"/>
        <v>0</v>
      </c>
      <c r="DT151" s="405"/>
      <c r="DU151" s="406">
        <v>80.647586000000004</v>
      </c>
      <c r="DV151" s="407">
        <f t="shared" si="79"/>
        <v>80.647586000000004</v>
      </c>
      <c r="DX151" s="389">
        <f t="shared" si="80"/>
        <v>0</v>
      </c>
      <c r="DY151" s="389">
        <f t="shared" si="81"/>
        <v>0</v>
      </c>
      <c r="DZ151" s="389">
        <f t="shared" si="82"/>
        <v>0</v>
      </c>
      <c r="EB151" s="408"/>
    </row>
    <row r="152" spans="1:132" s="430" customFormat="1" ht="15.75" hidden="1" customHeight="1" outlineLevel="1">
      <c r="A152" s="281"/>
      <c r="B152" s="433" t="s">
        <v>377</v>
      </c>
      <c r="C152" s="420" t="s">
        <v>378</v>
      </c>
      <c r="D152" s="421"/>
      <c r="E152" s="422"/>
      <c r="F152" s="422"/>
      <c r="G152" s="422"/>
      <c r="H152" s="423"/>
      <c r="I152" s="411"/>
      <c r="J152" s="421"/>
      <c r="K152" s="422"/>
      <c r="L152" s="422"/>
      <c r="M152" s="422"/>
      <c r="N152" s="423"/>
      <c r="O152" s="424"/>
      <c r="P152" s="421"/>
      <c r="Q152" s="422"/>
      <c r="R152" s="422"/>
      <c r="S152" s="422"/>
      <c r="T152" s="423"/>
      <c r="U152" s="412"/>
      <c r="V152" s="421"/>
      <c r="W152" s="422"/>
      <c r="X152" s="422"/>
      <c r="Y152" s="422"/>
      <c r="Z152" s="422"/>
      <c r="AA152" s="422"/>
      <c r="AB152" s="423"/>
      <c r="AC152" s="424"/>
      <c r="AD152" s="421"/>
      <c r="AE152" s="422"/>
      <c r="AF152" s="422"/>
      <c r="AG152" s="422"/>
      <c r="AH152" s="422"/>
      <c r="AI152" s="422"/>
      <c r="AJ152" s="423"/>
      <c r="AK152" s="424"/>
      <c r="AL152" s="421"/>
      <c r="AM152" s="422"/>
      <c r="AN152" s="422"/>
      <c r="AO152" s="422"/>
      <c r="AP152" s="422"/>
      <c r="AQ152" s="422"/>
      <c r="AR152" s="422"/>
      <c r="AS152" s="423"/>
      <c r="AT152" s="413"/>
      <c r="AU152" s="421"/>
      <c r="AV152" s="422"/>
      <c r="AW152" s="422"/>
      <c r="AX152" s="422"/>
      <c r="AY152" s="422"/>
      <c r="AZ152" s="422"/>
      <c r="BA152" s="423"/>
      <c r="BB152" s="424"/>
      <c r="BC152" s="421"/>
      <c r="BD152" s="422"/>
      <c r="BE152" s="422"/>
      <c r="BF152" s="422"/>
      <c r="BG152" s="422"/>
      <c r="BH152" s="422"/>
      <c r="BI152" s="423"/>
      <c r="BJ152" s="425"/>
      <c r="BK152" s="421"/>
      <c r="BL152" s="422"/>
      <c r="BM152" s="422"/>
      <c r="BN152" s="422"/>
      <c r="BO152" s="422"/>
      <c r="BP152" s="422"/>
      <c r="BQ152" s="422"/>
      <c r="BR152" s="423"/>
      <c r="BS152" s="425"/>
      <c r="BT152" s="421"/>
      <c r="BU152" s="422"/>
      <c r="BV152" s="422"/>
      <c r="BW152" s="422"/>
      <c r="BX152" s="422"/>
      <c r="BY152" s="422"/>
      <c r="BZ152" s="423"/>
      <c r="CA152" s="364"/>
      <c r="CB152" s="421"/>
      <c r="CC152" s="422"/>
      <c r="CD152" s="422"/>
      <c r="CE152" s="422"/>
      <c r="CF152" s="422"/>
      <c r="CG152" s="422"/>
      <c r="CH152" s="423"/>
      <c r="CI152" s="364"/>
      <c r="CJ152" s="421"/>
      <c r="CK152" s="422"/>
      <c r="CL152" s="422"/>
      <c r="CM152" s="422"/>
      <c r="CN152" s="422"/>
      <c r="CO152" s="422"/>
      <c r="CP152" s="423"/>
      <c r="CQ152" s="424"/>
      <c r="CR152" s="421"/>
      <c r="CS152" s="422"/>
      <c r="CT152" s="422"/>
      <c r="CU152" s="422">
        <f t="shared" si="67"/>
        <v>0</v>
      </c>
      <c r="CV152" s="422">
        <f t="shared" si="68"/>
        <v>0</v>
      </c>
      <c r="CW152" s="422"/>
      <c r="CX152" s="423" t="str">
        <f t="shared" si="75"/>
        <v>-</v>
      </c>
      <c r="CY152" s="414"/>
      <c r="CZ152" s="426"/>
      <c r="DA152" s="422"/>
      <c r="DB152" s="422"/>
      <c r="DC152" s="422"/>
      <c r="DD152" s="422"/>
      <c r="DE152" s="423" t="e">
        <f>+CZ152/DD152-1</f>
        <v>#DIV/0!</v>
      </c>
      <c r="DF152" s="423" t="e">
        <f>+DA152/DD152-1</f>
        <v>#DIV/0!</v>
      </c>
      <c r="DG152" s="427" t="e">
        <f>+DB152/DD152-1</f>
        <v>#DIV/0!</v>
      </c>
      <c r="DH152" s="427" t="e">
        <f>+DC152/DD152-1</f>
        <v>#DIV/0!</v>
      </c>
      <c r="DI152" s="402"/>
      <c r="DJ152" s="118">
        <f t="shared" si="69"/>
        <v>0</v>
      </c>
      <c r="DK152" s="118">
        <f t="shared" si="83"/>
        <v>0</v>
      </c>
      <c r="DL152" s="118">
        <f t="shared" si="73"/>
        <v>0</v>
      </c>
      <c r="DM152" s="118">
        <f t="shared" si="74"/>
        <v>0</v>
      </c>
      <c r="DN152" s="402"/>
      <c r="DO152" s="402"/>
      <c r="DP152" s="428">
        <v>61621059</v>
      </c>
      <c r="DQ152" s="404">
        <f t="shared" si="76"/>
        <v>61.621059000000002</v>
      </c>
      <c r="DR152" s="118">
        <f t="shared" si="77"/>
        <v>0</v>
      </c>
      <c r="DS152" s="118">
        <f t="shared" si="78"/>
        <v>0</v>
      </c>
      <c r="DT152" s="405"/>
      <c r="DU152" s="429">
        <v>5.7891329999999996</v>
      </c>
      <c r="DV152" s="407">
        <f t="shared" si="79"/>
        <v>5.7891329999999996</v>
      </c>
      <c r="DX152" s="389">
        <f t="shared" si="80"/>
        <v>0</v>
      </c>
      <c r="DY152" s="389">
        <f t="shared" si="81"/>
        <v>0</v>
      </c>
      <c r="DZ152" s="389">
        <f t="shared" si="82"/>
        <v>0</v>
      </c>
      <c r="EB152" s="408"/>
    </row>
    <row r="153" spans="1:132" s="430" customFormat="1" ht="15.75" hidden="1" customHeight="1" outlineLevel="1">
      <c r="A153" s="281"/>
      <c r="B153" s="433" t="s">
        <v>379</v>
      </c>
      <c r="C153" s="420" t="s">
        <v>380</v>
      </c>
      <c r="D153" s="421"/>
      <c r="E153" s="422"/>
      <c r="F153" s="422"/>
      <c r="G153" s="422"/>
      <c r="H153" s="423"/>
      <c r="I153" s="411"/>
      <c r="J153" s="421"/>
      <c r="K153" s="422"/>
      <c r="L153" s="422"/>
      <c r="M153" s="422"/>
      <c r="N153" s="423"/>
      <c r="O153" s="424"/>
      <c r="P153" s="421"/>
      <c r="Q153" s="422"/>
      <c r="R153" s="422"/>
      <c r="S153" s="422"/>
      <c r="T153" s="423"/>
      <c r="U153" s="412"/>
      <c r="V153" s="421"/>
      <c r="W153" s="422"/>
      <c r="X153" s="422"/>
      <c r="Y153" s="422"/>
      <c r="Z153" s="422"/>
      <c r="AA153" s="422"/>
      <c r="AB153" s="423"/>
      <c r="AC153" s="424"/>
      <c r="AD153" s="421"/>
      <c r="AE153" s="422"/>
      <c r="AF153" s="422"/>
      <c r="AG153" s="422"/>
      <c r="AH153" s="422"/>
      <c r="AI153" s="422"/>
      <c r="AJ153" s="423"/>
      <c r="AK153" s="424"/>
      <c r="AL153" s="421"/>
      <c r="AM153" s="422"/>
      <c r="AN153" s="422"/>
      <c r="AO153" s="422"/>
      <c r="AP153" s="422"/>
      <c r="AQ153" s="422"/>
      <c r="AR153" s="422"/>
      <c r="AS153" s="423"/>
      <c r="AT153" s="413"/>
      <c r="AU153" s="421"/>
      <c r="AV153" s="422"/>
      <c r="AW153" s="422"/>
      <c r="AX153" s="422"/>
      <c r="AY153" s="422"/>
      <c r="AZ153" s="422"/>
      <c r="BA153" s="423"/>
      <c r="BB153" s="424"/>
      <c r="BC153" s="421"/>
      <c r="BD153" s="422"/>
      <c r="BE153" s="422"/>
      <c r="BF153" s="422"/>
      <c r="BG153" s="422"/>
      <c r="BH153" s="422"/>
      <c r="BI153" s="423"/>
      <c r="BJ153" s="425"/>
      <c r="BK153" s="421"/>
      <c r="BL153" s="422"/>
      <c r="BM153" s="422"/>
      <c r="BN153" s="422"/>
      <c r="BO153" s="422"/>
      <c r="BP153" s="422"/>
      <c r="BQ153" s="422"/>
      <c r="BR153" s="423"/>
      <c r="BS153" s="425"/>
      <c r="BT153" s="421"/>
      <c r="BU153" s="422"/>
      <c r="BV153" s="422"/>
      <c r="BW153" s="422"/>
      <c r="BX153" s="422"/>
      <c r="BY153" s="422"/>
      <c r="BZ153" s="423"/>
      <c r="CA153" s="364"/>
      <c r="CB153" s="421"/>
      <c r="CC153" s="422"/>
      <c r="CD153" s="422"/>
      <c r="CE153" s="422"/>
      <c r="CF153" s="422"/>
      <c r="CG153" s="422"/>
      <c r="CH153" s="423"/>
      <c r="CI153" s="364"/>
      <c r="CJ153" s="421"/>
      <c r="CK153" s="422"/>
      <c r="CL153" s="422"/>
      <c r="CM153" s="422"/>
      <c r="CN153" s="422"/>
      <c r="CO153" s="422"/>
      <c r="CP153" s="423"/>
      <c r="CQ153" s="424"/>
      <c r="CR153" s="421"/>
      <c r="CS153" s="422"/>
      <c r="CT153" s="422"/>
      <c r="CU153" s="422">
        <f t="shared" ref="CU153:CU164" si="84">+CR153-CS153</f>
        <v>0</v>
      </c>
      <c r="CV153" s="422">
        <f t="shared" ref="CV153:CV164" si="85">+CR153-CT153</f>
        <v>0</v>
      </c>
      <c r="CW153" s="422"/>
      <c r="CX153" s="423" t="str">
        <f t="shared" si="75"/>
        <v>-</v>
      </c>
      <c r="CY153" s="414"/>
      <c r="CZ153" s="426"/>
      <c r="DA153" s="422"/>
      <c r="DB153" s="422"/>
      <c r="DC153" s="422"/>
      <c r="DD153" s="422"/>
      <c r="DE153" s="423"/>
      <c r="DF153" s="423"/>
      <c r="DG153" s="427"/>
      <c r="DH153" s="427"/>
      <c r="DI153" s="402"/>
      <c r="DJ153" s="118">
        <f t="shared" ref="DJ153:DJ184" si="86">SUM(D153,J153,P153,V153,AD153,AL153,AU153,BC153,BK153,BT153,CB153,CJ153)-CR153</f>
        <v>0</v>
      </c>
      <c r="DK153" s="118">
        <f t="shared" si="83"/>
        <v>0</v>
      </c>
      <c r="DL153" s="118">
        <f t="shared" si="73"/>
        <v>0</v>
      </c>
      <c r="DM153" s="118">
        <f t="shared" si="74"/>
        <v>0</v>
      </c>
      <c r="DN153" s="402"/>
      <c r="DO153" s="402"/>
      <c r="DP153" s="428">
        <v>0</v>
      </c>
      <c r="DQ153" s="404">
        <f t="shared" si="76"/>
        <v>0</v>
      </c>
      <c r="DR153" s="118">
        <f t="shared" si="77"/>
        <v>0</v>
      </c>
      <c r="DS153" s="118">
        <f t="shared" si="78"/>
        <v>0</v>
      </c>
      <c r="DT153" s="405"/>
      <c r="DU153" s="429">
        <v>0</v>
      </c>
      <c r="DV153" s="407">
        <f t="shared" si="79"/>
        <v>0</v>
      </c>
      <c r="DX153" s="389">
        <f t="shared" si="80"/>
        <v>0</v>
      </c>
      <c r="DY153" s="389">
        <f t="shared" si="81"/>
        <v>0</v>
      </c>
      <c r="DZ153" s="389">
        <f t="shared" si="82"/>
        <v>0</v>
      </c>
      <c r="EB153" s="408"/>
    </row>
    <row r="154" spans="1:132" s="430" customFormat="1" ht="15.75" hidden="1" customHeight="1" outlineLevel="1">
      <c r="A154" s="281"/>
      <c r="B154" s="433" t="s">
        <v>381</v>
      </c>
      <c r="C154" s="420" t="s">
        <v>382</v>
      </c>
      <c r="D154" s="421"/>
      <c r="E154" s="422"/>
      <c r="F154" s="422"/>
      <c r="G154" s="422"/>
      <c r="H154" s="423"/>
      <c r="I154" s="411"/>
      <c r="J154" s="421"/>
      <c r="K154" s="422"/>
      <c r="L154" s="422"/>
      <c r="M154" s="422"/>
      <c r="N154" s="423"/>
      <c r="O154" s="424"/>
      <c r="P154" s="421"/>
      <c r="Q154" s="422"/>
      <c r="R154" s="422"/>
      <c r="S154" s="422"/>
      <c r="T154" s="423"/>
      <c r="U154" s="412"/>
      <c r="V154" s="421"/>
      <c r="W154" s="422"/>
      <c r="X154" s="422"/>
      <c r="Y154" s="422"/>
      <c r="Z154" s="422"/>
      <c r="AA154" s="422"/>
      <c r="AB154" s="423"/>
      <c r="AC154" s="424"/>
      <c r="AD154" s="421"/>
      <c r="AE154" s="422"/>
      <c r="AF154" s="422"/>
      <c r="AG154" s="422"/>
      <c r="AH154" s="422"/>
      <c r="AI154" s="422"/>
      <c r="AJ154" s="423"/>
      <c r="AK154" s="424"/>
      <c r="AL154" s="421"/>
      <c r="AM154" s="422"/>
      <c r="AN154" s="422"/>
      <c r="AO154" s="422"/>
      <c r="AP154" s="422"/>
      <c r="AQ154" s="422"/>
      <c r="AR154" s="422"/>
      <c r="AS154" s="423"/>
      <c r="AT154" s="413"/>
      <c r="AU154" s="421"/>
      <c r="AV154" s="422"/>
      <c r="AW154" s="422"/>
      <c r="AX154" s="422"/>
      <c r="AY154" s="422"/>
      <c r="AZ154" s="422"/>
      <c r="BA154" s="423"/>
      <c r="BB154" s="424"/>
      <c r="BC154" s="421"/>
      <c r="BD154" s="422"/>
      <c r="BE154" s="422"/>
      <c r="BF154" s="422"/>
      <c r="BG154" s="422"/>
      <c r="BH154" s="422"/>
      <c r="BI154" s="423"/>
      <c r="BJ154" s="425"/>
      <c r="BK154" s="421"/>
      <c r="BL154" s="422"/>
      <c r="BM154" s="422"/>
      <c r="BN154" s="422"/>
      <c r="BO154" s="422"/>
      <c r="BP154" s="422"/>
      <c r="BQ154" s="422"/>
      <c r="BR154" s="423"/>
      <c r="BS154" s="425"/>
      <c r="BT154" s="421"/>
      <c r="BU154" s="422"/>
      <c r="BV154" s="422"/>
      <c r="BW154" s="422"/>
      <c r="BX154" s="422"/>
      <c r="BY154" s="422"/>
      <c r="BZ154" s="423"/>
      <c r="CA154" s="364"/>
      <c r="CB154" s="421"/>
      <c r="CC154" s="422"/>
      <c r="CD154" s="422"/>
      <c r="CE154" s="422"/>
      <c r="CF154" s="422"/>
      <c r="CG154" s="422"/>
      <c r="CH154" s="423"/>
      <c r="CI154" s="364"/>
      <c r="CJ154" s="421"/>
      <c r="CK154" s="422"/>
      <c r="CL154" s="422"/>
      <c r="CM154" s="422"/>
      <c r="CN154" s="422"/>
      <c r="CO154" s="422"/>
      <c r="CP154" s="423"/>
      <c r="CQ154" s="424"/>
      <c r="CR154" s="421"/>
      <c r="CS154" s="422"/>
      <c r="CT154" s="422"/>
      <c r="CU154" s="422">
        <f t="shared" si="84"/>
        <v>0</v>
      </c>
      <c r="CV154" s="422">
        <f t="shared" si="85"/>
        <v>0</v>
      </c>
      <c r="CW154" s="422"/>
      <c r="CX154" s="423" t="str">
        <f t="shared" si="75"/>
        <v>-</v>
      </c>
      <c r="CY154" s="414"/>
      <c r="CZ154" s="426"/>
      <c r="DA154" s="422"/>
      <c r="DB154" s="422"/>
      <c r="DC154" s="422"/>
      <c r="DD154" s="422"/>
      <c r="DE154" s="423"/>
      <c r="DF154" s="423"/>
      <c r="DG154" s="427"/>
      <c r="DH154" s="427"/>
      <c r="DI154" s="402"/>
      <c r="DJ154" s="118">
        <f t="shared" si="86"/>
        <v>0</v>
      </c>
      <c r="DK154" s="118">
        <f t="shared" si="83"/>
        <v>0</v>
      </c>
      <c r="DL154" s="118">
        <f t="shared" si="73"/>
        <v>0</v>
      </c>
      <c r="DM154" s="118">
        <f t="shared" si="74"/>
        <v>0</v>
      </c>
      <c r="DN154" s="402"/>
      <c r="DO154" s="402"/>
      <c r="DP154" s="428">
        <v>0</v>
      </c>
      <c r="DQ154" s="404">
        <f t="shared" si="76"/>
        <v>0</v>
      </c>
      <c r="DR154" s="118">
        <f t="shared" si="77"/>
        <v>0</v>
      </c>
      <c r="DS154" s="118">
        <f t="shared" si="78"/>
        <v>0</v>
      </c>
      <c r="DT154" s="405"/>
      <c r="DU154" s="429">
        <v>0</v>
      </c>
      <c r="DV154" s="407">
        <f t="shared" si="79"/>
        <v>0</v>
      </c>
      <c r="DX154" s="389">
        <f t="shared" si="80"/>
        <v>0</v>
      </c>
      <c r="DY154" s="389">
        <f t="shared" si="81"/>
        <v>0</v>
      </c>
      <c r="DZ154" s="389">
        <f t="shared" si="82"/>
        <v>0</v>
      </c>
      <c r="EB154" s="408"/>
    </row>
    <row r="155" spans="1:132" s="430" customFormat="1" ht="15.75" hidden="1" customHeight="1" outlineLevel="1">
      <c r="A155" s="281"/>
      <c r="B155" s="433" t="s">
        <v>383</v>
      </c>
      <c r="C155" s="420" t="s">
        <v>384</v>
      </c>
      <c r="D155" s="421"/>
      <c r="E155" s="422"/>
      <c r="F155" s="422"/>
      <c r="G155" s="422"/>
      <c r="H155" s="423"/>
      <c r="I155" s="411"/>
      <c r="J155" s="421"/>
      <c r="K155" s="422"/>
      <c r="L155" s="422"/>
      <c r="M155" s="422"/>
      <c r="N155" s="423"/>
      <c r="O155" s="424"/>
      <c r="P155" s="421"/>
      <c r="Q155" s="422"/>
      <c r="R155" s="422"/>
      <c r="S155" s="422"/>
      <c r="T155" s="423"/>
      <c r="U155" s="412"/>
      <c r="V155" s="421"/>
      <c r="W155" s="422"/>
      <c r="X155" s="422"/>
      <c r="Y155" s="422"/>
      <c r="Z155" s="422"/>
      <c r="AA155" s="422"/>
      <c r="AB155" s="423"/>
      <c r="AC155" s="424"/>
      <c r="AD155" s="421"/>
      <c r="AE155" s="422"/>
      <c r="AF155" s="422"/>
      <c r="AG155" s="422"/>
      <c r="AH155" s="422"/>
      <c r="AI155" s="422"/>
      <c r="AJ155" s="423"/>
      <c r="AK155" s="424"/>
      <c r="AL155" s="421"/>
      <c r="AM155" s="422"/>
      <c r="AN155" s="422"/>
      <c r="AO155" s="422"/>
      <c r="AP155" s="422"/>
      <c r="AQ155" s="422"/>
      <c r="AR155" s="422"/>
      <c r="AS155" s="423"/>
      <c r="AT155" s="413"/>
      <c r="AU155" s="421"/>
      <c r="AV155" s="422"/>
      <c r="AW155" s="422"/>
      <c r="AX155" s="422"/>
      <c r="AY155" s="422"/>
      <c r="AZ155" s="422"/>
      <c r="BA155" s="423"/>
      <c r="BB155" s="424"/>
      <c r="BC155" s="421"/>
      <c r="BD155" s="422"/>
      <c r="BE155" s="422"/>
      <c r="BF155" s="422"/>
      <c r="BG155" s="422"/>
      <c r="BH155" s="422"/>
      <c r="BI155" s="423"/>
      <c r="BJ155" s="425"/>
      <c r="BK155" s="421"/>
      <c r="BL155" s="422"/>
      <c r="BM155" s="422"/>
      <c r="BN155" s="422"/>
      <c r="BO155" s="422"/>
      <c r="BP155" s="422"/>
      <c r="BQ155" s="422"/>
      <c r="BR155" s="423"/>
      <c r="BS155" s="425"/>
      <c r="BT155" s="421"/>
      <c r="BU155" s="422"/>
      <c r="BV155" s="422"/>
      <c r="BW155" s="422"/>
      <c r="BX155" s="422"/>
      <c r="BY155" s="422"/>
      <c r="BZ155" s="423"/>
      <c r="CA155" s="364"/>
      <c r="CB155" s="421"/>
      <c r="CC155" s="422"/>
      <c r="CD155" s="422"/>
      <c r="CE155" s="422"/>
      <c r="CF155" s="422"/>
      <c r="CG155" s="422"/>
      <c r="CH155" s="423"/>
      <c r="CI155" s="364"/>
      <c r="CJ155" s="421"/>
      <c r="CK155" s="422"/>
      <c r="CL155" s="422"/>
      <c r="CM155" s="422"/>
      <c r="CN155" s="422"/>
      <c r="CO155" s="422"/>
      <c r="CP155" s="423"/>
      <c r="CQ155" s="424"/>
      <c r="CR155" s="421"/>
      <c r="CS155" s="422"/>
      <c r="CT155" s="422"/>
      <c r="CU155" s="422">
        <f t="shared" si="84"/>
        <v>0</v>
      </c>
      <c r="CV155" s="422">
        <f t="shared" si="85"/>
        <v>0</v>
      </c>
      <c r="CW155" s="422"/>
      <c r="CX155" s="423" t="str">
        <f t="shared" si="75"/>
        <v>-</v>
      </c>
      <c r="CY155" s="414"/>
      <c r="CZ155" s="426"/>
      <c r="DA155" s="422"/>
      <c r="DB155" s="422"/>
      <c r="DC155" s="422"/>
      <c r="DD155" s="422"/>
      <c r="DE155" s="423"/>
      <c r="DF155" s="423"/>
      <c r="DG155" s="427"/>
      <c r="DH155" s="427"/>
      <c r="DI155" s="402"/>
      <c r="DJ155" s="118">
        <f t="shared" si="86"/>
        <v>0</v>
      </c>
      <c r="DK155" s="118">
        <f t="shared" si="83"/>
        <v>0</v>
      </c>
      <c r="DL155" s="118">
        <f t="shared" si="73"/>
        <v>0</v>
      </c>
      <c r="DM155" s="118">
        <f t="shared" si="74"/>
        <v>0</v>
      </c>
      <c r="DN155" s="402"/>
      <c r="DO155" s="402"/>
      <c r="DP155" s="428">
        <v>0</v>
      </c>
      <c r="DQ155" s="404">
        <f t="shared" si="76"/>
        <v>0</v>
      </c>
      <c r="DR155" s="118">
        <f t="shared" si="77"/>
        <v>0</v>
      </c>
      <c r="DS155" s="118">
        <f t="shared" si="78"/>
        <v>0</v>
      </c>
      <c r="DT155" s="405"/>
      <c r="DU155" s="429">
        <v>0</v>
      </c>
      <c r="DV155" s="407">
        <f t="shared" si="79"/>
        <v>0</v>
      </c>
      <c r="DX155" s="389">
        <f t="shared" si="80"/>
        <v>0</v>
      </c>
      <c r="DY155" s="389">
        <f t="shared" si="81"/>
        <v>0</v>
      </c>
      <c r="DZ155" s="389">
        <f t="shared" si="82"/>
        <v>0</v>
      </c>
      <c r="EB155" s="408"/>
    </row>
    <row r="156" spans="1:132" s="430" customFormat="1" ht="15.75" hidden="1" customHeight="1" outlineLevel="1">
      <c r="A156" s="281"/>
      <c r="B156" s="433" t="s">
        <v>385</v>
      </c>
      <c r="C156" s="420" t="s">
        <v>386</v>
      </c>
      <c r="D156" s="421"/>
      <c r="E156" s="422"/>
      <c r="F156" s="422"/>
      <c r="G156" s="422"/>
      <c r="H156" s="423"/>
      <c r="I156" s="411"/>
      <c r="J156" s="421"/>
      <c r="K156" s="422"/>
      <c r="L156" s="422"/>
      <c r="M156" s="422"/>
      <c r="N156" s="423"/>
      <c r="O156" s="424"/>
      <c r="P156" s="421"/>
      <c r="Q156" s="422"/>
      <c r="R156" s="422"/>
      <c r="S156" s="422"/>
      <c r="T156" s="423"/>
      <c r="U156" s="412"/>
      <c r="V156" s="421"/>
      <c r="W156" s="422"/>
      <c r="X156" s="422"/>
      <c r="Y156" s="422"/>
      <c r="Z156" s="422"/>
      <c r="AA156" s="422"/>
      <c r="AB156" s="423"/>
      <c r="AC156" s="424"/>
      <c r="AD156" s="421"/>
      <c r="AE156" s="422"/>
      <c r="AF156" s="422"/>
      <c r="AG156" s="422"/>
      <c r="AH156" s="422"/>
      <c r="AI156" s="422"/>
      <c r="AJ156" s="423"/>
      <c r="AK156" s="424"/>
      <c r="AL156" s="421"/>
      <c r="AM156" s="422"/>
      <c r="AN156" s="422"/>
      <c r="AO156" s="422"/>
      <c r="AP156" s="422"/>
      <c r="AQ156" s="422"/>
      <c r="AR156" s="422"/>
      <c r="AS156" s="423"/>
      <c r="AT156" s="413"/>
      <c r="AU156" s="421"/>
      <c r="AV156" s="422"/>
      <c r="AW156" s="422"/>
      <c r="AX156" s="422"/>
      <c r="AY156" s="422"/>
      <c r="AZ156" s="422"/>
      <c r="BA156" s="423"/>
      <c r="BB156" s="424"/>
      <c r="BC156" s="421"/>
      <c r="BD156" s="422"/>
      <c r="BE156" s="422"/>
      <c r="BF156" s="422"/>
      <c r="BG156" s="422"/>
      <c r="BH156" s="422"/>
      <c r="BI156" s="423"/>
      <c r="BJ156" s="425"/>
      <c r="BK156" s="421"/>
      <c r="BL156" s="422"/>
      <c r="BM156" s="422"/>
      <c r="BN156" s="422"/>
      <c r="BO156" s="422"/>
      <c r="BP156" s="422"/>
      <c r="BQ156" s="422"/>
      <c r="BR156" s="423"/>
      <c r="BS156" s="425"/>
      <c r="BT156" s="421"/>
      <c r="BU156" s="422"/>
      <c r="BV156" s="422"/>
      <c r="BW156" s="422"/>
      <c r="BX156" s="422"/>
      <c r="BY156" s="422"/>
      <c r="BZ156" s="423"/>
      <c r="CA156" s="364"/>
      <c r="CB156" s="421"/>
      <c r="CC156" s="422"/>
      <c r="CD156" s="422"/>
      <c r="CE156" s="422"/>
      <c r="CF156" s="422"/>
      <c r="CG156" s="422"/>
      <c r="CH156" s="423"/>
      <c r="CI156" s="364"/>
      <c r="CJ156" s="421"/>
      <c r="CK156" s="422"/>
      <c r="CL156" s="422"/>
      <c r="CM156" s="422"/>
      <c r="CN156" s="422"/>
      <c r="CO156" s="422"/>
      <c r="CP156" s="423"/>
      <c r="CQ156" s="424"/>
      <c r="CR156" s="421"/>
      <c r="CS156" s="422"/>
      <c r="CT156" s="422"/>
      <c r="CU156" s="422">
        <f t="shared" si="84"/>
        <v>0</v>
      </c>
      <c r="CV156" s="422">
        <f t="shared" si="85"/>
        <v>0</v>
      </c>
      <c r="CW156" s="422"/>
      <c r="CX156" s="423" t="str">
        <f t="shared" si="75"/>
        <v>-</v>
      </c>
      <c r="CY156" s="414"/>
      <c r="CZ156" s="426"/>
      <c r="DA156" s="422"/>
      <c r="DB156" s="422"/>
      <c r="DC156" s="422"/>
      <c r="DD156" s="422"/>
      <c r="DE156" s="423"/>
      <c r="DF156" s="423"/>
      <c r="DG156" s="427"/>
      <c r="DH156" s="427"/>
      <c r="DI156" s="402"/>
      <c r="DJ156" s="118">
        <f t="shared" si="86"/>
        <v>0</v>
      </c>
      <c r="DK156" s="118">
        <f t="shared" si="83"/>
        <v>0</v>
      </c>
      <c r="DL156" s="118">
        <f t="shared" si="73"/>
        <v>0</v>
      </c>
      <c r="DM156" s="118">
        <f t="shared" si="74"/>
        <v>0</v>
      </c>
      <c r="DN156" s="402"/>
      <c r="DO156" s="402"/>
      <c r="DP156" s="428">
        <v>0</v>
      </c>
      <c r="DQ156" s="404">
        <f t="shared" si="76"/>
        <v>0</v>
      </c>
      <c r="DR156" s="118">
        <f t="shared" si="77"/>
        <v>0</v>
      </c>
      <c r="DS156" s="118">
        <f t="shared" si="78"/>
        <v>0</v>
      </c>
      <c r="DT156" s="405"/>
      <c r="DU156" s="429">
        <v>0</v>
      </c>
      <c r="DV156" s="407">
        <f t="shared" si="79"/>
        <v>0</v>
      </c>
      <c r="DX156" s="389">
        <f t="shared" si="80"/>
        <v>0</v>
      </c>
      <c r="DY156" s="389">
        <f t="shared" si="81"/>
        <v>0</v>
      </c>
      <c r="DZ156" s="389">
        <f t="shared" si="82"/>
        <v>0</v>
      </c>
      <c r="EB156" s="408"/>
    </row>
    <row r="157" spans="1:132" s="430" customFormat="1" ht="15.75" hidden="1" customHeight="1" outlineLevel="1">
      <c r="A157" s="281"/>
      <c r="B157" s="433" t="s">
        <v>387</v>
      </c>
      <c r="C157" s="420" t="s">
        <v>388</v>
      </c>
      <c r="D157" s="421"/>
      <c r="E157" s="422"/>
      <c r="F157" s="422"/>
      <c r="G157" s="422"/>
      <c r="H157" s="423"/>
      <c r="I157" s="411"/>
      <c r="J157" s="421"/>
      <c r="K157" s="422"/>
      <c r="L157" s="422"/>
      <c r="M157" s="422"/>
      <c r="N157" s="423"/>
      <c r="O157" s="424"/>
      <c r="P157" s="421"/>
      <c r="Q157" s="422"/>
      <c r="R157" s="422"/>
      <c r="S157" s="422"/>
      <c r="T157" s="423"/>
      <c r="U157" s="412"/>
      <c r="V157" s="421"/>
      <c r="W157" s="422"/>
      <c r="X157" s="422"/>
      <c r="Y157" s="422"/>
      <c r="Z157" s="422"/>
      <c r="AA157" s="422"/>
      <c r="AB157" s="423"/>
      <c r="AC157" s="424"/>
      <c r="AD157" s="421"/>
      <c r="AE157" s="422"/>
      <c r="AF157" s="422"/>
      <c r="AG157" s="422"/>
      <c r="AH157" s="422"/>
      <c r="AI157" s="422"/>
      <c r="AJ157" s="423"/>
      <c r="AK157" s="424"/>
      <c r="AL157" s="421"/>
      <c r="AM157" s="422"/>
      <c r="AN157" s="422"/>
      <c r="AO157" s="422"/>
      <c r="AP157" s="422"/>
      <c r="AQ157" s="422"/>
      <c r="AR157" s="422"/>
      <c r="AS157" s="423"/>
      <c r="AT157" s="413"/>
      <c r="AU157" s="421"/>
      <c r="AV157" s="422"/>
      <c r="AW157" s="422"/>
      <c r="AX157" s="422"/>
      <c r="AY157" s="422"/>
      <c r="AZ157" s="422"/>
      <c r="BA157" s="423"/>
      <c r="BB157" s="424"/>
      <c r="BC157" s="421"/>
      <c r="BD157" s="422"/>
      <c r="BE157" s="422"/>
      <c r="BF157" s="422"/>
      <c r="BG157" s="422"/>
      <c r="BH157" s="422"/>
      <c r="BI157" s="423"/>
      <c r="BJ157" s="425"/>
      <c r="BK157" s="421"/>
      <c r="BL157" s="422"/>
      <c r="BM157" s="422"/>
      <c r="BN157" s="422"/>
      <c r="BO157" s="422"/>
      <c r="BP157" s="422"/>
      <c r="BQ157" s="422"/>
      <c r="BR157" s="423"/>
      <c r="BS157" s="425"/>
      <c r="BT157" s="421"/>
      <c r="BU157" s="422"/>
      <c r="BV157" s="422"/>
      <c r="BW157" s="422"/>
      <c r="BX157" s="422"/>
      <c r="BY157" s="422"/>
      <c r="BZ157" s="423"/>
      <c r="CA157" s="364"/>
      <c r="CB157" s="421"/>
      <c r="CC157" s="422"/>
      <c r="CD157" s="422"/>
      <c r="CE157" s="422"/>
      <c r="CF157" s="422"/>
      <c r="CG157" s="422"/>
      <c r="CH157" s="423"/>
      <c r="CI157" s="364"/>
      <c r="CJ157" s="421"/>
      <c r="CK157" s="422"/>
      <c r="CL157" s="422"/>
      <c r="CM157" s="422"/>
      <c r="CN157" s="422"/>
      <c r="CO157" s="422"/>
      <c r="CP157" s="423"/>
      <c r="CQ157" s="424"/>
      <c r="CR157" s="421"/>
      <c r="CS157" s="422"/>
      <c r="CT157" s="422"/>
      <c r="CU157" s="422">
        <f t="shared" si="84"/>
        <v>0</v>
      </c>
      <c r="CV157" s="422">
        <f t="shared" si="85"/>
        <v>0</v>
      </c>
      <c r="CW157" s="422"/>
      <c r="CX157" s="423" t="str">
        <f t="shared" si="75"/>
        <v>-</v>
      </c>
      <c r="CY157" s="414"/>
      <c r="CZ157" s="426"/>
      <c r="DA157" s="422"/>
      <c r="DB157" s="422"/>
      <c r="DC157" s="422"/>
      <c r="DD157" s="422"/>
      <c r="DE157" s="423"/>
      <c r="DF157" s="423"/>
      <c r="DG157" s="427"/>
      <c r="DH157" s="427"/>
      <c r="DI157" s="402"/>
      <c r="DJ157" s="118">
        <f t="shared" si="86"/>
        <v>0</v>
      </c>
      <c r="DK157" s="118">
        <f t="shared" si="83"/>
        <v>0</v>
      </c>
      <c r="DL157" s="118">
        <f t="shared" si="73"/>
        <v>0</v>
      </c>
      <c r="DM157" s="118">
        <f t="shared" si="74"/>
        <v>0</v>
      </c>
      <c r="DN157" s="402"/>
      <c r="DO157" s="402"/>
      <c r="DP157" s="428">
        <v>0</v>
      </c>
      <c r="DQ157" s="404">
        <f t="shared" si="76"/>
        <v>0</v>
      </c>
      <c r="DR157" s="118">
        <f t="shared" si="77"/>
        <v>0</v>
      </c>
      <c r="DS157" s="118">
        <f t="shared" si="78"/>
        <v>0</v>
      </c>
      <c r="DT157" s="405"/>
      <c r="DU157" s="429">
        <v>0</v>
      </c>
      <c r="DV157" s="407">
        <f t="shared" si="79"/>
        <v>0</v>
      </c>
      <c r="DX157" s="389">
        <f t="shared" si="80"/>
        <v>0</v>
      </c>
      <c r="DY157" s="389">
        <f t="shared" si="81"/>
        <v>0</v>
      </c>
      <c r="DZ157" s="389">
        <f t="shared" si="82"/>
        <v>0</v>
      </c>
      <c r="EB157" s="408"/>
    </row>
    <row r="158" spans="1:132" s="430" customFormat="1" ht="15.75" hidden="1" customHeight="1" outlineLevel="1">
      <c r="A158" s="281"/>
      <c r="B158" s="433" t="s">
        <v>389</v>
      </c>
      <c r="C158" s="420" t="s">
        <v>390</v>
      </c>
      <c r="D158" s="459"/>
      <c r="E158" s="422"/>
      <c r="F158" s="422"/>
      <c r="G158" s="422"/>
      <c r="H158" s="423"/>
      <c r="I158" s="411"/>
      <c r="J158" s="459"/>
      <c r="K158" s="422"/>
      <c r="L158" s="422"/>
      <c r="M158" s="422"/>
      <c r="N158" s="423"/>
      <c r="O158" s="424"/>
      <c r="P158" s="459"/>
      <c r="Q158" s="422"/>
      <c r="R158" s="422"/>
      <c r="S158" s="422"/>
      <c r="T158" s="423"/>
      <c r="U158" s="412"/>
      <c r="V158" s="459"/>
      <c r="W158" s="422"/>
      <c r="X158" s="422"/>
      <c r="Y158" s="422"/>
      <c r="Z158" s="422"/>
      <c r="AA158" s="422"/>
      <c r="AB158" s="423"/>
      <c r="AC158" s="424"/>
      <c r="AD158" s="459"/>
      <c r="AE158" s="422"/>
      <c r="AF158" s="422"/>
      <c r="AG158" s="422"/>
      <c r="AH158" s="422"/>
      <c r="AI158" s="422"/>
      <c r="AJ158" s="423"/>
      <c r="AK158" s="424"/>
      <c r="AL158" s="459"/>
      <c r="AM158" s="422"/>
      <c r="AN158" s="422"/>
      <c r="AO158" s="422"/>
      <c r="AP158" s="422"/>
      <c r="AQ158" s="422"/>
      <c r="AR158" s="422"/>
      <c r="AS158" s="423"/>
      <c r="AT158" s="413"/>
      <c r="AU158" s="459"/>
      <c r="AV158" s="422"/>
      <c r="AW158" s="422"/>
      <c r="AX158" s="422"/>
      <c r="AY158" s="422"/>
      <c r="AZ158" s="422"/>
      <c r="BA158" s="423"/>
      <c r="BB158" s="424"/>
      <c r="BC158" s="459"/>
      <c r="BD158" s="422"/>
      <c r="BE158" s="422"/>
      <c r="BF158" s="422"/>
      <c r="BG158" s="422"/>
      <c r="BH158" s="422"/>
      <c r="BI158" s="423"/>
      <c r="BJ158" s="425"/>
      <c r="BK158" s="459"/>
      <c r="BL158" s="422"/>
      <c r="BM158" s="422"/>
      <c r="BN158" s="422"/>
      <c r="BO158" s="422"/>
      <c r="BP158" s="422"/>
      <c r="BQ158" s="422"/>
      <c r="BR158" s="423"/>
      <c r="BS158" s="425"/>
      <c r="BT158" s="459"/>
      <c r="BU158" s="422"/>
      <c r="BV158" s="422"/>
      <c r="BW158" s="422"/>
      <c r="BX158" s="422"/>
      <c r="BY158" s="422"/>
      <c r="BZ158" s="423"/>
      <c r="CA158" s="364"/>
      <c r="CB158" s="459"/>
      <c r="CC158" s="422"/>
      <c r="CD158" s="422"/>
      <c r="CE158" s="422"/>
      <c r="CF158" s="422"/>
      <c r="CG158" s="422"/>
      <c r="CH158" s="423"/>
      <c r="CI158" s="364"/>
      <c r="CJ158" s="459"/>
      <c r="CK158" s="422"/>
      <c r="CL158" s="422"/>
      <c r="CM158" s="422"/>
      <c r="CN158" s="422"/>
      <c r="CO158" s="422"/>
      <c r="CP158" s="423"/>
      <c r="CQ158" s="424"/>
      <c r="CR158" s="421"/>
      <c r="CS158" s="422"/>
      <c r="CT158" s="422"/>
      <c r="CU158" s="422">
        <f t="shared" si="84"/>
        <v>0</v>
      </c>
      <c r="CV158" s="422">
        <f t="shared" si="85"/>
        <v>0</v>
      </c>
      <c r="CW158" s="422"/>
      <c r="CX158" s="423" t="str">
        <f t="shared" si="75"/>
        <v>-</v>
      </c>
      <c r="CY158" s="414"/>
      <c r="CZ158" s="426"/>
      <c r="DA158" s="422"/>
      <c r="DB158" s="422"/>
      <c r="DC158" s="422"/>
      <c r="DD158" s="422"/>
      <c r="DE158" s="423" t="e">
        <f t="shared" ref="DE158:DE163" si="87">+CZ158/DD158-1</f>
        <v>#DIV/0!</v>
      </c>
      <c r="DF158" s="423" t="e">
        <f t="shared" ref="DF158:DF163" si="88">+DA158/DD158-1</f>
        <v>#DIV/0!</v>
      </c>
      <c r="DG158" s="427" t="e">
        <f t="shared" ref="DG158:DG163" si="89">+DB158/DD158-1</f>
        <v>#DIV/0!</v>
      </c>
      <c r="DH158" s="427" t="e">
        <f t="shared" ref="DH158:DH163" si="90">+DC158/DD158-1</f>
        <v>#DIV/0!</v>
      </c>
      <c r="DI158" s="402"/>
      <c r="DJ158" s="118">
        <f t="shared" si="86"/>
        <v>0</v>
      </c>
      <c r="DK158" s="118">
        <f t="shared" si="83"/>
        <v>0</v>
      </c>
      <c r="DL158" s="118">
        <f t="shared" si="73"/>
        <v>0</v>
      </c>
      <c r="DM158" s="118">
        <f t="shared" si="74"/>
        <v>0</v>
      </c>
      <c r="DN158" s="402"/>
      <c r="DO158" s="402"/>
      <c r="DP158" s="463" t="e">
        <f>#VALUE!</f>
        <v>#VALUE!</v>
      </c>
      <c r="DQ158" s="404" t="e">
        <f t="shared" si="76"/>
        <v>#VALUE!</v>
      </c>
      <c r="DR158" s="118">
        <f t="shared" si="77"/>
        <v>0</v>
      </c>
      <c r="DS158" s="118">
        <f t="shared" si="78"/>
        <v>0</v>
      </c>
      <c r="DT158" s="571">
        <v>-29.353232999999999</v>
      </c>
      <c r="DU158" s="429">
        <v>56.609741999999997</v>
      </c>
      <c r="DV158" s="407">
        <f t="shared" si="79"/>
        <v>56.609741999999997</v>
      </c>
      <c r="DX158" s="389">
        <f t="shared" si="80"/>
        <v>0</v>
      </c>
      <c r="DY158" s="389">
        <f t="shared" si="81"/>
        <v>0</v>
      </c>
      <c r="DZ158" s="389">
        <f t="shared" si="82"/>
        <v>0</v>
      </c>
      <c r="EB158" s="408"/>
    </row>
    <row r="159" spans="1:132" s="430" customFormat="1" ht="15.75" hidden="1" customHeight="1" outlineLevel="1">
      <c r="A159" s="281"/>
      <c r="B159" s="433" t="s">
        <v>391</v>
      </c>
      <c r="C159" s="420" t="s">
        <v>392</v>
      </c>
      <c r="D159" s="444"/>
      <c r="E159" s="422"/>
      <c r="F159" s="422"/>
      <c r="G159" s="422"/>
      <c r="H159" s="423"/>
      <c r="I159" s="411"/>
      <c r="J159" s="444"/>
      <c r="K159" s="422"/>
      <c r="L159" s="422"/>
      <c r="M159" s="422"/>
      <c r="N159" s="423"/>
      <c r="O159" s="424"/>
      <c r="P159" s="444"/>
      <c r="Q159" s="422"/>
      <c r="R159" s="422"/>
      <c r="S159" s="422"/>
      <c r="T159" s="423"/>
      <c r="U159" s="412"/>
      <c r="V159" s="444"/>
      <c r="W159" s="422"/>
      <c r="X159" s="422"/>
      <c r="Y159" s="422"/>
      <c r="Z159" s="422"/>
      <c r="AA159" s="422"/>
      <c r="AB159" s="423"/>
      <c r="AC159" s="424"/>
      <c r="AD159" s="444"/>
      <c r="AE159" s="422"/>
      <c r="AF159" s="422"/>
      <c r="AG159" s="422"/>
      <c r="AH159" s="422"/>
      <c r="AI159" s="422"/>
      <c r="AJ159" s="423"/>
      <c r="AK159" s="424"/>
      <c r="AL159" s="444"/>
      <c r="AM159" s="422"/>
      <c r="AN159" s="422"/>
      <c r="AO159" s="422"/>
      <c r="AP159" s="422"/>
      <c r="AQ159" s="422"/>
      <c r="AR159" s="422"/>
      <c r="AS159" s="423"/>
      <c r="AT159" s="413"/>
      <c r="AU159" s="444"/>
      <c r="AV159" s="422"/>
      <c r="AW159" s="422"/>
      <c r="AX159" s="422"/>
      <c r="AY159" s="422"/>
      <c r="AZ159" s="422"/>
      <c r="BA159" s="423"/>
      <c r="BB159" s="424"/>
      <c r="BC159" s="444"/>
      <c r="BD159" s="422"/>
      <c r="BE159" s="422"/>
      <c r="BF159" s="422"/>
      <c r="BG159" s="422"/>
      <c r="BH159" s="422"/>
      <c r="BI159" s="423"/>
      <c r="BJ159" s="425"/>
      <c r="BK159" s="444"/>
      <c r="BL159" s="422"/>
      <c r="BM159" s="422"/>
      <c r="BN159" s="422"/>
      <c r="BO159" s="422"/>
      <c r="BP159" s="422"/>
      <c r="BQ159" s="422"/>
      <c r="BR159" s="423"/>
      <c r="BS159" s="425"/>
      <c r="BT159" s="444"/>
      <c r="BU159" s="422"/>
      <c r="BV159" s="422"/>
      <c r="BW159" s="422"/>
      <c r="BX159" s="422"/>
      <c r="BY159" s="422"/>
      <c r="BZ159" s="423"/>
      <c r="CA159" s="364"/>
      <c r="CB159" s="444"/>
      <c r="CC159" s="422"/>
      <c r="CD159" s="422"/>
      <c r="CE159" s="422"/>
      <c r="CF159" s="422"/>
      <c r="CG159" s="422"/>
      <c r="CH159" s="423"/>
      <c r="CI159" s="364"/>
      <c r="CJ159" s="444"/>
      <c r="CK159" s="422"/>
      <c r="CL159" s="422"/>
      <c r="CM159" s="422"/>
      <c r="CN159" s="422"/>
      <c r="CO159" s="422"/>
      <c r="CP159" s="423"/>
      <c r="CQ159" s="424"/>
      <c r="CR159" s="421"/>
      <c r="CS159" s="422"/>
      <c r="CT159" s="422"/>
      <c r="CU159" s="422">
        <f t="shared" si="84"/>
        <v>0</v>
      </c>
      <c r="CV159" s="422">
        <f t="shared" si="85"/>
        <v>0</v>
      </c>
      <c r="CW159" s="422"/>
      <c r="CX159" s="423" t="str">
        <f t="shared" si="75"/>
        <v>-</v>
      </c>
      <c r="CY159" s="414"/>
      <c r="CZ159" s="426"/>
      <c r="DA159" s="422"/>
      <c r="DB159" s="422"/>
      <c r="DC159" s="422"/>
      <c r="DD159" s="422"/>
      <c r="DE159" s="423" t="e">
        <f t="shared" si="87"/>
        <v>#DIV/0!</v>
      </c>
      <c r="DF159" s="423" t="e">
        <f t="shared" si="88"/>
        <v>#DIV/0!</v>
      </c>
      <c r="DG159" s="427" t="e">
        <f t="shared" si="89"/>
        <v>#DIV/0!</v>
      </c>
      <c r="DH159" s="427" t="e">
        <f t="shared" si="90"/>
        <v>#DIV/0!</v>
      </c>
      <c r="DI159" s="402"/>
      <c r="DJ159" s="118">
        <f t="shared" si="86"/>
        <v>0</v>
      </c>
      <c r="DK159" s="118">
        <f t="shared" si="83"/>
        <v>0</v>
      </c>
      <c r="DL159" s="118">
        <f t="shared" si="73"/>
        <v>0</v>
      </c>
      <c r="DM159" s="118">
        <f t="shared" si="74"/>
        <v>0</v>
      </c>
      <c r="DN159" s="402"/>
      <c r="DO159" s="402"/>
      <c r="DP159" s="458">
        <v>199826146</v>
      </c>
      <c r="DQ159" s="404">
        <f t="shared" si="76"/>
        <v>199.82614599999999</v>
      </c>
      <c r="DR159" s="118">
        <f t="shared" si="77"/>
        <v>0</v>
      </c>
      <c r="DS159" s="118">
        <f t="shared" si="78"/>
        <v>0</v>
      </c>
      <c r="DT159" s="405"/>
      <c r="DU159" s="429">
        <v>18.233711</v>
      </c>
      <c r="DV159" s="407">
        <f t="shared" si="79"/>
        <v>18.233711</v>
      </c>
      <c r="DX159" s="389">
        <f t="shared" si="80"/>
        <v>0</v>
      </c>
      <c r="DY159" s="389">
        <f t="shared" si="81"/>
        <v>0</v>
      </c>
      <c r="DZ159" s="389">
        <f t="shared" si="82"/>
        <v>0</v>
      </c>
      <c r="EB159" s="408"/>
    </row>
    <row r="160" spans="1:132" s="430" customFormat="1" ht="15.75" hidden="1" customHeight="1" outlineLevel="1">
      <c r="A160" s="281"/>
      <c r="B160" s="433" t="s">
        <v>393</v>
      </c>
      <c r="C160" s="420" t="s">
        <v>394</v>
      </c>
      <c r="D160" s="421"/>
      <c r="E160" s="422"/>
      <c r="F160" s="422"/>
      <c r="G160" s="422"/>
      <c r="H160" s="423"/>
      <c r="I160" s="411"/>
      <c r="J160" s="421"/>
      <c r="K160" s="422"/>
      <c r="L160" s="422"/>
      <c r="M160" s="422"/>
      <c r="N160" s="423"/>
      <c r="O160" s="424"/>
      <c r="P160" s="421"/>
      <c r="Q160" s="422"/>
      <c r="R160" s="422"/>
      <c r="S160" s="422"/>
      <c r="T160" s="423"/>
      <c r="U160" s="412"/>
      <c r="V160" s="421"/>
      <c r="W160" s="422"/>
      <c r="X160" s="422"/>
      <c r="Y160" s="422"/>
      <c r="Z160" s="422"/>
      <c r="AA160" s="422"/>
      <c r="AB160" s="423"/>
      <c r="AC160" s="424"/>
      <c r="AD160" s="421"/>
      <c r="AE160" s="422"/>
      <c r="AF160" s="422"/>
      <c r="AG160" s="422"/>
      <c r="AH160" s="422"/>
      <c r="AI160" s="422"/>
      <c r="AJ160" s="423"/>
      <c r="AK160" s="424"/>
      <c r="AL160" s="421"/>
      <c r="AM160" s="422"/>
      <c r="AN160" s="422"/>
      <c r="AO160" s="422"/>
      <c r="AP160" s="422"/>
      <c r="AQ160" s="422"/>
      <c r="AR160" s="422"/>
      <c r="AS160" s="423"/>
      <c r="AT160" s="413"/>
      <c r="AU160" s="421"/>
      <c r="AV160" s="422"/>
      <c r="AW160" s="422"/>
      <c r="AX160" s="422"/>
      <c r="AY160" s="422"/>
      <c r="AZ160" s="422"/>
      <c r="BA160" s="423"/>
      <c r="BB160" s="424"/>
      <c r="BC160" s="421"/>
      <c r="BD160" s="422"/>
      <c r="BE160" s="422"/>
      <c r="BF160" s="422"/>
      <c r="BG160" s="422"/>
      <c r="BH160" s="422"/>
      <c r="BI160" s="423"/>
      <c r="BJ160" s="425"/>
      <c r="BK160" s="421"/>
      <c r="BL160" s="422"/>
      <c r="BM160" s="422"/>
      <c r="BN160" s="422"/>
      <c r="BO160" s="422"/>
      <c r="BP160" s="422"/>
      <c r="BQ160" s="422"/>
      <c r="BR160" s="423"/>
      <c r="BS160" s="425"/>
      <c r="BT160" s="421"/>
      <c r="BU160" s="422"/>
      <c r="BV160" s="422"/>
      <c r="BW160" s="422"/>
      <c r="BX160" s="422"/>
      <c r="BY160" s="422"/>
      <c r="BZ160" s="423"/>
      <c r="CA160" s="364"/>
      <c r="CB160" s="421"/>
      <c r="CC160" s="422"/>
      <c r="CD160" s="422"/>
      <c r="CE160" s="422"/>
      <c r="CF160" s="422"/>
      <c r="CG160" s="422"/>
      <c r="CH160" s="423"/>
      <c r="CI160" s="364"/>
      <c r="CJ160" s="421"/>
      <c r="CK160" s="422"/>
      <c r="CL160" s="422"/>
      <c r="CM160" s="422"/>
      <c r="CN160" s="422"/>
      <c r="CO160" s="422"/>
      <c r="CP160" s="423"/>
      <c r="CQ160" s="424"/>
      <c r="CR160" s="421"/>
      <c r="CS160" s="422"/>
      <c r="CT160" s="422"/>
      <c r="CU160" s="422">
        <f t="shared" si="84"/>
        <v>0</v>
      </c>
      <c r="CV160" s="422">
        <f t="shared" si="85"/>
        <v>0</v>
      </c>
      <c r="CW160" s="422"/>
      <c r="CX160" s="423" t="str">
        <f t="shared" si="75"/>
        <v>-</v>
      </c>
      <c r="CY160" s="414"/>
      <c r="CZ160" s="426"/>
      <c r="DA160" s="422"/>
      <c r="DB160" s="422"/>
      <c r="DC160" s="422"/>
      <c r="DD160" s="422"/>
      <c r="DE160" s="423" t="e">
        <f t="shared" si="87"/>
        <v>#DIV/0!</v>
      </c>
      <c r="DF160" s="423" t="e">
        <f t="shared" si="88"/>
        <v>#DIV/0!</v>
      </c>
      <c r="DG160" s="427" t="e">
        <f t="shared" si="89"/>
        <v>#DIV/0!</v>
      </c>
      <c r="DH160" s="427" t="e">
        <f t="shared" si="90"/>
        <v>#DIV/0!</v>
      </c>
      <c r="DI160" s="402"/>
      <c r="DJ160" s="118">
        <f t="shared" si="86"/>
        <v>0</v>
      </c>
      <c r="DK160" s="118">
        <f t="shared" si="83"/>
        <v>0</v>
      </c>
      <c r="DL160" s="118">
        <f t="shared" si="73"/>
        <v>0</v>
      </c>
      <c r="DM160" s="118">
        <f t="shared" si="74"/>
        <v>0</v>
      </c>
      <c r="DN160" s="402"/>
      <c r="DO160" s="402"/>
      <c r="DP160" s="428">
        <v>480000</v>
      </c>
      <c r="DQ160" s="404">
        <f t="shared" si="76"/>
        <v>0.48</v>
      </c>
      <c r="DR160" s="118">
        <f t="shared" si="77"/>
        <v>0</v>
      </c>
      <c r="DS160" s="118">
        <f t="shared" si="78"/>
        <v>0</v>
      </c>
      <c r="DT160" s="405"/>
      <c r="DU160" s="429">
        <v>1.4999999999999999E-2</v>
      </c>
      <c r="DV160" s="407">
        <f t="shared" si="79"/>
        <v>1.4999999999999999E-2</v>
      </c>
      <c r="DX160" s="389">
        <f t="shared" si="80"/>
        <v>0</v>
      </c>
      <c r="DY160" s="389">
        <f t="shared" si="81"/>
        <v>0</v>
      </c>
      <c r="DZ160" s="389">
        <f t="shared" si="82"/>
        <v>0</v>
      </c>
      <c r="EB160" s="408"/>
    </row>
    <row r="161" spans="1:132" ht="15.75" customHeight="1">
      <c r="B161" s="567" t="s">
        <v>395</v>
      </c>
      <c r="C161" s="387" t="s">
        <v>396</v>
      </c>
      <c r="D161" s="277"/>
      <c r="E161" s="145"/>
      <c r="F161" s="145"/>
      <c r="G161" s="145"/>
      <c r="H161" s="245"/>
      <c r="I161" s="411"/>
      <c r="J161" s="277"/>
      <c r="K161" s="145"/>
      <c r="L161" s="145"/>
      <c r="M161" s="145"/>
      <c r="N161" s="245"/>
      <c r="O161" s="411"/>
      <c r="P161" s="277"/>
      <c r="Q161" s="145"/>
      <c r="R161" s="145"/>
      <c r="S161" s="145"/>
      <c r="T161" s="245"/>
      <c r="U161" s="412"/>
      <c r="V161" s="277"/>
      <c r="W161" s="145"/>
      <c r="X161" s="145"/>
      <c r="Y161" s="145"/>
      <c r="Z161" s="145"/>
      <c r="AA161" s="145"/>
      <c r="AB161" s="245"/>
      <c r="AC161" s="411"/>
      <c r="AD161" s="277"/>
      <c r="AE161" s="145"/>
      <c r="AF161" s="145"/>
      <c r="AG161" s="145"/>
      <c r="AH161" s="145"/>
      <c r="AI161" s="145"/>
      <c r="AJ161" s="245"/>
      <c r="AK161" s="411"/>
      <c r="AL161" s="277"/>
      <c r="AM161" s="145"/>
      <c r="AN161" s="145"/>
      <c r="AO161" s="145"/>
      <c r="AP161" s="145"/>
      <c r="AQ161" s="145"/>
      <c r="AR161" s="145"/>
      <c r="AS161" s="245"/>
      <c r="AT161" s="413"/>
      <c r="AU161" s="277"/>
      <c r="AV161" s="145"/>
      <c r="AW161" s="145"/>
      <c r="AX161" s="145"/>
      <c r="AY161" s="145"/>
      <c r="AZ161" s="145"/>
      <c r="BA161" s="245"/>
      <c r="BB161" s="411"/>
      <c r="BC161" s="277"/>
      <c r="BD161" s="145"/>
      <c r="BE161" s="145"/>
      <c r="BF161" s="145"/>
      <c r="BG161" s="145"/>
      <c r="BH161" s="145"/>
      <c r="BI161" s="245"/>
      <c r="BJ161" s="412"/>
      <c r="BK161" s="277"/>
      <c r="BL161" s="145"/>
      <c r="BM161" s="145"/>
      <c r="BN161" s="145"/>
      <c r="BO161" s="145"/>
      <c r="BP161" s="145"/>
      <c r="BQ161" s="145"/>
      <c r="BR161" s="245"/>
      <c r="BS161" s="412"/>
      <c r="BT161" s="277"/>
      <c r="BU161" s="145"/>
      <c r="BV161" s="145"/>
      <c r="BW161" s="145"/>
      <c r="BX161" s="145"/>
      <c r="BY161" s="145"/>
      <c r="BZ161" s="245"/>
      <c r="CA161" s="364"/>
      <c r="CB161" s="277"/>
      <c r="CC161" s="145"/>
      <c r="CD161" s="145"/>
      <c r="CE161" s="145"/>
      <c r="CF161" s="145"/>
      <c r="CG161" s="145"/>
      <c r="CH161" s="245"/>
      <c r="CI161" s="364"/>
      <c r="CJ161" s="277"/>
      <c r="CK161" s="145"/>
      <c r="CL161" s="145"/>
      <c r="CM161" s="145"/>
      <c r="CN161" s="145"/>
      <c r="CO161" s="145"/>
      <c r="CP161" s="245"/>
      <c r="CQ161" s="411"/>
      <c r="CR161" s="277"/>
      <c r="CS161" s="145"/>
      <c r="CT161" s="145"/>
      <c r="CU161" s="145">
        <f t="shared" si="84"/>
        <v>0</v>
      </c>
      <c r="CV161" s="145">
        <f t="shared" si="85"/>
        <v>0</v>
      </c>
      <c r="CW161" s="145"/>
      <c r="CX161" s="245" t="str">
        <f t="shared" si="75"/>
        <v>-</v>
      </c>
      <c r="CY161" s="414"/>
      <c r="CZ161" s="415"/>
      <c r="DA161" s="145"/>
      <c r="DB161" s="145"/>
      <c r="DC161" s="145"/>
      <c r="DD161" s="145"/>
      <c r="DE161" s="245" t="e">
        <f t="shared" si="87"/>
        <v>#DIV/0!</v>
      </c>
      <c r="DF161" s="245" t="e">
        <f t="shared" si="88"/>
        <v>#DIV/0!</v>
      </c>
      <c r="DG161" s="416" t="e">
        <f t="shared" si="89"/>
        <v>#DIV/0!</v>
      </c>
      <c r="DH161" s="416" t="e">
        <f t="shared" si="90"/>
        <v>#DIV/0!</v>
      </c>
      <c r="DI161" s="402"/>
      <c r="DJ161" s="118">
        <f t="shared" si="86"/>
        <v>0</v>
      </c>
      <c r="DK161" s="118">
        <f t="shared" si="83"/>
        <v>0</v>
      </c>
      <c r="DL161" s="118">
        <f t="shared" si="73"/>
        <v>0</v>
      </c>
      <c r="DM161" s="118">
        <f t="shared" si="74"/>
        <v>0</v>
      </c>
      <c r="DN161" s="402"/>
      <c r="DO161" s="402"/>
      <c r="DP161" s="417">
        <f>+DP162+DP163</f>
        <v>175057535</v>
      </c>
      <c r="DQ161" s="404">
        <f t="shared" si="76"/>
        <v>175.057535</v>
      </c>
      <c r="DR161" s="118">
        <f t="shared" si="77"/>
        <v>0</v>
      </c>
      <c r="DS161" s="118">
        <f t="shared" si="78"/>
        <v>0</v>
      </c>
      <c r="DT161" s="405"/>
      <c r="DU161" s="406">
        <v>4.0574469999999998</v>
      </c>
      <c r="DV161" s="407">
        <f t="shared" si="79"/>
        <v>4.0574469999999998</v>
      </c>
      <c r="DX161" s="389">
        <f t="shared" si="80"/>
        <v>0</v>
      </c>
      <c r="DY161" s="389">
        <f t="shared" si="81"/>
        <v>0</v>
      </c>
      <c r="DZ161" s="389">
        <f t="shared" si="82"/>
        <v>0</v>
      </c>
      <c r="EB161" s="408"/>
    </row>
    <row r="162" spans="1:132" s="430" customFormat="1" ht="15.75" hidden="1" customHeight="1" outlineLevel="1">
      <c r="A162" s="281"/>
      <c r="B162" s="433" t="s">
        <v>397</v>
      </c>
      <c r="C162" s="420" t="s">
        <v>398</v>
      </c>
      <c r="D162" s="459"/>
      <c r="E162" s="422"/>
      <c r="F162" s="422"/>
      <c r="G162" s="422"/>
      <c r="H162" s="423"/>
      <c r="I162" s="411"/>
      <c r="J162" s="459"/>
      <c r="K162" s="422"/>
      <c r="L162" s="422"/>
      <c r="M162" s="422"/>
      <c r="N162" s="423"/>
      <c r="O162" s="424"/>
      <c r="P162" s="459"/>
      <c r="Q162" s="422"/>
      <c r="R162" s="422"/>
      <c r="S162" s="422"/>
      <c r="T162" s="423"/>
      <c r="U162" s="412"/>
      <c r="V162" s="459"/>
      <c r="W162" s="422"/>
      <c r="X162" s="422"/>
      <c r="Y162" s="422"/>
      <c r="Z162" s="422"/>
      <c r="AA162" s="422"/>
      <c r="AB162" s="423"/>
      <c r="AC162" s="424"/>
      <c r="AD162" s="459"/>
      <c r="AE162" s="422"/>
      <c r="AF162" s="422"/>
      <c r="AG162" s="422"/>
      <c r="AH162" s="422"/>
      <c r="AI162" s="422"/>
      <c r="AJ162" s="423"/>
      <c r="AK162" s="424"/>
      <c r="AL162" s="459"/>
      <c r="AM162" s="422"/>
      <c r="AN162" s="422"/>
      <c r="AO162" s="422"/>
      <c r="AP162" s="422"/>
      <c r="AQ162" s="422"/>
      <c r="AR162" s="422"/>
      <c r="AS162" s="423"/>
      <c r="AT162" s="413"/>
      <c r="AU162" s="459"/>
      <c r="AV162" s="422"/>
      <c r="AW162" s="422"/>
      <c r="AX162" s="422"/>
      <c r="AY162" s="422"/>
      <c r="AZ162" s="422"/>
      <c r="BA162" s="423"/>
      <c r="BB162" s="424"/>
      <c r="BC162" s="459"/>
      <c r="BD162" s="422"/>
      <c r="BE162" s="422"/>
      <c r="BF162" s="422"/>
      <c r="BG162" s="422"/>
      <c r="BH162" s="422"/>
      <c r="BI162" s="423"/>
      <c r="BJ162" s="425"/>
      <c r="BK162" s="459"/>
      <c r="BL162" s="422"/>
      <c r="BM162" s="422"/>
      <c r="BN162" s="422"/>
      <c r="BO162" s="422"/>
      <c r="BP162" s="422"/>
      <c r="BQ162" s="422"/>
      <c r="BR162" s="423"/>
      <c r="BS162" s="425"/>
      <c r="BT162" s="459"/>
      <c r="BU162" s="422"/>
      <c r="BV162" s="422"/>
      <c r="BW162" s="422"/>
      <c r="BX162" s="422"/>
      <c r="BY162" s="422"/>
      <c r="BZ162" s="423"/>
      <c r="CA162" s="364"/>
      <c r="CB162" s="459"/>
      <c r="CC162" s="422"/>
      <c r="CD162" s="422"/>
      <c r="CE162" s="422"/>
      <c r="CF162" s="422"/>
      <c r="CG162" s="422"/>
      <c r="CH162" s="423"/>
      <c r="CI162" s="364"/>
      <c r="CJ162" s="459"/>
      <c r="CK162" s="422"/>
      <c r="CL162" s="422"/>
      <c r="CM162" s="422"/>
      <c r="CN162" s="422"/>
      <c r="CO162" s="422"/>
      <c r="CP162" s="423"/>
      <c r="CQ162" s="424"/>
      <c r="CR162" s="421"/>
      <c r="CS162" s="422"/>
      <c r="CT162" s="422"/>
      <c r="CU162" s="422">
        <f t="shared" si="84"/>
        <v>0</v>
      </c>
      <c r="CV162" s="422">
        <f t="shared" si="85"/>
        <v>0</v>
      </c>
      <c r="CW162" s="422"/>
      <c r="CX162" s="423" t="str">
        <f t="shared" si="75"/>
        <v>-</v>
      </c>
      <c r="CY162" s="414"/>
      <c r="CZ162" s="426"/>
      <c r="DA162" s="422"/>
      <c r="DB162" s="422"/>
      <c r="DC162" s="422"/>
      <c r="DD162" s="422"/>
      <c r="DE162" s="423" t="e">
        <f t="shared" si="87"/>
        <v>#DIV/0!</v>
      </c>
      <c r="DF162" s="423" t="e">
        <f t="shared" si="88"/>
        <v>#DIV/0!</v>
      </c>
      <c r="DG162" s="427" t="e">
        <f t="shared" si="89"/>
        <v>#DIV/0!</v>
      </c>
      <c r="DH162" s="427" t="e">
        <f t="shared" si="90"/>
        <v>#DIV/0!</v>
      </c>
      <c r="DI162" s="402"/>
      <c r="DJ162" s="118">
        <f t="shared" si="86"/>
        <v>0</v>
      </c>
      <c r="DK162" s="118">
        <f t="shared" si="83"/>
        <v>0</v>
      </c>
      <c r="DL162" s="118">
        <f t="shared" si="73"/>
        <v>0</v>
      </c>
      <c r="DM162" s="118">
        <f t="shared" si="74"/>
        <v>0</v>
      </c>
      <c r="DN162" s="402"/>
      <c r="DO162" s="402"/>
      <c r="DP162" s="463">
        <v>12679732</v>
      </c>
      <c r="DQ162" s="404">
        <f t="shared" si="76"/>
        <v>12.679732</v>
      </c>
      <c r="DR162" s="118">
        <f t="shared" si="77"/>
        <v>0</v>
      </c>
      <c r="DS162" s="118">
        <f t="shared" si="78"/>
        <v>0</v>
      </c>
      <c r="DT162" s="405"/>
      <c r="DU162" s="429">
        <v>-30.135300999999998</v>
      </c>
      <c r="DV162" s="407">
        <f t="shared" si="79"/>
        <v>-30.135300999999998</v>
      </c>
      <c r="DX162" s="389">
        <f t="shared" si="80"/>
        <v>0</v>
      </c>
      <c r="DY162" s="389">
        <f t="shared" si="81"/>
        <v>0</v>
      </c>
      <c r="DZ162" s="389">
        <f t="shared" si="82"/>
        <v>0</v>
      </c>
      <c r="EB162" s="408"/>
    </row>
    <row r="163" spans="1:132" s="430" customFormat="1" ht="15.75" hidden="1" customHeight="1" outlineLevel="1">
      <c r="A163" s="281"/>
      <c r="B163" s="433" t="s">
        <v>399</v>
      </c>
      <c r="C163" s="420" t="s">
        <v>400</v>
      </c>
      <c r="D163" s="444"/>
      <c r="E163" s="422"/>
      <c r="F163" s="422"/>
      <c r="G163" s="422"/>
      <c r="H163" s="423"/>
      <c r="I163" s="411"/>
      <c r="J163" s="444"/>
      <c r="K163" s="422"/>
      <c r="L163" s="422"/>
      <c r="M163" s="422"/>
      <c r="N163" s="423"/>
      <c r="O163" s="424"/>
      <c r="P163" s="444"/>
      <c r="Q163" s="422"/>
      <c r="R163" s="422"/>
      <c r="S163" s="422"/>
      <c r="T163" s="423"/>
      <c r="U163" s="412"/>
      <c r="V163" s="444"/>
      <c r="W163" s="422"/>
      <c r="X163" s="422"/>
      <c r="Y163" s="422"/>
      <c r="Z163" s="422"/>
      <c r="AA163" s="422"/>
      <c r="AB163" s="423"/>
      <c r="AC163" s="424"/>
      <c r="AD163" s="444"/>
      <c r="AE163" s="422"/>
      <c r="AF163" s="422"/>
      <c r="AG163" s="422"/>
      <c r="AH163" s="422"/>
      <c r="AI163" s="422"/>
      <c r="AJ163" s="423"/>
      <c r="AK163" s="424"/>
      <c r="AL163" s="444"/>
      <c r="AM163" s="422"/>
      <c r="AN163" s="422"/>
      <c r="AO163" s="422"/>
      <c r="AP163" s="422"/>
      <c r="AQ163" s="422"/>
      <c r="AR163" s="422"/>
      <c r="AS163" s="423"/>
      <c r="AT163" s="413"/>
      <c r="AU163" s="444"/>
      <c r="AV163" s="422"/>
      <c r="AW163" s="422"/>
      <c r="AX163" s="422"/>
      <c r="AY163" s="422"/>
      <c r="AZ163" s="422"/>
      <c r="BA163" s="423"/>
      <c r="BB163" s="424"/>
      <c r="BC163" s="444"/>
      <c r="BD163" s="422"/>
      <c r="BE163" s="422"/>
      <c r="BF163" s="422"/>
      <c r="BG163" s="422"/>
      <c r="BH163" s="422"/>
      <c r="BI163" s="423"/>
      <c r="BJ163" s="425"/>
      <c r="BK163" s="444"/>
      <c r="BL163" s="422"/>
      <c r="BM163" s="422"/>
      <c r="BN163" s="422"/>
      <c r="BO163" s="422"/>
      <c r="BP163" s="422"/>
      <c r="BQ163" s="422"/>
      <c r="BR163" s="423"/>
      <c r="BS163" s="425"/>
      <c r="BT163" s="444"/>
      <c r="BU163" s="422"/>
      <c r="BV163" s="422"/>
      <c r="BW163" s="422"/>
      <c r="BX163" s="422"/>
      <c r="BY163" s="422"/>
      <c r="BZ163" s="423"/>
      <c r="CA163" s="364"/>
      <c r="CB163" s="444"/>
      <c r="CC163" s="422"/>
      <c r="CD163" s="422"/>
      <c r="CE163" s="422"/>
      <c r="CF163" s="422"/>
      <c r="CG163" s="422"/>
      <c r="CH163" s="423"/>
      <c r="CI163" s="364"/>
      <c r="CJ163" s="444"/>
      <c r="CK163" s="422"/>
      <c r="CL163" s="422"/>
      <c r="CM163" s="422"/>
      <c r="CN163" s="422"/>
      <c r="CO163" s="422"/>
      <c r="CP163" s="423"/>
      <c r="CQ163" s="424"/>
      <c r="CR163" s="421"/>
      <c r="CS163" s="422"/>
      <c r="CT163" s="422"/>
      <c r="CU163" s="422">
        <f t="shared" si="84"/>
        <v>0</v>
      </c>
      <c r="CV163" s="422">
        <f t="shared" si="85"/>
        <v>0</v>
      </c>
      <c r="CW163" s="422"/>
      <c r="CX163" s="423" t="str">
        <f t="shared" si="75"/>
        <v>-</v>
      </c>
      <c r="CY163" s="414"/>
      <c r="CZ163" s="426"/>
      <c r="DA163" s="422"/>
      <c r="DB163" s="422"/>
      <c r="DC163" s="422"/>
      <c r="DD163" s="422"/>
      <c r="DE163" s="423" t="e">
        <f t="shared" si="87"/>
        <v>#DIV/0!</v>
      </c>
      <c r="DF163" s="423" t="e">
        <f t="shared" si="88"/>
        <v>#DIV/0!</v>
      </c>
      <c r="DG163" s="427" t="e">
        <f t="shared" si="89"/>
        <v>#DIV/0!</v>
      </c>
      <c r="DH163" s="427" t="e">
        <f t="shared" si="90"/>
        <v>#DIV/0!</v>
      </c>
      <c r="DI163" s="402"/>
      <c r="DJ163" s="118">
        <f t="shared" si="86"/>
        <v>0</v>
      </c>
      <c r="DK163" s="118">
        <f t="shared" si="83"/>
        <v>0</v>
      </c>
      <c r="DL163" s="118">
        <f t="shared" si="73"/>
        <v>0</v>
      </c>
      <c r="DM163" s="118">
        <f t="shared" si="74"/>
        <v>0</v>
      </c>
      <c r="DN163" s="402"/>
      <c r="DO163" s="402"/>
      <c r="DP163" s="458">
        <v>162377803</v>
      </c>
      <c r="DQ163" s="404">
        <f t="shared" si="76"/>
        <v>162.377803</v>
      </c>
      <c r="DR163" s="118">
        <f t="shared" si="77"/>
        <v>0</v>
      </c>
      <c r="DS163" s="118">
        <f t="shared" si="78"/>
        <v>0</v>
      </c>
      <c r="DT163" s="405"/>
      <c r="DU163" s="429">
        <v>34.192748000000002</v>
      </c>
      <c r="DV163" s="407">
        <f t="shared" si="79"/>
        <v>34.192748000000002</v>
      </c>
      <c r="DX163" s="389">
        <f t="shared" si="80"/>
        <v>0</v>
      </c>
      <c r="DY163" s="389">
        <f t="shared" si="81"/>
        <v>0</v>
      </c>
      <c r="DZ163" s="389">
        <f t="shared" si="82"/>
        <v>0</v>
      </c>
      <c r="EB163" s="408"/>
    </row>
    <row r="164" spans="1:132" s="429" customFormat="1" ht="15.75" hidden="1" customHeight="1" outlineLevel="1">
      <c r="A164" s="406"/>
      <c r="B164" s="491" t="s">
        <v>401</v>
      </c>
      <c r="C164" s="420" t="s">
        <v>402</v>
      </c>
      <c r="D164" s="492"/>
      <c r="E164" s="493"/>
      <c r="F164" s="493"/>
      <c r="G164" s="493"/>
      <c r="H164" s="494"/>
      <c r="I164" s="359"/>
      <c r="J164" s="492"/>
      <c r="K164" s="493"/>
      <c r="L164" s="493"/>
      <c r="M164" s="493"/>
      <c r="N164" s="494"/>
      <c r="O164" s="495"/>
      <c r="P164" s="492"/>
      <c r="Q164" s="493"/>
      <c r="R164" s="493"/>
      <c r="S164" s="493"/>
      <c r="T164" s="494"/>
      <c r="U164" s="496"/>
      <c r="V164" s="492"/>
      <c r="W164" s="493"/>
      <c r="X164" s="493"/>
      <c r="Y164" s="493"/>
      <c r="Z164" s="493"/>
      <c r="AA164" s="493"/>
      <c r="AB164" s="494"/>
      <c r="AC164" s="495"/>
      <c r="AD164" s="492"/>
      <c r="AE164" s="493"/>
      <c r="AF164" s="493"/>
      <c r="AG164" s="493"/>
      <c r="AH164" s="493"/>
      <c r="AI164" s="493"/>
      <c r="AJ164" s="494"/>
      <c r="AK164" s="495"/>
      <c r="AL164" s="492"/>
      <c r="AM164" s="493"/>
      <c r="AN164" s="493"/>
      <c r="AO164" s="493"/>
      <c r="AP164" s="493"/>
      <c r="AQ164" s="493"/>
      <c r="AR164" s="493"/>
      <c r="AS164" s="494"/>
      <c r="AT164" s="497"/>
      <c r="AU164" s="492"/>
      <c r="AV164" s="493"/>
      <c r="AW164" s="493"/>
      <c r="AX164" s="493"/>
      <c r="AY164" s="493"/>
      <c r="AZ164" s="493"/>
      <c r="BA164" s="494"/>
      <c r="BB164" s="495"/>
      <c r="BC164" s="492"/>
      <c r="BD164" s="493"/>
      <c r="BE164" s="493"/>
      <c r="BF164" s="493"/>
      <c r="BG164" s="493"/>
      <c r="BH164" s="493"/>
      <c r="BI164" s="494"/>
      <c r="BJ164" s="499"/>
      <c r="BK164" s="492"/>
      <c r="BL164" s="493"/>
      <c r="BM164" s="493"/>
      <c r="BN164" s="493"/>
      <c r="BO164" s="493"/>
      <c r="BP164" s="493"/>
      <c r="BQ164" s="493"/>
      <c r="BR164" s="494"/>
      <c r="BS164" s="499"/>
      <c r="BT164" s="492"/>
      <c r="BU164" s="493"/>
      <c r="BV164" s="493"/>
      <c r="BW164" s="493"/>
      <c r="BX164" s="493"/>
      <c r="BY164" s="493"/>
      <c r="BZ164" s="494"/>
      <c r="CA164" s="364"/>
      <c r="CB164" s="492"/>
      <c r="CC164" s="493"/>
      <c r="CD164" s="493"/>
      <c r="CE164" s="493"/>
      <c r="CF164" s="493"/>
      <c r="CG164" s="493"/>
      <c r="CH164" s="494"/>
      <c r="CI164" s="364"/>
      <c r="CJ164" s="492"/>
      <c r="CK164" s="493"/>
      <c r="CL164" s="493"/>
      <c r="CM164" s="493"/>
      <c r="CN164" s="493"/>
      <c r="CO164" s="493"/>
      <c r="CP164" s="494"/>
      <c r="CQ164" s="495"/>
      <c r="CR164" s="492"/>
      <c r="CS164" s="493"/>
      <c r="CT164" s="493"/>
      <c r="CU164" s="493">
        <f t="shared" si="84"/>
        <v>0</v>
      </c>
      <c r="CV164" s="493">
        <f t="shared" si="85"/>
        <v>0</v>
      </c>
      <c r="CW164" s="493"/>
      <c r="CX164" s="494" t="str">
        <f t="shared" si="75"/>
        <v>-</v>
      </c>
      <c r="CY164" s="366"/>
      <c r="CZ164" s="500"/>
      <c r="DA164" s="493"/>
      <c r="DB164" s="493"/>
      <c r="DC164" s="493"/>
      <c r="DD164" s="493"/>
      <c r="DE164" s="494"/>
      <c r="DF164" s="494"/>
      <c r="DG164" s="501"/>
      <c r="DH164" s="501"/>
      <c r="DI164" s="402"/>
      <c r="DJ164" s="118">
        <f t="shared" si="86"/>
        <v>0</v>
      </c>
      <c r="DK164" s="118">
        <f t="shared" si="83"/>
        <v>0</v>
      </c>
      <c r="DL164" s="118">
        <f t="shared" si="73"/>
        <v>0</v>
      </c>
      <c r="DM164" s="118">
        <f t="shared" si="74"/>
        <v>0</v>
      </c>
      <c r="DN164" s="402"/>
      <c r="DO164" s="402"/>
      <c r="DP164" s="502"/>
      <c r="DQ164" s="404">
        <f t="shared" si="76"/>
        <v>0</v>
      </c>
      <c r="DR164" s="118">
        <f t="shared" si="77"/>
        <v>0</v>
      </c>
      <c r="DS164" s="118">
        <f t="shared" si="78"/>
        <v>0</v>
      </c>
      <c r="DT164" s="405"/>
      <c r="DV164" s="407">
        <f t="shared" si="79"/>
        <v>0</v>
      </c>
      <c r="DX164" s="389">
        <f t="shared" si="80"/>
        <v>0</v>
      </c>
      <c r="DY164" s="389">
        <f t="shared" si="81"/>
        <v>0</v>
      </c>
      <c r="DZ164" s="389">
        <f t="shared" si="82"/>
        <v>0</v>
      </c>
      <c r="EB164" s="408"/>
    </row>
    <row r="165" spans="1:132" ht="9" customHeight="1">
      <c r="B165" s="532"/>
      <c r="C165" s="387" t="s">
        <v>403</v>
      </c>
      <c r="D165" s="533"/>
      <c r="E165" s="534"/>
      <c r="F165" s="534"/>
      <c r="G165" s="534"/>
      <c r="H165" s="535"/>
      <c r="I165" s="536"/>
      <c r="J165" s="533"/>
      <c r="K165" s="534"/>
      <c r="L165" s="534"/>
      <c r="M165" s="534"/>
      <c r="N165" s="535"/>
      <c r="O165" s="536"/>
      <c r="P165" s="533"/>
      <c r="Q165" s="534"/>
      <c r="R165" s="534"/>
      <c r="S165" s="534"/>
      <c r="T165" s="535"/>
      <c r="U165" s="537"/>
      <c r="V165" s="533"/>
      <c r="W165" s="534"/>
      <c r="X165" s="534"/>
      <c r="Y165" s="534"/>
      <c r="Z165" s="534"/>
      <c r="AA165" s="534"/>
      <c r="AB165" s="535"/>
      <c r="AC165" s="536"/>
      <c r="AD165" s="533"/>
      <c r="AE165" s="534"/>
      <c r="AF165" s="534"/>
      <c r="AG165" s="534"/>
      <c r="AH165" s="534"/>
      <c r="AI165" s="534"/>
      <c r="AJ165" s="535"/>
      <c r="AK165" s="536"/>
      <c r="AL165" s="572"/>
      <c r="AM165" s="534"/>
      <c r="AN165" s="534"/>
      <c r="AO165" s="534"/>
      <c r="AP165" s="534"/>
      <c r="AQ165" s="534"/>
      <c r="AR165" s="534"/>
      <c r="AS165" s="535"/>
      <c r="AT165" s="538"/>
      <c r="AU165" s="572"/>
      <c r="AV165" s="534"/>
      <c r="AW165" s="534"/>
      <c r="AX165" s="534"/>
      <c r="AY165" s="534"/>
      <c r="AZ165" s="534"/>
      <c r="BA165" s="535"/>
      <c r="BB165" s="536"/>
      <c r="BC165" s="572"/>
      <c r="BD165" s="534"/>
      <c r="BE165" s="534"/>
      <c r="BF165" s="534"/>
      <c r="BG165" s="534"/>
      <c r="BH165" s="534"/>
      <c r="BI165" s="535"/>
      <c r="BJ165" s="537"/>
      <c r="BK165" s="572"/>
      <c r="BL165" s="534"/>
      <c r="BM165" s="534"/>
      <c r="BN165" s="534"/>
      <c r="BO165" s="534"/>
      <c r="BP165" s="534"/>
      <c r="BQ165" s="534"/>
      <c r="BR165" s="535"/>
      <c r="BS165" s="537"/>
      <c r="BT165" s="572"/>
      <c r="BU165" s="534"/>
      <c r="BV165" s="534"/>
      <c r="BW165" s="534"/>
      <c r="BX165" s="534"/>
      <c r="BY165" s="534"/>
      <c r="BZ165" s="535"/>
      <c r="CA165" s="364"/>
      <c r="CB165" s="572"/>
      <c r="CC165" s="534"/>
      <c r="CD165" s="534"/>
      <c r="CE165" s="534"/>
      <c r="CF165" s="534"/>
      <c r="CG165" s="534"/>
      <c r="CH165" s="535"/>
      <c r="CI165" s="364"/>
      <c r="CJ165" s="572"/>
      <c r="CK165" s="534"/>
      <c r="CL165" s="534"/>
      <c r="CM165" s="534"/>
      <c r="CN165" s="534"/>
      <c r="CO165" s="534"/>
      <c r="CP165" s="535"/>
      <c r="CQ165" s="536"/>
      <c r="CR165" s="533"/>
      <c r="CS165" s="534"/>
      <c r="CT165" s="534"/>
      <c r="CU165" s="534"/>
      <c r="CV165" s="534"/>
      <c r="CW165" s="534"/>
      <c r="CX165" s="535" t="str">
        <f t="shared" si="75"/>
        <v>-</v>
      </c>
      <c r="CY165" s="414"/>
      <c r="CZ165" s="539"/>
      <c r="DA165" s="534"/>
      <c r="DB165" s="534"/>
      <c r="DC165" s="534"/>
      <c r="DD165" s="534"/>
      <c r="DE165" s="535"/>
      <c r="DF165" s="535"/>
      <c r="DG165" s="540"/>
      <c r="DH165" s="540"/>
      <c r="DI165" s="402"/>
      <c r="DJ165" s="118">
        <f t="shared" si="86"/>
        <v>0</v>
      </c>
      <c r="DK165" s="118">
        <f t="shared" si="83"/>
        <v>0</v>
      </c>
      <c r="DL165" s="118">
        <f t="shared" si="73"/>
        <v>0</v>
      </c>
      <c r="DM165" s="118">
        <f t="shared" si="74"/>
        <v>0</v>
      </c>
      <c r="DN165" s="402"/>
      <c r="DO165" s="402"/>
      <c r="DP165" s="541"/>
      <c r="DQ165" s="404">
        <f t="shared" si="76"/>
        <v>0</v>
      </c>
      <c r="DR165" s="118">
        <f t="shared" si="77"/>
        <v>0</v>
      </c>
      <c r="DS165" s="118">
        <f t="shared" si="78"/>
        <v>0</v>
      </c>
      <c r="DT165" s="405"/>
      <c r="DU165" s="406"/>
      <c r="DV165" s="407">
        <f t="shared" si="79"/>
        <v>0</v>
      </c>
      <c r="DX165" s="389">
        <f t="shared" si="80"/>
        <v>0</v>
      </c>
      <c r="DY165" s="389">
        <f t="shared" si="81"/>
        <v>0</v>
      </c>
      <c r="DZ165" s="389">
        <f t="shared" si="82"/>
        <v>0</v>
      </c>
      <c r="EB165" s="408"/>
    </row>
    <row r="166" spans="1:132" ht="3" customHeight="1">
      <c r="B166" s="409"/>
      <c r="C166" s="387" t="s">
        <v>404</v>
      </c>
      <c r="D166" s="277"/>
      <c r="E166" s="145"/>
      <c r="F166" s="145"/>
      <c r="G166" s="145"/>
      <c r="H166" s="245"/>
      <c r="I166" s="411"/>
      <c r="J166" s="277"/>
      <c r="K166" s="145"/>
      <c r="L166" s="145"/>
      <c r="M166" s="145"/>
      <c r="N166" s="245"/>
      <c r="O166" s="411"/>
      <c r="P166" s="277"/>
      <c r="Q166" s="145"/>
      <c r="R166" s="145"/>
      <c r="S166" s="145"/>
      <c r="T166" s="245"/>
      <c r="U166" s="412"/>
      <c r="V166" s="277"/>
      <c r="W166" s="145"/>
      <c r="X166" s="145"/>
      <c r="Y166" s="145"/>
      <c r="Z166" s="145"/>
      <c r="AA166" s="145"/>
      <c r="AB166" s="245"/>
      <c r="AC166" s="411"/>
      <c r="AD166" s="277"/>
      <c r="AE166" s="145"/>
      <c r="AF166" s="145"/>
      <c r="AG166" s="145"/>
      <c r="AH166" s="145"/>
      <c r="AI166" s="145"/>
      <c r="AJ166" s="245"/>
      <c r="AK166" s="411"/>
      <c r="AL166" s="277"/>
      <c r="AM166" s="145"/>
      <c r="AN166" s="145"/>
      <c r="AO166" s="145"/>
      <c r="AP166" s="145"/>
      <c r="AQ166" s="145"/>
      <c r="AR166" s="145"/>
      <c r="AS166" s="245"/>
      <c r="AT166" s="413"/>
      <c r="AU166" s="277"/>
      <c r="AV166" s="145"/>
      <c r="AW166" s="145"/>
      <c r="AX166" s="145"/>
      <c r="AY166" s="145"/>
      <c r="AZ166" s="145"/>
      <c r="BA166" s="245"/>
      <c r="BB166" s="411"/>
      <c r="BC166" s="277"/>
      <c r="BD166" s="145"/>
      <c r="BE166" s="145"/>
      <c r="BF166" s="145"/>
      <c r="BG166" s="145"/>
      <c r="BH166" s="145"/>
      <c r="BI166" s="245"/>
      <c r="BJ166" s="412"/>
      <c r="BK166" s="277"/>
      <c r="BL166" s="145"/>
      <c r="BM166" s="145"/>
      <c r="BN166" s="145"/>
      <c r="BO166" s="145"/>
      <c r="BP166" s="145"/>
      <c r="BQ166" s="145"/>
      <c r="BR166" s="245"/>
      <c r="BS166" s="412"/>
      <c r="BT166" s="277"/>
      <c r="BU166" s="145"/>
      <c r="BV166" s="145"/>
      <c r="BW166" s="145"/>
      <c r="BX166" s="145"/>
      <c r="BY166" s="145"/>
      <c r="BZ166" s="245"/>
      <c r="CA166" s="364"/>
      <c r="CB166" s="277"/>
      <c r="CC166" s="145"/>
      <c r="CD166" s="145"/>
      <c r="CE166" s="145"/>
      <c r="CF166" s="145"/>
      <c r="CG166" s="145"/>
      <c r="CH166" s="245"/>
      <c r="CI166" s="364"/>
      <c r="CJ166" s="277"/>
      <c r="CK166" s="145"/>
      <c r="CL166" s="145"/>
      <c r="CM166" s="145"/>
      <c r="CN166" s="145"/>
      <c r="CO166" s="145"/>
      <c r="CP166" s="245"/>
      <c r="CQ166" s="411"/>
      <c r="CR166" s="277"/>
      <c r="CS166" s="145"/>
      <c r="CT166" s="145"/>
      <c r="CU166" s="145">
        <f t="shared" ref="CU166:CU181" si="91">+CR166-CS166</f>
        <v>0</v>
      </c>
      <c r="CV166" s="145">
        <f t="shared" ref="CV166:CV181" si="92">+CR166-CT166</f>
        <v>0</v>
      </c>
      <c r="CW166" s="145"/>
      <c r="CX166" s="245" t="str">
        <f t="shared" si="75"/>
        <v>-</v>
      </c>
      <c r="CY166" s="414"/>
      <c r="CZ166" s="415"/>
      <c r="DA166" s="145"/>
      <c r="DB166" s="145"/>
      <c r="DC166" s="145"/>
      <c r="DD166" s="145"/>
      <c r="DE166" s="245"/>
      <c r="DF166" s="245"/>
      <c r="DG166" s="416"/>
      <c r="DH166" s="416"/>
      <c r="DI166" s="402"/>
      <c r="DJ166" s="118">
        <f t="shared" si="86"/>
        <v>0</v>
      </c>
      <c r="DK166" s="118">
        <f t="shared" si="83"/>
        <v>0</v>
      </c>
      <c r="DL166" s="118">
        <f t="shared" ref="DL166:DL201" si="93">SUM(G166,M166,S166,AA166,AI166,AR166,AZ166,BH166,BQ166,BY166,CG166,CO166)-CW166</f>
        <v>0</v>
      </c>
      <c r="DM166" s="118">
        <f t="shared" ref="DM166:DM201" si="94">SUM(D166,J166,P166,V166,AD166,AL166,AU166,BC166,,BN166,BV166,CD166,CL166)-CT166</f>
        <v>0</v>
      </c>
      <c r="DN166" s="402"/>
      <c r="DO166" s="402"/>
      <c r="DP166" s="417"/>
      <c r="DQ166" s="404">
        <f t="shared" si="76"/>
        <v>0</v>
      </c>
      <c r="DR166" s="118">
        <f t="shared" si="77"/>
        <v>0</v>
      </c>
      <c r="DS166" s="118">
        <f t="shared" si="78"/>
        <v>0</v>
      </c>
      <c r="DT166" s="405"/>
      <c r="DU166" s="406"/>
      <c r="DV166" s="407">
        <f t="shared" si="79"/>
        <v>0</v>
      </c>
      <c r="DX166" s="389">
        <f t="shared" si="80"/>
        <v>0</v>
      </c>
      <c r="DY166" s="389">
        <f t="shared" si="81"/>
        <v>0</v>
      </c>
      <c r="DZ166" s="389">
        <f t="shared" si="82"/>
        <v>0</v>
      </c>
      <c r="EB166" s="408"/>
    </row>
    <row r="167" spans="1:132" ht="22.5" customHeight="1">
      <c r="B167" s="418" t="s">
        <v>405</v>
      </c>
      <c r="C167" s="387" t="s">
        <v>406</v>
      </c>
      <c r="D167" s="388"/>
      <c r="E167" s="389"/>
      <c r="F167" s="389"/>
      <c r="G167" s="389"/>
      <c r="H167" s="390"/>
      <c r="I167" s="391"/>
      <c r="J167" s="388"/>
      <c r="K167" s="389"/>
      <c r="L167" s="389"/>
      <c r="M167" s="389"/>
      <c r="N167" s="390"/>
      <c r="O167" s="392"/>
      <c r="P167" s="388"/>
      <c r="Q167" s="389"/>
      <c r="R167" s="389"/>
      <c r="S167" s="389"/>
      <c r="T167" s="390"/>
      <c r="U167" s="393"/>
      <c r="V167" s="388"/>
      <c r="W167" s="389"/>
      <c r="X167" s="389"/>
      <c r="Y167" s="389"/>
      <c r="Z167" s="389"/>
      <c r="AA167" s="389"/>
      <c r="AB167" s="390"/>
      <c r="AC167" s="392"/>
      <c r="AD167" s="388"/>
      <c r="AE167" s="389"/>
      <c r="AF167" s="389"/>
      <c r="AG167" s="389"/>
      <c r="AH167" s="389"/>
      <c r="AI167" s="389"/>
      <c r="AJ167" s="390"/>
      <c r="AK167" s="392"/>
      <c r="AL167" s="388"/>
      <c r="AM167" s="389"/>
      <c r="AN167" s="389"/>
      <c r="AO167" s="389"/>
      <c r="AP167" s="389"/>
      <c r="AQ167" s="389"/>
      <c r="AR167" s="389"/>
      <c r="AS167" s="390"/>
      <c r="AT167" s="394"/>
      <c r="AU167" s="388"/>
      <c r="AV167" s="389"/>
      <c r="AW167" s="389"/>
      <c r="AX167" s="389"/>
      <c r="AY167" s="389"/>
      <c r="AZ167" s="389"/>
      <c r="BA167" s="390"/>
      <c r="BB167" s="392"/>
      <c r="BC167" s="388"/>
      <c r="BD167" s="389"/>
      <c r="BE167" s="389"/>
      <c r="BF167" s="389"/>
      <c r="BG167" s="389"/>
      <c r="BH167" s="389"/>
      <c r="BI167" s="390"/>
      <c r="BJ167" s="396"/>
      <c r="BK167" s="388"/>
      <c r="BL167" s="389"/>
      <c r="BM167" s="389"/>
      <c r="BN167" s="389"/>
      <c r="BO167" s="389"/>
      <c r="BP167" s="389"/>
      <c r="BQ167" s="389"/>
      <c r="BR167" s="390"/>
      <c r="BS167" s="396"/>
      <c r="BT167" s="388"/>
      <c r="BU167" s="389"/>
      <c r="BV167" s="389"/>
      <c r="BW167" s="389"/>
      <c r="BX167" s="389"/>
      <c r="BY167" s="389"/>
      <c r="BZ167" s="390"/>
      <c r="CA167" s="364"/>
      <c r="CB167" s="388"/>
      <c r="CC167" s="389"/>
      <c r="CD167" s="389"/>
      <c r="CE167" s="389"/>
      <c r="CF167" s="389"/>
      <c r="CG167" s="389"/>
      <c r="CH167" s="390"/>
      <c r="CI167" s="364"/>
      <c r="CJ167" s="388"/>
      <c r="CK167" s="389"/>
      <c r="CL167" s="389"/>
      <c r="CM167" s="389"/>
      <c r="CN167" s="389"/>
      <c r="CO167" s="389"/>
      <c r="CP167" s="390"/>
      <c r="CQ167" s="392"/>
      <c r="CR167" s="397"/>
      <c r="CS167" s="389"/>
      <c r="CT167" s="389"/>
      <c r="CU167" s="389">
        <f t="shared" si="91"/>
        <v>0</v>
      </c>
      <c r="CV167" s="389">
        <f t="shared" si="92"/>
        <v>0</v>
      </c>
      <c r="CW167" s="389"/>
      <c r="CX167" s="390" t="str">
        <f t="shared" ref="CX167:CX198" si="95">IFERROR(CR167/CW167-1, "-")</f>
        <v>-</v>
      </c>
      <c r="CY167" s="399"/>
      <c r="CZ167" s="400"/>
      <c r="DA167" s="389"/>
      <c r="DB167" s="389"/>
      <c r="DC167" s="389"/>
      <c r="DD167" s="389"/>
      <c r="DE167" s="390" t="e">
        <f>+CZ167/DD167-1</f>
        <v>#DIV/0!</v>
      </c>
      <c r="DF167" s="390" t="e">
        <f>+DA167/DD167-1</f>
        <v>#DIV/0!</v>
      </c>
      <c r="DG167" s="401" t="e">
        <f>+DB167/DD167-1</f>
        <v>#DIV/0!</v>
      </c>
      <c r="DH167" s="401" t="e">
        <f>+DC167/DD167-1</f>
        <v>#DIV/0!</v>
      </c>
      <c r="DI167" s="402"/>
      <c r="DJ167" s="118">
        <f t="shared" si="86"/>
        <v>0</v>
      </c>
      <c r="DK167" s="118">
        <f t="shared" si="83"/>
        <v>0</v>
      </c>
      <c r="DL167" s="118">
        <f t="shared" si="93"/>
        <v>0</v>
      </c>
      <c r="DM167" s="118">
        <f t="shared" si="94"/>
        <v>0</v>
      </c>
      <c r="DN167" s="402"/>
      <c r="DO167" s="402"/>
      <c r="DP167" s="403" t="e">
        <f>+DP168+DP171+DP173</f>
        <v>#VALUE!</v>
      </c>
      <c r="DQ167" s="404" t="e">
        <f t="shared" ref="DQ167:DQ198" si="96">-CR167+DP167/10^6</f>
        <v>#VALUE!</v>
      </c>
      <c r="DR167" s="118">
        <f t="shared" ref="DR167:DR201" si="97">SUM(E167,K167,Q167,W167,AE167,AM167,AV167,BD167,BL167,BU167,CC167,CK167)-CS167</f>
        <v>0</v>
      </c>
      <c r="DS167" s="118">
        <f t="shared" ref="DS167:DS201" si="98">SUM(D167,J167,P167,V167,AD167,AL167,AU167,BC167,,BN167,BV167,CD167,CL167)-CT167</f>
        <v>0</v>
      </c>
      <c r="DT167" s="405"/>
      <c r="DU167" s="406">
        <v>3507.1054770000001</v>
      </c>
      <c r="DV167" s="407">
        <f t="shared" ref="DV167:DV198" si="99">DU167-CJ167</f>
        <v>3507.1054770000001</v>
      </c>
      <c r="DX167" s="389">
        <f t="shared" si="80"/>
        <v>0</v>
      </c>
      <c r="DY167" s="389">
        <f t="shared" si="81"/>
        <v>0</v>
      </c>
      <c r="DZ167" s="389">
        <f t="shared" si="82"/>
        <v>0</v>
      </c>
      <c r="EB167" s="408"/>
    </row>
    <row r="168" spans="1:132" ht="15.75" customHeight="1">
      <c r="B168" s="471" t="s">
        <v>407</v>
      </c>
      <c r="C168" s="387" t="s">
        <v>408</v>
      </c>
      <c r="D168" s="543"/>
      <c r="E168" s="544"/>
      <c r="F168" s="145"/>
      <c r="G168" s="145"/>
      <c r="H168" s="545"/>
      <c r="I168" s="546"/>
      <c r="J168" s="543"/>
      <c r="K168" s="544"/>
      <c r="L168" s="145"/>
      <c r="M168" s="145"/>
      <c r="N168" s="545"/>
      <c r="O168" s="546"/>
      <c r="P168" s="543"/>
      <c r="Q168" s="544"/>
      <c r="R168" s="145"/>
      <c r="S168" s="145"/>
      <c r="T168" s="545"/>
      <c r="U168" s="547"/>
      <c r="V168" s="543"/>
      <c r="W168" s="544"/>
      <c r="X168" s="544"/>
      <c r="Y168" s="145"/>
      <c r="Z168" s="145"/>
      <c r="AA168" s="145"/>
      <c r="AB168" s="545"/>
      <c r="AC168" s="546"/>
      <c r="AD168" s="543"/>
      <c r="AE168" s="544"/>
      <c r="AF168" s="544"/>
      <c r="AG168" s="145"/>
      <c r="AH168" s="145"/>
      <c r="AI168" s="145"/>
      <c r="AJ168" s="545"/>
      <c r="AK168" s="546"/>
      <c r="AL168" s="543"/>
      <c r="AM168" s="544"/>
      <c r="AN168" s="544"/>
      <c r="AO168" s="544"/>
      <c r="AP168" s="145"/>
      <c r="AQ168" s="145"/>
      <c r="AR168" s="145"/>
      <c r="AS168" s="545"/>
      <c r="AT168" s="548"/>
      <c r="AU168" s="543"/>
      <c r="AV168" s="544"/>
      <c r="AW168" s="544"/>
      <c r="AX168" s="145"/>
      <c r="AY168" s="145"/>
      <c r="AZ168" s="145"/>
      <c r="BA168" s="545"/>
      <c r="BB168" s="546"/>
      <c r="BC168" s="543"/>
      <c r="BD168" s="544"/>
      <c r="BE168" s="544"/>
      <c r="BF168" s="145"/>
      <c r="BG168" s="145"/>
      <c r="BH168" s="145"/>
      <c r="BI168" s="545"/>
      <c r="BJ168" s="547"/>
      <c r="BK168" s="543"/>
      <c r="BL168" s="544"/>
      <c r="BM168" s="544"/>
      <c r="BN168" s="544"/>
      <c r="BO168" s="145"/>
      <c r="BP168" s="145"/>
      <c r="BQ168" s="145"/>
      <c r="BR168" s="545"/>
      <c r="BS168" s="547"/>
      <c r="BT168" s="543"/>
      <c r="BU168" s="544"/>
      <c r="BV168" s="544"/>
      <c r="BW168" s="145"/>
      <c r="BX168" s="145"/>
      <c r="BY168" s="145"/>
      <c r="BZ168" s="545"/>
      <c r="CA168" s="364"/>
      <c r="CB168" s="543"/>
      <c r="CC168" s="544"/>
      <c r="CD168" s="544"/>
      <c r="CE168" s="145"/>
      <c r="CF168" s="145"/>
      <c r="CG168" s="145"/>
      <c r="CH168" s="545"/>
      <c r="CI168" s="364"/>
      <c r="CJ168" s="543"/>
      <c r="CK168" s="544"/>
      <c r="CL168" s="544"/>
      <c r="CM168" s="145"/>
      <c r="CN168" s="145"/>
      <c r="CO168" s="145"/>
      <c r="CP168" s="545"/>
      <c r="CQ168" s="546"/>
      <c r="CR168" s="543"/>
      <c r="CS168" s="544"/>
      <c r="CT168" s="544"/>
      <c r="CU168" s="544">
        <f t="shared" si="91"/>
        <v>0</v>
      </c>
      <c r="CV168" s="544">
        <f t="shared" si="92"/>
        <v>0</v>
      </c>
      <c r="CW168" s="544"/>
      <c r="CX168" s="545" t="str">
        <f t="shared" si="95"/>
        <v>-</v>
      </c>
      <c r="CY168" s="414"/>
      <c r="CZ168" s="549"/>
      <c r="DA168" s="544"/>
      <c r="DB168" s="544"/>
      <c r="DC168" s="544"/>
      <c r="DD168" s="544"/>
      <c r="DE168" s="545" t="e">
        <f>+CZ168/DD168-1</f>
        <v>#DIV/0!</v>
      </c>
      <c r="DF168" s="545" t="e">
        <f>+DA168/DD168-1</f>
        <v>#DIV/0!</v>
      </c>
      <c r="DG168" s="550" t="e">
        <f>+DB168/DD168-1</f>
        <v>#DIV/0!</v>
      </c>
      <c r="DH168" s="550" t="e">
        <f>+DC168/DD168-1</f>
        <v>#DIV/0!</v>
      </c>
      <c r="DI168" s="402"/>
      <c r="DJ168" s="118">
        <f t="shared" si="86"/>
        <v>0</v>
      </c>
      <c r="DK168" s="118">
        <f t="shared" si="83"/>
        <v>0</v>
      </c>
      <c r="DL168" s="118">
        <f t="shared" si="93"/>
        <v>0</v>
      </c>
      <c r="DM168" s="118">
        <f t="shared" si="94"/>
        <v>0</v>
      </c>
      <c r="DN168" s="402"/>
      <c r="DO168" s="402"/>
      <c r="DP168" s="551">
        <f>+DP169+DP170</f>
        <v>27649911524</v>
      </c>
      <c r="DQ168" s="404">
        <f t="shared" si="96"/>
        <v>27649.911523999999</v>
      </c>
      <c r="DR168" s="118">
        <f t="shared" si="97"/>
        <v>0</v>
      </c>
      <c r="DS168" s="118">
        <f t="shared" si="98"/>
        <v>0</v>
      </c>
      <c r="DT168" s="405"/>
      <c r="DU168" s="406">
        <v>2477.6417110000002</v>
      </c>
      <c r="DV168" s="407">
        <f t="shared" si="99"/>
        <v>2477.6417110000002</v>
      </c>
      <c r="DX168" s="389">
        <f t="shared" si="80"/>
        <v>0</v>
      </c>
      <c r="DY168" s="389">
        <f t="shared" si="81"/>
        <v>0</v>
      </c>
      <c r="DZ168" s="389">
        <f t="shared" si="82"/>
        <v>0</v>
      </c>
      <c r="EB168" s="408"/>
    </row>
    <row r="169" spans="1:132" s="430" customFormat="1" ht="15.75" hidden="1" customHeight="1" outlineLevel="1">
      <c r="A169" s="281"/>
      <c r="B169" s="433" t="s">
        <v>409</v>
      </c>
      <c r="C169" s="420" t="s">
        <v>410</v>
      </c>
      <c r="D169" s="421"/>
      <c r="E169" s="422"/>
      <c r="F169" s="422"/>
      <c r="G169" s="422"/>
      <c r="H169" s="423"/>
      <c r="I169" s="411"/>
      <c r="J169" s="421"/>
      <c r="K169" s="422"/>
      <c r="L169" s="422"/>
      <c r="M169" s="422"/>
      <c r="N169" s="423"/>
      <c r="O169" s="424"/>
      <c r="P169" s="421"/>
      <c r="Q169" s="422"/>
      <c r="R169" s="422"/>
      <c r="S169" s="422"/>
      <c r="T169" s="423"/>
      <c r="U169" s="412"/>
      <c r="V169" s="421"/>
      <c r="W169" s="422"/>
      <c r="X169" s="422"/>
      <c r="Y169" s="422"/>
      <c r="Z169" s="422"/>
      <c r="AA169" s="422"/>
      <c r="AB169" s="423"/>
      <c r="AC169" s="424"/>
      <c r="AD169" s="421"/>
      <c r="AE169" s="422"/>
      <c r="AF169" s="422"/>
      <c r="AG169" s="422"/>
      <c r="AH169" s="422"/>
      <c r="AI169" s="422"/>
      <c r="AJ169" s="423"/>
      <c r="AK169" s="424"/>
      <c r="AL169" s="421"/>
      <c r="AM169" s="422"/>
      <c r="AN169" s="422"/>
      <c r="AO169" s="422"/>
      <c r="AP169" s="422"/>
      <c r="AQ169" s="422"/>
      <c r="AR169" s="422"/>
      <c r="AS169" s="423"/>
      <c r="AT169" s="413"/>
      <c r="AU169" s="421"/>
      <c r="AV169" s="422"/>
      <c r="AW169" s="422"/>
      <c r="AX169" s="422"/>
      <c r="AY169" s="422"/>
      <c r="AZ169" s="422"/>
      <c r="BA169" s="423"/>
      <c r="BB169" s="424"/>
      <c r="BC169" s="421"/>
      <c r="BD169" s="422"/>
      <c r="BE169" s="422"/>
      <c r="BF169" s="422"/>
      <c r="BG169" s="422"/>
      <c r="BH169" s="422"/>
      <c r="BI169" s="423"/>
      <c r="BJ169" s="425"/>
      <c r="BK169" s="421"/>
      <c r="BL169" s="422"/>
      <c r="BM169" s="422"/>
      <c r="BN169" s="422"/>
      <c r="BO169" s="422"/>
      <c r="BP169" s="422"/>
      <c r="BQ169" s="422"/>
      <c r="BR169" s="423"/>
      <c r="BS169" s="425"/>
      <c r="BT169" s="421"/>
      <c r="BU169" s="422"/>
      <c r="BV169" s="422"/>
      <c r="BW169" s="422"/>
      <c r="BX169" s="422"/>
      <c r="BY169" s="422"/>
      <c r="BZ169" s="423"/>
      <c r="CA169" s="364"/>
      <c r="CB169" s="421"/>
      <c r="CC169" s="422"/>
      <c r="CD169" s="422"/>
      <c r="CE169" s="422"/>
      <c r="CF169" s="422"/>
      <c r="CG169" s="422"/>
      <c r="CH169" s="423"/>
      <c r="CI169" s="364"/>
      <c r="CJ169" s="421"/>
      <c r="CK169" s="422"/>
      <c r="CL169" s="422"/>
      <c r="CM169" s="422"/>
      <c r="CN169" s="422"/>
      <c r="CO169" s="422"/>
      <c r="CP169" s="423"/>
      <c r="CQ169" s="424"/>
      <c r="CR169" s="573"/>
      <c r="CS169" s="422"/>
      <c r="CT169" s="422"/>
      <c r="CU169" s="422">
        <f t="shared" si="91"/>
        <v>0</v>
      </c>
      <c r="CV169" s="422">
        <f t="shared" si="92"/>
        <v>0</v>
      </c>
      <c r="CW169" s="422"/>
      <c r="CX169" s="423" t="str">
        <f t="shared" si="95"/>
        <v>-</v>
      </c>
      <c r="CY169" s="414"/>
      <c r="CZ169" s="426"/>
      <c r="DA169" s="422"/>
      <c r="DB169" s="422"/>
      <c r="DC169" s="422"/>
      <c r="DD169" s="422"/>
      <c r="DE169" s="423" t="e">
        <f>+CZ169/DD169-1</f>
        <v>#DIV/0!</v>
      </c>
      <c r="DF169" s="423" t="e">
        <f>+DA169/DD169-1</f>
        <v>#DIV/0!</v>
      </c>
      <c r="DG169" s="427" t="e">
        <f>+DB169/DD169-1</f>
        <v>#DIV/0!</v>
      </c>
      <c r="DH169" s="427" t="e">
        <f>+DC169/DD169-1</f>
        <v>#DIV/0!</v>
      </c>
      <c r="DI169" s="402"/>
      <c r="DJ169" s="118">
        <f t="shared" si="86"/>
        <v>0</v>
      </c>
      <c r="DK169" s="118">
        <f t="shared" si="83"/>
        <v>0</v>
      </c>
      <c r="DL169" s="118">
        <f t="shared" si="93"/>
        <v>0</v>
      </c>
      <c r="DM169" s="118">
        <f t="shared" si="94"/>
        <v>0</v>
      </c>
      <c r="DN169" s="402"/>
      <c r="DO169" s="402"/>
      <c r="DP169" s="421">
        <v>27649911524</v>
      </c>
      <c r="DQ169" s="404"/>
      <c r="DR169" s="118">
        <f t="shared" si="97"/>
        <v>0</v>
      </c>
      <c r="DS169" s="118">
        <f t="shared" si="98"/>
        <v>0</v>
      </c>
      <c r="DT169" s="405"/>
      <c r="DU169" s="429">
        <v>2477.6417110000002</v>
      </c>
      <c r="DV169" s="407">
        <f t="shared" si="99"/>
        <v>2477.6417110000002</v>
      </c>
      <c r="DX169" s="389">
        <f t="shared" ref="DX169:DX202" si="100">(CS169-CZ169)*10^6</f>
        <v>0</v>
      </c>
      <c r="DY169" s="389">
        <f t="shared" ref="DY169:DY202" si="101">(CT169-DC169)*10^6</f>
        <v>0</v>
      </c>
      <c r="DZ169" s="389">
        <f t="shared" ref="DZ169:DZ202" si="102">(CW169-DD169)*10^6</f>
        <v>0</v>
      </c>
      <c r="EB169" s="408"/>
    </row>
    <row r="170" spans="1:132" s="430" customFormat="1" ht="30" hidden="1" customHeight="1" outlineLevel="1">
      <c r="A170" s="281"/>
      <c r="B170" s="574" t="s">
        <v>411</v>
      </c>
      <c r="C170" s="420" t="s">
        <v>412</v>
      </c>
      <c r="D170" s="421"/>
      <c r="E170" s="422"/>
      <c r="F170" s="422"/>
      <c r="G170" s="422"/>
      <c r="H170" s="423"/>
      <c r="I170" s="411"/>
      <c r="J170" s="421"/>
      <c r="K170" s="422"/>
      <c r="L170" s="422"/>
      <c r="M170" s="422"/>
      <c r="N170" s="423"/>
      <c r="O170" s="424"/>
      <c r="P170" s="421"/>
      <c r="Q170" s="422"/>
      <c r="R170" s="422"/>
      <c r="S170" s="422"/>
      <c r="T170" s="423"/>
      <c r="U170" s="412"/>
      <c r="V170" s="421"/>
      <c r="W170" s="422"/>
      <c r="X170" s="422"/>
      <c r="Y170" s="422"/>
      <c r="Z170" s="422"/>
      <c r="AA170" s="422"/>
      <c r="AB170" s="423"/>
      <c r="AC170" s="424"/>
      <c r="AD170" s="421"/>
      <c r="AE170" s="422"/>
      <c r="AF170" s="422"/>
      <c r="AG170" s="422"/>
      <c r="AH170" s="422"/>
      <c r="AI170" s="422"/>
      <c r="AJ170" s="423"/>
      <c r="AK170" s="424"/>
      <c r="AL170" s="421"/>
      <c r="AM170" s="422"/>
      <c r="AN170" s="422"/>
      <c r="AO170" s="422"/>
      <c r="AP170" s="422"/>
      <c r="AQ170" s="422"/>
      <c r="AR170" s="422"/>
      <c r="AS170" s="423"/>
      <c r="AT170" s="413"/>
      <c r="AU170" s="421"/>
      <c r="AV170" s="422"/>
      <c r="AW170" s="422"/>
      <c r="AX170" s="422"/>
      <c r="AY170" s="422"/>
      <c r="AZ170" s="422"/>
      <c r="BA170" s="423"/>
      <c r="BB170" s="424"/>
      <c r="BC170" s="421"/>
      <c r="BD170" s="422"/>
      <c r="BE170" s="422"/>
      <c r="BF170" s="422"/>
      <c r="BG170" s="422"/>
      <c r="BH170" s="422"/>
      <c r="BI170" s="423"/>
      <c r="BJ170" s="425"/>
      <c r="BK170" s="421"/>
      <c r="BL170" s="422"/>
      <c r="BM170" s="422"/>
      <c r="BN170" s="422"/>
      <c r="BO170" s="422"/>
      <c r="BP170" s="422"/>
      <c r="BQ170" s="422"/>
      <c r="BR170" s="423"/>
      <c r="BS170" s="425"/>
      <c r="BT170" s="421"/>
      <c r="BU170" s="422"/>
      <c r="BV170" s="422"/>
      <c r="BW170" s="422"/>
      <c r="BX170" s="422"/>
      <c r="BY170" s="422"/>
      <c r="BZ170" s="423"/>
      <c r="CA170" s="364"/>
      <c r="CB170" s="421"/>
      <c r="CC170" s="422"/>
      <c r="CD170" s="422"/>
      <c r="CE170" s="422"/>
      <c r="CF170" s="422"/>
      <c r="CG170" s="422"/>
      <c r="CH170" s="423"/>
      <c r="CI170" s="364"/>
      <c r="CJ170" s="421"/>
      <c r="CK170" s="422"/>
      <c r="CL170" s="422"/>
      <c r="CM170" s="422"/>
      <c r="CN170" s="422"/>
      <c r="CO170" s="422"/>
      <c r="CP170" s="423"/>
      <c r="CQ170" s="424"/>
      <c r="CR170" s="421"/>
      <c r="CS170" s="422"/>
      <c r="CT170" s="422"/>
      <c r="CU170" s="422">
        <f t="shared" si="91"/>
        <v>0</v>
      </c>
      <c r="CV170" s="422">
        <f t="shared" si="92"/>
        <v>0</v>
      </c>
      <c r="CW170" s="422"/>
      <c r="CX170" s="423" t="str">
        <f t="shared" si="95"/>
        <v>-</v>
      </c>
      <c r="CY170" s="414"/>
      <c r="CZ170" s="426"/>
      <c r="DA170" s="422"/>
      <c r="DB170" s="422"/>
      <c r="DC170" s="422"/>
      <c r="DD170" s="422"/>
      <c r="DE170" s="423" t="e">
        <f>+CZ170/DD170-1</f>
        <v>#DIV/0!</v>
      </c>
      <c r="DF170" s="423" t="e">
        <f>+DA170/DD170-1</f>
        <v>#DIV/0!</v>
      </c>
      <c r="DG170" s="427" t="e">
        <f>+DB170/DD170-1</f>
        <v>#DIV/0!</v>
      </c>
      <c r="DH170" s="427" t="e">
        <f>+DC170/DD170-1</f>
        <v>#DIV/0!</v>
      </c>
      <c r="DI170" s="402"/>
      <c r="DJ170" s="118">
        <f t="shared" si="86"/>
        <v>0</v>
      </c>
      <c r="DK170" s="118">
        <f t="shared" si="83"/>
        <v>0</v>
      </c>
      <c r="DL170" s="118">
        <f t="shared" si="93"/>
        <v>0</v>
      </c>
      <c r="DM170" s="118">
        <f t="shared" si="94"/>
        <v>0</v>
      </c>
      <c r="DN170" s="402"/>
      <c r="DO170" s="402"/>
      <c r="DP170" s="428"/>
      <c r="DQ170" s="404"/>
      <c r="DR170" s="118">
        <f t="shared" si="97"/>
        <v>0</v>
      </c>
      <c r="DS170" s="118">
        <f t="shared" si="98"/>
        <v>0</v>
      </c>
      <c r="DT170" s="405"/>
      <c r="DU170" s="429"/>
      <c r="DV170" s="407">
        <f t="shared" si="99"/>
        <v>0</v>
      </c>
      <c r="DX170" s="389">
        <f t="shared" si="100"/>
        <v>0</v>
      </c>
      <c r="DY170" s="389">
        <f t="shared" si="101"/>
        <v>0</v>
      </c>
      <c r="DZ170" s="389">
        <f t="shared" si="102"/>
        <v>0</v>
      </c>
      <c r="EB170" s="408"/>
    </row>
    <row r="171" spans="1:132" ht="15.75" customHeight="1">
      <c r="B171" s="503" t="s">
        <v>413</v>
      </c>
      <c r="C171" s="387" t="s">
        <v>414</v>
      </c>
      <c r="D171" s="277"/>
      <c r="E171" s="145"/>
      <c r="F171" s="145"/>
      <c r="G171" s="145"/>
      <c r="H171" s="245"/>
      <c r="I171" s="411"/>
      <c r="J171" s="277"/>
      <c r="K171" s="145"/>
      <c r="L171" s="145"/>
      <c r="M171" s="145"/>
      <c r="N171" s="245"/>
      <c r="O171" s="411"/>
      <c r="P171" s="277"/>
      <c r="Q171" s="145"/>
      <c r="R171" s="145"/>
      <c r="S171" s="145"/>
      <c r="T171" s="245"/>
      <c r="U171" s="412"/>
      <c r="V171" s="277"/>
      <c r="W171" s="145"/>
      <c r="X171" s="145"/>
      <c r="Y171" s="145"/>
      <c r="Z171" s="145"/>
      <c r="AA171" s="145"/>
      <c r="AB171" s="245"/>
      <c r="AC171" s="411"/>
      <c r="AD171" s="277"/>
      <c r="AE171" s="145"/>
      <c r="AF171" s="145"/>
      <c r="AG171" s="145"/>
      <c r="AH171" s="145"/>
      <c r="AI171" s="145"/>
      <c r="AJ171" s="245"/>
      <c r="AK171" s="411"/>
      <c r="AL171" s="277"/>
      <c r="AM171" s="145"/>
      <c r="AN171" s="145"/>
      <c r="AO171" s="145"/>
      <c r="AP171" s="145"/>
      <c r="AQ171" s="145"/>
      <c r="AR171" s="145"/>
      <c r="AS171" s="245"/>
      <c r="AT171" s="413"/>
      <c r="AU171" s="277"/>
      <c r="AV171" s="145"/>
      <c r="AW171" s="145"/>
      <c r="AX171" s="145"/>
      <c r="AY171" s="145"/>
      <c r="AZ171" s="145"/>
      <c r="BA171" s="245"/>
      <c r="BB171" s="411"/>
      <c r="BC171" s="277"/>
      <c r="BD171" s="145"/>
      <c r="BE171" s="145"/>
      <c r="BF171" s="145"/>
      <c r="BG171" s="145"/>
      <c r="BH171" s="145"/>
      <c r="BI171" s="245"/>
      <c r="BJ171" s="412"/>
      <c r="BK171" s="277"/>
      <c r="BL171" s="145"/>
      <c r="BM171" s="145"/>
      <c r="BN171" s="145"/>
      <c r="BO171" s="145"/>
      <c r="BP171" s="145"/>
      <c r="BQ171" s="145"/>
      <c r="BR171" s="245"/>
      <c r="BS171" s="412"/>
      <c r="BT171" s="277"/>
      <c r="BU171" s="145"/>
      <c r="BV171" s="145"/>
      <c r="BW171" s="145"/>
      <c r="BX171" s="145"/>
      <c r="BY171" s="145"/>
      <c r="BZ171" s="245"/>
      <c r="CA171" s="364"/>
      <c r="CB171" s="277"/>
      <c r="CC171" s="145"/>
      <c r="CD171" s="145"/>
      <c r="CE171" s="145"/>
      <c r="CF171" s="145"/>
      <c r="CG171" s="145"/>
      <c r="CH171" s="245"/>
      <c r="CI171" s="364"/>
      <c r="CJ171" s="277"/>
      <c r="CK171" s="145"/>
      <c r="CL171" s="145"/>
      <c r="CM171" s="145"/>
      <c r="CN171" s="145"/>
      <c r="CO171" s="145"/>
      <c r="CP171" s="245"/>
      <c r="CQ171" s="411"/>
      <c r="CR171" s="277"/>
      <c r="CS171" s="145"/>
      <c r="CT171" s="145"/>
      <c r="CU171" s="145">
        <f t="shared" si="91"/>
        <v>0</v>
      </c>
      <c r="CV171" s="145">
        <f t="shared" si="92"/>
        <v>0</v>
      </c>
      <c r="CW171" s="145"/>
      <c r="CX171" s="245" t="str">
        <f t="shared" si="95"/>
        <v>-</v>
      </c>
      <c r="CY171" s="414"/>
      <c r="CZ171" s="415"/>
      <c r="DA171" s="145"/>
      <c r="DB171" s="145"/>
      <c r="DC171" s="145"/>
      <c r="DD171" s="145"/>
      <c r="DE171" s="245"/>
      <c r="DF171" s="245"/>
      <c r="DG171" s="416"/>
      <c r="DH171" s="416"/>
      <c r="DI171" s="402"/>
      <c r="DJ171" s="118">
        <f t="shared" si="86"/>
        <v>0</v>
      </c>
      <c r="DK171" s="118">
        <f t="shared" si="83"/>
        <v>0</v>
      </c>
      <c r="DL171" s="118">
        <f t="shared" si="93"/>
        <v>0</v>
      </c>
      <c r="DM171" s="118">
        <f t="shared" si="94"/>
        <v>0</v>
      </c>
      <c r="DN171" s="402"/>
      <c r="DO171" s="402"/>
      <c r="DP171" s="417"/>
      <c r="DQ171" s="404"/>
      <c r="DR171" s="118">
        <f t="shared" si="97"/>
        <v>0</v>
      </c>
      <c r="DS171" s="118">
        <f t="shared" si="98"/>
        <v>0</v>
      </c>
      <c r="DT171" s="405"/>
      <c r="DU171" s="406"/>
      <c r="DV171" s="407">
        <f t="shared" si="99"/>
        <v>0</v>
      </c>
      <c r="DX171" s="389">
        <f t="shared" si="100"/>
        <v>0</v>
      </c>
      <c r="DY171" s="389">
        <f t="shared" si="101"/>
        <v>0</v>
      </c>
      <c r="DZ171" s="389">
        <f t="shared" si="102"/>
        <v>0</v>
      </c>
      <c r="EB171" s="408"/>
    </row>
    <row r="172" spans="1:132" s="430" customFormat="1" ht="15.75" hidden="1" customHeight="1" outlineLevel="1">
      <c r="A172" s="281"/>
      <c r="B172" s="433" t="s">
        <v>413</v>
      </c>
      <c r="C172" s="420" t="s">
        <v>415</v>
      </c>
      <c r="D172" s="421"/>
      <c r="E172" s="422"/>
      <c r="F172" s="422"/>
      <c r="G172" s="422"/>
      <c r="H172" s="423"/>
      <c r="I172" s="411"/>
      <c r="J172" s="421"/>
      <c r="K172" s="422"/>
      <c r="L172" s="422"/>
      <c r="M172" s="422"/>
      <c r="N172" s="423"/>
      <c r="O172" s="424"/>
      <c r="P172" s="421"/>
      <c r="Q172" s="422"/>
      <c r="R172" s="422"/>
      <c r="S172" s="422"/>
      <c r="T172" s="423"/>
      <c r="U172" s="412"/>
      <c r="V172" s="421"/>
      <c r="W172" s="422"/>
      <c r="X172" s="422"/>
      <c r="Y172" s="422"/>
      <c r="Z172" s="422"/>
      <c r="AA172" s="422"/>
      <c r="AB172" s="423"/>
      <c r="AC172" s="424"/>
      <c r="AD172" s="421"/>
      <c r="AE172" s="422"/>
      <c r="AF172" s="422"/>
      <c r="AG172" s="422"/>
      <c r="AH172" s="422"/>
      <c r="AI172" s="422"/>
      <c r="AJ172" s="423"/>
      <c r="AK172" s="424"/>
      <c r="AL172" s="421"/>
      <c r="AM172" s="422"/>
      <c r="AN172" s="422"/>
      <c r="AO172" s="422"/>
      <c r="AP172" s="422"/>
      <c r="AQ172" s="422"/>
      <c r="AR172" s="422"/>
      <c r="AS172" s="423"/>
      <c r="AT172" s="413"/>
      <c r="AU172" s="421"/>
      <c r="AV172" s="422"/>
      <c r="AW172" s="422"/>
      <c r="AX172" s="422"/>
      <c r="AY172" s="422"/>
      <c r="AZ172" s="422"/>
      <c r="BA172" s="423"/>
      <c r="BB172" s="424"/>
      <c r="BC172" s="421"/>
      <c r="BD172" s="422"/>
      <c r="BE172" s="422"/>
      <c r="BF172" s="422"/>
      <c r="BG172" s="422"/>
      <c r="BH172" s="422"/>
      <c r="BI172" s="423"/>
      <c r="BJ172" s="425"/>
      <c r="BK172" s="421"/>
      <c r="BL172" s="422"/>
      <c r="BM172" s="422"/>
      <c r="BN172" s="422"/>
      <c r="BO172" s="422"/>
      <c r="BP172" s="422"/>
      <c r="BQ172" s="422"/>
      <c r="BR172" s="423"/>
      <c r="BS172" s="425"/>
      <c r="BT172" s="421"/>
      <c r="BU172" s="422"/>
      <c r="BV172" s="422"/>
      <c r="BW172" s="422"/>
      <c r="BX172" s="422"/>
      <c r="BY172" s="422"/>
      <c r="BZ172" s="423"/>
      <c r="CA172" s="364"/>
      <c r="CB172" s="421"/>
      <c r="CC172" s="422"/>
      <c r="CD172" s="422"/>
      <c r="CE172" s="422"/>
      <c r="CF172" s="422"/>
      <c r="CG172" s="422"/>
      <c r="CH172" s="423"/>
      <c r="CI172" s="364"/>
      <c r="CJ172" s="421"/>
      <c r="CK172" s="422"/>
      <c r="CL172" s="422"/>
      <c r="CM172" s="422"/>
      <c r="CN172" s="422"/>
      <c r="CO172" s="422"/>
      <c r="CP172" s="423"/>
      <c r="CQ172" s="424"/>
      <c r="CR172" s="421"/>
      <c r="CS172" s="422"/>
      <c r="CT172" s="422"/>
      <c r="CU172" s="422">
        <f t="shared" si="91"/>
        <v>0</v>
      </c>
      <c r="CV172" s="422">
        <f t="shared" si="92"/>
        <v>0</v>
      </c>
      <c r="CW172" s="422"/>
      <c r="CX172" s="423" t="str">
        <f t="shared" si="95"/>
        <v>-</v>
      </c>
      <c r="CY172" s="414"/>
      <c r="CZ172" s="426"/>
      <c r="DA172" s="422"/>
      <c r="DB172" s="422"/>
      <c r="DC172" s="422"/>
      <c r="DD172" s="422"/>
      <c r="DE172" s="423"/>
      <c r="DF172" s="423"/>
      <c r="DG172" s="427"/>
      <c r="DH172" s="427"/>
      <c r="DI172" s="402"/>
      <c r="DJ172" s="118">
        <f t="shared" si="86"/>
        <v>0</v>
      </c>
      <c r="DK172" s="118">
        <f t="shared" si="83"/>
        <v>0</v>
      </c>
      <c r="DL172" s="118">
        <f t="shared" si="93"/>
        <v>0</v>
      </c>
      <c r="DM172" s="118">
        <f t="shared" si="94"/>
        <v>0</v>
      </c>
      <c r="DN172" s="402"/>
      <c r="DO172" s="402"/>
      <c r="DP172" s="428"/>
      <c r="DQ172" s="404">
        <f t="shared" ref="DQ172:DQ201" si="103">-CR172+DP172/10^6</f>
        <v>0</v>
      </c>
      <c r="DR172" s="118">
        <f t="shared" si="97"/>
        <v>0</v>
      </c>
      <c r="DS172" s="118">
        <f t="shared" si="98"/>
        <v>0</v>
      </c>
      <c r="DT172" s="405"/>
      <c r="DU172" s="429"/>
      <c r="DV172" s="407">
        <f t="shared" si="99"/>
        <v>0</v>
      </c>
      <c r="DX172" s="389">
        <f t="shared" si="100"/>
        <v>0</v>
      </c>
      <c r="DY172" s="389">
        <f t="shared" si="101"/>
        <v>0</v>
      </c>
      <c r="DZ172" s="389">
        <f t="shared" si="102"/>
        <v>0</v>
      </c>
      <c r="EB172" s="408"/>
    </row>
    <row r="173" spans="1:132" ht="15.75" customHeight="1">
      <c r="B173" s="503" t="s">
        <v>416</v>
      </c>
      <c r="C173" s="387" t="s">
        <v>417</v>
      </c>
      <c r="D173" s="277"/>
      <c r="E173" s="145"/>
      <c r="F173" s="145"/>
      <c r="G173" s="145"/>
      <c r="H173" s="245"/>
      <c r="I173" s="411"/>
      <c r="J173" s="277"/>
      <c r="K173" s="145"/>
      <c r="L173" s="145"/>
      <c r="M173" s="145"/>
      <c r="N173" s="245"/>
      <c r="O173" s="411"/>
      <c r="P173" s="277"/>
      <c r="Q173" s="145"/>
      <c r="R173" s="145"/>
      <c r="S173" s="145"/>
      <c r="T173" s="245"/>
      <c r="U173" s="412"/>
      <c r="V173" s="277"/>
      <c r="W173" s="145"/>
      <c r="X173" s="145"/>
      <c r="Y173" s="145"/>
      <c r="Z173" s="145"/>
      <c r="AA173" s="145"/>
      <c r="AB173" s="245"/>
      <c r="AC173" s="411"/>
      <c r="AD173" s="277"/>
      <c r="AE173" s="145"/>
      <c r="AF173" s="145"/>
      <c r="AG173" s="145"/>
      <c r="AH173" s="145"/>
      <c r="AI173" s="145"/>
      <c r="AJ173" s="245"/>
      <c r="AK173" s="411"/>
      <c r="AL173" s="277"/>
      <c r="AM173" s="145"/>
      <c r="AN173" s="145"/>
      <c r="AO173" s="145"/>
      <c r="AP173" s="145"/>
      <c r="AQ173" s="145"/>
      <c r="AR173" s="145"/>
      <c r="AS173" s="245"/>
      <c r="AT173" s="413"/>
      <c r="AU173" s="277"/>
      <c r="AV173" s="145"/>
      <c r="AW173" s="145"/>
      <c r="AX173" s="145"/>
      <c r="AY173" s="145"/>
      <c r="AZ173" s="145"/>
      <c r="BA173" s="245"/>
      <c r="BB173" s="411"/>
      <c r="BC173" s="277"/>
      <c r="BD173" s="145"/>
      <c r="BE173" s="145"/>
      <c r="BF173" s="145"/>
      <c r="BG173" s="145"/>
      <c r="BH173" s="145"/>
      <c r="BI173" s="245"/>
      <c r="BJ173" s="412"/>
      <c r="BK173" s="277"/>
      <c r="BL173" s="145"/>
      <c r="BM173" s="145"/>
      <c r="BN173" s="145"/>
      <c r="BO173" s="145"/>
      <c r="BP173" s="145"/>
      <c r="BQ173" s="145"/>
      <c r="BR173" s="245"/>
      <c r="BS173" s="412"/>
      <c r="BT173" s="277"/>
      <c r="BU173" s="145"/>
      <c r="BV173" s="145"/>
      <c r="BW173" s="145"/>
      <c r="BX173" s="145"/>
      <c r="BY173" s="145"/>
      <c r="BZ173" s="245"/>
      <c r="CA173" s="364"/>
      <c r="CB173" s="277"/>
      <c r="CC173" s="145"/>
      <c r="CD173" s="145"/>
      <c r="CE173" s="145"/>
      <c r="CF173" s="145"/>
      <c r="CG173" s="145"/>
      <c r="CH173" s="245"/>
      <c r="CI173" s="364"/>
      <c r="CJ173" s="277"/>
      <c r="CK173" s="145"/>
      <c r="CL173" s="145"/>
      <c r="CM173" s="145"/>
      <c r="CN173" s="145"/>
      <c r="CO173" s="145"/>
      <c r="CP173" s="245"/>
      <c r="CQ173" s="411"/>
      <c r="CR173" s="277"/>
      <c r="CS173" s="145"/>
      <c r="CT173" s="145"/>
      <c r="CU173" s="145">
        <f t="shared" si="91"/>
        <v>0</v>
      </c>
      <c r="CV173" s="145">
        <f t="shared" si="92"/>
        <v>0</v>
      </c>
      <c r="CW173" s="145"/>
      <c r="CX173" s="245" t="str">
        <f t="shared" si="95"/>
        <v>-</v>
      </c>
      <c r="CY173" s="414"/>
      <c r="CZ173" s="415"/>
      <c r="DA173" s="145"/>
      <c r="DB173" s="145"/>
      <c r="DC173" s="145"/>
      <c r="DD173" s="145"/>
      <c r="DE173" s="245" t="e">
        <f>+CZ173/DD173-1</f>
        <v>#DIV/0!</v>
      </c>
      <c r="DF173" s="245" t="e">
        <f>+DA173/DD173-1</f>
        <v>#DIV/0!</v>
      </c>
      <c r="DG173" s="416" t="e">
        <f>+DB173/DD173-1</f>
        <v>#DIV/0!</v>
      </c>
      <c r="DH173" s="416" t="e">
        <f>+DC173/DD173-1</f>
        <v>#DIV/0!</v>
      </c>
      <c r="DI173" s="402"/>
      <c r="DJ173" s="118">
        <f t="shared" si="86"/>
        <v>0</v>
      </c>
      <c r="DK173" s="118">
        <f t="shared" si="83"/>
        <v>0</v>
      </c>
      <c r="DL173" s="118">
        <f t="shared" si="93"/>
        <v>0</v>
      </c>
      <c r="DM173" s="118">
        <f t="shared" si="94"/>
        <v>0</v>
      </c>
      <c r="DN173" s="402"/>
      <c r="DO173" s="402"/>
      <c r="DP173" s="417" t="e">
        <f>SUM(DP174:DP181)</f>
        <v>#VALUE!</v>
      </c>
      <c r="DQ173" s="404" t="e">
        <f t="shared" si="103"/>
        <v>#VALUE!</v>
      </c>
      <c r="DR173" s="118">
        <f t="shared" si="97"/>
        <v>0</v>
      </c>
      <c r="DS173" s="118">
        <f t="shared" si="98"/>
        <v>0</v>
      </c>
      <c r="DT173" s="405"/>
      <c r="DU173" s="406">
        <v>1029.4637660000001</v>
      </c>
      <c r="DV173" s="407">
        <f t="shared" si="99"/>
        <v>1029.4637660000001</v>
      </c>
      <c r="DX173" s="389">
        <f t="shared" si="100"/>
        <v>0</v>
      </c>
      <c r="DY173" s="389">
        <f t="shared" si="101"/>
        <v>0</v>
      </c>
      <c r="DZ173" s="389">
        <f t="shared" si="102"/>
        <v>0</v>
      </c>
      <c r="EB173" s="408"/>
    </row>
    <row r="174" spans="1:132" s="430" customFormat="1" ht="15.75" hidden="1" customHeight="1" outlineLevel="1">
      <c r="A174" s="281"/>
      <c r="B174" s="433" t="s">
        <v>418</v>
      </c>
      <c r="C174" s="420" t="s">
        <v>419</v>
      </c>
      <c r="D174" s="421"/>
      <c r="E174" s="422"/>
      <c r="F174" s="422"/>
      <c r="G174" s="422"/>
      <c r="H174" s="423"/>
      <c r="I174" s="411"/>
      <c r="J174" s="421"/>
      <c r="K174" s="422"/>
      <c r="L174" s="422"/>
      <c r="M174" s="422"/>
      <c r="N174" s="423"/>
      <c r="O174" s="424"/>
      <c r="P174" s="421"/>
      <c r="Q174" s="422"/>
      <c r="R174" s="422"/>
      <c r="S174" s="422"/>
      <c r="T174" s="423"/>
      <c r="U174" s="412"/>
      <c r="V174" s="421"/>
      <c r="W174" s="422"/>
      <c r="X174" s="422"/>
      <c r="Y174" s="422"/>
      <c r="Z174" s="422"/>
      <c r="AA174" s="422"/>
      <c r="AB174" s="423"/>
      <c r="AC174" s="424"/>
      <c r="AD174" s="421"/>
      <c r="AE174" s="422"/>
      <c r="AF174" s="422"/>
      <c r="AG174" s="422"/>
      <c r="AH174" s="422"/>
      <c r="AI174" s="422"/>
      <c r="AJ174" s="423"/>
      <c r="AK174" s="424"/>
      <c r="AL174" s="421"/>
      <c r="AM174" s="422"/>
      <c r="AN174" s="422"/>
      <c r="AO174" s="422"/>
      <c r="AP174" s="422"/>
      <c r="AQ174" s="422"/>
      <c r="AR174" s="422"/>
      <c r="AS174" s="423"/>
      <c r="AT174" s="413"/>
      <c r="AU174" s="421"/>
      <c r="AV174" s="422"/>
      <c r="AW174" s="422"/>
      <c r="AX174" s="422"/>
      <c r="AY174" s="422"/>
      <c r="AZ174" s="422"/>
      <c r="BA174" s="423"/>
      <c r="BB174" s="424"/>
      <c r="BC174" s="421"/>
      <c r="BD174" s="422"/>
      <c r="BE174" s="422"/>
      <c r="BF174" s="422"/>
      <c r="BG174" s="422"/>
      <c r="BH174" s="422"/>
      <c r="BI174" s="423"/>
      <c r="BJ174" s="425"/>
      <c r="BK174" s="421"/>
      <c r="BL174" s="422"/>
      <c r="BM174" s="422"/>
      <c r="BN174" s="422"/>
      <c r="BO174" s="422"/>
      <c r="BP174" s="422"/>
      <c r="BQ174" s="422"/>
      <c r="BR174" s="423"/>
      <c r="BS174" s="425"/>
      <c r="BT174" s="421"/>
      <c r="BU174" s="422"/>
      <c r="BV174" s="422"/>
      <c r="BW174" s="422"/>
      <c r="BX174" s="422"/>
      <c r="BY174" s="422"/>
      <c r="BZ174" s="423"/>
      <c r="CA174" s="364"/>
      <c r="CB174" s="421"/>
      <c r="CC174" s="422"/>
      <c r="CD174" s="422"/>
      <c r="CE174" s="422"/>
      <c r="CF174" s="422"/>
      <c r="CG174" s="422"/>
      <c r="CH174" s="423"/>
      <c r="CI174" s="364"/>
      <c r="CJ174" s="421"/>
      <c r="CK174" s="422"/>
      <c r="CL174" s="422"/>
      <c r="CM174" s="422"/>
      <c r="CN174" s="422"/>
      <c r="CO174" s="422"/>
      <c r="CP174" s="423"/>
      <c r="CQ174" s="424"/>
      <c r="CR174" s="421"/>
      <c r="CS174" s="422"/>
      <c r="CT174" s="422"/>
      <c r="CU174" s="422">
        <f t="shared" si="91"/>
        <v>0</v>
      </c>
      <c r="CV174" s="422">
        <f t="shared" si="92"/>
        <v>0</v>
      </c>
      <c r="CW174" s="422"/>
      <c r="CX174" s="423" t="str">
        <f t="shared" si="95"/>
        <v>-</v>
      </c>
      <c r="CY174" s="414"/>
      <c r="CZ174" s="426"/>
      <c r="DA174" s="422"/>
      <c r="DB174" s="422"/>
      <c r="DC174" s="422"/>
      <c r="DD174" s="422"/>
      <c r="DE174" s="423" t="e">
        <f>+CZ174/DD174-1</f>
        <v>#DIV/0!</v>
      </c>
      <c r="DF174" s="423" t="e">
        <f>+DA174/DD174-1</f>
        <v>#DIV/0!</v>
      </c>
      <c r="DG174" s="427" t="e">
        <f>+DB174/DD174-1</f>
        <v>#DIV/0!</v>
      </c>
      <c r="DH174" s="427" t="e">
        <f>+DC174/DD174-1</f>
        <v>#DIV/0!</v>
      </c>
      <c r="DI174" s="402"/>
      <c r="DJ174" s="118">
        <f t="shared" si="86"/>
        <v>0</v>
      </c>
      <c r="DK174" s="118">
        <f t="shared" si="83"/>
        <v>0</v>
      </c>
      <c r="DL174" s="118">
        <f t="shared" si="93"/>
        <v>0</v>
      </c>
      <c r="DM174" s="118">
        <f t="shared" si="94"/>
        <v>0</v>
      </c>
      <c r="DN174" s="402"/>
      <c r="DO174" s="402"/>
      <c r="DP174" s="428">
        <v>73499320</v>
      </c>
      <c r="DQ174" s="404">
        <f t="shared" si="103"/>
        <v>73.499319999999997</v>
      </c>
      <c r="DR174" s="118">
        <f t="shared" si="97"/>
        <v>0</v>
      </c>
      <c r="DS174" s="118">
        <f t="shared" si="98"/>
        <v>0</v>
      </c>
      <c r="DT174" s="405"/>
      <c r="DU174" s="429">
        <v>6.6540109999999997</v>
      </c>
      <c r="DV174" s="407">
        <f t="shared" si="99"/>
        <v>6.6540109999999997</v>
      </c>
      <c r="DX174" s="389">
        <f t="shared" si="100"/>
        <v>0</v>
      </c>
      <c r="DY174" s="389">
        <f t="shared" si="101"/>
        <v>0</v>
      </c>
      <c r="DZ174" s="389">
        <f t="shared" si="102"/>
        <v>0</v>
      </c>
      <c r="EB174" s="408"/>
    </row>
    <row r="175" spans="1:132" s="430" customFormat="1" ht="15.75" hidden="1" customHeight="1" outlineLevel="1">
      <c r="A175" s="281"/>
      <c r="B175" s="433" t="s">
        <v>420</v>
      </c>
      <c r="C175" s="420" t="s">
        <v>421</v>
      </c>
      <c r="D175" s="552"/>
      <c r="E175" s="422"/>
      <c r="F175" s="422"/>
      <c r="G175" s="422"/>
      <c r="H175" s="423"/>
      <c r="I175" s="411"/>
      <c r="J175" s="552"/>
      <c r="K175" s="422"/>
      <c r="L175" s="422"/>
      <c r="M175" s="422"/>
      <c r="N175" s="423"/>
      <c r="O175" s="424"/>
      <c r="P175" s="552"/>
      <c r="Q175" s="422"/>
      <c r="R175" s="422"/>
      <c r="S175" s="422"/>
      <c r="T175" s="423"/>
      <c r="U175" s="412"/>
      <c r="V175" s="552"/>
      <c r="W175" s="422"/>
      <c r="X175" s="422"/>
      <c r="Y175" s="422"/>
      <c r="Z175" s="422"/>
      <c r="AA175" s="422"/>
      <c r="AB175" s="423"/>
      <c r="AC175" s="424"/>
      <c r="AD175" s="552"/>
      <c r="AE175" s="422"/>
      <c r="AF175" s="422"/>
      <c r="AG175" s="422"/>
      <c r="AH175" s="422"/>
      <c r="AI175" s="422"/>
      <c r="AJ175" s="423"/>
      <c r="AK175" s="424"/>
      <c r="AL175" s="552"/>
      <c r="AM175" s="422"/>
      <c r="AN175" s="422"/>
      <c r="AO175" s="422"/>
      <c r="AP175" s="422"/>
      <c r="AQ175" s="422"/>
      <c r="AR175" s="422"/>
      <c r="AS175" s="423"/>
      <c r="AT175" s="413"/>
      <c r="AU175" s="552"/>
      <c r="AV175" s="422"/>
      <c r="AW175" s="422"/>
      <c r="AX175" s="422"/>
      <c r="AY175" s="422"/>
      <c r="AZ175" s="422"/>
      <c r="BA175" s="423"/>
      <c r="BB175" s="424"/>
      <c r="BC175" s="552"/>
      <c r="BD175" s="422"/>
      <c r="BE175" s="422"/>
      <c r="BF175" s="422"/>
      <c r="BG175" s="422"/>
      <c r="BH175" s="422"/>
      <c r="BI175" s="423"/>
      <c r="BJ175" s="425"/>
      <c r="BK175" s="552"/>
      <c r="BL175" s="422"/>
      <c r="BM175" s="422"/>
      <c r="BN175" s="422"/>
      <c r="BO175" s="422"/>
      <c r="BP175" s="422"/>
      <c r="BQ175" s="422"/>
      <c r="BR175" s="423"/>
      <c r="BS175" s="425"/>
      <c r="BT175" s="552"/>
      <c r="BU175" s="422"/>
      <c r="BV175" s="422"/>
      <c r="BW175" s="422"/>
      <c r="BX175" s="422"/>
      <c r="BY175" s="422"/>
      <c r="BZ175" s="423"/>
      <c r="CA175" s="364"/>
      <c r="CB175" s="552"/>
      <c r="CC175" s="422"/>
      <c r="CD175" s="422"/>
      <c r="CE175" s="422"/>
      <c r="CF175" s="422"/>
      <c r="CG175" s="422"/>
      <c r="CH175" s="423"/>
      <c r="CI175" s="364"/>
      <c r="CJ175" s="552"/>
      <c r="CK175" s="422"/>
      <c r="CL175" s="422"/>
      <c r="CM175" s="422"/>
      <c r="CN175" s="422"/>
      <c r="CO175" s="422"/>
      <c r="CP175" s="423"/>
      <c r="CQ175" s="424"/>
      <c r="CR175" s="421"/>
      <c r="CS175" s="422"/>
      <c r="CT175" s="422"/>
      <c r="CU175" s="422">
        <f t="shared" si="91"/>
        <v>0</v>
      </c>
      <c r="CV175" s="422">
        <f t="shared" si="92"/>
        <v>0</v>
      </c>
      <c r="CW175" s="422"/>
      <c r="CX175" s="423" t="str">
        <f t="shared" si="95"/>
        <v>-</v>
      </c>
      <c r="CY175" s="414"/>
      <c r="CZ175" s="426"/>
      <c r="DA175" s="422"/>
      <c r="DB175" s="422"/>
      <c r="DC175" s="422"/>
      <c r="DD175" s="422"/>
      <c r="DE175" s="423" t="e">
        <f>+CZ175/DD175-1</f>
        <v>#DIV/0!</v>
      </c>
      <c r="DF175" s="423" t="e">
        <f>+DA175/DD175-1</f>
        <v>#DIV/0!</v>
      </c>
      <c r="DG175" s="427" t="e">
        <f>+DB175/DD175-1</f>
        <v>#DIV/0!</v>
      </c>
      <c r="DH175" s="427" t="e">
        <f>+DC175/DD175-1</f>
        <v>#DIV/0!</v>
      </c>
      <c r="DI175" s="402"/>
      <c r="DJ175" s="118">
        <f t="shared" si="86"/>
        <v>0</v>
      </c>
      <c r="DK175" s="118">
        <f t="shared" si="83"/>
        <v>0</v>
      </c>
      <c r="DL175" s="118">
        <f t="shared" si="93"/>
        <v>0</v>
      </c>
      <c r="DM175" s="118">
        <f t="shared" si="94"/>
        <v>0</v>
      </c>
      <c r="DN175" s="402"/>
      <c r="DO175" s="402"/>
      <c r="DP175" s="553" t="e">
        <f>#VALUE!</f>
        <v>#VALUE!</v>
      </c>
      <c r="DQ175" s="404" t="e">
        <f t="shared" si="103"/>
        <v>#VALUE!</v>
      </c>
      <c r="DR175" s="118">
        <f t="shared" si="97"/>
        <v>0</v>
      </c>
      <c r="DS175" s="118">
        <f t="shared" si="98"/>
        <v>0</v>
      </c>
      <c r="DT175" s="405"/>
      <c r="DU175" s="429">
        <v>34.166016999999997</v>
      </c>
      <c r="DV175" s="407">
        <f t="shared" si="99"/>
        <v>34.166016999999997</v>
      </c>
      <c r="DX175" s="389">
        <f t="shared" si="100"/>
        <v>0</v>
      </c>
      <c r="DY175" s="389">
        <f t="shared" si="101"/>
        <v>0</v>
      </c>
      <c r="DZ175" s="389">
        <f t="shared" si="102"/>
        <v>0</v>
      </c>
      <c r="EB175" s="408"/>
    </row>
    <row r="176" spans="1:132" s="430" customFormat="1" ht="15.75" hidden="1" customHeight="1" outlineLevel="1">
      <c r="A176" s="281"/>
      <c r="B176" s="433" t="s">
        <v>422</v>
      </c>
      <c r="C176" s="420" t="s">
        <v>423</v>
      </c>
      <c r="D176" s="575"/>
      <c r="E176" s="422"/>
      <c r="F176" s="422"/>
      <c r="G176" s="422"/>
      <c r="H176" s="423"/>
      <c r="I176" s="411"/>
      <c r="J176" s="575"/>
      <c r="K176" s="422"/>
      <c r="L176" s="422"/>
      <c r="M176" s="422"/>
      <c r="N176" s="423"/>
      <c r="O176" s="424"/>
      <c r="P176" s="575"/>
      <c r="Q176" s="422"/>
      <c r="R176" s="422"/>
      <c r="S176" s="422"/>
      <c r="T176" s="423"/>
      <c r="U176" s="412"/>
      <c r="V176" s="575"/>
      <c r="W176" s="422"/>
      <c r="X176" s="422"/>
      <c r="Y176" s="422"/>
      <c r="Z176" s="422"/>
      <c r="AA176" s="422"/>
      <c r="AB176" s="423"/>
      <c r="AC176" s="424"/>
      <c r="AD176" s="575"/>
      <c r="AE176" s="422"/>
      <c r="AF176" s="422"/>
      <c r="AG176" s="422"/>
      <c r="AH176" s="422"/>
      <c r="AI176" s="422"/>
      <c r="AJ176" s="423"/>
      <c r="AK176" s="424"/>
      <c r="AL176" s="575"/>
      <c r="AM176" s="422"/>
      <c r="AN176" s="422"/>
      <c r="AO176" s="422"/>
      <c r="AP176" s="422"/>
      <c r="AQ176" s="422"/>
      <c r="AR176" s="422"/>
      <c r="AS176" s="423"/>
      <c r="AT176" s="413"/>
      <c r="AU176" s="575"/>
      <c r="AV176" s="422"/>
      <c r="AW176" s="422"/>
      <c r="AX176" s="422"/>
      <c r="AY176" s="422"/>
      <c r="AZ176" s="422"/>
      <c r="BA176" s="423"/>
      <c r="BB176" s="424"/>
      <c r="BC176" s="575"/>
      <c r="BD176" s="422"/>
      <c r="BE176" s="422"/>
      <c r="BF176" s="422"/>
      <c r="BG176" s="422"/>
      <c r="BH176" s="422"/>
      <c r="BI176" s="423"/>
      <c r="BJ176" s="425"/>
      <c r="BK176" s="575"/>
      <c r="BL176" s="422"/>
      <c r="BM176" s="422"/>
      <c r="BN176" s="422"/>
      <c r="BO176" s="422"/>
      <c r="BP176" s="422"/>
      <c r="BQ176" s="422"/>
      <c r="BR176" s="423"/>
      <c r="BS176" s="425"/>
      <c r="BT176" s="575"/>
      <c r="BU176" s="422"/>
      <c r="BV176" s="422"/>
      <c r="BW176" s="422"/>
      <c r="BX176" s="422"/>
      <c r="BY176" s="422"/>
      <c r="BZ176" s="423"/>
      <c r="CA176" s="364"/>
      <c r="CB176" s="575"/>
      <c r="CC176" s="422"/>
      <c r="CD176" s="422"/>
      <c r="CE176" s="422"/>
      <c r="CF176" s="422"/>
      <c r="CG176" s="422"/>
      <c r="CH176" s="423"/>
      <c r="CI176" s="364"/>
      <c r="CJ176" s="575"/>
      <c r="CK176" s="422"/>
      <c r="CL176" s="422"/>
      <c r="CM176" s="422"/>
      <c r="CN176" s="422"/>
      <c r="CO176" s="422"/>
      <c r="CP176" s="423"/>
      <c r="CQ176" s="424"/>
      <c r="CR176" s="421"/>
      <c r="CS176" s="422"/>
      <c r="CT176" s="422"/>
      <c r="CU176" s="422">
        <f t="shared" si="91"/>
        <v>0</v>
      </c>
      <c r="CV176" s="422">
        <f t="shared" si="92"/>
        <v>0</v>
      </c>
      <c r="CW176" s="422"/>
      <c r="CX176" s="423" t="str">
        <f t="shared" si="95"/>
        <v>-</v>
      </c>
      <c r="CY176" s="414"/>
      <c r="CZ176" s="426"/>
      <c r="DA176" s="422"/>
      <c r="DB176" s="422"/>
      <c r="DC176" s="422"/>
      <c r="DD176" s="422"/>
      <c r="DE176" s="423" t="e">
        <f>+CZ176/DD176-1</f>
        <v>#DIV/0!</v>
      </c>
      <c r="DF176" s="423" t="e">
        <f>+DA176/DD176-1</f>
        <v>#DIV/0!</v>
      </c>
      <c r="DG176" s="427" t="e">
        <f>+DB176/DD176-1</f>
        <v>#DIV/0!</v>
      </c>
      <c r="DH176" s="427" t="e">
        <f>+DC176/DD176-1</f>
        <v>#DIV/0!</v>
      </c>
      <c r="DI176" s="402"/>
      <c r="DJ176" s="118">
        <f t="shared" si="86"/>
        <v>0</v>
      </c>
      <c r="DK176" s="118">
        <f t="shared" si="83"/>
        <v>0</v>
      </c>
      <c r="DL176" s="118">
        <f t="shared" si="93"/>
        <v>0</v>
      </c>
      <c r="DM176" s="118">
        <f t="shared" si="94"/>
        <v>0</v>
      </c>
      <c r="DN176" s="402"/>
      <c r="DO176" s="402"/>
      <c r="DP176" s="576" t="e">
        <f>#VALUE!</f>
        <v>#VALUE!</v>
      </c>
      <c r="DQ176" s="404" t="e">
        <f t="shared" si="103"/>
        <v>#VALUE!</v>
      </c>
      <c r="DR176" s="118">
        <f t="shared" si="97"/>
        <v>0</v>
      </c>
      <c r="DS176" s="118">
        <f t="shared" si="98"/>
        <v>0</v>
      </c>
      <c r="DT176" s="405"/>
      <c r="DU176" s="429">
        <v>965.31636200000003</v>
      </c>
      <c r="DV176" s="407">
        <f t="shared" si="99"/>
        <v>965.31636200000003</v>
      </c>
      <c r="DX176" s="389">
        <f t="shared" si="100"/>
        <v>0</v>
      </c>
      <c r="DY176" s="389">
        <f t="shared" si="101"/>
        <v>0</v>
      </c>
      <c r="DZ176" s="389">
        <f t="shared" si="102"/>
        <v>0</v>
      </c>
      <c r="EB176" s="408"/>
    </row>
    <row r="177" spans="1:132" s="430" customFormat="1" ht="15.75" hidden="1" customHeight="1" outlineLevel="1">
      <c r="A177" s="281"/>
      <c r="B177" s="433" t="s">
        <v>424</v>
      </c>
      <c r="C177" s="420" t="s">
        <v>425</v>
      </c>
      <c r="D177" s="421"/>
      <c r="E177" s="422"/>
      <c r="F177" s="422"/>
      <c r="G177" s="422"/>
      <c r="H177" s="423"/>
      <c r="I177" s="411"/>
      <c r="J177" s="421"/>
      <c r="K177" s="422"/>
      <c r="L177" s="422"/>
      <c r="M177" s="422"/>
      <c r="N177" s="423"/>
      <c r="O177" s="424"/>
      <c r="P177" s="421"/>
      <c r="Q177" s="422"/>
      <c r="R177" s="422"/>
      <c r="S177" s="422"/>
      <c r="T177" s="423"/>
      <c r="U177" s="412"/>
      <c r="V177" s="421"/>
      <c r="W177" s="422"/>
      <c r="X177" s="422"/>
      <c r="Y177" s="422"/>
      <c r="Z177" s="422"/>
      <c r="AA177" s="422"/>
      <c r="AB177" s="423"/>
      <c r="AC177" s="424"/>
      <c r="AD177" s="421"/>
      <c r="AE177" s="422"/>
      <c r="AF177" s="422"/>
      <c r="AG177" s="422"/>
      <c r="AH177" s="422"/>
      <c r="AI177" s="422"/>
      <c r="AJ177" s="423"/>
      <c r="AK177" s="424"/>
      <c r="AL177" s="421"/>
      <c r="AM177" s="422"/>
      <c r="AN177" s="422"/>
      <c r="AO177" s="422"/>
      <c r="AP177" s="422"/>
      <c r="AQ177" s="422"/>
      <c r="AR177" s="422"/>
      <c r="AS177" s="423"/>
      <c r="AT177" s="413"/>
      <c r="AU177" s="421"/>
      <c r="AV177" s="422"/>
      <c r="AW177" s="422"/>
      <c r="AX177" s="422"/>
      <c r="AY177" s="422"/>
      <c r="AZ177" s="422"/>
      <c r="BA177" s="423"/>
      <c r="BB177" s="424"/>
      <c r="BC177" s="421"/>
      <c r="BD177" s="422"/>
      <c r="BE177" s="422"/>
      <c r="BF177" s="422"/>
      <c r="BG177" s="422"/>
      <c r="BH177" s="422"/>
      <c r="BI177" s="423"/>
      <c r="BJ177" s="425"/>
      <c r="BK177" s="421"/>
      <c r="BL177" s="422"/>
      <c r="BM177" s="422"/>
      <c r="BN177" s="422"/>
      <c r="BO177" s="422"/>
      <c r="BP177" s="422"/>
      <c r="BQ177" s="422"/>
      <c r="BR177" s="423"/>
      <c r="BS177" s="425"/>
      <c r="BT177" s="421"/>
      <c r="BU177" s="422"/>
      <c r="BV177" s="422"/>
      <c r="BW177" s="422"/>
      <c r="BX177" s="422"/>
      <c r="BY177" s="422"/>
      <c r="BZ177" s="423"/>
      <c r="CA177" s="364"/>
      <c r="CB177" s="421"/>
      <c r="CC177" s="422"/>
      <c r="CD177" s="422"/>
      <c r="CE177" s="422"/>
      <c r="CF177" s="422"/>
      <c r="CG177" s="422"/>
      <c r="CH177" s="423"/>
      <c r="CI177" s="364"/>
      <c r="CJ177" s="421"/>
      <c r="CK177" s="422"/>
      <c r="CL177" s="422"/>
      <c r="CM177" s="422"/>
      <c r="CN177" s="422"/>
      <c r="CO177" s="422"/>
      <c r="CP177" s="423"/>
      <c r="CQ177" s="424"/>
      <c r="CR177" s="421"/>
      <c r="CS177" s="422"/>
      <c r="CT177" s="422"/>
      <c r="CU177" s="422">
        <f t="shared" si="91"/>
        <v>0</v>
      </c>
      <c r="CV177" s="422">
        <f t="shared" si="92"/>
        <v>0</v>
      </c>
      <c r="CW177" s="422"/>
      <c r="CX177" s="423" t="str">
        <f t="shared" si="95"/>
        <v>-</v>
      </c>
      <c r="CY177" s="414"/>
      <c r="CZ177" s="426"/>
      <c r="DA177" s="422"/>
      <c r="DB177" s="422"/>
      <c r="DC177" s="422"/>
      <c r="DD177" s="422"/>
      <c r="DE177" s="423"/>
      <c r="DF177" s="423"/>
      <c r="DG177" s="427"/>
      <c r="DH177" s="427"/>
      <c r="DI177" s="402"/>
      <c r="DJ177" s="118">
        <f t="shared" si="86"/>
        <v>0</v>
      </c>
      <c r="DK177" s="118">
        <f t="shared" si="83"/>
        <v>0</v>
      </c>
      <c r="DL177" s="118">
        <f t="shared" si="93"/>
        <v>0</v>
      </c>
      <c r="DM177" s="118">
        <f t="shared" si="94"/>
        <v>0</v>
      </c>
      <c r="DN177" s="402"/>
      <c r="DO177" s="402"/>
      <c r="DP177" s="428">
        <v>0</v>
      </c>
      <c r="DQ177" s="404">
        <f t="shared" si="103"/>
        <v>0</v>
      </c>
      <c r="DR177" s="118">
        <f t="shared" si="97"/>
        <v>0</v>
      </c>
      <c r="DS177" s="118">
        <f t="shared" si="98"/>
        <v>0</v>
      </c>
      <c r="DT177" s="405"/>
      <c r="DU177" s="429">
        <v>0</v>
      </c>
      <c r="DV177" s="407">
        <f t="shared" si="99"/>
        <v>0</v>
      </c>
      <c r="DX177" s="389">
        <f t="shared" si="100"/>
        <v>0</v>
      </c>
      <c r="DY177" s="389">
        <f t="shared" si="101"/>
        <v>0</v>
      </c>
      <c r="DZ177" s="389">
        <f t="shared" si="102"/>
        <v>0</v>
      </c>
      <c r="EB177" s="408"/>
    </row>
    <row r="178" spans="1:132" s="430" customFormat="1" ht="15.75" hidden="1" customHeight="1" outlineLevel="1">
      <c r="A178" s="281"/>
      <c r="B178" s="433" t="s">
        <v>426</v>
      </c>
      <c r="C178" s="420" t="s">
        <v>427</v>
      </c>
      <c r="D178" s="421"/>
      <c r="E178" s="422"/>
      <c r="F178" s="422"/>
      <c r="G178" s="422"/>
      <c r="H178" s="423"/>
      <c r="I178" s="411"/>
      <c r="J178" s="421"/>
      <c r="K178" s="422"/>
      <c r="L178" s="422"/>
      <c r="M178" s="422"/>
      <c r="N178" s="423"/>
      <c r="O178" s="424"/>
      <c r="P178" s="421"/>
      <c r="Q178" s="422"/>
      <c r="R178" s="422"/>
      <c r="S178" s="422"/>
      <c r="T178" s="423"/>
      <c r="U178" s="412"/>
      <c r="V178" s="421"/>
      <c r="W178" s="422"/>
      <c r="X178" s="422"/>
      <c r="Y178" s="422"/>
      <c r="Z178" s="422"/>
      <c r="AA178" s="422"/>
      <c r="AB178" s="423"/>
      <c r="AC178" s="424"/>
      <c r="AD178" s="421"/>
      <c r="AE178" s="422"/>
      <c r="AF178" s="422"/>
      <c r="AG178" s="422"/>
      <c r="AH178" s="422"/>
      <c r="AI178" s="422"/>
      <c r="AJ178" s="423"/>
      <c r="AK178" s="424"/>
      <c r="AL178" s="421"/>
      <c r="AM178" s="422"/>
      <c r="AN178" s="422"/>
      <c r="AO178" s="422"/>
      <c r="AP178" s="422"/>
      <c r="AQ178" s="422"/>
      <c r="AR178" s="422"/>
      <c r="AS178" s="423"/>
      <c r="AT178" s="413"/>
      <c r="AU178" s="421"/>
      <c r="AV178" s="422"/>
      <c r="AW178" s="422"/>
      <c r="AX178" s="422"/>
      <c r="AY178" s="422"/>
      <c r="AZ178" s="422"/>
      <c r="BA178" s="423"/>
      <c r="BB178" s="424"/>
      <c r="BC178" s="421"/>
      <c r="BD178" s="422"/>
      <c r="BE178" s="422"/>
      <c r="BF178" s="422"/>
      <c r="BG178" s="422"/>
      <c r="BH178" s="422"/>
      <c r="BI178" s="423"/>
      <c r="BJ178" s="425"/>
      <c r="BK178" s="421"/>
      <c r="BL178" s="422"/>
      <c r="BM178" s="422"/>
      <c r="BN178" s="422"/>
      <c r="BO178" s="422"/>
      <c r="BP178" s="422"/>
      <c r="BQ178" s="422"/>
      <c r="BR178" s="423"/>
      <c r="BS178" s="425"/>
      <c r="BT178" s="421"/>
      <c r="BU178" s="422"/>
      <c r="BV178" s="422"/>
      <c r="BW178" s="422"/>
      <c r="BX178" s="422"/>
      <c r="BY178" s="422"/>
      <c r="BZ178" s="423"/>
      <c r="CA178" s="364"/>
      <c r="CB178" s="421"/>
      <c r="CC178" s="422"/>
      <c r="CD178" s="422"/>
      <c r="CE178" s="422"/>
      <c r="CF178" s="422"/>
      <c r="CG178" s="422"/>
      <c r="CH178" s="423"/>
      <c r="CI178" s="364"/>
      <c r="CJ178" s="421"/>
      <c r="CK178" s="422"/>
      <c r="CL178" s="422"/>
      <c r="CM178" s="422"/>
      <c r="CN178" s="422"/>
      <c r="CO178" s="422"/>
      <c r="CP178" s="423"/>
      <c r="CQ178" s="424"/>
      <c r="CR178" s="421"/>
      <c r="CS178" s="422"/>
      <c r="CT178" s="422"/>
      <c r="CU178" s="422">
        <f t="shared" si="91"/>
        <v>0</v>
      </c>
      <c r="CV178" s="422">
        <f t="shared" si="92"/>
        <v>0</v>
      </c>
      <c r="CW178" s="422"/>
      <c r="CX178" s="423" t="str">
        <f t="shared" si="95"/>
        <v>-</v>
      </c>
      <c r="CY178" s="414"/>
      <c r="CZ178" s="426"/>
      <c r="DA178" s="422"/>
      <c r="DB178" s="422"/>
      <c r="DC178" s="422"/>
      <c r="DD178" s="422"/>
      <c r="DE178" s="423" t="e">
        <f>+CZ178/DD178-1</f>
        <v>#DIV/0!</v>
      </c>
      <c r="DF178" s="423" t="e">
        <f>+DA178/DD178-1</f>
        <v>#DIV/0!</v>
      </c>
      <c r="DG178" s="427" t="e">
        <f>+DB178/DD178-1</f>
        <v>#DIV/0!</v>
      </c>
      <c r="DH178" s="427" t="e">
        <f>+DC178/DD178-1</f>
        <v>#DIV/0!</v>
      </c>
      <c r="DI178" s="402"/>
      <c r="DJ178" s="118">
        <f t="shared" si="86"/>
        <v>0</v>
      </c>
      <c r="DK178" s="118">
        <f t="shared" ref="DK178:DK201" si="104">SUM(E178,K178,Q178,W178,AE178,AM178,AV178,BD178,BL178,BU178,CC178,CK178)-CS178</f>
        <v>0</v>
      </c>
      <c r="DL178" s="118">
        <f t="shared" si="93"/>
        <v>0</v>
      </c>
      <c r="DM178" s="118">
        <f t="shared" si="94"/>
        <v>0</v>
      </c>
      <c r="DN178" s="402"/>
      <c r="DO178" s="402"/>
      <c r="DP178" s="428">
        <v>4880000</v>
      </c>
      <c r="DQ178" s="404">
        <f t="shared" si="103"/>
        <v>4.88</v>
      </c>
      <c r="DR178" s="118">
        <f t="shared" si="97"/>
        <v>0</v>
      </c>
      <c r="DS178" s="118">
        <f t="shared" si="98"/>
        <v>0</v>
      </c>
      <c r="DT178" s="405"/>
      <c r="DU178" s="429">
        <v>0</v>
      </c>
      <c r="DV178" s="407">
        <f t="shared" si="99"/>
        <v>0</v>
      </c>
      <c r="DX178" s="389">
        <f t="shared" si="100"/>
        <v>0</v>
      </c>
      <c r="DY178" s="389">
        <f t="shared" si="101"/>
        <v>0</v>
      </c>
      <c r="DZ178" s="389">
        <f t="shared" si="102"/>
        <v>0</v>
      </c>
      <c r="EB178" s="408"/>
    </row>
    <row r="179" spans="1:132" s="430" customFormat="1" ht="15.75" hidden="1" customHeight="1" outlineLevel="1">
      <c r="A179" s="281"/>
      <c r="B179" s="433" t="s">
        <v>428</v>
      </c>
      <c r="C179" s="420" t="s">
        <v>429</v>
      </c>
      <c r="D179" s="469"/>
      <c r="E179" s="422"/>
      <c r="F179" s="422"/>
      <c r="G179" s="422"/>
      <c r="H179" s="423"/>
      <c r="I179" s="411"/>
      <c r="J179" s="469"/>
      <c r="K179" s="422"/>
      <c r="L179" s="422"/>
      <c r="M179" s="422"/>
      <c r="N179" s="423"/>
      <c r="O179" s="424"/>
      <c r="P179" s="469"/>
      <c r="Q179" s="422"/>
      <c r="R179" s="422"/>
      <c r="S179" s="422"/>
      <c r="T179" s="423"/>
      <c r="U179" s="412"/>
      <c r="V179" s="469"/>
      <c r="W179" s="422"/>
      <c r="X179" s="422"/>
      <c r="Y179" s="422"/>
      <c r="Z179" s="422"/>
      <c r="AA179" s="422"/>
      <c r="AB179" s="423"/>
      <c r="AC179" s="424"/>
      <c r="AD179" s="469"/>
      <c r="AE179" s="422"/>
      <c r="AF179" s="422"/>
      <c r="AG179" s="422"/>
      <c r="AH179" s="422"/>
      <c r="AI179" s="422"/>
      <c r="AJ179" s="423"/>
      <c r="AK179" s="424"/>
      <c r="AL179" s="469"/>
      <c r="AM179" s="422"/>
      <c r="AN179" s="422"/>
      <c r="AO179" s="422"/>
      <c r="AP179" s="422"/>
      <c r="AQ179" s="422"/>
      <c r="AR179" s="422"/>
      <c r="AS179" s="423"/>
      <c r="AT179" s="413"/>
      <c r="AU179" s="469"/>
      <c r="AV179" s="422"/>
      <c r="AW179" s="422"/>
      <c r="AX179" s="422"/>
      <c r="AY179" s="422"/>
      <c r="AZ179" s="422"/>
      <c r="BA179" s="423"/>
      <c r="BB179" s="424"/>
      <c r="BC179" s="469"/>
      <c r="BD179" s="422"/>
      <c r="BE179" s="422"/>
      <c r="BF179" s="422"/>
      <c r="BG179" s="422"/>
      <c r="BH179" s="422"/>
      <c r="BI179" s="423"/>
      <c r="BJ179" s="425"/>
      <c r="BK179" s="469"/>
      <c r="BL179" s="422"/>
      <c r="BM179" s="422"/>
      <c r="BN179" s="422"/>
      <c r="BO179" s="422"/>
      <c r="BP179" s="422"/>
      <c r="BQ179" s="422"/>
      <c r="BR179" s="423"/>
      <c r="BS179" s="425"/>
      <c r="BT179" s="469"/>
      <c r="BU179" s="422"/>
      <c r="BV179" s="422"/>
      <c r="BW179" s="422"/>
      <c r="BX179" s="422"/>
      <c r="BY179" s="422"/>
      <c r="BZ179" s="423"/>
      <c r="CA179" s="364"/>
      <c r="CB179" s="469"/>
      <c r="CC179" s="422"/>
      <c r="CD179" s="422"/>
      <c r="CE179" s="422"/>
      <c r="CF179" s="422"/>
      <c r="CG179" s="422"/>
      <c r="CH179" s="423"/>
      <c r="CI179" s="364"/>
      <c r="CJ179" s="469"/>
      <c r="CK179" s="422"/>
      <c r="CL179" s="422"/>
      <c r="CM179" s="422"/>
      <c r="CN179" s="422"/>
      <c r="CO179" s="422"/>
      <c r="CP179" s="423"/>
      <c r="CQ179" s="424"/>
      <c r="CR179" s="421"/>
      <c r="CS179" s="422"/>
      <c r="CT179" s="422"/>
      <c r="CU179" s="422">
        <f t="shared" si="91"/>
        <v>0</v>
      </c>
      <c r="CV179" s="422">
        <f t="shared" si="92"/>
        <v>0</v>
      </c>
      <c r="CW179" s="422"/>
      <c r="CX179" s="423" t="str">
        <f t="shared" si="95"/>
        <v>-</v>
      </c>
      <c r="CY179" s="414"/>
      <c r="CZ179" s="426"/>
      <c r="DA179" s="422"/>
      <c r="DB179" s="422"/>
      <c r="DC179" s="422"/>
      <c r="DD179" s="422"/>
      <c r="DE179" s="423" t="e">
        <f>+CZ179/DD179-1</f>
        <v>#DIV/0!</v>
      </c>
      <c r="DF179" s="423" t="e">
        <f>+DA179/DD179-1</f>
        <v>#DIV/0!</v>
      </c>
      <c r="DG179" s="427" t="e">
        <f>+DB179/DD179-1</f>
        <v>#DIV/0!</v>
      </c>
      <c r="DH179" s="427" t="e">
        <f>+DC179/DD179-1</f>
        <v>#DIV/0!</v>
      </c>
      <c r="DI179" s="402"/>
      <c r="DJ179" s="118">
        <f t="shared" si="86"/>
        <v>0</v>
      </c>
      <c r="DK179" s="118">
        <f t="shared" si="104"/>
        <v>0</v>
      </c>
      <c r="DL179" s="118">
        <f t="shared" si="93"/>
        <v>0</v>
      </c>
      <c r="DM179" s="118">
        <f t="shared" si="94"/>
        <v>0</v>
      </c>
      <c r="DN179" s="402"/>
      <c r="DO179" s="402"/>
      <c r="DP179" s="470" t="e">
        <f>#VALUE!</f>
        <v>#VALUE!</v>
      </c>
      <c r="DQ179" s="404" t="e">
        <f t="shared" si="103"/>
        <v>#VALUE!</v>
      </c>
      <c r="DR179" s="118">
        <f t="shared" si="97"/>
        <v>0</v>
      </c>
      <c r="DS179" s="118">
        <f t="shared" si="98"/>
        <v>0</v>
      </c>
      <c r="DT179" s="405"/>
      <c r="DU179" s="429">
        <v>2.0317900000000102</v>
      </c>
      <c r="DV179" s="407">
        <f t="shared" si="99"/>
        <v>2.0317900000000102</v>
      </c>
      <c r="DX179" s="389">
        <f t="shared" si="100"/>
        <v>0</v>
      </c>
      <c r="DY179" s="389">
        <f t="shared" si="101"/>
        <v>0</v>
      </c>
      <c r="DZ179" s="389">
        <f t="shared" si="102"/>
        <v>0</v>
      </c>
      <c r="EB179" s="408"/>
    </row>
    <row r="180" spans="1:132" s="430" customFormat="1" ht="15.75" hidden="1" customHeight="1" outlineLevel="1">
      <c r="A180" s="281"/>
      <c r="B180" s="433" t="s">
        <v>430</v>
      </c>
      <c r="C180" s="420" t="s">
        <v>431</v>
      </c>
      <c r="D180" s="421"/>
      <c r="E180" s="422"/>
      <c r="F180" s="422"/>
      <c r="G180" s="422"/>
      <c r="H180" s="423"/>
      <c r="I180" s="411"/>
      <c r="J180" s="421"/>
      <c r="K180" s="422"/>
      <c r="L180" s="422"/>
      <c r="M180" s="422"/>
      <c r="N180" s="423"/>
      <c r="O180" s="424"/>
      <c r="P180" s="421"/>
      <c r="Q180" s="422"/>
      <c r="R180" s="422"/>
      <c r="S180" s="422"/>
      <c r="T180" s="423"/>
      <c r="U180" s="412"/>
      <c r="V180" s="421"/>
      <c r="W180" s="422"/>
      <c r="X180" s="422"/>
      <c r="Y180" s="422"/>
      <c r="Z180" s="422"/>
      <c r="AA180" s="422"/>
      <c r="AB180" s="423"/>
      <c r="AC180" s="424"/>
      <c r="AD180" s="421"/>
      <c r="AE180" s="422"/>
      <c r="AF180" s="422"/>
      <c r="AG180" s="422"/>
      <c r="AH180" s="422"/>
      <c r="AI180" s="422"/>
      <c r="AJ180" s="423"/>
      <c r="AK180" s="424"/>
      <c r="AL180" s="421"/>
      <c r="AM180" s="422"/>
      <c r="AN180" s="422"/>
      <c r="AO180" s="422"/>
      <c r="AP180" s="422"/>
      <c r="AQ180" s="422"/>
      <c r="AR180" s="422"/>
      <c r="AS180" s="423"/>
      <c r="AT180" s="413"/>
      <c r="AU180" s="421"/>
      <c r="AV180" s="422"/>
      <c r="AW180" s="422"/>
      <c r="AX180" s="422"/>
      <c r="AY180" s="422"/>
      <c r="AZ180" s="422"/>
      <c r="BA180" s="423"/>
      <c r="BB180" s="424"/>
      <c r="BC180" s="421"/>
      <c r="BD180" s="422"/>
      <c r="BE180" s="422"/>
      <c r="BF180" s="422"/>
      <c r="BG180" s="422"/>
      <c r="BH180" s="422"/>
      <c r="BI180" s="423"/>
      <c r="BJ180" s="425"/>
      <c r="BK180" s="421"/>
      <c r="BL180" s="422"/>
      <c r="BM180" s="422"/>
      <c r="BN180" s="422"/>
      <c r="BO180" s="422"/>
      <c r="BP180" s="422"/>
      <c r="BQ180" s="422"/>
      <c r="BR180" s="423"/>
      <c r="BS180" s="425"/>
      <c r="BT180" s="421"/>
      <c r="BU180" s="422"/>
      <c r="BV180" s="422"/>
      <c r="BW180" s="422"/>
      <c r="BX180" s="422"/>
      <c r="BY180" s="422"/>
      <c r="BZ180" s="423"/>
      <c r="CA180" s="364"/>
      <c r="CB180" s="421"/>
      <c r="CC180" s="422"/>
      <c r="CD180" s="422"/>
      <c r="CE180" s="422"/>
      <c r="CF180" s="422"/>
      <c r="CG180" s="422"/>
      <c r="CH180" s="423"/>
      <c r="CI180" s="364"/>
      <c r="CJ180" s="421"/>
      <c r="CK180" s="422"/>
      <c r="CL180" s="422"/>
      <c r="CM180" s="422"/>
      <c r="CN180" s="422"/>
      <c r="CO180" s="422"/>
      <c r="CP180" s="423"/>
      <c r="CQ180" s="424"/>
      <c r="CR180" s="421"/>
      <c r="CS180" s="422"/>
      <c r="CT180" s="422"/>
      <c r="CU180" s="422">
        <f t="shared" si="91"/>
        <v>0</v>
      </c>
      <c r="CV180" s="422">
        <f t="shared" si="92"/>
        <v>0</v>
      </c>
      <c r="CW180" s="422"/>
      <c r="CX180" s="423" t="str">
        <f t="shared" si="95"/>
        <v>-</v>
      </c>
      <c r="CY180" s="414"/>
      <c r="CZ180" s="426"/>
      <c r="DA180" s="422"/>
      <c r="DB180" s="422"/>
      <c r="DC180" s="422"/>
      <c r="DD180" s="422"/>
      <c r="DE180" s="423" t="e">
        <f>+CZ180/DD180-1</f>
        <v>#DIV/0!</v>
      </c>
      <c r="DF180" s="423" t="e">
        <f>+DA180/DD180-1</f>
        <v>#DIV/0!</v>
      </c>
      <c r="DG180" s="427" t="e">
        <f>+DB180/DD180-1</f>
        <v>#DIV/0!</v>
      </c>
      <c r="DH180" s="427" t="e">
        <f>+DC180/DD180-1</f>
        <v>#DIV/0!</v>
      </c>
      <c r="DI180" s="402"/>
      <c r="DJ180" s="118">
        <f t="shared" si="86"/>
        <v>0</v>
      </c>
      <c r="DK180" s="118">
        <f t="shared" si="104"/>
        <v>0</v>
      </c>
      <c r="DL180" s="118">
        <f t="shared" si="93"/>
        <v>0</v>
      </c>
      <c r="DM180" s="118">
        <f t="shared" si="94"/>
        <v>0</v>
      </c>
      <c r="DN180" s="402"/>
      <c r="DO180" s="402"/>
      <c r="DP180" s="428" t="e">
        <f>#VALUE!</f>
        <v>#VALUE!</v>
      </c>
      <c r="DQ180" s="404" t="e">
        <f t="shared" si="103"/>
        <v>#VALUE!</v>
      </c>
      <c r="DR180" s="118">
        <f t="shared" si="97"/>
        <v>0</v>
      </c>
      <c r="DS180" s="118">
        <f t="shared" si="98"/>
        <v>0</v>
      </c>
      <c r="DT180" s="405"/>
      <c r="DU180" s="429">
        <v>14.122604000000001</v>
      </c>
      <c r="DV180" s="407">
        <f t="shared" si="99"/>
        <v>14.122604000000001</v>
      </c>
      <c r="DX180" s="389">
        <f t="shared" si="100"/>
        <v>0</v>
      </c>
      <c r="DY180" s="389">
        <f t="shared" si="101"/>
        <v>0</v>
      </c>
      <c r="DZ180" s="389">
        <f t="shared" si="102"/>
        <v>0</v>
      </c>
      <c r="EB180" s="408"/>
    </row>
    <row r="181" spans="1:132" s="430" customFormat="1" ht="15.75" hidden="1" customHeight="1" outlineLevel="1">
      <c r="A181" s="281"/>
      <c r="B181" s="433" t="s">
        <v>432</v>
      </c>
      <c r="C181" s="420" t="s">
        <v>433</v>
      </c>
      <c r="D181" s="422"/>
      <c r="E181" s="422"/>
      <c r="F181" s="422"/>
      <c r="G181" s="422"/>
      <c r="H181" s="423"/>
      <c r="I181" s="411"/>
      <c r="J181" s="422"/>
      <c r="K181" s="422"/>
      <c r="L181" s="422"/>
      <c r="M181" s="422"/>
      <c r="N181" s="423"/>
      <c r="O181" s="424"/>
      <c r="P181" s="422"/>
      <c r="Q181" s="422"/>
      <c r="R181" s="422"/>
      <c r="S181" s="422"/>
      <c r="T181" s="423"/>
      <c r="U181" s="412"/>
      <c r="V181" s="422"/>
      <c r="W181" s="422"/>
      <c r="X181" s="422"/>
      <c r="Y181" s="422"/>
      <c r="Z181" s="422"/>
      <c r="AA181" s="422"/>
      <c r="AB181" s="423"/>
      <c r="AC181" s="424"/>
      <c r="AD181" s="422"/>
      <c r="AE181" s="422"/>
      <c r="AF181" s="422"/>
      <c r="AG181" s="422"/>
      <c r="AH181" s="422"/>
      <c r="AI181" s="422"/>
      <c r="AJ181" s="423"/>
      <c r="AK181" s="424"/>
      <c r="AL181" s="422"/>
      <c r="AM181" s="422"/>
      <c r="AN181" s="422"/>
      <c r="AO181" s="422"/>
      <c r="AP181" s="422"/>
      <c r="AQ181" s="422"/>
      <c r="AR181" s="422"/>
      <c r="AS181" s="423"/>
      <c r="AT181" s="413"/>
      <c r="AU181" s="422"/>
      <c r="AV181" s="422"/>
      <c r="AW181" s="422"/>
      <c r="AX181" s="422"/>
      <c r="AY181" s="422"/>
      <c r="AZ181" s="422"/>
      <c r="BA181" s="423"/>
      <c r="BB181" s="424"/>
      <c r="BC181" s="422"/>
      <c r="BD181" s="422"/>
      <c r="BE181" s="422"/>
      <c r="BF181" s="422"/>
      <c r="BG181" s="422"/>
      <c r="BH181" s="422"/>
      <c r="BI181" s="423"/>
      <c r="BJ181" s="425"/>
      <c r="BK181" s="422"/>
      <c r="BL181" s="422"/>
      <c r="BM181" s="422"/>
      <c r="BN181" s="422"/>
      <c r="BO181" s="422"/>
      <c r="BP181" s="422"/>
      <c r="BQ181" s="422"/>
      <c r="BR181" s="423"/>
      <c r="BS181" s="425"/>
      <c r="BT181" s="422"/>
      <c r="BU181" s="422"/>
      <c r="BV181" s="422"/>
      <c r="BW181" s="422"/>
      <c r="BX181" s="422"/>
      <c r="BY181" s="422"/>
      <c r="BZ181" s="423"/>
      <c r="CA181" s="364"/>
      <c r="CB181" s="422"/>
      <c r="CC181" s="422"/>
      <c r="CD181" s="422"/>
      <c r="CE181" s="422"/>
      <c r="CF181" s="422"/>
      <c r="CG181" s="422"/>
      <c r="CH181" s="423"/>
      <c r="CI181" s="364"/>
      <c r="CJ181" s="422"/>
      <c r="CK181" s="422"/>
      <c r="CL181" s="422"/>
      <c r="CM181" s="422"/>
      <c r="CN181" s="422"/>
      <c r="CO181" s="422"/>
      <c r="CP181" s="423"/>
      <c r="CQ181" s="424"/>
      <c r="CR181" s="421"/>
      <c r="CS181" s="422"/>
      <c r="CT181" s="422"/>
      <c r="CU181" s="422">
        <f t="shared" si="91"/>
        <v>0</v>
      </c>
      <c r="CV181" s="422">
        <f t="shared" si="92"/>
        <v>0</v>
      </c>
      <c r="CW181" s="422"/>
      <c r="CX181" s="423" t="str">
        <f t="shared" si="95"/>
        <v>-</v>
      </c>
      <c r="CY181" s="414"/>
      <c r="CZ181" s="426"/>
      <c r="DA181" s="422"/>
      <c r="DB181" s="422"/>
      <c r="DC181" s="422"/>
      <c r="DD181" s="422"/>
      <c r="DE181" s="423" t="e">
        <f>+CZ181/DD181-1</f>
        <v>#DIV/0!</v>
      </c>
      <c r="DF181" s="423" t="e">
        <f>+DA181/DD181-1</f>
        <v>#DIV/0!</v>
      </c>
      <c r="DG181" s="427" t="e">
        <f>+DB181/DD181-1</f>
        <v>#DIV/0!</v>
      </c>
      <c r="DH181" s="427" t="e">
        <f>+DC181/DD181-1</f>
        <v>#DIV/0!</v>
      </c>
      <c r="DI181" s="402"/>
      <c r="DJ181" s="118">
        <f t="shared" si="86"/>
        <v>0</v>
      </c>
      <c r="DK181" s="118">
        <f t="shared" si="104"/>
        <v>0</v>
      </c>
      <c r="DL181" s="118">
        <f t="shared" si="93"/>
        <v>0</v>
      </c>
      <c r="DM181" s="118">
        <f t="shared" si="94"/>
        <v>0</v>
      </c>
      <c r="DN181" s="402"/>
      <c r="DO181" s="402"/>
      <c r="DP181" s="526">
        <v>-10457839</v>
      </c>
      <c r="DQ181" s="404">
        <f t="shared" si="103"/>
        <v>-10.457839</v>
      </c>
      <c r="DR181" s="118">
        <f t="shared" si="97"/>
        <v>0</v>
      </c>
      <c r="DS181" s="118">
        <f t="shared" si="98"/>
        <v>0</v>
      </c>
      <c r="DT181" s="405"/>
      <c r="DU181" s="429">
        <v>7.1729820000000002</v>
      </c>
      <c r="DV181" s="407">
        <f t="shared" si="99"/>
        <v>7.1729820000000002</v>
      </c>
      <c r="DX181" s="389">
        <f t="shared" si="100"/>
        <v>0</v>
      </c>
      <c r="DY181" s="389">
        <f t="shared" si="101"/>
        <v>0</v>
      </c>
      <c r="DZ181" s="389">
        <f t="shared" si="102"/>
        <v>0</v>
      </c>
      <c r="EB181" s="408"/>
    </row>
    <row r="182" spans="1:132" ht="8.25" customHeight="1">
      <c r="B182" s="532"/>
      <c r="C182" s="387" t="s">
        <v>434</v>
      </c>
      <c r="D182" s="533"/>
      <c r="E182" s="534"/>
      <c r="F182" s="534"/>
      <c r="G182" s="534"/>
      <c r="H182" s="535"/>
      <c r="I182" s="536"/>
      <c r="J182" s="533"/>
      <c r="K182" s="534"/>
      <c r="L182" s="534"/>
      <c r="M182" s="534"/>
      <c r="N182" s="535"/>
      <c r="O182" s="536"/>
      <c r="P182" s="533"/>
      <c r="Q182" s="534"/>
      <c r="R182" s="534"/>
      <c r="S182" s="534"/>
      <c r="T182" s="535"/>
      <c r="U182" s="537"/>
      <c r="V182" s="533"/>
      <c r="W182" s="534"/>
      <c r="X182" s="534"/>
      <c r="Y182" s="534"/>
      <c r="Z182" s="534"/>
      <c r="AA182" s="534"/>
      <c r="AB182" s="535"/>
      <c r="AC182" s="536"/>
      <c r="AD182" s="533"/>
      <c r="AE182" s="534"/>
      <c r="AF182" s="534"/>
      <c r="AG182" s="534"/>
      <c r="AH182" s="534"/>
      <c r="AI182" s="534"/>
      <c r="AJ182" s="535"/>
      <c r="AK182" s="536"/>
      <c r="AL182" s="533"/>
      <c r="AM182" s="534"/>
      <c r="AN182" s="534"/>
      <c r="AO182" s="534"/>
      <c r="AP182" s="534"/>
      <c r="AQ182" s="534"/>
      <c r="AR182" s="534"/>
      <c r="AS182" s="535"/>
      <c r="AT182" s="538"/>
      <c r="AU182" s="533"/>
      <c r="AV182" s="534"/>
      <c r="AW182" s="534"/>
      <c r="AX182" s="534"/>
      <c r="AY182" s="534"/>
      <c r="AZ182" s="534"/>
      <c r="BA182" s="535"/>
      <c r="BB182" s="536"/>
      <c r="BC182" s="533"/>
      <c r="BD182" s="534"/>
      <c r="BE182" s="534"/>
      <c r="BF182" s="534"/>
      <c r="BG182" s="534"/>
      <c r="BH182" s="534"/>
      <c r="BI182" s="535"/>
      <c r="BJ182" s="537"/>
      <c r="BK182" s="533"/>
      <c r="BL182" s="534"/>
      <c r="BM182" s="534"/>
      <c r="BN182" s="534"/>
      <c r="BO182" s="534"/>
      <c r="BP182" s="534"/>
      <c r="BQ182" s="534"/>
      <c r="BR182" s="535"/>
      <c r="BS182" s="537"/>
      <c r="BT182" s="533"/>
      <c r="BU182" s="534"/>
      <c r="BV182" s="534"/>
      <c r="BW182" s="534"/>
      <c r="BX182" s="534"/>
      <c r="BY182" s="534"/>
      <c r="BZ182" s="535"/>
      <c r="CA182" s="364"/>
      <c r="CB182" s="533"/>
      <c r="CC182" s="534"/>
      <c r="CD182" s="534"/>
      <c r="CE182" s="534"/>
      <c r="CF182" s="534"/>
      <c r="CG182" s="534"/>
      <c r="CH182" s="535"/>
      <c r="CI182" s="364"/>
      <c r="CJ182" s="533"/>
      <c r="CK182" s="534"/>
      <c r="CL182" s="534"/>
      <c r="CM182" s="534"/>
      <c r="CN182" s="534"/>
      <c r="CO182" s="534"/>
      <c r="CP182" s="535"/>
      <c r="CQ182" s="536"/>
      <c r="CR182" s="577"/>
      <c r="CS182" s="534"/>
      <c r="CT182" s="534"/>
      <c r="CU182" s="534"/>
      <c r="CV182" s="534"/>
      <c r="CW182" s="534"/>
      <c r="CX182" s="535" t="str">
        <f t="shared" si="95"/>
        <v>-</v>
      </c>
      <c r="CY182" s="414"/>
      <c r="CZ182" s="539"/>
      <c r="DA182" s="534"/>
      <c r="DB182" s="534"/>
      <c r="DC182" s="534"/>
      <c r="DD182" s="534"/>
      <c r="DE182" s="535"/>
      <c r="DF182" s="535"/>
      <c r="DG182" s="540"/>
      <c r="DH182" s="540"/>
      <c r="DI182" s="402"/>
      <c r="DJ182" s="118">
        <f t="shared" si="86"/>
        <v>0</v>
      </c>
      <c r="DK182" s="118">
        <f t="shared" si="104"/>
        <v>0</v>
      </c>
      <c r="DL182" s="118">
        <f t="shared" si="93"/>
        <v>0</v>
      </c>
      <c r="DM182" s="118">
        <f t="shared" si="94"/>
        <v>0</v>
      </c>
      <c r="DN182" s="402"/>
      <c r="DO182" s="402"/>
      <c r="DP182" s="541"/>
      <c r="DQ182" s="404">
        <f t="shared" si="103"/>
        <v>0</v>
      </c>
      <c r="DR182" s="118">
        <f t="shared" si="97"/>
        <v>0</v>
      </c>
      <c r="DS182" s="118">
        <f t="shared" si="98"/>
        <v>0</v>
      </c>
      <c r="DT182" s="405"/>
      <c r="DU182" s="406"/>
      <c r="DV182" s="407">
        <f t="shared" si="99"/>
        <v>0</v>
      </c>
      <c r="DX182" s="389">
        <f t="shared" si="100"/>
        <v>0</v>
      </c>
      <c r="DY182" s="389">
        <f t="shared" si="101"/>
        <v>0</v>
      </c>
      <c r="DZ182" s="389">
        <f t="shared" si="102"/>
        <v>0</v>
      </c>
      <c r="EB182" s="408"/>
    </row>
    <row r="183" spans="1:132" ht="3" customHeight="1">
      <c r="B183" s="409"/>
      <c r="C183" s="387" t="s">
        <v>435</v>
      </c>
      <c r="D183" s="277"/>
      <c r="E183" s="145"/>
      <c r="F183" s="145"/>
      <c r="G183" s="145"/>
      <c r="H183" s="245"/>
      <c r="I183" s="411"/>
      <c r="J183" s="277"/>
      <c r="K183" s="145"/>
      <c r="L183" s="145"/>
      <c r="M183" s="145"/>
      <c r="N183" s="245"/>
      <c r="O183" s="411"/>
      <c r="P183" s="277"/>
      <c r="Q183" s="145"/>
      <c r="R183" s="145"/>
      <c r="S183" s="145"/>
      <c r="T183" s="245"/>
      <c r="U183" s="412"/>
      <c r="V183" s="277"/>
      <c r="W183" s="145"/>
      <c r="X183" s="145"/>
      <c r="Y183" s="145"/>
      <c r="Z183" s="145"/>
      <c r="AA183" s="145"/>
      <c r="AB183" s="245"/>
      <c r="AC183" s="411"/>
      <c r="AD183" s="277"/>
      <c r="AE183" s="145"/>
      <c r="AF183" s="145"/>
      <c r="AG183" s="145"/>
      <c r="AH183" s="145"/>
      <c r="AI183" s="145"/>
      <c r="AJ183" s="245"/>
      <c r="AK183" s="411"/>
      <c r="AL183" s="277"/>
      <c r="AM183" s="145"/>
      <c r="AN183" s="145"/>
      <c r="AO183" s="145"/>
      <c r="AP183" s="145"/>
      <c r="AQ183" s="145"/>
      <c r="AR183" s="145"/>
      <c r="AS183" s="245"/>
      <c r="AT183" s="413"/>
      <c r="AU183" s="277"/>
      <c r="AV183" s="145"/>
      <c r="AW183" s="145"/>
      <c r="AX183" s="145"/>
      <c r="AY183" s="145"/>
      <c r="AZ183" s="145"/>
      <c r="BA183" s="245"/>
      <c r="BB183" s="411"/>
      <c r="BC183" s="277"/>
      <c r="BD183" s="145"/>
      <c r="BE183" s="145"/>
      <c r="BF183" s="145"/>
      <c r="BG183" s="145"/>
      <c r="BH183" s="145"/>
      <c r="BI183" s="245"/>
      <c r="BJ183" s="412"/>
      <c r="BK183" s="277"/>
      <c r="BL183" s="145"/>
      <c r="BM183" s="145"/>
      <c r="BN183" s="145"/>
      <c r="BO183" s="145"/>
      <c r="BP183" s="145"/>
      <c r="BQ183" s="145"/>
      <c r="BR183" s="245"/>
      <c r="BS183" s="412"/>
      <c r="BT183" s="277"/>
      <c r="BU183" s="145"/>
      <c r="BV183" s="145"/>
      <c r="BW183" s="145"/>
      <c r="BX183" s="145"/>
      <c r="BY183" s="145"/>
      <c r="BZ183" s="245"/>
      <c r="CA183" s="364"/>
      <c r="CB183" s="277"/>
      <c r="CC183" s="145"/>
      <c r="CD183" s="145"/>
      <c r="CE183" s="145"/>
      <c r="CF183" s="145"/>
      <c r="CG183" s="145"/>
      <c r="CH183" s="245"/>
      <c r="CI183" s="364"/>
      <c r="CJ183" s="277"/>
      <c r="CK183" s="145"/>
      <c r="CL183" s="145"/>
      <c r="CM183" s="145"/>
      <c r="CN183" s="145"/>
      <c r="CO183" s="145"/>
      <c r="CP183" s="245"/>
      <c r="CQ183" s="411"/>
      <c r="CR183" s="277"/>
      <c r="CS183" s="145"/>
      <c r="CT183" s="145"/>
      <c r="CU183" s="145">
        <f t="shared" ref="CU183:CU199" si="105">+CR183-CS183</f>
        <v>0</v>
      </c>
      <c r="CV183" s="145">
        <f t="shared" ref="CV183:CV199" si="106">+CR183-CT183</f>
        <v>0</v>
      </c>
      <c r="CW183" s="145"/>
      <c r="CX183" s="245" t="str">
        <f t="shared" si="95"/>
        <v>-</v>
      </c>
      <c r="CY183" s="414"/>
      <c r="CZ183" s="415"/>
      <c r="DA183" s="145"/>
      <c r="DB183" s="145"/>
      <c r="DC183" s="145"/>
      <c r="DD183" s="145"/>
      <c r="DE183" s="245"/>
      <c r="DF183" s="245"/>
      <c r="DG183" s="416"/>
      <c r="DH183" s="416"/>
      <c r="DI183" s="402"/>
      <c r="DJ183" s="118">
        <f t="shared" si="86"/>
        <v>0</v>
      </c>
      <c r="DK183" s="118">
        <f t="shared" si="104"/>
        <v>0</v>
      </c>
      <c r="DL183" s="118">
        <f t="shared" si="93"/>
        <v>0</v>
      </c>
      <c r="DM183" s="118">
        <f t="shared" si="94"/>
        <v>0</v>
      </c>
      <c r="DN183" s="402"/>
      <c r="DO183" s="402"/>
      <c r="DP183" s="417"/>
      <c r="DQ183" s="404">
        <f t="shared" si="103"/>
        <v>0</v>
      </c>
      <c r="DR183" s="118">
        <f t="shared" si="97"/>
        <v>0</v>
      </c>
      <c r="DS183" s="118">
        <f t="shared" si="98"/>
        <v>0</v>
      </c>
      <c r="DT183" s="405"/>
      <c r="DU183" s="406"/>
      <c r="DV183" s="407">
        <f t="shared" si="99"/>
        <v>0</v>
      </c>
      <c r="DX183" s="389">
        <f t="shared" si="100"/>
        <v>0</v>
      </c>
      <c r="DY183" s="389">
        <f t="shared" si="101"/>
        <v>0</v>
      </c>
      <c r="DZ183" s="389">
        <f t="shared" si="102"/>
        <v>0</v>
      </c>
      <c r="EB183" s="408"/>
    </row>
    <row r="184" spans="1:132" ht="21" customHeight="1">
      <c r="B184" s="418" t="s">
        <v>436</v>
      </c>
      <c r="C184" s="387" t="s">
        <v>437</v>
      </c>
      <c r="D184" s="388"/>
      <c r="E184" s="389"/>
      <c r="F184" s="389"/>
      <c r="G184" s="389"/>
      <c r="H184" s="390"/>
      <c r="I184" s="391"/>
      <c r="J184" s="388"/>
      <c r="K184" s="389"/>
      <c r="L184" s="389"/>
      <c r="M184" s="389"/>
      <c r="N184" s="390"/>
      <c r="O184" s="392"/>
      <c r="P184" s="388"/>
      <c r="Q184" s="389"/>
      <c r="R184" s="389"/>
      <c r="S184" s="389"/>
      <c r="T184" s="390"/>
      <c r="U184" s="393"/>
      <c r="V184" s="388"/>
      <c r="W184" s="389"/>
      <c r="X184" s="389"/>
      <c r="Y184" s="389"/>
      <c r="Z184" s="389"/>
      <c r="AA184" s="389"/>
      <c r="AB184" s="390"/>
      <c r="AC184" s="392"/>
      <c r="AD184" s="388"/>
      <c r="AE184" s="389"/>
      <c r="AF184" s="389"/>
      <c r="AG184" s="389"/>
      <c r="AH184" s="389"/>
      <c r="AI184" s="389"/>
      <c r="AJ184" s="390"/>
      <c r="AK184" s="392"/>
      <c r="AL184" s="388"/>
      <c r="AM184" s="389"/>
      <c r="AN184" s="389"/>
      <c r="AO184" s="389"/>
      <c r="AP184" s="389"/>
      <c r="AQ184" s="389"/>
      <c r="AR184" s="389"/>
      <c r="AS184" s="390"/>
      <c r="AT184" s="394"/>
      <c r="AU184" s="388"/>
      <c r="AV184" s="389"/>
      <c r="AW184" s="389"/>
      <c r="AX184" s="389"/>
      <c r="AY184" s="389"/>
      <c r="AZ184" s="389"/>
      <c r="BA184" s="390"/>
      <c r="BB184" s="392"/>
      <c r="BC184" s="388"/>
      <c r="BD184" s="389"/>
      <c r="BE184" s="389"/>
      <c r="BF184" s="389"/>
      <c r="BG184" s="389"/>
      <c r="BH184" s="389"/>
      <c r="BI184" s="390"/>
      <c r="BJ184" s="396"/>
      <c r="BK184" s="388"/>
      <c r="BL184" s="389"/>
      <c r="BM184" s="389"/>
      <c r="BN184" s="389"/>
      <c r="BO184" s="389"/>
      <c r="BP184" s="389"/>
      <c r="BQ184" s="389"/>
      <c r="BR184" s="390"/>
      <c r="BS184" s="396"/>
      <c r="BT184" s="388"/>
      <c r="BU184" s="389"/>
      <c r="BV184" s="389"/>
      <c r="BW184" s="389"/>
      <c r="BX184" s="389"/>
      <c r="BY184" s="389"/>
      <c r="BZ184" s="390"/>
      <c r="CA184" s="364"/>
      <c r="CB184" s="388"/>
      <c r="CC184" s="389"/>
      <c r="CD184" s="389"/>
      <c r="CE184" s="389"/>
      <c r="CF184" s="389"/>
      <c r="CG184" s="389"/>
      <c r="CH184" s="390"/>
      <c r="CI184" s="364"/>
      <c r="CJ184" s="388"/>
      <c r="CK184" s="389"/>
      <c r="CL184" s="389"/>
      <c r="CM184" s="389"/>
      <c r="CN184" s="389"/>
      <c r="CO184" s="389"/>
      <c r="CP184" s="390"/>
      <c r="CQ184" s="392"/>
      <c r="CR184" s="397"/>
      <c r="CS184" s="389"/>
      <c r="CT184" s="389"/>
      <c r="CU184" s="389">
        <f t="shared" si="105"/>
        <v>0</v>
      </c>
      <c r="CV184" s="389">
        <f t="shared" si="106"/>
        <v>0</v>
      </c>
      <c r="CW184" s="389"/>
      <c r="CX184" s="390" t="str">
        <f t="shared" si="95"/>
        <v>-</v>
      </c>
      <c r="CY184" s="399"/>
      <c r="CZ184" s="400"/>
      <c r="DA184" s="389"/>
      <c r="DB184" s="389"/>
      <c r="DC184" s="389"/>
      <c r="DD184" s="389"/>
      <c r="DE184" s="390" t="e">
        <f>+CZ184/DD184-1</f>
        <v>#DIV/0!</v>
      </c>
      <c r="DF184" s="390" t="e">
        <f>+DA184/DD184-1</f>
        <v>#DIV/0!</v>
      </c>
      <c r="DG184" s="401" t="e">
        <f>+DB184/DD184-1</f>
        <v>#DIV/0!</v>
      </c>
      <c r="DH184" s="401" t="e">
        <f>+DC184/DD184-1</f>
        <v>#DIV/0!</v>
      </c>
      <c r="DI184" s="402"/>
      <c r="DJ184" s="118">
        <f t="shared" si="86"/>
        <v>0</v>
      </c>
      <c r="DK184" s="118">
        <f t="shared" si="104"/>
        <v>0</v>
      </c>
      <c r="DL184" s="118">
        <f t="shared" si="93"/>
        <v>0</v>
      </c>
      <c r="DM184" s="118">
        <f t="shared" si="94"/>
        <v>0</v>
      </c>
      <c r="DN184" s="402"/>
      <c r="DO184" s="402"/>
      <c r="DP184" s="403" t="e">
        <f>+DP185+DP186+DP198+DP199</f>
        <v>#VALUE!</v>
      </c>
      <c r="DQ184" s="404" t="e">
        <f t="shared" si="103"/>
        <v>#VALUE!</v>
      </c>
      <c r="DR184" s="118">
        <f t="shared" si="97"/>
        <v>0</v>
      </c>
      <c r="DS184" s="118">
        <f t="shared" si="98"/>
        <v>0</v>
      </c>
      <c r="DT184" s="405"/>
      <c r="DU184" s="406">
        <v>191.74145200000001</v>
      </c>
      <c r="DV184" s="407">
        <f t="shared" si="99"/>
        <v>191.74145200000001</v>
      </c>
      <c r="DW184" s="405"/>
      <c r="DX184" s="389">
        <f t="shared" si="100"/>
        <v>0</v>
      </c>
      <c r="DY184" s="389">
        <f t="shared" si="101"/>
        <v>0</v>
      </c>
      <c r="DZ184" s="389">
        <f t="shared" si="102"/>
        <v>0</v>
      </c>
      <c r="EB184" s="408"/>
    </row>
    <row r="185" spans="1:132" ht="13">
      <c r="B185" s="578" t="s">
        <v>438</v>
      </c>
      <c r="C185" s="387" t="s">
        <v>439</v>
      </c>
      <c r="D185" s="543"/>
      <c r="E185" s="544"/>
      <c r="F185" s="145"/>
      <c r="G185" s="145"/>
      <c r="H185" s="545"/>
      <c r="I185" s="546"/>
      <c r="J185" s="543"/>
      <c r="K185" s="544"/>
      <c r="L185" s="145"/>
      <c r="M185" s="145"/>
      <c r="N185" s="545"/>
      <c r="O185" s="546"/>
      <c r="P185" s="543"/>
      <c r="Q185" s="544"/>
      <c r="R185" s="145"/>
      <c r="S185" s="145"/>
      <c r="T185" s="545"/>
      <c r="U185" s="547"/>
      <c r="V185" s="543"/>
      <c r="W185" s="544"/>
      <c r="X185" s="544"/>
      <c r="Y185" s="145"/>
      <c r="Z185" s="145"/>
      <c r="AA185" s="145"/>
      <c r="AB185" s="545"/>
      <c r="AC185" s="546"/>
      <c r="AD185" s="543"/>
      <c r="AE185" s="544"/>
      <c r="AF185" s="544"/>
      <c r="AG185" s="145"/>
      <c r="AH185" s="145"/>
      <c r="AI185" s="145"/>
      <c r="AJ185" s="545"/>
      <c r="AK185" s="546"/>
      <c r="AL185" s="543"/>
      <c r="AM185" s="544"/>
      <c r="AN185" s="544"/>
      <c r="AO185" s="544"/>
      <c r="AP185" s="145"/>
      <c r="AQ185" s="145"/>
      <c r="AR185" s="145"/>
      <c r="AS185" s="545"/>
      <c r="AT185" s="548"/>
      <c r="AU185" s="543"/>
      <c r="AV185" s="544"/>
      <c r="AW185" s="544"/>
      <c r="AX185" s="145"/>
      <c r="AY185" s="145"/>
      <c r="AZ185" s="145"/>
      <c r="BA185" s="545"/>
      <c r="BB185" s="546"/>
      <c r="BC185" s="543"/>
      <c r="BD185" s="544"/>
      <c r="BE185" s="544"/>
      <c r="BF185" s="145"/>
      <c r="BG185" s="145"/>
      <c r="BH185" s="145"/>
      <c r="BI185" s="545"/>
      <c r="BJ185" s="547"/>
      <c r="BK185" s="543"/>
      <c r="BL185" s="544"/>
      <c r="BM185" s="544"/>
      <c r="BN185" s="544"/>
      <c r="BO185" s="145"/>
      <c r="BP185" s="145"/>
      <c r="BQ185" s="145"/>
      <c r="BR185" s="545"/>
      <c r="BS185" s="547"/>
      <c r="BT185" s="543"/>
      <c r="BU185" s="544"/>
      <c r="BV185" s="544"/>
      <c r="BW185" s="145"/>
      <c r="BX185" s="145"/>
      <c r="BY185" s="145"/>
      <c r="BZ185" s="545"/>
      <c r="CA185" s="364"/>
      <c r="CB185" s="543"/>
      <c r="CC185" s="544"/>
      <c r="CD185" s="544"/>
      <c r="CE185" s="145"/>
      <c r="CF185" s="145"/>
      <c r="CG185" s="145"/>
      <c r="CH185" s="545"/>
      <c r="CI185" s="364"/>
      <c r="CJ185" s="543"/>
      <c r="CK185" s="544"/>
      <c r="CL185" s="544"/>
      <c r="CM185" s="145"/>
      <c r="CN185" s="145"/>
      <c r="CO185" s="145"/>
      <c r="CP185" s="545"/>
      <c r="CQ185" s="546"/>
      <c r="CR185" s="543"/>
      <c r="CS185" s="544"/>
      <c r="CT185" s="544"/>
      <c r="CU185" s="544">
        <f t="shared" si="105"/>
        <v>0</v>
      </c>
      <c r="CV185" s="544">
        <f t="shared" si="106"/>
        <v>0</v>
      </c>
      <c r="CW185" s="544"/>
      <c r="CX185" s="545" t="str">
        <f t="shared" si="95"/>
        <v>-</v>
      </c>
      <c r="CY185" s="414"/>
      <c r="CZ185" s="549"/>
      <c r="DA185" s="544"/>
      <c r="DB185" s="544"/>
      <c r="DC185" s="544"/>
      <c r="DD185" s="544"/>
      <c r="DE185" s="545" t="e">
        <f>+CZ185/DD185-1</f>
        <v>#DIV/0!</v>
      </c>
      <c r="DF185" s="545" t="e">
        <f>+DA185/DD185-1</f>
        <v>#DIV/0!</v>
      </c>
      <c r="DG185" s="550" t="e">
        <f>+DB185/DD185-1</f>
        <v>#DIV/0!</v>
      </c>
      <c r="DH185" s="550" t="e">
        <f>+DC185/DD185-1</f>
        <v>#DIV/0!</v>
      </c>
      <c r="DI185" s="402"/>
      <c r="DJ185" s="118">
        <f t="shared" ref="DJ185:DJ201" si="107">SUM(D185,J185,P185,V185,AD185,AL185,AU185,BC185,BK185,BT185,CB185,CJ185)-CR185</f>
        <v>0</v>
      </c>
      <c r="DK185" s="118">
        <f t="shared" si="104"/>
        <v>0</v>
      </c>
      <c r="DL185" s="118">
        <f t="shared" si="93"/>
        <v>0</v>
      </c>
      <c r="DM185" s="118">
        <f t="shared" si="94"/>
        <v>0</v>
      </c>
      <c r="DN185" s="402"/>
      <c r="DO185" s="402"/>
      <c r="DP185" s="551">
        <f>SUM(DP190:DP193,DP195:DP197)+DP187+DP188</f>
        <v>293139880</v>
      </c>
      <c r="DQ185" s="404">
        <f t="shared" si="103"/>
        <v>293.13988000000001</v>
      </c>
      <c r="DR185" s="118">
        <f t="shared" si="97"/>
        <v>0</v>
      </c>
      <c r="DS185" s="118">
        <f t="shared" si="98"/>
        <v>0</v>
      </c>
      <c r="DT185" s="405"/>
      <c r="DU185" s="406">
        <v>167.67256399999999</v>
      </c>
      <c r="DV185" s="407">
        <f t="shared" si="99"/>
        <v>167.67256399999999</v>
      </c>
      <c r="DX185" s="389">
        <f t="shared" si="100"/>
        <v>0</v>
      </c>
      <c r="DY185" s="389">
        <f t="shared" si="101"/>
        <v>0</v>
      </c>
      <c r="DZ185" s="389">
        <f t="shared" si="102"/>
        <v>0</v>
      </c>
      <c r="EB185" s="408"/>
    </row>
    <row r="186" spans="1:132" ht="13">
      <c r="B186" s="579" t="s">
        <v>440</v>
      </c>
      <c r="C186" s="387" t="s">
        <v>441</v>
      </c>
      <c r="D186" s="277"/>
      <c r="E186" s="145"/>
      <c r="F186" s="145"/>
      <c r="G186" s="145"/>
      <c r="H186" s="245"/>
      <c r="I186" s="411"/>
      <c r="J186" s="277"/>
      <c r="K186" s="145"/>
      <c r="L186" s="145"/>
      <c r="M186" s="145"/>
      <c r="N186" s="245"/>
      <c r="O186" s="411"/>
      <c r="P186" s="277"/>
      <c r="Q186" s="145"/>
      <c r="R186" s="145"/>
      <c r="S186" s="145"/>
      <c r="T186" s="245"/>
      <c r="U186" s="412"/>
      <c r="V186" s="277"/>
      <c r="W186" s="145"/>
      <c r="X186" s="145"/>
      <c r="Y186" s="145"/>
      <c r="Z186" s="145"/>
      <c r="AA186" s="145"/>
      <c r="AB186" s="245"/>
      <c r="AC186" s="411"/>
      <c r="AD186" s="277"/>
      <c r="AE186" s="145"/>
      <c r="AF186" s="145"/>
      <c r="AG186" s="145"/>
      <c r="AH186" s="145"/>
      <c r="AI186" s="145"/>
      <c r="AJ186" s="245"/>
      <c r="AK186" s="411"/>
      <c r="AL186" s="277"/>
      <c r="AM186" s="145"/>
      <c r="AN186" s="145"/>
      <c r="AO186" s="145"/>
      <c r="AP186" s="145"/>
      <c r="AQ186" s="145"/>
      <c r="AR186" s="145"/>
      <c r="AS186" s="245"/>
      <c r="AT186" s="413"/>
      <c r="AU186" s="277"/>
      <c r="AV186" s="145"/>
      <c r="AW186" s="145"/>
      <c r="AX186" s="145"/>
      <c r="AY186" s="145"/>
      <c r="AZ186" s="145"/>
      <c r="BA186" s="245"/>
      <c r="BB186" s="411"/>
      <c r="BC186" s="277"/>
      <c r="BD186" s="145"/>
      <c r="BE186" s="145"/>
      <c r="BF186" s="145"/>
      <c r="BG186" s="145"/>
      <c r="BH186" s="145"/>
      <c r="BI186" s="245"/>
      <c r="BJ186" s="412"/>
      <c r="BK186" s="277"/>
      <c r="BL186" s="145"/>
      <c r="BM186" s="145"/>
      <c r="BN186" s="145"/>
      <c r="BO186" s="145"/>
      <c r="BP186" s="145"/>
      <c r="BQ186" s="145"/>
      <c r="BR186" s="245"/>
      <c r="BS186" s="412"/>
      <c r="BT186" s="277"/>
      <c r="BU186" s="145"/>
      <c r="BV186" s="145"/>
      <c r="BW186" s="145"/>
      <c r="BX186" s="145"/>
      <c r="BY186" s="145"/>
      <c r="BZ186" s="245"/>
      <c r="CA186" s="364"/>
      <c r="CB186" s="277"/>
      <c r="CC186" s="145"/>
      <c r="CD186" s="145"/>
      <c r="CE186" s="145"/>
      <c r="CF186" s="145"/>
      <c r="CG186" s="145"/>
      <c r="CH186" s="245"/>
      <c r="CI186" s="364"/>
      <c r="CJ186" s="277"/>
      <c r="CK186" s="145"/>
      <c r="CL186" s="145"/>
      <c r="CM186" s="145"/>
      <c r="CN186" s="145"/>
      <c r="CO186" s="145"/>
      <c r="CP186" s="245"/>
      <c r="CQ186" s="411"/>
      <c r="CR186" s="277"/>
      <c r="CS186" s="145"/>
      <c r="CT186" s="145"/>
      <c r="CU186" s="145">
        <f t="shared" si="105"/>
        <v>0</v>
      </c>
      <c r="CV186" s="145">
        <f t="shared" si="106"/>
        <v>0</v>
      </c>
      <c r="CW186" s="145"/>
      <c r="CX186" s="245" t="str">
        <f t="shared" si="95"/>
        <v>-</v>
      </c>
      <c r="CY186" s="414"/>
      <c r="CZ186" s="415"/>
      <c r="DA186" s="145"/>
      <c r="DB186" s="145"/>
      <c r="DC186" s="145"/>
      <c r="DD186" s="145"/>
      <c r="DE186" s="245"/>
      <c r="DF186" s="245"/>
      <c r="DG186" s="416"/>
      <c r="DH186" s="416"/>
      <c r="DI186" s="402"/>
      <c r="DJ186" s="118">
        <f t="shared" si="107"/>
        <v>0</v>
      </c>
      <c r="DK186" s="118">
        <f t="shared" si="104"/>
        <v>0</v>
      </c>
      <c r="DL186" s="118">
        <f t="shared" si="93"/>
        <v>0</v>
      </c>
      <c r="DM186" s="118">
        <f t="shared" si="94"/>
        <v>0</v>
      </c>
      <c r="DN186" s="402"/>
      <c r="DO186" s="402"/>
      <c r="DP186" s="417">
        <f>+DP189+DP194</f>
        <v>0</v>
      </c>
      <c r="DQ186" s="404">
        <f t="shared" si="103"/>
        <v>0</v>
      </c>
      <c r="DR186" s="118">
        <f t="shared" si="97"/>
        <v>0</v>
      </c>
      <c r="DS186" s="118">
        <f t="shared" si="98"/>
        <v>0</v>
      </c>
      <c r="DT186" s="405"/>
      <c r="DU186" s="406">
        <v>0</v>
      </c>
      <c r="DV186" s="407">
        <f t="shared" si="99"/>
        <v>0</v>
      </c>
      <c r="DX186" s="389">
        <f t="shared" si="100"/>
        <v>0</v>
      </c>
      <c r="DY186" s="389">
        <f t="shared" si="101"/>
        <v>0</v>
      </c>
      <c r="DZ186" s="389">
        <f t="shared" si="102"/>
        <v>0</v>
      </c>
      <c r="EB186" s="408"/>
    </row>
    <row r="187" spans="1:132" s="430" customFormat="1" ht="15.75" hidden="1" customHeight="1" outlineLevel="1">
      <c r="A187" s="281"/>
      <c r="B187" s="433" t="s">
        <v>442</v>
      </c>
      <c r="C187" s="387" t="s">
        <v>443</v>
      </c>
      <c r="D187" s="580"/>
      <c r="E187" s="581"/>
      <c r="F187" s="581"/>
      <c r="G187" s="581"/>
      <c r="H187" s="582"/>
      <c r="I187" s="411"/>
      <c r="J187" s="580"/>
      <c r="K187" s="581"/>
      <c r="L187" s="581"/>
      <c r="M187" s="581"/>
      <c r="N187" s="582"/>
      <c r="O187" s="583"/>
      <c r="P187" s="580"/>
      <c r="Q187" s="581"/>
      <c r="R187" s="581"/>
      <c r="S187" s="581"/>
      <c r="T187" s="582"/>
      <c r="U187" s="412"/>
      <c r="V187" s="580"/>
      <c r="W187" s="581"/>
      <c r="X187" s="581"/>
      <c r="Y187" s="581"/>
      <c r="Z187" s="581"/>
      <c r="AA187" s="581"/>
      <c r="AB187" s="582"/>
      <c r="AC187" s="583"/>
      <c r="AD187" s="580"/>
      <c r="AE187" s="581"/>
      <c r="AF187" s="581"/>
      <c r="AG187" s="581"/>
      <c r="AH187" s="581"/>
      <c r="AI187" s="581"/>
      <c r="AJ187" s="582"/>
      <c r="AK187" s="583"/>
      <c r="AL187" s="580"/>
      <c r="AM187" s="581"/>
      <c r="AN187" s="581"/>
      <c r="AO187" s="581"/>
      <c r="AP187" s="581"/>
      <c r="AQ187" s="581"/>
      <c r="AR187" s="581"/>
      <c r="AS187" s="582"/>
      <c r="AT187" s="413"/>
      <c r="AU187" s="580"/>
      <c r="AV187" s="581"/>
      <c r="AW187" s="581"/>
      <c r="AX187" s="581"/>
      <c r="AY187" s="581"/>
      <c r="AZ187" s="581"/>
      <c r="BA187" s="582"/>
      <c r="BB187" s="583"/>
      <c r="BC187" s="580"/>
      <c r="BD187" s="581"/>
      <c r="BE187" s="581"/>
      <c r="BF187" s="581"/>
      <c r="BG187" s="581"/>
      <c r="BH187" s="581"/>
      <c r="BI187" s="582"/>
      <c r="BJ187" s="584"/>
      <c r="BK187" s="580"/>
      <c r="BL187" s="581"/>
      <c r="BM187" s="581"/>
      <c r="BN187" s="581"/>
      <c r="BO187" s="422"/>
      <c r="BP187" s="422"/>
      <c r="BQ187" s="581"/>
      <c r="BR187" s="582"/>
      <c r="BS187" s="584"/>
      <c r="BT187" s="580"/>
      <c r="BU187" s="581"/>
      <c r="BV187" s="581"/>
      <c r="BW187" s="581"/>
      <c r="BX187" s="581"/>
      <c r="BY187" s="581"/>
      <c r="BZ187" s="582"/>
      <c r="CA187" s="364"/>
      <c r="CB187" s="580"/>
      <c r="CC187" s="581"/>
      <c r="CD187" s="581"/>
      <c r="CE187" s="581"/>
      <c r="CF187" s="581"/>
      <c r="CG187" s="581"/>
      <c r="CH187" s="582"/>
      <c r="CI187" s="364"/>
      <c r="CJ187" s="580"/>
      <c r="CK187" s="581"/>
      <c r="CL187" s="581"/>
      <c r="CM187" s="581"/>
      <c r="CN187" s="581"/>
      <c r="CO187" s="581"/>
      <c r="CP187" s="582"/>
      <c r="CQ187" s="583"/>
      <c r="CR187" s="580"/>
      <c r="CS187" s="581"/>
      <c r="CT187" s="581"/>
      <c r="CU187" s="581">
        <f t="shared" si="105"/>
        <v>0</v>
      </c>
      <c r="CV187" s="581">
        <f t="shared" si="106"/>
        <v>0</v>
      </c>
      <c r="CW187" s="581"/>
      <c r="CX187" s="582" t="str">
        <f t="shared" si="95"/>
        <v>-</v>
      </c>
      <c r="CY187" s="585"/>
      <c r="CZ187" s="586"/>
      <c r="DA187" s="581"/>
      <c r="DB187" s="422"/>
      <c r="DC187" s="581"/>
      <c r="DD187" s="422"/>
      <c r="DE187" s="423"/>
      <c r="DF187" s="423"/>
      <c r="DG187" s="427"/>
      <c r="DH187" s="427"/>
      <c r="DI187" s="402"/>
      <c r="DJ187" s="118">
        <f t="shared" si="107"/>
        <v>0</v>
      </c>
      <c r="DK187" s="118">
        <f t="shared" si="104"/>
        <v>0</v>
      </c>
      <c r="DL187" s="118">
        <f t="shared" si="93"/>
        <v>0</v>
      </c>
      <c r="DM187" s="118">
        <f t="shared" si="94"/>
        <v>0</v>
      </c>
      <c r="DN187" s="402"/>
      <c r="DO187" s="402"/>
      <c r="DP187" s="587">
        <v>0</v>
      </c>
      <c r="DQ187" s="404">
        <f t="shared" si="103"/>
        <v>0</v>
      </c>
      <c r="DR187" s="118">
        <f t="shared" si="97"/>
        <v>0</v>
      </c>
      <c r="DS187" s="118">
        <f t="shared" si="98"/>
        <v>0</v>
      </c>
      <c r="DT187" s="405"/>
      <c r="DU187" s="429">
        <v>0</v>
      </c>
      <c r="DV187" s="407">
        <f t="shared" si="99"/>
        <v>0</v>
      </c>
      <c r="DX187" s="389">
        <f t="shared" si="100"/>
        <v>0</v>
      </c>
      <c r="DY187" s="389">
        <f t="shared" si="101"/>
        <v>0</v>
      </c>
      <c r="DZ187" s="389">
        <f t="shared" si="102"/>
        <v>0</v>
      </c>
      <c r="EB187" s="408"/>
    </row>
    <row r="188" spans="1:132" s="430" customFormat="1" ht="15.75" hidden="1" customHeight="1" outlineLevel="1">
      <c r="A188" s="281"/>
      <c r="B188" s="433" t="s">
        <v>444</v>
      </c>
      <c r="C188" s="387" t="s">
        <v>445</v>
      </c>
      <c r="D188" s="580"/>
      <c r="E188" s="581"/>
      <c r="F188" s="581"/>
      <c r="G188" s="581"/>
      <c r="H188" s="582"/>
      <c r="I188" s="411"/>
      <c r="J188" s="580"/>
      <c r="K188" s="581"/>
      <c r="L188" s="581"/>
      <c r="M188" s="581"/>
      <c r="N188" s="582"/>
      <c r="O188" s="583"/>
      <c r="P188" s="580"/>
      <c r="Q188" s="581"/>
      <c r="R188" s="581"/>
      <c r="S188" s="581"/>
      <c r="T188" s="582"/>
      <c r="U188" s="412"/>
      <c r="V188" s="580"/>
      <c r="W188" s="581"/>
      <c r="X188" s="581"/>
      <c r="Y188" s="581"/>
      <c r="Z188" s="581"/>
      <c r="AA188" s="581"/>
      <c r="AB188" s="582"/>
      <c r="AC188" s="583"/>
      <c r="AD188" s="580"/>
      <c r="AE188" s="581"/>
      <c r="AF188" s="581"/>
      <c r="AG188" s="581"/>
      <c r="AH188" s="581"/>
      <c r="AI188" s="581"/>
      <c r="AJ188" s="582"/>
      <c r="AK188" s="583"/>
      <c r="AL188" s="580"/>
      <c r="AM188" s="581"/>
      <c r="AN188" s="581"/>
      <c r="AO188" s="581"/>
      <c r="AP188" s="581"/>
      <c r="AQ188" s="581"/>
      <c r="AR188" s="581"/>
      <c r="AS188" s="582"/>
      <c r="AT188" s="413"/>
      <c r="AU188" s="580"/>
      <c r="AV188" s="581"/>
      <c r="AW188" s="581"/>
      <c r="AX188" s="581"/>
      <c r="AY188" s="581"/>
      <c r="AZ188" s="581"/>
      <c r="BA188" s="582"/>
      <c r="BB188" s="583"/>
      <c r="BC188" s="580"/>
      <c r="BD188" s="581"/>
      <c r="BE188" s="581"/>
      <c r="BF188" s="581"/>
      <c r="BG188" s="581"/>
      <c r="BH188" s="581"/>
      <c r="BI188" s="582"/>
      <c r="BJ188" s="584"/>
      <c r="BK188" s="580"/>
      <c r="BL188" s="581"/>
      <c r="BM188" s="581"/>
      <c r="BN188" s="581"/>
      <c r="BO188" s="422"/>
      <c r="BP188" s="422"/>
      <c r="BQ188" s="581"/>
      <c r="BR188" s="582"/>
      <c r="BS188" s="584"/>
      <c r="BT188" s="580"/>
      <c r="BU188" s="581"/>
      <c r="BV188" s="581"/>
      <c r="BW188" s="581"/>
      <c r="BX188" s="581"/>
      <c r="BY188" s="581"/>
      <c r="BZ188" s="582"/>
      <c r="CA188" s="364"/>
      <c r="CB188" s="580"/>
      <c r="CC188" s="581"/>
      <c r="CD188" s="581"/>
      <c r="CE188" s="581"/>
      <c r="CF188" s="581"/>
      <c r="CG188" s="581"/>
      <c r="CH188" s="582"/>
      <c r="CI188" s="364"/>
      <c r="CJ188" s="580"/>
      <c r="CK188" s="581"/>
      <c r="CL188" s="581"/>
      <c r="CM188" s="581"/>
      <c r="CN188" s="581"/>
      <c r="CO188" s="581"/>
      <c r="CP188" s="582"/>
      <c r="CQ188" s="583"/>
      <c r="CR188" s="580"/>
      <c r="CS188" s="581"/>
      <c r="CT188" s="581"/>
      <c r="CU188" s="581">
        <f t="shared" si="105"/>
        <v>0</v>
      </c>
      <c r="CV188" s="581">
        <f t="shared" si="106"/>
        <v>0</v>
      </c>
      <c r="CW188" s="581"/>
      <c r="CX188" s="582" t="str">
        <f t="shared" si="95"/>
        <v>-</v>
      </c>
      <c r="CY188" s="585"/>
      <c r="CZ188" s="586"/>
      <c r="DA188" s="581"/>
      <c r="DB188" s="581"/>
      <c r="DC188" s="581"/>
      <c r="DD188" s="581"/>
      <c r="DE188" s="423"/>
      <c r="DF188" s="423"/>
      <c r="DG188" s="427"/>
      <c r="DH188" s="427"/>
      <c r="DI188" s="402"/>
      <c r="DJ188" s="118">
        <f t="shared" si="107"/>
        <v>0</v>
      </c>
      <c r="DK188" s="118">
        <f t="shared" si="104"/>
        <v>0</v>
      </c>
      <c r="DL188" s="118">
        <f t="shared" si="93"/>
        <v>0</v>
      </c>
      <c r="DM188" s="118">
        <f t="shared" si="94"/>
        <v>0</v>
      </c>
      <c r="DN188" s="402"/>
      <c r="DO188" s="402"/>
      <c r="DP188" s="587">
        <v>0</v>
      </c>
      <c r="DQ188" s="404">
        <f t="shared" si="103"/>
        <v>0</v>
      </c>
      <c r="DR188" s="118">
        <f t="shared" si="97"/>
        <v>0</v>
      </c>
      <c r="DS188" s="118">
        <f t="shared" si="98"/>
        <v>0</v>
      </c>
      <c r="DT188" s="405"/>
      <c r="DU188" s="429">
        <v>0</v>
      </c>
      <c r="DV188" s="407">
        <f t="shared" si="99"/>
        <v>0</v>
      </c>
      <c r="DX188" s="389">
        <f t="shared" si="100"/>
        <v>0</v>
      </c>
      <c r="DY188" s="389">
        <f t="shared" si="101"/>
        <v>0</v>
      </c>
      <c r="DZ188" s="389">
        <f t="shared" si="102"/>
        <v>0</v>
      </c>
      <c r="EB188" s="408"/>
    </row>
    <row r="189" spans="1:132" s="430" customFormat="1" ht="15.75" hidden="1" customHeight="1" outlineLevel="1">
      <c r="A189" s="281"/>
      <c r="B189" s="433" t="s">
        <v>446</v>
      </c>
      <c r="C189" s="420" t="s">
        <v>447</v>
      </c>
      <c r="D189" s="421"/>
      <c r="E189" s="422"/>
      <c r="F189" s="422"/>
      <c r="G189" s="422"/>
      <c r="H189" s="423"/>
      <c r="I189" s="411"/>
      <c r="J189" s="421"/>
      <c r="K189" s="422"/>
      <c r="L189" s="422"/>
      <c r="M189" s="422"/>
      <c r="N189" s="423"/>
      <c r="O189" s="424"/>
      <c r="P189" s="421"/>
      <c r="Q189" s="422"/>
      <c r="R189" s="422"/>
      <c r="S189" s="422"/>
      <c r="T189" s="423"/>
      <c r="U189" s="412"/>
      <c r="V189" s="421"/>
      <c r="W189" s="422"/>
      <c r="X189" s="422"/>
      <c r="Y189" s="422"/>
      <c r="Z189" s="422"/>
      <c r="AA189" s="422"/>
      <c r="AB189" s="423"/>
      <c r="AC189" s="424"/>
      <c r="AD189" s="421"/>
      <c r="AE189" s="422"/>
      <c r="AF189" s="422"/>
      <c r="AG189" s="422"/>
      <c r="AH189" s="422"/>
      <c r="AI189" s="422"/>
      <c r="AJ189" s="423"/>
      <c r="AK189" s="424"/>
      <c r="AL189" s="421"/>
      <c r="AM189" s="422"/>
      <c r="AN189" s="422"/>
      <c r="AO189" s="422"/>
      <c r="AP189" s="422"/>
      <c r="AQ189" s="422"/>
      <c r="AR189" s="422"/>
      <c r="AS189" s="423"/>
      <c r="AT189" s="413"/>
      <c r="AU189" s="421"/>
      <c r="AV189" s="422"/>
      <c r="AW189" s="422"/>
      <c r="AX189" s="422"/>
      <c r="AY189" s="422"/>
      <c r="AZ189" s="422"/>
      <c r="BA189" s="423"/>
      <c r="BB189" s="424"/>
      <c r="BC189" s="421"/>
      <c r="BD189" s="422"/>
      <c r="BE189" s="422"/>
      <c r="BF189" s="422"/>
      <c r="BG189" s="422"/>
      <c r="BH189" s="422"/>
      <c r="BI189" s="423"/>
      <c r="BJ189" s="425"/>
      <c r="BK189" s="421"/>
      <c r="BL189" s="422"/>
      <c r="BM189" s="422"/>
      <c r="BN189" s="422"/>
      <c r="BO189" s="422"/>
      <c r="BP189" s="422"/>
      <c r="BQ189" s="422"/>
      <c r="BR189" s="423"/>
      <c r="BS189" s="425"/>
      <c r="BT189" s="421"/>
      <c r="BU189" s="422"/>
      <c r="BV189" s="422"/>
      <c r="BW189" s="422"/>
      <c r="BX189" s="422"/>
      <c r="BY189" s="422"/>
      <c r="BZ189" s="423"/>
      <c r="CA189" s="364"/>
      <c r="CB189" s="421"/>
      <c r="CC189" s="422"/>
      <c r="CD189" s="422"/>
      <c r="CE189" s="422"/>
      <c r="CF189" s="422"/>
      <c r="CG189" s="422"/>
      <c r="CH189" s="423"/>
      <c r="CI189" s="364"/>
      <c r="CJ189" s="421"/>
      <c r="CK189" s="422"/>
      <c r="CL189" s="422"/>
      <c r="CM189" s="422"/>
      <c r="CN189" s="422"/>
      <c r="CO189" s="422"/>
      <c r="CP189" s="423"/>
      <c r="CQ189" s="424"/>
      <c r="CR189" s="421"/>
      <c r="CS189" s="422"/>
      <c r="CT189" s="422"/>
      <c r="CU189" s="422">
        <f t="shared" si="105"/>
        <v>0</v>
      </c>
      <c r="CV189" s="422">
        <f t="shared" si="106"/>
        <v>0</v>
      </c>
      <c r="CW189" s="422"/>
      <c r="CX189" s="423" t="str">
        <f t="shared" si="95"/>
        <v>-</v>
      </c>
      <c r="CY189" s="414"/>
      <c r="CZ189" s="426"/>
      <c r="DA189" s="422"/>
      <c r="DB189" s="422"/>
      <c r="DC189" s="422"/>
      <c r="DD189" s="422"/>
      <c r="DE189" s="423" t="e">
        <f>+CZ189/DD189-1</f>
        <v>#DIV/0!</v>
      </c>
      <c r="DF189" s="423" t="e">
        <f>+DA189/DD189-1</f>
        <v>#DIV/0!</v>
      </c>
      <c r="DG189" s="427" t="e">
        <f>+DB189/DD189-1</f>
        <v>#DIV/0!</v>
      </c>
      <c r="DH189" s="427" t="e">
        <f>+DC189/DD189-1</f>
        <v>#DIV/0!</v>
      </c>
      <c r="DI189" s="402"/>
      <c r="DJ189" s="118">
        <f t="shared" si="107"/>
        <v>0</v>
      </c>
      <c r="DK189" s="118">
        <f t="shared" si="104"/>
        <v>0</v>
      </c>
      <c r="DL189" s="118">
        <f t="shared" si="93"/>
        <v>0</v>
      </c>
      <c r="DM189" s="118">
        <f t="shared" si="94"/>
        <v>0</v>
      </c>
      <c r="DN189" s="402"/>
      <c r="DO189" s="402"/>
      <c r="DP189" s="428">
        <v>0</v>
      </c>
      <c r="DQ189" s="404">
        <f t="shared" si="103"/>
        <v>0</v>
      </c>
      <c r="DR189" s="118">
        <f t="shared" si="97"/>
        <v>0</v>
      </c>
      <c r="DS189" s="118">
        <f t="shared" si="98"/>
        <v>0</v>
      </c>
      <c r="DT189" s="405"/>
      <c r="DU189" s="429">
        <v>0</v>
      </c>
      <c r="DV189" s="407">
        <f t="shared" si="99"/>
        <v>0</v>
      </c>
      <c r="DX189" s="389">
        <f t="shared" si="100"/>
        <v>0</v>
      </c>
      <c r="DY189" s="389">
        <f t="shared" si="101"/>
        <v>0</v>
      </c>
      <c r="DZ189" s="389">
        <f t="shared" si="102"/>
        <v>0</v>
      </c>
      <c r="EB189" s="408"/>
    </row>
    <row r="190" spans="1:132" s="430" customFormat="1" ht="15.75" hidden="1" customHeight="1" outlineLevel="1">
      <c r="A190" s="281"/>
      <c r="B190" s="433" t="s">
        <v>448</v>
      </c>
      <c r="C190" s="387" t="s">
        <v>449</v>
      </c>
      <c r="D190" s="580"/>
      <c r="E190" s="581"/>
      <c r="F190" s="581"/>
      <c r="G190" s="581"/>
      <c r="H190" s="582"/>
      <c r="I190" s="411"/>
      <c r="J190" s="580"/>
      <c r="K190" s="581"/>
      <c r="L190" s="581"/>
      <c r="M190" s="581"/>
      <c r="N190" s="582"/>
      <c r="O190" s="583"/>
      <c r="P190" s="580"/>
      <c r="Q190" s="581"/>
      <c r="R190" s="581"/>
      <c r="S190" s="581"/>
      <c r="T190" s="582"/>
      <c r="U190" s="412"/>
      <c r="V190" s="580"/>
      <c r="W190" s="581"/>
      <c r="X190" s="581"/>
      <c r="Y190" s="581"/>
      <c r="Z190" s="581"/>
      <c r="AA190" s="581"/>
      <c r="AB190" s="582"/>
      <c r="AC190" s="583"/>
      <c r="AD190" s="580"/>
      <c r="AE190" s="581"/>
      <c r="AF190" s="581"/>
      <c r="AG190" s="581"/>
      <c r="AH190" s="581"/>
      <c r="AI190" s="581"/>
      <c r="AJ190" s="582"/>
      <c r="AK190" s="583"/>
      <c r="AL190" s="580"/>
      <c r="AM190" s="581"/>
      <c r="AN190" s="581"/>
      <c r="AO190" s="581"/>
      <c r="AP190" s="581"/>
      <c r="AQ190" s="581"/>
      <c r="AR190" s="581"/>
      <c r="AS190" s="582"/>
      <c r="AT190" s="413"/>
      <c r="AU190" s="580"/>
      <c r="AV190" s="581"/>
      <c r="AW190" s="581"/>
      <c r="AX190" s="581"/>
      <c r="AY190" s="581"/>
      <c r="AZ190" s="581"/>
      <c r="BA190" s="582"/>
      <c r="BB190" s="583"/>
      <c r="BC190" s="580"/>
      <c r="BD190" s="581"/>
      <c r="BE190" s="581"/>
      <c r="BF190" s="581"/>
      <c r="BG190" s="581"/>
      <c r="BH190" s="581"/>
      <c r="BI190" s="582"/>
      <c r="BJ190" s="584"/>
      <c r="BK190" s="580"/>
      <c r="BL190" s="581"/>
      <c r="BM190" s="581"/>
      <c r="BN190" s="581"/>
      <c r="BO190" s="422"/>
      <c r="BP190" s="422"/>
      <c r="BQ190" s="581"/>
      <c r="BR190" s="582"/>
      <c r="BS190" s="584"/>
      <c r="BT190" s="580"/>
      <c r="BU190" s="581"/>
      <c r="BV190" s="581"/>
      <c r="BW190" s="581"/>
      <c r="BX190" s="581"/>
      <c r="BY190" s="581"/>
      <c r="BZ190" s="582"/>
      <c r="CA190" s="364"/>
      <c r="CB190" s="580"/>
      <c r="CC190" s="581"/>
      <c r="CD190" s="581"/>
      <c r="CE190" s="581"/>
      <c r="CF190" s="581"/>
      <c r="CG190" s="581"/>
      <c r="CH190" s="582"/>
      <c r="CI190" s="364"/>
      <c r="CJ190" s="580"/>
      <c r="CK190" s="581"/>
      <c r="CL190" s="581"/>
      <c r="CM190" s="581"/>
      <c r="CN190" s="581"/>
      <c r="CO190" s="581"/>
      <c r="CP190" s="582"/>
      <c r="CQ190" s="583"/>
      <c r="CR190" s="580"/>
      <c r="CS190" s="581"/>
      <c r="CT190" s="581"/>
      <c r="CU190" s="581">
        <f t="shared" si="105"/>
        <v>0</v>
      </c>
      <c r="CV190" s="581">
        <f t="shared" si="106"/>
        <v>0</v>
      </c>
      <c r="CW190" s="581"/>
      <c r="CX190" s="582" t="str">
        <f t="shared" si="95"/>
        <v>-</v>
      </c>
      <c r="CY190" s="585"/>
      <c r="CZ190" s="586"/>
      <c r="DA190" s="581"/>
      <c r="DB190" s="581"/>
      <c r="DC190" s="581"/>
      <c r="DD190" s="581"/>
      <c r="DE190" s="423"/>
      <c r="DF190" s="423"/>
      <c r="DG190" s="427"/>
      <c r="DH190" s="427"/>
      <c r="DI190" s="402"/>
      <c r="DJ190" s="118">
        <f t="shared" si="107"/>
        <v>0</v>
      </c>
      <c r="DK190" s="118">
        <f t="shared" si="104"/>
        <v>0</v>
      </c>
      <c r="DL190" s="118">
        <f t="shared" si="93"/>
        <v>0</v>
      </c>
      <c r="DM190" s="118">
        <f t="shared" si="94"/>
        <v>0</v>
      </c>
      <c r="DN190" s="402"/>
      <c r="DO190" s="402"/>
      <c r="DP190" s="587">
        <v>0</v>
      </c>
      <c r="DQ190" s="404">
        <f t="shared" si="103"/>
        <v>0</v>
      </c>
      <c r="DR190" s="118">
        <f t="shared" si="97"/>
        <v>0</v>
      </c>
      <c r="DS190" s="118">
        <f t="shared" si="98"/>
        <v>0</v>
      </c>
      <c r="DT190" s="405"/>
      <c r="DU190" s="429">
        <v>0</v>
      </c>
      <c r="DV190" s="407">
        <f t="shared" si="99"/>
        <v>0</v>
      </c>
      <c r="DX190" s="389">
        <f t="shared" si="100"/>
        <v>0</v>
      </c>
      <c r="DY190" s="389">
        <f t="shared" si="101"/>
        <v>0</v>
      </c>
      <c r="DZ190" s="389">
        <f t="shared" si="102"/>
        <v>0</v>
      </c>
      <c r="EB190" s="408"/>
    </row>
    <row r="191" spans="1:132" s="430" customFormat="1" ht="15.75" hidden="1" customHeight="1" outlineLevel="1">
      <c r="A191" s="281"/>
      <c r="B191" s="433" t="s">
        <v>450</v>
      </c>
      <c r="C191" s="387" t="s">
        <v>451</v>
      </c>
      <c r="D191" s="580"/>
      <c r="E191" s="581"/>
      <c r="F191" s="581"/>
      <c r="G191" s="581"/>
      <c r="H191" s="582"/>
      <c r="I191" s="411"/>
      <c r="J191" s="580"/>
      <c r="K191" s="581"/>
      <c r="L191" s="581"/>
      <c r="M191" s="581"/>
      <c r="N191" s="582"/>
      <c r="O191" s="583"/>
      <c r="P191" s="580"/>
      <c r="Q191" s="581"/>
      <c r="R191" s="581"/>
      <c r="S191" s="581"/>
      <c r="T191" s="582"/>
      <c r="U191" s="412"/>
      <c r="V191" s="580"/>
      <c r="W191" s="581"/>
      <c r="X191" s="581"/>
      <c r="Y191" s="581"/>
      <c r="Z191" s="581"/>
      <c r="AA191" s="581"/>
      <c r="AB191" s="582"/>
      <c r="AC191" s="583"/>
      <c r="AD191" s="580"/>
      <c r="AE191" s="581"/>
      <c r="AF191" s="581"/>
      <c r="AG191" s="581"/>
      <c r="AH191" s="581"/>
      <c r="AI191" s="581"/>
      <c r="AJ191" s="582"/>
      <c r="AK191" s="583"/>
      <c r="AL191" s="580"/>
      <c r="AM191" s="581"/>
      <c r="AN191" s="581"/>
      <c r="AO191" s="581"/>
      <c r="AP191" s="581"/>
      <c r="AQ191" s="581"/>
      <c r="AR191" s="581"/>
      <c r="AS191" s="582"/>
      <c r="AT191" s="413"/>
      <c r="AU191" s="580"/>
      <c r="AV191" s="581"/>
      <c r="AW191" s="581"/>
      <c r="AX191" s="581"/>
      <c r="AY191" s="581"/>
      <c r="AZ191" s="581"/>
      <c r="BA191" s="582"/>
      <c r="BB191" s="583"/>
      <c r="BC191" s="580"/>
      <c r="BD191" s="581"/>
      <c r="BE191" s="581"/>
      <c r="BF191" s="581"/>
      <c r="BG191" s="581"/>
      <c r="BH191" s="581"/>
      <c r="BI191" s="582"/>
      <c r="BJ191" s="584"/>
      <c r="BK191" s="580"/>
      <c r="BL191" s="581"/>
      <c r="BM191" s="581"/>
      <c r="BN191" s="581"/>
      <c r="BO191" s="422"/>
      <c r="BP191" s="422"/>
      <c r="BQ191" s="581"/>
      <c r="BR191" s="582"/>
      <c r="BS191" s="584"/>
      <c r="BT191" s="580"/>
      <c r="BU191" s="581"/>
      <c r="BV191" s="581"/>
      <c r="BW191" s="581"/>
      <c r="BX191" s="581"/>
      <c r="BY191" s="581"/>
      <c r="BZ191" s="582"/>
      <c r="CA191" s="364"/>
      <c r="CB191" s="580"/>
      <c r="CC191" s="581"/>
      <c r="CD191" s="581"/>
      <c r="CE191" s="581"/>
      <c r="CF191" s="581"/>
      <c r="CG191" s="581"/>
      <c r="CH191" s="582"/>
      <c r="CI191" s="364"/>
      <c r="CJ191" s="580"/>
      <c r="CK191" s="581"/>
      <c r="CL191" s="581"/>
      <c r="CM191" s="581"/>
      <c r="CN191" s="581"/>
      <c r="CO191" s="581"/>
      <c r="CP191" s="582"/>
      <c r="CQ191" s="583"/>
      <c r="CR191" s="580"/>
      <c r="CS191" s="581"/>
      <c r="CT191" s="581"/>
      <c r="CU191" s="581">
        <f t="shared" si="105"/>
        <v>0</v>
      </c>
      <c r="CV191" s="581">
        <f t="shared" si="106"/>
        <v>0</v>
      </c>
      <c r="CW191" s="581"/>
      <c r="CX191" s="582" t="str">
        <f t="shared" si="95"/>
        <v>-</v>
      </c>
      <c r="CY191" s="585"/>
      <c r="CZ191" s="586"/>
      <c r="DA191" s="581"/>
      <c r="DB191" s="581"/>
      <c r="DC191" s="581"/>
      <c r="DD191" s="581"/>
      <c r="DE191" s="423" t="e">
        <f>+CZ191/DD191-1</f>
        <v>#DIV/0!</v>
      </c>
      <c r="DF191" s="423" t="e">
        <f>+DA191/DD191-1</f>
        <v>#DIV/0!</v>
      </c>
      <c r="DG191" s="427" t="e">
        <f>+DB191/DD191-1</f>
        <v>#DIV/0!</v>
      </c>
      <c r="DH191" s="427" t="e">
        <f>+DC191/DD191-1</f>
        <v>#DIV/0!</v>
      </c>
      <c r="DI191" s="402"/>
      <c r="DJ191" s="118">
        <f t="shared" si="107"/>
        <v>0</v>
      </c>
      <c r="DK191" s="118">
        <f t="shared" si="104"/>
        <v>0</v>
      </c>
      <c r="DL191" s="118">
        <f t="shared" si="93"/>
        <v>0</v>
      </c>
      <c r="DM191" s="118">
        <f t="shared" si="94"/>
        <v>0</v>
      </c>
      <c r="DN191" s="402"/>
      <c r="DO191" s="402"/>
      <c r="DP191" s="587">
        <v>293139877</v>
      </c>
      <c r="DQ191" s="404">
        <f t="shared" si="103"/>
        <v>293.13987700000001</v>
      </c>
      <c r="DR191" s="118">
        <f t="shared" si="97"/>
        <v>0</v>
      </c>
      <c r="DS191" s="118">
        <f t="shared" si="98"/>
        <v>0</v>
      </c>
      <c r="DT191" s="405"/>
      <c r="DU191" s="429">
        <v>167.67256399999999</v>
      </c>
      <c r="DV191" s="407">
        <f t="shared" si="99"/>
        <v>167.67256399999999</v>
      </c>
      <c r="DX191" s="389">
        <f t="shared" si="100"/>
        <v>0</v>
      </c>
      <c r="DY191" s="389">
        <f t="shared" si="101"/>
        <v>0</v>
      </c>
      <c r="DZ191" s="389">
        <f t="shared" si="102"/>
        <v>0</v>
      </c>
      <c r="EB191" s="408"/>
    </row>
    <row r="192" spans="1:132" s="430" customFormat="1" ht="15.75" hidden="1" customHeight="1" outlineLevel="1">
      <c r="A192" s="281"/>
      <c r="B192" s="433" t="s">
        <v>452</v>
      </c>
      <c r="C192" s="387" t="s">
        <v>453</v>
      </c>
      <c r="D192" s="580"/>
      <c r="E192" s="581"/>
      <c r="F192" s="581"/>
      <c r="G192" s="581"/>
      <c r="H192" s="582"/>
      <c r="I192" s="411"/>
      <c r="J192" s="580"/>
      <c r="K192" s="581"/>
      <c r="L192" s="581"/>
      <c r="M192" s="581"/>
      <c r="N192" s="582"/>
      <c r="O192" s="583"/>
      <c r="P192" s="580"/>
      <c r="Q192" s="581"/>
      <c r="R192" s="581"/>
      <c r="S192" s="581"/>
      <c r="T192" s="582"/>
      <c r="U192" s="412"/>
      <c r="V192" s="580"/>
      <c r="W192" s="581"/>
      <c r="X192" s="581"/>
      <c r="Y192" s="581"/>
      <c r="Z192" s="581"/>
      <c r="AA192" s="581"/>
      <c r="AB192" s="582"/>
      <c r="AC192" s="583"/>
      <c r="AD192" s="580"/>
      <c r="AE192" s="581"/>
      <c r="AF192" s="581"/>
      <c r="AG192" s="581"/>
      <c r="AH192" s="581"/>
      <c r="AI192" s="581"/>
      <c r="AJ192" s="582"/>
      <c r="AK192" s="583"/>
      <c r="AL192" s="580"/>
      <c r="AM192" s="581"/>
      <c r="AN192" s="581"/>
      <c r="AO192" s="581"/>
      <c r="AP192" s="581"/>
      <c r="AQ192" s="581"/>
      <c r="AR192" s="581"/>
      <c r="AS192" s="582"/>
      <c r="AT192" s="413"/>
      <c r="AU192" s="580"/>
      <c r="AV192" s="581"/>
      <c r="AW192" s="581"/>
      <c r="AX192" s="581"/>
      <c r="AY192" s="581"/>
      <c r="AZ192" s="581"/>
      <c r="BA192" s="582"/>
      <c r="BB192" s="583"/>
      <c r="BC192" s="580"/>
      <c r="BD192" s="581"/>
      <c r="BE192" s="581"/>
      <c r="BF192" s="581"/>
      <c r="BG192" s="581"/>
      <c r="BH192" s="581"/>
      <c r="BI192" s="582"/>
      <c r="BJ192" s="584"/>
      <c r="BK192" s="580"/>
      <c r="BL192" s="581"/>
      <c r="BM192" s="581"/>
      <c r="BN192" s="581"/>
      <c r="BO192" s="422"/>
      <c r="BP192" s="422"/>
      <c r="BQ192" s="581"/>
      <c r="BR192" s="582"/>
      <c r="BS192" s="584"/>
      <c r="BT192" s="580"/>
      <c r="BU192" s="581"/>
      <c r="BV192" s="581"/>
      <c r="BW192" s="581"/>
      <c r="BX192" s="581"/>
      <c r="BY192" s="581"/>
      <c r="BZ192" s="582"/>
      <c r="CA192" s="364"/>
      <c r="CB192" s="580"/>
      <c r="CC192" s="581"/>
      <c r="CD192" s="581"/>
      <c r="CE192" s="581"/>
      <c r="CF192" s="581"/>
      <c r="CG192" s="581"/>
      <c r="CH192" s="582"/>
      <c r="CI192" s="364"/>
      <c r="CJ192" s="580"/>
      <c r="CK192" s="581"/>
      <c r="CL192" s="581"/>
      <c r="CM192" s="581"/>
      <c r="CN192" s="581"/>
      <c r="CO192" s="581"/>
      <c r="CP192" s="582"/>
      <c r="CQ192" s="583"/>
      <c r="CR192" s="580"/>
      <c r="CS192" s="581"/>
      <c r="CT192" s="581"/>
      <c r="CU192" s="581">
        <f t="shared" si="105"/>
        <v>0</v>
      </c>
      <c r="CV192" s="581">
        <f t="shared" si="106"/>
        <v>0</v>
      </c>
      <c r="CW192" s="581"/>
      <c r="CX192" s="582" t="str">
        <f t="shared" si="95"/>
        <v>-</v>
      </c>
      <c r="CY192" s="585"/>
      <c r="CZ192" s="586"/>
      <c r="DA192" s="581"/>
      <c r="DB192" s="581"/>
      <c r="DC192" s="581"/>
      <c r="DD192" s="581"/>
      <c r="DE192" s="423"/>
      <c r="DF192" s="423" t="e">
        <f>+DA192/DD192-1</f>
        <v>#DIV/0!</v>
      </c>
      <c r="DG192" s="427" t="e">
        <f>+DB192/DD192-1</f>
        <v>#DIV/0!</v>
      </c>
      <c r="DH192" s="427" t="e">
        <f>+DC192/DD192-1</f>
        <v>#DIV/0!</v>
      </c>
      <c r="DI192" s="402"/>
      <c r="DJ192" s="118">
        <f t="shared" si="107"/>
        <v>0</v>
      </c>
      <c r="DK192" s="118">
        <f t="shared" si="104"/>
        <v>0</v>
      </c>
      <c r="DL192" s="118">
        <f t="shared" si="93"/>
        <v>0</v>
      </c>
      <c r="DM192" s="118">
        <f t="shared" si="94"/>
        <v>0</v>
      </c>
      <c r="DN192" s="402"/>
      <c r="DO192" s="402"/>
      <c r="DP192" s="587">
        <v>3</v>
      </c>
      <c r="DQ192" s="404">
        <f t="shared" si="103"/>
        <v>3.0000000000000001E-6</v>
      </c>
      <c r="DR192" s="118">
        <f t="shared" si="97"/>
        <v>0</v>
      </c>
      <c r="DS192" s="118">
        <f t="shared" si="98"/>
        <v>0</v>
      </c>
      <c r="DT192" s="405"/>
      <c r="DU192" s="429">
        <v>0</v>
      </c>
      <c r="DV192" s="407">
        <f t="shared" si="99"/>
        <v>0</v>
      </c>
      <c r="DX192" s="389">
        <f t="shared" si="100"/>
        <v>0</v>
      </c>
      <c r="DY192" s="389">
        <f t="shared" si="101"/>
        <v>0</v>
      </c>
      <c r="DZ192" s="389">
        <f t="shared" si="102"/>
        <v>0</v>
      </c>
      <c r="EB192" s="408"/>
    </row>
    <row r="193" spans="1:132" s="430" customFormat="1" ht="15.75" hidden="1" customHeight="1" outlineLevel="1">
      <c r="A193" s="281"/>
      <c r="B193" s="433" t="s">
        <v>454</v>
      </c>
      <c r="C193" s="420" t="s">
        <v>455</v>
      </c>
      <c r="D193" s="421"/>
      <c r="E193" s="422"/>
      <c r="F193" s="422"/>
      <c r="G193" s="422"/>
      <c r="H193" s="423"/>
      <c r="I193" s="411"/>
      <c r="J193" s="421"/>
      <c r="K193" s="422"/>
      <c r="L193" s="422"/>
      <c r="M193" s="422"/>
      <c r="N193" s="423"/>
      <c r="O193" s="424"/>
      <c r="P193" s="421"/>
      <c r="Q193" s="422"/>
      <c r="R193" s="422"/>
      <c r="S193" s="422"/>
      <c r="T193" s="423"/>
      <c r="U193" s="412"/>
      <c r="V193" s="421"/>
      <c r="W193" s="422"/>
      <c r="X193" s="422"/>
      <c r="Y193" s="422"/>
      <c r="Z193" s="422"/>
      <c r="AA193" s="422"/>
      <c r="AB193" s="423"/>
      <c r="AC193" s="424"/>
      <c r="AD193" s="421"/>
      <c r="AE193" s="422"/>
      <c r="AF193" s="422"/>
      <c r="AG193" s="422"/>
      <c r="AH193" s="422"/>
      <c r="AI193" s="422"/>
      <c r="AJ193" s="423"/>
      <c r="AK193" s="424"/>
      <c r="AL193" s="421"/>
      <c r="AM193" s="422"/>
      <c r="AN193" s="422"/>
      <c r="AO193" s="422"/>
      <c r="AP193" s="422"/>
      <c r="AQ193" s="422"/>
      <c r="AR193" s="422"/>
      <c r="AS193" s="423"/>
      <c r="AT193" s="413"/>
      <c r="AU193" s="421"/>
      <c r="AV193" s="422"/>
      <c r="AW193" s="422"/>
      <c r="AX193" s="422"/>
      <c r="AY193" s="422"/>
      <c r="AZ193" s="422"/>
      <c r="BA193" s="423"/>
      <c r="BB193" s="424"/>
      <c r="BC193" s="421"/>
      <c r="BD193" s="422"/>
      <c r="BE193" s="422"/>
      <c r="BF193" s="422"/>
      <c r="BG193" s="422"/>
      <c r="BH193" s="422"/>
      <c r="BI193" s="423"/>
      <c r="BJ193" s="425"/>
      <c r="BK193" s="421"/>
      <c r="BL193" s="422"/>
      <c r="BM193" s="422"/>
      <c r="BN193" s="422"/>
      <c r="BO193" s="422"/>
      <c r="BP193" s="422"/>
      <c r="BQ193" s="422"/>
      <c r="BR193" s="423"/>
      <c r="BS193" s="425"/>
      <c r="BT193" s="421"/>
      <c r="BU193" s="422"/>
      <c r="BV193" s="422"/>
      <c r="BW193" s="422"/>
      <c r="BX193" s="422"/>
      <c r="BY193" s="422"/>
      <c r="BZ193" s="423"/>
      <c r="CA193" s="364"/>
      <c r="CB193" s="421"/>
      <c r="CC193" s="422"/>
      <c r="CD193" s="422"/>
      <c r="CE193" s="422"/>
      <c r="CF193" s="422"/>
      <c r="CG193" s="422"/>
      <c r="CH193" s="423"/>
      <c r="CI193" s="364"/>
      <c r="CJ193" s="421"/>
      <c r="CK193" s="422"/>
      <c r="CL193" s="422"/>
      <c r="CM193" s="422"/>
      <c r="CN193" s="422"/>
      <c r="CO193" s="422"/>
      <c r="CP193" s="423"/>
      <c r="CQ193" s="424"/>
      <c r="CR193" s="528"/>
      <c r="CS193" s="422"/>
      <c r="CT193" s="422"/>
      <c r="CU193" s="422">
        <f t="shared" si="105"/>
        <v>0</v>
      </c>
      <c r="CV193" s="422">
        <f t="shared" si="106"/>
        <v>0</v>
      </c>
      <c r="CW193" s="422"/>
      <c r="CX193" s="423" t="str">
        <f t="shared" si="95"/>
        <v>-</v>
      </c>
      <c r="CY193" s="414"/>
      <c r="CZ193" s="426"/>
      <c r="DA193" s="422"/>
      <c r="DB193" s="422"/>
      <c r="DC193" s="422"/>
      <c r="DD193" s="422"/>
      <c r="DE193" s="423"/>
      <c r="DF193" s="423"/>
      <c r="DG193" s="427"/>
      <c r="DH193" s="427"/>
      <c r="DI193" s="402"/>
      <c r="DJ193" s="118">
        <f t="shared" si="107"/>
        <v>0</v>
      </c>
      <c r="DK193" s="118">
        <f t="shared" si="104"/>
        <v>0</v>
      </c>
      <c r="DL193" s="118">
        <f t="shared" si="93"/>
        <v>0</v>
      </c>
      <c r="DM193" s="118">
        <f t="shared" si="94"/>
        <v>0</v>
      </c>
      <c r="DN193" s="402"/>
      <c r="DO193" s="402"/>
      <c r="DP193" s="428">
        <v>0</v>
      </c>
      <c r="DQ193" s="404">
        <f t="shared" si="103"/>
        <v>0</v>
      </c>
      <c r="DR193" s="118">
        <f t="shared" si="97"/>
        <v>0</v>
      </c>
      <c r="DS193" s="118">
        <f t="shared" si="98"/>
        <v>0</v>
      </c>
      <c r="DT193" s="405"/>
      <c r="DU193" s="429">
        <v>0</v>
      </c>
      <c r="DV193" s="407">
        <f t="shared" si="99"/>
        <v>0</v>
      </c>
      <c r="DX193" s="389">
        <f t="shared" si="100"/>
        <v>0</v>
      </c>
      <c r="DY193" s="389">
        <f t="shared" si="101"/>
        <v>0</v>
      </c>
      <c r="DZ193" s="389">
        <f t="shared" si="102"/>
        <v>0</v>
      </c>
      <c r="EB193" s="408"/>
    </row>
    <row r="194" spans="1:132" s="430" customFormat="1" ht="15.75" hidden="1" customHeight="1" outlineLevel="1">
      <c r="A194" s="281"/>
      <c r="B194" s="433" t="s">
        <v>456</v>
      </c>
      <c r="C194" s="420" t="s">
        <v>457</v>
      </c>
      <c r="D194" s="421"/>
      <c r="E194" s="422"/>
      <c r="F194" s="422"/>
      <c r="G194" s="422"/>
      <c r="H194" s="423"/>
      <c r="I194" s="411"/>
      <c r="J194" s="421"/>
      <c r="K194" s="422"/>
      <c r="L194" s="422"/>
      <c r="M194" s="422"/>
      <c r="N194" s="423"/>
      <c r="O194" s="424"/>
      <c r="P194" s="421"/>
      <c r="Q194" s="422"/>
      <c r="R194" s="422"/>
      <c r="S194" s="422"/>
      <c r="T194" s="423"/>
      <c r="U194" s="412"/>
      <c r="V194" s="421"/>
      <c r="W194" s="422"/>
      <c r="X194" s="422"/>
      <c r="Y194" s="422"/>
      <c r="Z194" s="422"/>
      <c r="AA194" s="422"/>
      <c r="AB194" s="423"/>
      <c r="AC194" s="424"/>
      <c r="AD194" s="421"/>
      <c r="AE194" s="422"/>
      <c r="AF194" s="422"/>
      <c r="AG194" s="422"/>
      <c r="AH194" s="422"/>
      <c r="AI194" s="422"/>
      <c r="AJ194" s="423"/>
      <c r="AK194" s="424"/>
      <c r="AL194" s="421"/>
      <c r="AM194" s="422"/>
      <c r="AN194" s="422"/>
      <c r="AO194" s="422"/>
      <c r="AP194" s="422"/>
      <c r="AQ194" s="422"/>
      <c r="AR194" s="422"/>
      <c r="AS194" s="423"/>
      <c r="AT194" s="413"/>
      <c r="AU194" s="421"/>
      <c r="AV194" s="422"/>
      <c r="AW194" s="422"/>
      <c r="AX194" s="422"/>
      <c r="AY194" s="422"/>
      <c r="AZ194" s="422"/>
      <c r="BA194" s="423"/>
      <c r="BB194" s="424"/>
      <c r="BC194" s="421"/>
      <c r="BD194" s="422"/>
      <c r="BE194" s="422"/>
      <c r="BF194" s="422"/>
      <c r="BG194" s="422"/>
      <c r="BH194" s="422"/>
      <c r="BI194" s="423"/>
      <c r="BJ194" s="425"/>
      <c r="BK194" s="421"/>
      <c r="BL194" s="422"/>
      <c r="BM194" s="422"/>
      <c r="BN194" s="422"/>
      <c r="BO194" s="422"/>
      <c r="BP194" s="422"/>
      <c r="BQ194" s="422"/>
      <c r="BR194" s="423"/>
      <c r="BS194" s="425"/>
      <c r="BT194" s="421"/>
      <c r="BU194" s="422"/>
      <c r="BV194" s="422"/>
      <c r="BW194" s="422"/>
      <c r="BX194" s="422"/>
      <c r="BY194" s="422"/>
      <c r="BZ194" s="423"/>
      <c r="CA194" s="364"/>
      <c r="CB194" s="421"/>
      <c r="CC194" s="422"/>
      <c r="CD194" s="422"/>
      <c r="CE194" s="422"/>
      <c r="CF194" s="422"/>
      <c r="CG194" s="422"/>
      <c r="CH194" s="423"/>
      <c r="CI194" s="364"/>
      <c r="CJ194" s="421"/>
      <c r="CK194" s="422"/>
      <c r="CL194" s="422"/>
      <c r="CM194" s="422"/>
      <c r="CN194" s="422"/>
      <c r="CO194" s="422"/>
      <c r="CP194" s="423"/>
      <c r="CQ194" s="424"/>
      <c r="CR194" s="421"/>
      <c r="CS194" s="422"/>
      <c r="CT194" s="422"/>
      <c r="CU194" s="422">
        <f t="shared" si="105"/>
        <v>0</v>
      </c>
      <c r="CV194" s="422">
        <f t="shared" si="106"/>
        <v>0</v>
      </c>
      <c r="CW194" s="422"/>
      <c r="CX194" s="423" t="str">
        <f t="shared" si="95"/>
        <v>-</v>
      </c>
      <c r="CY194" s="414"/>
      <c r="CZ194" s="426"/>
      <c r="DA194" s="422"/>
      <c r="DB194" s="422"/>
      <c r="DC194" s="422"/>
      <c r="DD194" s="422"/>
      <c r="DE194" s="423"/>
      <c r="DF194" s="423" t="e">
        <f>+DA194/DD194-1</f>
        <v>#DIV/0!</v>
      </c>
      <c r="DG194" s="427" t="e">
        <f>+DB194/DD194-1</f>
        <v>#DIV/0!</v>
      </c>
      <c r="DH194" s="427" t="e">
        <f>+DC194/DD194-1</f>
        <v>#DIV/0!</v>
      </c>
      <c r="DI194" s="402"/>
      <c r="DJ194" s="118">
        <f t="shared" si="107"/>
        <v>0</v>
      </c>
      <c r="DK194" s="118">
        <f t="shared" si="104"/>
        <v>0</v>
      </c>
      <c r="DL194" s="118">
        <f t="shared" si="93"/>
        <v>0</v>
      </c>
      <c r="DM194" s="118">
        <f t="shared" si="94"/>
        <v>0</v>
      </c>
      <c r="DN194" s="402"/>
      <c r="DO194" s="402"/>
      <c r="DP194" s="428">
        <v>0</v>
      </c>
      <c r="DQ194" s="404">
        <f t="shared" si="103"/>
        <v>0</v>
      </c>
      <c r="DR194" s="118">
        <f t="shared" si="97"/>
        <v>0</v>
      </c>
      <c r="DS194" s="118">
        <f t="shared" si="98"/>
        <v>0</v>
      </c>
      <c r="DT194" s="405"/>
      <c r="DU194" s="429">
        <v>0</v>
      </c>
      <c r="DV194" s="407">
        <f t="shared" si="99"/>
        <v>0</v>
      </c>
      <c r="DX194" s="389">
        <f t="shared" si="100"/>
        <v>0</v>
      </c>
      <c r="DY194" s="389">
        <f t="shared" si="101"/>
        <v>0</v>
      </c>
      <c r="DZ194" s="389">
        <f t="shared" si="102"/>
        <v>0</v>
      </c>
      <c r="EB194" s="408"/>
    </row>
    <row r="195" spans="1:132" s="430" customFormat="1" ht="15.75" hidden="1" customHeight="1" outlineLevel="1">
      <c r="A195" s="281"/>
      <c r="B195" s="433" t="s">
        <v>458</v>
      </c>
      <c r="C195" s="420" t="s">
        <v>459</v>
      </c>
      <c r="D195" s="421"/>
      <c r="E195" s="422"/>
      <c r="F195" s="422"/>
      <c r="G195" s="422"/>
      <c r="H195" s="423"/>
      <c r="I195" s="411"/>
      <c r="J195" s="421"/>
      <c r="K195" s="422"/>
      <c r="L195" s="422"/>
      <c r="M195" s="422"/>
      <c r="N195" s="423"/>
      <c r="O195" s="424"/>
      <c r="P195" s="421"/>
      <c r="Q195" s="422"/>
      <c r="R195" s="422"/>
      <c r="S195" s="422"/>
      <c r="T195" s="423"/>
      <c r="U195" s="412"/>
      <c r="V195" s="421"/>
      <c r="W195" s="422"/>
      <c r="X195" s="422"/>
      <c r="Y195" s="422"/>
      <c r="Z195" s="422"/>
      <c r="AA195" s="422"/>
      <c r="AB195" s="423"/>
      <c r="AC195" s="424"/>
      <c r="AD195" s="421"/>
      <c r="AE195" s="422"/>
      <c r="AF195" s="422"/>
      <c r="AG195" s="422"/>
      <c r="AH195" s="422"/>
      <c r="AI195" s="422"/>
      <c r="AJ195" s="423"/>
      <c r="AK195" s="424"/>
      <c r="AL195" s="421"/>
      <c r="AM195" s="422"/>
      <c r="AN195" s="422"/>
      <c r="AO195" s="422"/>
      <c r="AP195" s="422"/>
      <c r="AQ195" s="422"/>
      <c r="AR195" s="422"/>
      <c r="AS195" s="423"/>
      <c r="AT195" s="413"/>
      <c r="AU195" s="421"/>
      <c r="AV195" s="422"/>
      <c r="AW195" s="422"/>
      <c r="AX195" s="422"/>
      <c r="AY195" s="422"/>
      <c r="AZ195" s="422"/>
      <c r="BA195" s="423"/>
      <c r="BB195" s="424"/>
      <c r="BC195" s="421"/>
      <c r="BD195" s="422"/>
      <c r="BE195" s="422"/>
      <c r="BF195" s="422"/>
      <c r="BG195" s="422"/>
      <c r="BH195" s="422"/>
      <c r="BI195" s="423"/>
      <c r="BJ195" s="425"/>
      <c r="BK195" s="421"/>
      <c r="BL195" s="422"/>
      <c r="BM195" s="422"/>
      <c r="BN195" s="422"/>
      <c r="BO195" s="422"/>
      <c r="BP195" s="422"/>
      <c r="BQ195" s="422"/>
      <c r="BR195" s="423"/>
      <c r="BS195" s="425"/>
      <c r="BT195" s="421"/>
      <c r="BU195" s="422"/>
      <c r="BV195" s="422"/>
      <c r="BW195" s="422"/>
      <c r="BX195" s="422"/>
      <c r="BY195" s="422"/>
      <c r="BZ195" s="423"/>
      <c r="CA195" s="364"/>
      <c r="CB195" s="421"/>
      <c r="CC195" s="422"/>
      <c r="CD195" s="422"/>
      <c r="CE195" s="422"/>
      <c r="CF195" s="422"/>
      <c r="CG195" s="422"/>
      <c r="CH195" s="423"/>
      <c r="CI195" s="364"/>
      <c r="CJ195" s="421"/>
      <c r="CK195" s="422"/>
      <c r="CL195" s="422"/>
      <c r="CM195" s="422"/>
      <c r="CN195" s="422"/>
      <c r="CO195" s="422"/>
      <c r="CP195" s="423"/>
      <c r="CQ195" s="424"/>
      <c r="CR195" s="528"/>
      <c r="CS195" s="422"/>
      <c r="CT195" s="422"/>
      <c r="CU195" s="422">
        <f t="shared" si="105"/>
        <v>0</v>
      </c>
      <c r="CV195" s="422">
        <f t="shared" si="106"/>
        <v>0</v>
      </c>
      <c r="CW195" s="422"/>
      <c r="CX195" s="423" t="str">
        <f t="shared" si="95"/>
        <v>-</v>
      </c>
      <c r="CY195" s="414"/>
      <c r="CZ195" s="426"/>
      <c r="DA195" s="422"/>
      <c r="DB195" s="422"/>
      <c r="DC195" s="422"/>
      <c r="DD195" s="422"/>
      <c r="DE195" s="423" t="e">
        <f>+CZ195/DD195-1</f>
        <v>#DIV/0!</v>
      </c>
      <c r="DF195" s="423" t="e">
        <f>+DA195/DD195-1</f>
        <v>#DIV/0!</v>
      </c>
      <c r="DG195" s="427" t="e">
        <f>+DB195/DD195-1</f>
        <v>#DIV/0!</v>
      </c>
      <c r="DH195" s="427" t="e">
        <f>+DC195/DD195-1</f>
        <v>#DIV/0!</v>
      </c>
      <c r="DI195" s="402"/>
      <c r="DJ195" s="118">
        <f t="shared" si="107"/>
        <v>0</v>
      </c>
      <c r="DK195" s="118">
        <f t="shared" si="104"/>
        <v>0</v>
      </c>
      <c r="DL195" s="118">
        <f t="shared" si="93"/>
        <v>0</v>
      </c>
      <c r="DM195" s="118">
        <f t="shared" si="94"/>
        <v>0</v>
      </c>
      <c r="DN195" s="402"/>
      <c r="DO195" s="402"/>
      <c r="DP195" s="428">
        <v>0</v>
      </c>
      <c r="DQ195" s="404">
        <f t="shared" si="103"/>
        <v>0</v>
      </c>
      <c r="DR195" s="118">
        <f t="shared" si="97"/>
        <v>0</v>
      </c>
      <c r="DS195" s="118">
        <f t="shared" si="98"/>
        <v>0</v>
      </c>
      <c r="DT195" s="405"/>
      <c r="DU195" s="429">
        <v>0</v>
      </c>
      <c r="DV195" s="407">
        <f t="shared" si="99"/>
        <v>0</v>
      </c>
      <c r="DX195" s="389">
        <f t="shared" si="100"/>
        <v>0</v>
      </c>
      <c r="DY195" s="389">
        <f t="shared" si="101"/>
        <v>0</v>
      </c>
      <c r="DZ195" s="389">
        <f t="shared" si="102"/>
        <v>0</v>
      </c>
      <c r="EB195" s="408"/>
    </row>
    <row r="196" spans="1:132" s="430" customFormat="1" ht="15.75" hidden="1" customHeight="1" outlineLevel="1">
      <c r="A196" s="281"/>
      <c r="B196" s="433" t="s">
        <v>460</v>
      </c>
      <c r="C196" s="420" t="s">
        <v>461</v>
      </c>
      <c r="D196" s="421"/>
      <c r="E196" s="422"/>
      <c r="F196" s="422"/>
      <c r="G196" s="422"/>
      <c r="H196" s="423"/>
      <c r="I196" s="411"/>
      <c r="J196" s="421"/>
      <c r="K196" s="422"/>
      <c r="L196" s="422"/>
      <c r="M196" s="422"/>
      <c r="N196" s="423"/>
      <c r="O196" s="424"/>
      <c r="P196" s="421"/>
      <c r="Q196" s="422"/>
      <c r="R196" s="422"/>
      <c r="S196" s="422"/>
      <c r="T196" s="423"/>
      <c r="U196" s="412"/>
      <c r="V196" s="421"/>
      <c r="W196" s="422"/>
      <c r="X196" s="422"/>
      <c r="Y196" s="422"/>
      <c r="Z196" s="422"/>
      <c r="AA196" s="422"/>
      <c r="AB196" s="423"/>
      <c r="AC196" s="424"/>
      <c r="AD196" s="421"/>
      <c r="AE196" s="422"/>
      <c r="AF196" s="422"/>
      <c r="AG196" s="422"/>
      <c r="AH196" s="422"/>
      <c r="AI196" s="422"/>
      <c r="AJ196" s="423"/>
      <c r="AK196" s="424"/>
      <c r="AL196" s="421"/>
      <c r="AM196" s="422"/>
      <c r="AN196" s="422"/>
      <c r="AO196" s="422"/>
      <c r="AP196" s="422"/>
      <c r="AQ196" s="422"/>
      <c r="AR196" s="422"/>
      <c r="AS196" s="423"/>
      <c r="AT196" s="413"/>
      <c r="AU196" s="421"/>
      <c r="AV196" s="422"/>
      <c r="AW196" s="422"/>
      <c r="AX196" s="422"/>
      <c r="AY196" s="422"/>
      <c r="AZ196" s="422"/>
      <c r="BA196" s="423"/>
      <c r="BB196" s="424"/>
      <c r="BC196" s="421"/>
      <c r="BD196" s="422"/>
      <c r="BE196" s="422"/>
      <c r="BF196" s="422"/>
      <c r="BG196" s="422"/>
      <c r="BH196" s="422"/>
      <c r="BI196" s="423"/>
      <c r="BJ196" s="425"/>
      <c r="BK196" s="421"/>
      <c r="BL196" s="422"/>
      <c r="BM196" s="422"/>
      <c r="BN196" s="422"/>
      <c r="BO196" s="422"/>
      <c r="BP196" s="422"/>
      <c r="BQ196" s="422"/>
      <c r="BR196" s="423"/>
      <c r="BS196" s="425"/>
      <c r="BT196" s="421"/>
      <c r="BU196" s="422"/>
      <c r="BV196" s="422"/>
      <c r="BW196" s="422"/>
      <c r="BX196" s="422"/>
      <c r="BY196" s="422"/>
      <c r="BZ196" s="423"/>
      <c r="CA196" s="364"/>
      <c r="CB196" s="421"/>
      <c r="CC196" s="422"/>
      <c r="CD196" s="422"/>
      <c r="CE196" s="422"/>
      <c r="CF196" s="422"/>
      <c r="CG196" s="422"/>
      <c r="CH196" s="423"/>
      <c r="CI196" s="364"/>
      <c r="CJ196" s="421"/>
      <c r="CK196" s="422"/>
      <c r="CL196" s="422"/>
      <c r="CM196" s="422"/>
      <c r="CN196" s="422"/>
      <c r="CO196" s="422"/>
      <c r="CP196" s="423"/>
      <c r="CQ196" s="424"/>
      <c r="CR196" s="528"/>
      <c r="CS196" s="422"/>
      <c r="CT196" s="422"/>
      <c r="CU196" s="422">
        <f t="shared" si="105"/>
        <v>0</v>
      </c>
      <c r="CV196" s="422">
        <f t="shared" si="106"/>
        <v>0</v>
      </c>
      <c r="CW196" s="422"/>
      <c r="CX196" s="423" t="str">
        <f t="shared" si="95"/>
        <v>-</v>
      </c>
      <c r="CY196" s="414"/>
      <c r="CZ196" s="426"/>
      <c r="DA196" s="422"/>
      <c r="DB196" s="422"/>
      <c r="DC196" s="422"/>
      <c r="DD196" s="422"/>
      <c r="DE196" s="423"/>
      <c r="DF196" s="423"/>
      <c r="DG196" s="427"/>
      <c r="DH196" s="427"/>
      <c r="DI196" s="402"/>
      <c r="DJ196" s="118">
        <f t="shared" si="107"/>
        <v>0</v>
      </c>
      <c r="DK196" s="118">
        <f t="shared" si="104"/>
        <v>0</v>
      </c>
      <c r="DL196" s="118">
        <f t="shared" si="93"/>
        <v>0</v>
      </c>
      <c r="DM196" s="118">
        <f t="shared" si="94"/>
        <v>0</v>
      </c>
      <c r="DN196" s="402"/>
      <c r="DO196" s="402"/>
      <c r="DP196" s="428">
        <v>0</v>
      </c>
      <c r="DQ196" s="404">
        <f t="shared" si="103"/>
        <v>0</v>
      </c>
      <c r="DR196" s="118">
        <f t="shared" si="97"/>
        <v>0</v>
      </c>
      <c r="DS196" s="118">
        <f t="shared" si="98"/>
        <v>0</v>
      </c>
      <c r="DT196" s="405"/>
      <c r="DU196" s="429">
        <v>0</v>
      </c>
      <c r="DV196" s="407">
        <f t="shared" si="99"/>
        <v>0</v>
      </c>
      <c r="DX196" s="389">
        <f t="shared" si="100"/>
        <v>0</v>
      </c>
      <c r="DY196" s="389">
        <f t="shared" si="101"/>
        <v>0</v>
      </c>
      <c r="DZ196" s="389">
        <f t="shared" si="102"/>
        <v>0</v>
      </c>
      <c r="EB196" s="408"/>
    </row>
    <row r="197" spans="1:132" s="430" customFormat="1" ht="15.75" hidden="1" customHeight="1" outlineLevel="1">
      <c r="A197" s="281"/>
      <c r="B197" s="433" t="s">
        <v>462</v>
      </c>
      <c r="C197" s="420" t="s">
        <v>463</v>
      </c>
      <c r="D197" s="421"/>
      <c r="E197" s="422"/>
      <c r="F197" s="422"/>
      <c r="G197" s="422"/>
      <c r="H197" s="423"/>
      <c r="I197" s="411"/>
      <c r="J197" s="421"/>
      <c r="K197" s="422"/>
      <c r="L197" s="422"/>
      <c r="M197" s="422"/>
      <c r="N197" s="423"/>
      <c r="O197" s="424"/>
      <c r="P197" s="421"/>
      <c r="Q197" s="422"/>
      <c r="R197" s="422"/>
      <c r="S197" s="422"/>
      <c r="T197" s="423"/>
      <c r="U197" s="412"/>
      <c r="V197" s="421"/>
      <c r="W197" s="422"/>
      <c r="X197" s="422"/>
      <c r="Y197" s="422"/>
      <c r="Z197" s="422"/>
      <c r="AA197" s="422"/>
      <c r="AB197" s="423"/>
      <c r="AC197" s="424"/>
      <c r="AD197" s="421"/>
      <c r="AE197" s="422"/>
      <c r="AF197" s="422"/>
      <c r="AG197" s="422"/>
      <c r="AH197" s="422"/>
      <c r="AI197" s="422"/>
      <c r="AJ197" s="423"/>
      <c r="AK197" s="424"/>
      <c r="AL197" s="421"/>
      <c r="AM197" s="422"/>
      <c r="AN197" s="422"/>
      <c r="AO197" s="422"/>
      <c r="AP197" s="422"/>
      <c r="AQ197" s="422"/>
      <c r="AR197" s="422"/>
      <c r="AS197" s="423"/>
      <c r="AT197" s="413"/>
      <c r="AU197" s="421"/>
      <c r="AV197" s="422"/>
      <c r="AW197" s="422"/>
      <c r="AX197" s="422"/>
      <c r="AY197" s="422"/>
      <c r="AZ197" s="422"/>
      <c r="BA197" s="423"/>
      <c r="BB197" s="424"/>
      <c r="BC197" s="421"/>
      <c r="BD197" s="422"/>
      <c r="BE197" s="422"/>
      <c r="BF197" s="422"/>
      <c r="BG197" s="422"/>
      <c r="BH197" s="422"/>
      <c r="BI197" s="423"/>
      <c r="BJ197" s="425"/>
      <c r="BK197" s="421"/>
      <c r="BL197" s="422"/>
      <c r="BM197" s="422"/>
      <c r="BN197" s="422"/>
      <c r="BO197" s="422"/>
      <c r="BP197" s="422"/>
      <c r="BQ197" s="422"/>
      <c r="BR197" s="423"/>
      <c r="BS197" s="425"/>
      <c r="BT197" s="421"/>
      <c r="BU197" s="422"/>
      <c r="BV197" s="422"/>
      <c r="BW197" s="422"/>
      <c r="BX197" s="422"/>
      <c r="BY197" s="422"/>
      <c r="BZ197" s="423"/>
      <c r="CA197" s="364"/>
      <c r="CB197" s="421"/>
      <c r="CC197" s="422"/>
      <c r="CD197" s="422"/>
      <c r="CE197" s="422"/>
      <c r="CF197" s="422"/>
      <c r="CG197" s="422"/>
      <c r="CH197" s="423"/>
      <c r="CI197" s="364"/>
      <c r="CJ197" s="421"/>
      <c r="CK197" s="422"/>
      <c r="CL197" s="422"/>
      <c r="CM197" s="422"/>
      <c r="CN197" s="422"/>
      <c r="CO197" s="422"/>
      <c r="CP197" s="423"/>
      <c r="CQ197" s="424"/>
      <c r="CR197" s="528"/>
      <c r="CS197" s="422"/>
      <c r="CT197" s="422"/>
      <c r="CU197" s="422">
        <f t="shared" si="105"/>
        <v>0</v>
      </c>
      <c r="CV197" s="422">
        <f t="shared" si="106"/>
        <v>0</v>
      </c>
      <c r="CW197" s="422"/>
      <c r="CX197" s="423" t="str">
        <f t="shared" si="95"/>
        <v>-</v>
      </c>
      <c r="CY197" s="414"/>
      <c r="CZ197" s="426"/>
      <c r="DA197" s="422"/>
      <c r="DB197" s="422"/>
      <c r="DC197" s="422"/>
      <c r="DD197" s="422"/>
      <c r="DE197" s="423"/>
      <c r="DF197" s="423"/>
      <c r="DG197" s="427"/>
      <c r="DH197" s="427"/>
      <c r="DI197" s="402"/>
      <c r="DJ197" s="118">
        <f t="shared" si="107"/>
        <v>0</v>
      </c>
      <c r="DK197" s="118">
        <f t="shared" si="104"/>
        <v>0</v>
      </c>
      <c r="DL197" s="118">
        <f t="shared" si="93"/>
        <v>0</v>
      </c>
      <c r="DM197" s="118">
        <f t="shared" si="94"/>
        <v>0</v>
      </c>
      <c r="DN197" s="402"/>
      <c r="DO197" s="402"/>
      <c r="DP197" s="428">
        <v>0</v>
      </c>
      <c r="DQ197" s="404">
        <f t="shared" si="103"/>
        <v>0</v>
      </c>
      <c r="DR197" s="118">
        <f t="shared" si="97"/>
        <v>0</v>
      </c>
      <c r="DS197" s="118">
        <f t="shared" si="98"/>
        <v>0</v>
      </c>
      <c r="DT197" s="405"/>
      <c r="DU197" s="429">
        <v>0</v>
      </c>
      <c r="DV197" s="407">
        <f t="shared" si="99"/>
        <v>0</v>
      </c>
      <c r="DX197" s="389">
        <f t="shared" si="100"/>
        <v>0</v>
      </c>
      <c r="DY197" s="389">
        <f t="shared" si="101"/>
        <v>0</v>
      </c>
      <c r="DZ197" s="389">
        <f t="shared" si="102"/>
        <v>0</v>
      </c>
      <c r="EB197" s="408"/>
    </row>
    <row r="198" spans="1:132" ht="13">
      <c r="B198" s="579" t="s">
        <v>464</v>
      </c>
      <c r="C198" s="387" t="s">
        <v>465</v>
      </c>
      <c r="D198" s="145"/>
      <c r="E198" s="145"/>
      <c r="F198" s="145"/>
      <c r="G198" s="145"/>
      <c r="H198" s="245"/>
      <c r="I198" s="411"/>
      <c r="J198" s="145"/>
      <c r="K198" s="145"/>
      <c r="L198" s="145"/>
      <c r="M198" s="145"/>
      <c r="N198" s="245"/>
      <c r="O198" s="411"/>
      <c r="P198" s="145"/>
      <c r="Q198" s="145"/>
      <c r="R198" s="145"/>
      <c r="S198" s="145"/>
      <c r="T198" s="245"/>
      <c r="U198" s="412"/>
      <c r="V198" s="145"/>
      <c r="W198" s="145"/>
      <c r="X198" s="145"/>
      <c r="Y198" s="145"/>
      <c r="Z198" s="145"/>
      <c r="AA198" s="145"/>
      <c r="AB198" s="245"/>
      <c r="AC198" s="411"/>
      <c r="AD198" s="145"/>
      <c r="AE198" s="145"/>
      <c r="AF198" s="145"/>
      <c r="AG198" s="145"/>
      <c r="AH198" s="145"/>
      <c r="AI198" s="145"/>
      <c r="AJ198" s="245"/>
      <c r="AK198" s="411"/>
      <c r="AL198" s="145"/>
      <c r="AM198" s="145"/>
      <c r="AN198" s="145"/>
      <c r="AO198" s="145"/>
      <c r="AP198" s="145"/>
      <c r="AQ198" s="145"/>
      <c r="AR198" s="145"/>
      <c r="AS198" s="245"/>
      <c r="AT198" s="413"/>
      <c r="AU198" s="145"/>
      <c r="AV198" s="145"/>
      <c r="AW198" s="145"/>
      <c r="AX198" s="145"/>
      <c r="AY198" s="145"/>
      <c r="AZ198" s="145"/>
      <c r="BA198" s="245"/>
      <c r="BB198" s="411"/>
      <c r="BC198" s="145"/>
      <c r="BD198" s="145"/>
      <c r="BE198" s="145"/>
      <c r="BF198" s="145"/>
      <c r="BG198" s="145"/>
      <c r="BH198" s="145"/>
      <c r="BI198" s="245"/>
      <c r="BJ198" s="412"/>
      <c r="BK198" s="145"/>
      <c r="BL198" s="145"/>
      <c r="BM198" s="145"/>
      <c r="BN198" s="145"/>
      <c r="BO198" s="145"/>
      <c r="BP198" s="145"/>
      <c r="BQ198" s="145"/>
      <c r="BR198" s="245"/>
      <c r="BS198" s="412"/>
      <c r="BT198" s="145"/>
      <c r="BU198" s="145"/>
      <c r="BV198" s="145"/>
      <c r="BW198" s="145"/>
      <c r="BX198" s="145"/>
      <c r="BY198" s="145"/>
      <c r="BZ198" s="245"/>
      <c r="CA198" s="364"/>
      <c r="CB198" s="145"/>
      <c r="CC198" s="145"/>
      <c r="CD198" s="145"/>
      <c r="CE198" s="145"/>
      <c r="CF198" s="145"/>
      <c r="CG198" s="145"/>
      <c r="CH198" s="245"/>
      <c r="CI198" s="364"/>
      <c r="CJ198" s="145"/>
      <c r="CK198" s="145"/>
      <c r="CL198" s="145"/>
      <c r="CM198" s="145"/>
      <c r="CN198" s="145"/>
      <c r="CO198" s="145"/>
      <c r="CP198" s="245"/>
      <c r="CQ198" s="411"/>
      <c r="CR198" s="277"/>
      <c r="CS198" s="145"/>
      <c r="CT198" s="145"/>
      <c r="CU198" s="145">
        <f t="shared" si="105"/>
        <v>0</v>
      </c>
      <c r="CV198" s="145">
        <f t="shared" si="106"/>
        <v>0</v>
      </c>
      <c r="CW198" s="145"/>
      <c r="CX198" s="245" t="str">
        <f t="shared" si="95"/>
        <v>-</v>
      </c>
      <c r="CY198" s="414"/>
      <c r="CZ198" s="415"/>
      <c r="DA198" s="145"/>
      <c r="DB198" s="145"/>
      <c r="DC198" s="145"/>
      <c r="DD198" s="145"/>
      <c r="DE198" s="245" t="e">
        <f>+CZ198/DD198-1</f>
        <v>#DIV/0!</v>
      </c>
      <c r="DF198" s="245" t="e">
        <f>+DA198/DD198-1</f>
        <v>#DIV/0!</v>
      </c>
      <c r="DG198" s="416" t="e">
        <f>+DB198/DD198-1</f>
        <v>#DIV/0!</v>
      </c>
      <c r="DH198" s="416" t="e">
        <f>+DC198/DD198-1</f>
        <v>#DIV/0!</v>
      </c>
      <c r="DI198" s="402"/>
      <c r="DJ198" s="118">
        <f t="shared" si="107"/>
        <v>0</v>
      </c>
      <c r="DK198" s="118">
        <f t="shared" si="104"/>
        <v>0</v>
      </c>
      <c r="DL198" s="118">
        <f t="shared" si="93"/>
        <v>0</v>
      </c>
      <c r="DM198" s="118">
        <f t="shared" si="94"/>
        <v>0</v>
      </c>
      <c r="DN198" s="402"/>
      <c r="DO198" s="402"/>
      <c r="DP198" s="588" t="e">
        <f>#VALUE!</f>
        <v>#VALUE!</v>
      </c>
      <c r="DQ198" s="404" t="e">
        <f t="shared" si="103"/>
        <v>#VALUE!</v>
      </c>
      <c r="DR198" s="118">
        <f t="shared" si="97"/>
        <v>0</v>
      </c>
      <c r="DS198" s="118">
        <f t="shared" si="98"/>
        <v>0</v>
      </c>
      <c r="DT198" s="405"/>
      <c r="DU198" s="406">
        <v>24.068888000000001</v>
      </c>
      <c r="DV198" s="407">
        <f t="shared" si="99"/>
        <v>24.068888000000001</v>
      </c>
      <c r="DX198" s="389">
        <f t="shared" si="100"/>
        <v>0</v>
      </c>
      <c r="DY198" s="389">
        <f t="shared" si="101"/>
        <v>0</v>
      </c>
      <c r="DZ198" s="389">
        <f t="shared" si="102"/>
        <v>0</v>
      </c>
      <c r="EB198" s="408"/>
    </row>
    <row r="199" spans="1:132" ht="16.5" customHeight="1">
      <c r="B199" s="589" t="s">
        <v>466</v>
      </c>
      <c r="C199" s="387" t="s">
        <v>467</v>
      </c>
      <c r="D199" s="533"/>
      <c r="E199" s="534"/>
      <c r="F199" s="534"/>
      <c r="G199" s="534"/>
      <c r="H199" s="535"/>
      <c r="I199" s="536"/>
      <c r="J199" s="533"/>
      <c r="K199" s="534"/>
      <c r="L199" s="534"/>
      <c r="M199" s="534"/>
      <c r="N199" s="535"/>
      <c r="O199" s="536"/>
      <c r="P199" s="533"/>
      <c r="Q199" s="534"/>
      <c r="R199" s="534"/>
      <c r="S199" s="534"/>
      <c r="T199" s="535"/>
      <c r="U199" s="537"/>
      <c r="V199" s="533"/>
      <c r="W199" s="534"/>
      <c r="X199" s="534"/>
      <c r="Y199" s="534"/>
      <c r="Z199" s="534"/>
      <c r="AA199" s="534"/>
      <c r="AB199" s="535"/>
      <c r="AC199" s="536"/>
      <c r="AD199" s="533"/>
      <c r="AE199" s="534"/>
      <c r="AF199" s="534"/>
      <c r="AG199" s="534"/>
      <c r="AH199" s="534"/>
      <c r="AI199" s="534"/>
      <c r="AJ199" s="535"/>
      <c r="AK199" s="536"/>
      <c r="AL199" s="533"/>
      <c r="AM199" s="534"/>
      <c r="AN199" s="534"/>
      <c r="AO199" s="534"/>
      <c r="AP199" s="534"/>
      <c r="AQ199" s="534"/>
      <c r="AR199" s="534"/>
      <c r="AS199" s="535"/>
      <c r="AT199" s="538"/>
      <c r="AU199" s="533"/>
      <c r="AV199" s="534"/>
      <c r="AW199" s="534"/>
      <c r="AX199" s="534"/>
      <c r="AY199" s="534"/>
      <c r="AZ199" s="534"/>
      <c r="BA199" s="535"/>
      <c r="BB199" s="536"/>
      <c r="BC199" s="533"/>
      <c r="BD199" s="534"/>
      <c r="BE199" s="534"/>
      <c r="BF199" s="534"/>
      <c r="BG199" s="534"/>
      <c r="BH199" s="534"/>
      <c r="BI199" s="535"/>
      <c r="BJ199" s="537"/>
      <c r="BK199" s="533"/>
      <c r="BL199" s="534"/>
      <c r="BM199" s="534"/>
      <c r="BN199" s="534"/>
      <c r="BO199" s="534"/>
      <c r="BP199" s="534"/>
      <c r="BQ199" s="534"/>
      <c r="BR199" s="535"/>
      <c r="BS199" s="537"/>
      <c r="BT199" s="533"/>
      <c r="BU199" s="534"/>
      <c r="BV199" s="534"/>
      <c r="BW199" s="534"/>
      <c r="BX199" s="534"/>
      <c r="BY199" s="534"/>
      <c r="BZ199" s="535"/>
      <c r="CA199" s="364"/>
      <c r="CB199" s="533"/>
      <c r="CC199" s="534"/>
      <c r="CD199" s="534"/>
      <c r="CE199" s="534"/>
      <c r="CF199" s="534"/>
      <c r="CG199" s="534"/>
      <c r="CH199" s="535"/>
      <c r="CI199" s="364"/>
      <c r="CJ199" s="533"/>
      <c r="CK199" s="534"/>
      <c r="CL199" s="534"/>
      <c r="CM199" s="534"/>
      <c r="CN199" s="534"/>
      <c r="CO199" s="534"/>
      <c r="CP199" s="535"/>
      <c r="CQ199" s="536"/>
      <c r="CR199" s="533"/>
      <c r="CS199" s="534"/>
      <c r="CT199" s="534"/>
      <c r="CU199" s="534">
        <f t="shared" si="105"/>
        <v>0</v>
      </c>
      <c r="CV199" s="534">
        <f t="shared" si="106"/>
        <v>0</v>
      </c>
      <c r="CW199" s="534"/>
      <c r="CX199" s="535" t="str">
        <f t="shared" ref="CX199:CX230" si="108">IFERROR(CR199/CW199-1, "-")</f>
        <v>-</v>
      </c>
      <c r="CY199" s="414"/>
      <c r="CZ199" s="539"/>
      <c r="DA199" s="534"/>
      <c r="DB199" s="534"/>
      <c r="DC199" s="534"/>
      <c r="DD199" s="534"/>
      <c r="DE199" s="535"/>
      <c r="DF199" s="535"/>
      <c r="DG199" s="540"/>
      <c r="DH199" s="540"/>
      <c r="DI199" s="402"/>
      <c r="DJ199" s="118">
        <f t="shared" si="107"/>
        <v>0</v>
      </c>
      <c r="DK199" s="118">
        <f t="shared" si="104"/>
        <v>0</v>
      </c>
      <c r="DL199" s="118">
        <f t="shared" si="93"/>
        <v>0</v>
      </c>
      <c r="DM199" s="118">
        <f t="shared" si="94"/>
        <v>0</v>
      </c>
      <c r="DN199" s="402"/>
      <c r="DO199" s="402"/>
      <c r="DP199" s="541"/>
      <c r="DQ199" s="404">
        <f t="shared" si="103"/>
        <v>0</v>
      </c>
      <c r="DR199" s="118">
        <f t="shared" si="97"/>
        <v>0</v>
      </c>
      <c r="DS199" s="118">
        <f t="shared" si="98"/>
        <v>0</v>
      </c>
      <c r="DT199" s="405"/>
      <c r="DU199" s="406"/>
      <c r="DV199" s="407">
        <f t="shared" ref="DV199:DV230" si="109">DU199-CJ199</f>
        <v>0</v>
      </c>
      <c r="DX199" s="389">
        <f t="shared" si="100"/>
        <v>0</v>
      </c>
      <c r="DY199" s="389">
        <f t="shared" si="101"/>
        <v>0</v>
      </c>
      <c r="DZ199" s="389">
        <f t="shared" si="102"/>
        <v>0</v>
      </c>
      <c r="EB199" s="408"/>
    </row>
    <row r="200" spans="1:132" ht="3" customHeight="1">
      <c r="B200" s="409"/>
      <c r="C200" s="387" t="s">
        <v>468</v>
      </c>
      <c r="D200" s="277"/>
      <c r="E200" s="145"/>
      <c r="F200" s="145"/>
      <c r="G200" s="145"/>
      <c r="H200" s="245"/>
      <c r="I200" s="411"/>
      <c r="J200" s="277"/>
      <c r="K200" s="145"/>
      <c r="L200" s="145"/>
      <c r="M200" s="145"/>
      <c r="N200" s="245"/>
      <c r="O200" s="411"/>
      <c r="P200" s="277"/>
      <c r="Q200" s="145"/>
      <c r="R200" s="145"/>
      <c r="S200" s="145"/>
      <c r="T200" s="245"/>
      <c r="U200" s="412"/>
      <c r="V200" s="277"/>
      <c r="W200" s="145"/>
      <c r="X200" s="145"/>
      <c r="Y200" s="145"/>
      <c r="Z200" s="145"/>
      <c r="AA200" s="145"/>
      <c r="AB200" s="245"/>
      <c r="AC200" s="411"/>
      <c r="AD200" s="277"/>
      <c r="AE200" s="145"/>
      <c r="AF200" s="145"/>
      <c r="AG200" s="145"/>
      <c r="AH200" s="145"/>
      <c r="AI200" s="145"/>
      <c r="AJ200" s="245"/>
      <c r="AK200" s="411"/>
      <c r="AL200" s="277"/>
      <c r="AM200" s="145"/>
      <c r="AN200" s="145"/>
      <c r="AO200" s="145"/>
      <c r="AP200" s="145"/>
      <c r="AQ200" s="145"/>
      <c r="AR200" s="145"/>
      <c r="AS200" s="245"/>
      <c r="AT200" s="413"/>
      <c r="AU200" s="277"/>
      <c r="AV200" s="145"/>
      <c r="AW200" s="145"/>
      <c r="AX200" s="145"/>
      <c r="AY200" s="145"/>
      <c r="AZ200" s="145"/>
      <c r="BA200" s="245"/>
      <c r="BB200" s="411"/>
      <c r="BC200" s="277"/>
      <c r="BD200" s="145"/>
      <c r="BE200" s="145"/>
      <c r="BF200" s="145"/>
      <c r="BG200" s="145"/>
      <c r="BH200" s="145"/>
      <c r="BI200" s="245"/>
      <c r="BJ200" s="412"/>
      <c r="BK200" s="277"/>
      <c r="BL200" s="145"/>
      <c r="BM200" s="145"/>
      <c r="BN200" s="145"/>
      <c r="BO200" s="145"/>
      <c r="BP200" s="145"/>
      <c r="BQ200" s="145"/>
      <c r="BR200" s="245"/>
      <c r="BS200" s="412"/>
      <c r="BT200" s="277"/>
      <c r="BU200" s="145"/>
      <c r="BV200" s="145"/>
      <c r="BW200" s="145"/>
      <c r="BX200" s="145"/>
      <c r="BY200" s="145"/>
      <c r="BZ200" s="245"/>
      <c r="CA200" s="364"/>
      <c r="CB200" s="277"/>
      <c r="CC200" s="145"/>
      <c r="CD200" s="145"/>
      <c r="CE200" s="145"/>
      <c r="CF200" s="145"/>
      <c r="CG200" s="145"/>
      <c r="CH200" s="245"/>
      <c r="CI200" s="364"/>
      <c r="CJ200" s="277"/>
      <c r="CK200" s="145"/>
      <c r="CL200" s="145"/>
      <c r="CM200" s="145"/>
      <c r="CN200" s="145"/>
      <c r="CO200" s="145"/>
      <c r="CP200" s="245"/>
      <c r="CQ200" s="411"/>
      <c r="CR200" s="277"/>
      <c r="CS200" s="145"/>
      <c r="CT200" s="145"/>
      <c r="CU200" s="145"/>
      <c r="CV200" s="145"/>
      <c r="CW200" s="145"/>
      <c r="CX200" s="245" t="str">
        <f t="shared" si="108"/>
        <v>-</v>
      </c>
      <c r="CY200" s="414"/>
      <c r="CZ200" s="415"/>
      <c r="DA200" s="145"/>
      <c r="DB200" s="145"/>
      <c r="DC200" s="145"/>
      <c r="DD200" s="145"/>
      <c r="DE200" s="245"/>
      <c r="DF200" s="245"/>
      <c r="DG200" s="416"/>
      <c r="DH200" s="416"/>
      <c r="DI200" s="402"/>
      <c r="DJ200" s="118">
        <f t="shared" si="107"/>
        <v>0</v>
      </c>
      <c r="DK200" s="118">
        <f t="shared" si="104"/>
        <v>0</v>
      </c>
      <c r="DL200" s="118">
        <f t="shared" si="93"/>
        <v>0</v>
      </c>
      <c r="DM200" s="118">
        <f t="shared" si="94"/>
        <v>0</v>
      </c>
      <c r="DN200" s="402"/>
      <c r="DO200" s="402"/>
      <c r="DP200" s="417"/>
      <c r="DQ200" s="404">
        <f t="shared" si="103"/>
        <v>0</v>
      </c>
      <c r="DR200" s="118">
        <f t="shared" si="97"/>
        <v>0</v>
      </c>
      <c r="DS200" s="118">
        <f t="shared" si="98"/>
        <v>0</v>
      </c>
      <c r="DT200" s="405"/>
      <c r="DU200" s="406"/>
      <c r="DV200" s="407">
        <f t="shared" si="109"/>
        <v>0</v>
      </c>
      <c r="DX200" s="389">
        <f t="shared" si="100"/>
        <v>0</v>
      </c>
      <c r="DY200" s="389">
        <f t="shared" si="101"/>
        <v>0</v>
      </c>
      <c r="DZ200" s="389">
        <f t="shared" si="102"/>
        <v>0</v>
      </c>
      <c r="EB200" s="408"/>
    </row>
    <row r="201" spans="1:132" ht="21" customHeight="1">
      <c r="B201" s="418" t="s">
        <v>469</v>
      </c>
      <c r="C201" s="387" t="s">
        <v>470</v>
      </c>
      <c r="D201" s="590"/>
      <c r="E201" s="591"/>
      <c r="F201" s="592"/>
      <c r="G201" s="593"/>
      <c r="H201" s="594"/>
      <c r="I201" s="595"/>
      <c r="J201" s="590"/>
      <c r="K201" s="591"/>
      <c r="L201" s="592"/>
      <c r="M201" s="593"/>
      <c r="N201" s="594"/>
      <c r="O201" s="596"/>
      <c r="P201" s="590"/>
      <c r="Q201" s="591"/>
      <c r="R201" s="592"/>
      <c r="S201" s="593"/>
      <c r="T201" s="594"/>
      <c r="U201" s="597"/>
      <c r="V201" s="590"/>
      <c r="W201" s="591"/>
      <c r="X201" s="591"/>
      <c r="Y201" s="591"/>
      <c r="Z201" s="591"/>
      <c r="AA201" s="593"/>
      <c r="AB201" s="594"/>
      <c r="AC201" s="598"/>
      <c r="AD201" s="590"/>
      <c r="AE201" s="591"/>
      <c r="AF201" s="591"/>
      <c r="AG201" s="591"/>
      <c r="AH201" s="591"/>
      <c r="AI201" s="593"/>
      <c r="AJ201" s="594"/>
      <c r="AK201" s="598"/>
      <c r="AL201" s="590"/>
      <c r="AM201" s="591"/>
      <c r="AN201" s="591"/>
      <c r="AO201" s="591"/>
      <c r="AP201" s="591"/>
      <c r="AQ201" s="591"/>
      <c r="AR201" s="593"/>
      <c r="AS201" s="594"/>
      <c r="AT201" s="599"/>
      <c r="AU201" s="590"/>
      <c r="AV201" s="591"/>
      <c r="AW201" s="591"/>
      <c r="AX201" s="591"/>
      <c r="AY201" s="591"/>
      <c r="AZ201" s="593"/>
      <c r="BA201" s="594"/>
      <c r="BB201" s="598"/>
      <c r="BC201" s="590"/>
      <c r="BD201" s="591"/>
      <c r="BE201" s="591"/>
      <c r="BF201" s="591"/>
      <c r="BG201" s="591"/>
      <c r="BH201" s="593"/>
      <c r="BI201" s="594"/>
      <c r="BJ201" s="600"/>
      <c r="BK201" s="590"/>
      <c r="BL201" s="591"/>
      <c r="BM201" s="591"/>
      <c r="BN201" s="591"/>
      <c r="BO201" s="591"/>
      <c r="BP201" s="591"/>
      <c r="BQ201" s="593"/>
      <c r="BR201" s="594"/>
      <c r="BS201" s="600"/>
      <c r="BT201" s="590"/>
      <c r="BU201" s="591"/>
      <c r="BV201" s="591"/>
      <c r="BW201" s="591"/>
      <c r="BX201" s="591"/>
      <c r="BY201" s="593"/>
      <c r="BZ201" s="594"/>
      <c r="CA201" s="601"/>
      <c r="CB201" s="590"/>
      <c r="CC201" s="591"/>
      <c r="CD201" s="591"/>
      <c r="CE201" s="591"/>
      <c r="CF201" s="591"/>
      <c r="CG201" s="593"/>
      <c r="CH201" s="594"/>
      <c r="CI201" s="601"/>
      <c r="CJ201" s="590"/>
      <c r="CK201" s="591"/>
      <c r="CL201" s="591"/>
      <c r="CM201" s="591"/>
      <c r="CN201" s="591"/>
      <c r="CO201" s="593"/>
      <c r="CP201" s="594"/>
      <c r="CQ201" s="598"/>
      <c r="CR201" s="590"/>
      <c r="CS201" s="388"/>
      <c r="CT201" s="388"/>
      <c r="CU201" s="388">
        <f>+CR201-CS201</f>
        <v>0</v>
      </c>
      <c r="CV201" s="388">
        <f>+CR201-CT201</f>
        <v>0</v>
      </c>
      <c r="CW201" s="388"/>
      <c r="CX201" s="390" t="str">
        <f t="shared" si="108"/>
        <v>-</v>
      </c>
      <c r="CY201" s="602"/>
      <c r="CZ201" s="603"/>
      <c r="DA201" s="591"/>
      <c r="DB201" s="591"/>
      <c r="DC201" s="591"/>
      <c r="DD201" s="591"/>
      <c r="DE201" s="604" t="e">
        <f>+CZ201/DD201-1</f>
        <v>#DIV/0!</v>
      </c>
      <c r="DF201" s="604" t="e">
        <f>+DA201/DD201-1</f>
        <v>#DIV/0!</v>
      </c>
      <c r="DG201" s="605" t="e">
        <f>+DB201/DD201-1</f>
        <v>#DIV/0!</v>
      </c>
      <c r="DH201" s="605" t="e">
        <f>+DC201/DD201-1</f>
        <v>#DIV/0!</v>
      </c>
      <c r="DI201" s="402"/>
      <c r="DJ201" s="118">
        <f t="shared" si="107"/>
        <v>0</v>
      </c>
      <c r="DK201" s="118">
        <f t="shared" si="104"/>
        <v>0</v>
      </c>
      <c r="DL201" s="118">
        <f t="shared" si="93"/>
        <v>0</v>
      </c>
      <c r="DM201" s="118">
        <f t="shared" si="94"/>
        <v>0</v>
      </c>
      <c r="DN201" s="402"/>
      <c r="DO201" s="402"/>
      <c r="DP201" s="606">
        <v>456255</v>
      </c>
      <c r="DQ201" s="404">
        <f t="shared" si="103"/>
        <v>0.45625500000000002</v>
      </c>
      <c r="DR201" s="118">
        <f t="shared" si="97"/>
        <v>0</v>
      </c>
      <c r="DS201" s="118">
        <f t="shared" si="98"/>
        <v>0</v>
      </c>
      <c r="DT201" s="405"/>
      <c r="DU201" s="406">
        <v>2.0192429999999999</v>
      </c>
      <c r="DV201" s="407">
        <f t="shared" si="109"/>
        <v>2.0192429999999999</v>
      </c>
      <c r="DX201" s="389">
        <f t="shared" si="100"/>
        <v>0</v>
      </c>
      <c r="DY201" s="389">
        <f t="shared" si="101"/>
        <v>0</v>
      </c>
      <c r="DZ201" s="389">
        <f t="shared" si="102"/>
        <v>0</v>
      </c>
      <c r="EB201" s="408"/>
    </row>
    <row r="202" spans="1:132" s="607" customFormat="1" ht="12" customHeight="1">
      <c r="B202" s="608"/>
      <c r="C202" s="608"/>
      <c r="D202" s="608"/>
      <c r="E202" s="608"/>
      <c r="F202" s="608"/>
      <c r="G202" s="608"/>
      <c r="H202" s="608"/>
      <c r="I202" s="608"/>
      <c r="J202" s="609"/>
      <c r="K202" s="609"/>
      <c r="L202" s="609"/>
      <c r="M202" s="609"/>
      <c r="N202" s="610"/>
      <c r="O202" s="610"/>
      <c r="P202" s="611"/>
      <c r="Q202" s="610"/>
      <c r="R202" s="610"/>
      <c r="S202" s="610"/>
      <c r="T202" s="610"/>
      <c r="U202" s="610"/>
      <c r="V202" s="610"/>
      <c r="W202" s="610"/>
      <c r="X202" s="610"/>
      <c r="Y202" s="610"/>
      <c r="Z202" s="610"/>
      <c r="AA202" s="610"/>
      <c r="AB202" s="610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612"/>
      <c r="CR202" s="613"/>
      <c r="CS202" s="613"/>
      <c r="CT202" s="243"/>
      <c r="CU202" s="50"/>
      <c r="CV202" s="50"/>
      <c r="CW202" s="50"/>
      <c r="CX202" s="612"/>
      <c r="CY202" s="612"/>
      <c r="CZ202" s="612"/>
      <c r="DA202" s="50"/>
      <c r="DB202" s="50"/>
      <c r="DC202" s="294"/>
      <c r="DD202" s="50"/>
      <c r="DE202" s="612"/>
      <c r="DF202" s="612"/>
      <c r="DG202" s="614"/>
      <c r="DH202" s="614"/>
      <c r="DI202" s="615"/>
      <c r="DJ202" s="615"/>
      <c r="DK202" s="615"/>
      <c r="DL202" s="615"/>
      <c r="DM202" s="615"/>
      <c r="DN202" s="615"/>
      <c r="DO202" s="615"/>
      <c r="DP202" s="616"/>
      <c r="DQ202" s="285"/>
      <c r="DR202" s="118"/>
      <c r="DS202" s="617"/>
      <c r="DT202" s="405"/>
      <c r="DV202" s="405"/>
      <c r="DX202" s="389">
        <f t="shared" si="100"/>
        <v>0</v>
      </c>
      <c r="DY202" s="389">
        <f t="shared" si="101"/>
        <v>0</v>
      </c>
      <c r="DZ202" s="389">
        <f t="shared" si="102"/>
        <v>0</v>
      </c>
    </row>
    <row r="203" spans="1:132" ht="13">
      <c r="CR203" s="613"/>
      <c r="CS203" s="613"/>
      <c r="CZ203" s="613">
        <v>0</v>
      </c>
      <c r="DB203" s="48"/>
      <c r="DV203" s="405"/>
    </row>
    <row r="204" spans="1:132" ht="13">
      <c r="CR204" s="613"/>
      <c r="DV204" s="405"/>
    </row>
    <row r="205" spans="1:132">
      <c r="DV205" s="405"/>
    </row>
    <row r="206" spans="1:132">
      <c r="DV206" s="405"/>
    </row>
    <row r="207" spans="1:132">
      <c r="DV207" s="405"/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4" orientation="landscape" horizontalDpi="300" verticalDpi="300" r:id="rId1"/>
  <headerFooter>
    <oddFooter>&amp;LMoov Bénin&amp;C&amp;P/&amp;N&amp;RTBG 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L313"/>
  <sheetViews>
    <sheetView showGridLines="0" view="pageBreakPreview" zoomScaleNormal="100" workbookViewId="0">
      <pane xSplit="3" ySplit="7" topLeftCell="AI8" activePane="bottomRight" state="frozen"/>
      <selection pane="topRight" activeCell="AI1" sqref="AI1"/>
      <selection pane="bottomLeft" activeCell="A8" sqref="A8"/>
      <selection pane="bottomRight" activeCell="CU24" sqref="CU24"/>
    </sheetView>
  </sheetViews>
  <sheetFormatPr defaultColWidth="11.54296875" defaultRowHeight="12.5" outlineLevelRow="1"/>
  <cols>
    <col min="1" max="1" width="17.81640625" customWidth="1"/>
    <col min="2" max="2" width="25.81640625" customWidth="1"/>
    <col min="3" max="3" width="8.54296875" customWidth="1"/>
    <col min="6" max="6" width="10.453125" customWidth="1"/>
    <col min="7" max="7" width="11.6328125" customWidth="1"/>
    <col min="8" max="8" width="7.453125" style="48" customWidth="1"/>
    <col min="9" max="9" width="0.36328125" customWidth="1"/>
    <col min="10" max="10" width="13.81640625" style="48" customWidth="1"/>
    <col min="11" max="11" width="11" customWidth="1"/>
    <col min="12" max="12" width="9.36328125" customWidth="1"/>
    <col min="13" max="13" width="10.453125" customWidth="1"/>
    <col min="14" max="14" width="10.453125" style="46" customWidth="1"/>
    <col min="15" max="15" width="0.36328125" customWidth="1"/>
    <col min="16" max="16" width="14.1796875" customWidth="1"/>
    <col min="17" max="17" width="11.81640625" customWidth="1"/>
    <col min="18" max="18" width="9.6328125" customWidth="1"/>
    <col min="19" max="19" width="12" customWidth="1"/>
    <col min="20" max="20" width="9.6328125" style="48" customWidth="1"/>
    <col min="21" max="21" width="0.1796875" customWidth="1"/>
    <col min="22" max="24" width="10.6328125" customWidth="1"/>
    <col min="25" max="25" width="10.1796875" customWidth="1"/>
    <col min="26" max="26" width="8.54296875" customWidth="1"/>
    <col min="27" max="27" width="10.6328125" customWidth="1"/>
    <col min="28" max="28" width="10.6328125" style="47" customWidth="1"/>
    <col min="29" max="29" width="0.36328125" style="47" customWidth="1"/>
    <col min="30" max="32" width="12.453125" style="47" customWidth="1"/>
    <col min="33" max="33" width="10.453125" style="47" customWidth="1"/>
    <col min="34" max="34" width="10.1796875" style="47" customWidth="1"/>
    <col min="35" max="35" width="14.6328125" style="47" customWidth="1"/>
    <col min="36" max="36" width="8.6328125" style="47" customWidth="1"/>
    <col min="37" max="37" width="0.36328125" style="47" customWidth="1"/>
    <col min="38" max="38" width="13.453125" style="47" customWidth="1"/>
    <col min="39" max="39" width="11.453125" style="47" customWidth="1"/>
    <col min="40" max="43" width="11" style="47" customWidth="1"/>
    <col min="44" max="44" width="13.81640625" style="47" customWidth="1"/>
    <col min="45" max="45" width="8.6328125" style="47" customWidth="1"/>
    <col min="46" max="46" width="0.1796875" style="47" customWidth="1"/>
    <col min="47" max="47" width="10.1796875" style="44" customWidth="1"/>
    <col min="48" max="52" width="10.453125" style="47" customWidth="1"/>
    <col min="53" max="53" width="8.6328125" style="47" customWidth="1"/>
    <col min="54" max="54" width="0.1796875" style="47" customWidth="1"/>
    <col min="55" max="55" width="15.1796875" style="47" customWidth="1"/>
    <col min="56" max="57" width="12.453125" style="47" customWidth="1"/>
    <col min="58" max="59" width="11.81640625" style="47" customWidth="1"/>
    <col min="60" max="60" width="12.36328125" style="47" customWidth="1"/>
    <col min="61" max="61" width="9.54296875" style="47" customWidth="1"/>
    <col min="62" max="62" width="0.36328125" style="47" customWidth="1"/>
    <col min="63" max="63" width="8.81640625" style="44" customWidth="1"/>
    <col min="64" max="64" width="15.453125" style="47" customWidth="1"/>
    <col min="65" max="66" width="11" style="47" customWidth="1"/>
    <col min="67" max="67" width="10.453125" style="47" customWidth="1"/>
    <col min="68" max="68" width="10.1796875" style="47" customWidth="1"/>
    <col min="69" max="69" width="15" style="47" customWidth="1"/>
    <col min="70" max="70" width="7.81640625" style="47" customWidth="1"/>
    <col min="71" max="71" width="0.54296875" style="47" customWidth="1"/>
    <col min="72" max="72" width="10.36328125" style="47" customWidth="1"/>
    <col min="73" max="74" width="11" style="47" customWidth="1"/>
    <col min="75" max="75" width="10.453125" style="47" customWidth="1"/>
    <col min="76" max="76" width="9.36328125" style="47" customWidth="1"/>
    <col min="77" max="77" width="11" style="47" customWidth="1"/>
    <col min="78" max="78" width="7.6328125" style="47" customWidth="1"/>
    <col min="79" max="79" width="0.1796875" style="47" customWidth="1"/>
    <col min="80" max="80" width="8.6328125" style="47" customWidth="1"/>
    <col min="81" max="81" width="10.453125" style="47" customWidth="1"/>
    <col min="82" max="82" width="12.36328125" style="47" customWidth="1"/>
    <col min="83" max="83" width="11" style="47" customWidth="1"/>
    <col min="84" max="84" width="10.1796875" style="47" customWidth="1"/>
    <col min="85" max="85" width="10.453125" style="47" customWidth="1"/>
    <col min="86" max="86" width="7.6328125" style="47" customWidth="1"/>
    <col min="87" max="87" width="0.54296875" style="47" customWidth="1"/>
    <col min="88" max="88" width="10.36328125" style="282" customWidth="1"/>
    <col min="89" max="89" width="11.6328125" style="47" customWidth="1"/>
    <col min="90" max="90" width="11.453125" style="47" customWidth="1"/>
    <col min="91" max="91" width="10.453125" style="47" customWidth="1"/>
    <col min="92" max="93" width="11" style="47" customWidth="1"/>
    <col min="94" max="94" width="13.453125" style="46" customWidth="1"/>
    <col min="95" max="95" width="0.36328125" style="47" customWidth="1"/>
    <col min="96" max="96" width="13" style="50" customWidth="1"/>
    <col min="97" max="97" width="13.453125" style="50" customWidth="1"/>
    <col min="98" max="98" width="13.36328125" style="50" customWidth="1"/>
    <col min="99" max="99" width="11.81640625" style="50" customWidth="1"/>
    <col min="100" max="100" width="11.6328125" style="50" customWidth="1"/>
    <col min="101" max="101" width="12.81640625" style="50" customWidth="1"/>
    <col min="102" max="102" width="7.6328125" style="48" customWidth="1"/>
    <col min="103" max="103" width="0.36328125" customWidth="1"/>
    <col min="104" max="104" width="12.6328125" style="49" customWidth="1"/>
    <col min="105" max="105" width="12.453125" style="49" customWidth="1"/>
    <col min="106" max="106" width="13" style="49" customWidth="1"/>
    <col min="107" max="107" width="12.453125" style="49" customWidth="1"/>
    <col min="108" max="108" width="13" style="49" customWidth="1"/>
    <col min="109" max="112" width="10.453125" style="47" customWidth="1"/>
    <col min="113" max="113" width="11.453125" style="25" customWidth="1"/>
    <col min="114" max="114" width="11.453125" style="44" customWidth="1"/>
    <col min="116" max="117" width="11.453125" hidden="1" customWidth="1"/>
    <col min="118" max="118" width="21" hidden="1" customWidth="1"/>
    <col min="119" max="121" width="11.54296875" hidden="1"/>
  </cols>
  <sheetData>
    <row r="1" spans="1:120" s="47" customFormat="1" ht="15" customHeight="1">
      <c r="H1" s="46"/>
      <c r="J1" s="282"/>
      <c r="N1" s="46"/>
      <c r="P1" s="289" t="e">
        <f>#REF!</f>
        <v>#REF!</v>
      </c>
      <c r="Q1" s="289"/>
      <c r="R1" s="289"/>
      <c r="T1" s="46"/>
      <c r="Y1" s="618" t="e">
        <f>Y8/W8</f>
        <v>#DIV/0!</v>
      </c>
      <c r="Z1" s="618" t="e">
        <f>Z8/X8</f>
        <v>#DIV/0!</v>
      </c>
      <c r="AU1" s="44">
        <v>0</v>
      </c>
      <c r="AV1" s="47">
        <v>0</v>
      </c>
      <c r="BC1" s="619"/>
      <c r="BK1" s="44"/>
      <c r="BT1" s="620"/>
      <c r="CB1" s="44"/>
      <c r="CE1" s="44"/>
      <c r="CG1" s="620"/>
      <c r="CH1" s="44"/>
      <c r="CJ1" s="260"/>
      <c r="CK1" s="255"/>
      <c r="CL1" s="621"/>
      <c r="CM1" s="255"/>
      <c r="CN1" s="44"/>
      <c r="CO1" s="44"/>
      <c r="CP1" s="282"/>
      <c r="CQ1" s="289"/>
      <c r="CR1" s="622"/>
      <c r="CS1" s="623"/>
      <c r="CT1" s="260"/>
      <c r="CU1" s="624"/>
      <c r="CV1" s="260"/>
      <c r="CW1" s="289"/>
      <c r="CX1" s="290"/>
      <c r="CY1" s="289"/>
      <c r="CZ1" s="289"/>
      <c r="DA1" s="289"/>
      <c r="DB1" s="289"/>
      <c r="DC1" s="289"/>
      <c r="DD1" s="289"/>
      <c r="DE1" s="289"/>
      <c r="DF1" s="289"/>
      <c r="DG1" s="289"/>
      <c r="DH1" s="289"/>
      <c r="DI1" s="259"/>
      <c r="DJ1" s="44">
        <v>0</v>
      </c>
    </row>
    <row r="2" spans="1:120" ht="20">
      <c r="A2" s="51" t="s">
        <v>471</v>
      </c>
      <c r="B2" s="625"/>
      <c r="D2" s="44"/>
      <c r="E2" s="280"/>
      <c r="J2" s="377">
        <v>0</v>
      </c>
      <c r="K2" s="280"/>
      <c r="P2" s="626">
        <v>8366.7791306818508</v>
      </c>
      <c r="Q2" s="626">
        <f>P2+P179+P177+P171+P149+P144+P143+P53-P118-P126</f>
        <v>8366.7791306818508</v>
      </c>
      <c r="R2" s="626">
        <f>+P8-Q2</f>
        <v>-8366.7791306818508</v>
      </c>
      <c r="V2" s="280"/>
      <c r="W2" s="280">
        <v>0</v>
      </c>
      <c r="X2" s="247"/>
      <c r="AD2" s="47">
        <v>0</v>
      </c>
      <c r="AE2" s="44"/>
      <c r="AG2" s="47" t="e">
        <f>AD8/AF8-1</f>
        <v>#DIV/0!</v>
      </c>
      <c r="AN2" s="44"/>
      <c r="AO2" s="620"/>
      <c r="BC2" s="627">
        <v>0</v>
      </c>
      <c r="BH2" s="44"/>
      <c r="BI2" s="44"/>
      <c r="BL2" s="44"/>
      <c r="BM2" s="44"/>
      <c r="BN2" s="628"/>
      <c r="BO2" s="44"/>
      <c r="BP2" s="44"/>
      <c r="BQ2" s="44"/>
      <c r="BR2" s="44"/>
      <c r="BT2" s="255"/>
      <c r="BU2" s="259"/>
      <c r="BV2" s="259"/>
      <c r="BW2" s="259"/>
      <c r="BX2" s="259"/>
      <c r="BY2" s="259"/>
      <c r="BZ2" s="259"/>
      <c r="CA2" s="259"/>
      <c r="CB2" s="255"/>
      <c r="CC2" s="259"/>
      <c r="CD2" s="259"/>
      <c r="CE2" s="259"/>
      <c r="CF2" s="259"/>
      <c r="CG2" s="259"/>
      <c r="CH2" s="259"/>
      <c r="CI2" s="259"/>
      <c r="CJ2" s="629"/>
      <c r="CK2" s="255">
        <v>0</v>
      </c>
      <c r="CL2" s="630"/>
      <c r="CM2" s="621"/>
      <c r="CN2" s="44"/>
      <c r="CO2" s="119"/>
      <c r="CP2" s="260"/>
      <c r="CQ2" s="631"/>
      <c r="CR2" s="255"/>
      <c r="CS2" s="632"/>
      <c r="CT2" s="260"/>
      <c r="CU2" s="268"/>
      <c r="CV2" s="268"/>
      <c r="CW2" s="633"/>
      <c r="CX2" s="238"/>
      <c r="CY2" s="25"/>
      <c r="CZ2" s="630"/>
      <c r="DA2" s="630"/>
      <c r="DB2" s="634"/>
      <c r="DC2" s="630">
        <v>0</v>
      </c>
      <c r="DD2" s="630"/>
      <c r="DE2" s="635"/>
      <c r="DF2" s="635"/>
      <c r="DG2" s="635"/>
      <c r="DH2" s="259"/>
    </row>
    <row r="3" spans="1:120" ht="10.5" customHeight="1">
      <c r="D3" s="636"/>
      <c r="E3" s="637">
        <v>0</v>
      </c>
      <c r="F3" s="638"/>
      <c r="G3" s="636"/>
      <c r="H3" s="334"/>
      <c r="I3" s="639"/>
      <c r="J3" s="334"/>
      <c r="K3" s="640"/>
      <c r="L3" s="640"/>
      <c r="M3" s="640"/>
      <c r="N3" s="334"/>
      <c r="O3" s="641"/>
      <c r="P3" s="642"/>
      <c r="Q3" s="638"/>
      <c r="R3" s="638"/>
      <c r="S3" s="638"/>
      <c r="T3" s="331"/>
      <c r="U3" s="639"/>
      <c r="V3" s="337"/>
      <c r="W3" s="638"/>
      <c r="X3" s="638"/>
      <c r="Y3" s="638"/>
      <c r="Z3" s="638"/>
      <c r="AA3" s="638"/>
      <c r="AB3" s="334"/>
      <c r="AC3" s="335"/>
      <c r="AD3" s="337"/>
      <c r="AE3" s="638"/>
      <c r="AF3" s="638"/>
      <c r="AG3" s="638"/>
      <c r="AH3" s="638"/>
      <c r="AI3" s="638"/>
      <c r="AJ3" s="331"/>
      <c r="AK3" s="335"/>
      <c r="AL3" s="340"/>
      <c r="AM3" s="341"/>
      <c r="AN3" s="341"/>
      <c r="AO3" s="341"/>
      <c r="AP3" s="341"/>
      <c r="AQ3" s="341"/>
      <c r="AR3" s="341"/>
      <c r="AS3" s="334"/>
      <c r="AT3" s="345"/>
      <c r="AU3" s="340"/>
      <c r="AV3" s="341"/>
      <c r="AW3" s="341"/>
      <c r="AX3" s="341"/>
      <c r="AY3" s="341"/>
      <c r="AZ3" s="341"/>
      <c r="BA3" s="341"/>
      <c r="BB3" s="345"/>
      <c r="BC3" s="340"/>
      <c r="BD3" s="341"/>
      <c r="BE3" s="341"/>
      <c r="BF3" s="341"/>
      <c r="BG3" s="341"/>
      <c r="BH3" s="341"/>
      <c r="BI3" s="334"/>
      <c r="BJ3" s="345"/>
      <c r="BK3" s="340"/>
      <c r="BL3" s="638"/>
      <c r="BM3" s="638"/>
      <c r="BN3" s="638"/>
      <c r="BO3" s="638"/>
      <c r="BP3" s="638"/>
      <c r="BQ3" s="638"/>
      <c r="BR3" s="331"/>
      <c r="BS3" s="643"/>
      <c r="BT3" s="340"/>
      <c r="BU3" s="638"/>
      <c r="BV3" s="638"/>
      <c r="BW3" s="638"/>
      <c r="BX3" s="638"/>
      <c r="BY3" s="638"/>
      <c r="BZ3" s="331"/>
      <c r="CA3" s="644"/>
      <c r="CB3" s="340"/>
      <c r="CC3" s="638"/>
      <c r="CD3" s="638"/>
      <c r="CE3" s="638"/>
      <c r="CF3" s="638"/>
      <c r="CG3" s="638"/>
      <c r="CH3" s="331"/>
      <c r="CI3" s="335"/>
      <c r="CJ3" s="340"/>
      <c r="CK3" s="638"/>
      <c r="CL3" s="638"/>
      <c r="CM3" s="638"/>
      <c r="CN3" s="638"/>
      <c r="CO3" s="638"/>
      <c r="CP3" s="331"/>
      <c r="CQ3" s="639"/>
      <c r="CR3" s="642"/>
      <c r="CS3" s="337"/>
      <c r="CT3" s="337"/>
      <c r="CU3" s="337"/>
      <c r="CV3" s="337"/>
      <c r="CW3" s="337"/>
      <c r="CX3" s="645"/>
      <c r="CZ3" s="637">
        <v>0</v>
      </c>
      <c r="DA3" s="646"/>
      <c r="DB3" s="646"/>
      <c r="DC3" s="646"/>
      <c r="DD3" s="646">
        <v>0</v>
      </c>
      <c r="DE3" s="646"/>
      <c r="DF3" s="646"/>
      <c r="DG3" s="647"/>
      <c r="DH3" s="640"/>
    </row>
    <row r="4" spans="1:120" s="83" customFormat="1" ht="12.75" customHeight="1">
      <c r="D4" s="5">
        <v>45292</v>
      </c>
      <c r="E4" s="5"/>
      <c r="F4" s="5"/>
      <c r="G4" s="5"/>
      <c r="H4" s="5"/>
      <c r="I4" s="360"/>
      <c r="J4" s="5">
        <v>45323</v>
      </c>
      <c r="K4" s="5"/>
      <c r="L4" s="5"/>
      <c r="M4" s="5"/>
      <c r="N4" s="5"/>
      <c r="O4" s="360"/>
      <c r="P4" s="4">
        <v>45352</v>
      </c>
      <c r="Q4" s="4"/>
      <c r="R4" s="4"/>
      <c r="S4" s="4"/>
      <c r="T4" s="4"/>
      <c r="U4" s="360"/>
      <c r="V4" s="5">
        <v>45383</v>
      </c>
      <c r="W4" s="5"/>
      <c r="X4" s="5"/>
      <c r="Y4" s="5"/>
      <c r="Z4" s="5"/>
      <c r="AA4" s="5"/>
      <c r="AB4" s="5"/>
      <c r="AC4" s="360"/>
      <c r="AD4" s="5">
        <v>45413</v>
      </c>
      <c r="AE4" s="5"/>
      <c r="AF4" s="5"/>
      <c r="AG4" s="5"/>
      <c r="AH4" s="5"/>
      <c r="AI4" s="5"/>
      <c r="AJ4" s="5"/>
      <c r="AK4" s="360"/>
      <c r="AL4" s="5">
        <v>45444</v>
      </c>
      <c r="AM4" s="5"/>
      <c r="AN4" s="5"/>
      <c r="AO4" s="5"/>
      <c r="AP4" s="5"/>
      <c r="AQ4" s="5"/>
      <c r="AR4" s="5"/>
      <c r="AS4" s="5"/>
      <c r="AT4" s="363"/>
      <c r="AU4" s="5">
        <v>45474</v>
      </c>
      <c r="AV4" s="5"/>
      <c r="AW4" s="5"/>
      <c r="AX4" s="5"/>
      <c r="AY4" s="5"/>
      <c r="AZ4" s="5"/>
      <c r="BA4" s="5"/>
      <c r="BB4" s="360"/>
      <c r="BC4" s="5">
        <v>45505</v>
      </c>
      <c r="BD4" s="5"/>
      <c r="BE4" s="5"/>
      <c r="BF4" s="5"/>
      <c r="BG4" s="5"/>
      <c r="BH4" s="5"/>
      <c r="BI4" s="5"/>
      <c r="BJ4" s="363"/>
      <c r="BK4" s="4">
        <v>45536</v>
      </c>
      <c r="BL4" s="4"/>
      <c r="BM4" s="4"/>
      <c r="BN4" s="4"/>
      <c r="BO4" s="4"/>
      <c r="BP4" s="4"/>
      <c r="BQ4" s="4"/>
      <c r="BR4" s="4"/>
      <c r="BS4" s="648"/>
      <c r="BT4" s="2338">
        <v>45566</v>
      </c>
      <c r="BU4" s="2338"/>
      <c r="BV4" s="2338"/>
      <c r="BW4" s="2338"/>
      <c r="BX4" s="2338"/>
      <c r="BY4" s="2338"/>
      <c r="BZ4" s="2338"/>
      <c r="CA4" s="649"/>
      <c r="CB4" s="5">
        <v>45597</v>
      </c>
      <c r="CC4" s="5"/>
      <c r="CD4" s="5"/>
      <c r="CE4" s="5"/>
      <c r="CF4" s="5"/>
      <c r="CG4" s="5"/>
      <c r="CH4" s="5"/>
      <c r="CI4" s="360"/>
      <c r="CJ4" s="4">
        <v>45627</v>
      </c>
      <c r="CK4" s="4"/>
      <c r="CL4" s="4"/>
      <c r="CM4" s="4"/>
      <c r="CN4" s="4"/>
      <c r="CO4" s="4"/>
      <c r="CP4" s="4"/>
      <c r="CQ4" s="650"/>
      <c r="CR4" s="2339" t="s">
        <v>3</v>
      </c>
      <c r="CS4" s="2339"/>
      <c r="CT4" s="2339"/>
      <c r="CU4" s="2339"/>
      <c r="CV4" s="2339"/>
      <c r="CW4" s="2339"/>
      <c r="CX4" s="2339"/>
      <c r="CZ4" s="651"/>
      <c r="DA4" s="652"/>
      <c r="DB4" s="2340" t="s">
        <v>4</v>
      </c>
      <c r="DC4" s="2340"/>
      <c r="DD4" s="2340"/>
      <c r="DE4" s="2340"/>
      <c r="DF4" s="652"/>
      <c r="DG4" s="653"/>
      <c r="DH4" s="654"/>
      <c r="DJ4" s="498"/>
    </row>
    <row r="5" spans="1:120" s="92" customFormat="1" ht="27.75" customHeight="1">
      <c r="B5" s="86" t="s">
        <v>5</v>
      </c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655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655" t="s">
        <v>10</v>
      </c>
      <c r="CZ5" s="87" t="s">
        <v>7</v>
      </c>
      <c r="DA5" s="88" t="s">
        <v>11</v>
      </c>
      <c r="DB5" s="88" t="s">
        <v>13</v>
      </c>
      <c r="DC5" s="88" t="s">
        <v>15</v>
      </c>
      <c r="DD5" s="88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J5" s="656"/>
    </row>
    <row r="6" spans="1:120" ht="1.5" customHeight="1">
      <c r="D6" s="50"/>
      <c r="E6" s="49"/>
      <c r="F6" s="49"/>
      <c r="G6" s="49"/>
      <c r="H6" s="46"/>
      <c r="I6" s="657"/>
      <c r="J6" s="282"/>
      <c r="K6" s="49"/>
      <c r="L6" s="44"/>
      <c r="M6" s="44"/>
      <c r="O6" s="364"/>
      <c r="P6" s="658"/>
      <c r="Q6" s="49"/>
      <c r="R6" s="49"/>
      <c r="S6" s="49"/>
      <c r="T6" s="659"/>
      <c r="U6" s="657"/>
      <c r="V6" s="44"/>
      <c r="W6" s="44"/>
      <c r="X6" s="44"/>
      <c r="Y6" s="44"/>
      <c r="Z6" s="44"/>
      <c r="AA6" s="44"/>
      <c r="AC6" s="657"/>
      <c r="AD6" s="50"/>
      <c r="AE6" s="49"/>
      <c r="AF6" s="50"/>
      <c r="AG6" s="49"/>
      <c r="AH6" s="49"/>
      <c r="AI6" s="49"/>
      <c r="AJ6" s="46"/>
      <c r="AK6" s="332"/>
      <c r="AL6" s="660"/>
      <c r="AM6" s="282"/>
      <c r="AN6" s="282"/>
      <c r="AO6" s="282"/>
      <c r="AP6" s="282"/>
      <c r="AQ6" s="282"/>
      <c r="AR6" s="282"/>
      <c r="AS6" s="46"/>
      <c r="AT6" s="378"/>
      <c r="AU6" s="282"/>
      <c r="AV6" s="49"/>
      <c r="AW6" s="49"/>
      <c r="AX6" s="49"/>
      <c r="AY6" s="49"/>
      <c r="AZ6" s="49"/>
      <c r="BA6" s="46"/>
      <c r="BB6" s="332"/>
      <c r="BC6" s="282"/>
      <c r="BD6" s="282"/>
      <c r="BE6" s="282"/>
      <c r="BF6" s="282"/>
      <c r="BG6" s="282"/>
      <c r="BH6" s="282"/>
      <c r="BI6" s="46"/>
      <c r="BJ6" s="378"/>
      <c r="BK6" s="282"/>
      <c r="BL6" s="49"/>
      <c r="BM6" s="49"/>
      <c r="BN6" s="49"/>
      <c r="BO6" s="49"/>
      <c r="BP6" s="49"/>
      <c r="BQ6" s="49"/>
      <c r="BR6" s="46"/>
      <c r="BS6" s="332"/>
      <c r="BT6" s="282"/>
      <c r="BU6" s="49"/>
      <c r="BV6" s="49"/>
      <c r="BW6" s="49"/>
      <c r="BX6" s="49"/>
      <c r="BY6" s="49"/>
      <c r="BZ6" s="46"/>
      <c r="CA6" s="332"/>
      <c r="CB6" s="282"/>
      <c r="CC6" s="49"/>
      <c r="CD6" s="49"/>
      <c r="CE6" s="49"/>
      <c r="CF6" s="49"/>
      <c r="CG6" s="49"/>
      <c r="CH6" s="46"/>
      <c r="CI6" s="332"/>
      <c r="CK6" s="49"/>
      <c r="CL6" s="49"/>
      <c r="CM6" s="49"/>
      <c r="CN6" s="49"/>
      <c r="CO6" s="49"/>
      <c r="CQ6" s="657"/>
      <c r="CR6" s="661"/>
      <c r="CS6" s="49"/>
      <c r="CT6" s="49"/>
      <c r="CU6" s="49"/>
      <c r="CV6" s="49"/>
      <c r="CW6" s="49"/>
      <c r="CZ6" s="661"/>
    </row>
    <row r="7" spans="1:120" ht="3.75" customHeight="1">
      <c r="D7" s="50"/>
      <c r="E7" s="50"/>
      <c r="F7" s="50"/>
      <c r="G7" s="50"/>
      <c r="H7" s="46"/>
      <c r="I7" s="657"/>
      <c r="J7" s="282"/>
      <c r="K7" s="50"/>
      <c r="L7" s="44"/>
      <c r="M7" s="44"/>
      <c r="O7" s="364"/>
      <c r="P7" s="658"/>
      <c r="Q7" s="50"/>
      <c r="R7" s="50"/>
      <c r="S7" s="50"/>
      <c r="T7" s="659"/>
      <c r="U7" s="657"/>
      <c r="V7" s="44"/>
      <c r="W7" s="44"/>
      <c r="X7" s="44"/>
      <c r="Y7" s="44"/>
      <c r="Z7" s="44"/>
      <c r="AA7" s="44"/>
      <c r="AC7" s="657"/>
      <c r="AD7" s="50"/>
      <c r="AE7" s="50"/>
      <c r="AF7" s="662"/>
      <c r="AG7" s="50"/>
      <c r="AH7" s="50"/>
      <c r="AI7" s="50"/>
      <c r="AJ7" s="46"/>
      <c r="AK7" s="332"/>
      <c r="AL7" s="660"/>
      <c r="AM7" s="282"/>
      <c r="AN7" s="282"/>
      <c r="AO7" s="282"/>
      <c r="AP7" s="282"/>
      <c r="AQ7" s="282"/>
      <c r="AR7" s="282"/>
      <c r="AS7" s="46"/>
      <c r="AT7" s="378"/>
      <c r="AU7" s="282"/>
      <c r="AV7" s="50"/>
      <c r="AW7" s="50"/>
      <c r="AX7" s="50"/>
      <c r="AY7" s="50"/>
      <c r="AZ7" s="50"/>
      <c r="BA7" s="46"/>
      <c r="BB7" s="332"/>
      <c r="BC7" s="282"/>
      <c r="BD7" s="282"/>
      <c r="BE7" s="282"/>
      <c r="BF7" s="282"/>
      <c r="BG7" s="282"/>
      <c r="BH7" s="282"/>
      <c r="BI7" s="46"/>
      <c r="BJ7" s="378"/>
      <c r="BK7" s="282"/>
      <c r="BL7" s="50"/>
      <c r="BM7" s="50"/>
      <c r="BN7" s="50"/>
      <c r="BO7" s="50"/>
      <c r="BP7" s="50"/>
      <c r="BQ7" s="50"/>
      <c r="BR7" s="46"/>
      <c r="BS7" s="332"/>
      <c r="BT7" s="282"/>
      <c r="BU7" s="50"/>
      <c r="BV7" s="50"/>
      <c r="BW7" s="50"/>
      <c r="BX7" s="50"/>
      <c r="BY7" s="50"/>
      <c r="BZ7" s="46"/>
      <c r="CA7" s="332"/>
      <c r="CB7" s="282"/>
      <c r="CC7" s="50"/>
      <c r="CD7" s="50"/>
      <c r="CE7" s="50"/>
      <c r="CF7" s="50"/>
      <c r="CG7" s="50"/>
      <c r="CH7" s="46"/>
      <c r="CI7" s="332"/>
      <c r="CK7" s="50"/>
      <c r="CL7" s="50"/>
      <c r="CM7" s="50"/>
      <c r="CN7" s="50"/>
      <c r="CO7" s="50"/>
      <c r="CQ7" s="657"/>
      <c r="CR7" s="658"/>
      <c r="CV7" s="49"/>
      <c r="CX7" s="47"/>
      <c r="CZ7" s="658"/>
      <c r="DA7" s="50"/>
      <c r="DB7" s="50"/>
      <c r="DC7" s="50"/>
      <c r="DD7" s="50"/>
      <c r="DE7" s="46"/>
      <c r="DF7" s="46"/>
      <c r="DG7" s="46"/>
      <c r="DH7" s="46"/>
    </row>
    <row r="8" spans="1:120" ht="15" customHeight="1">
      <c r="A8" s="663" t="s">
        <v>472</v>
      </c>
      <c r="B8" s="664"/>
      <c r="C8" s="665" t="s">
        <v>473</v>
      </c>
      <c r="D8" s="666"/>
      <c r="E8" s="667"/>
      <c r="F8" s="667"/>
      <c r="G8" s="667"/>
      <c r="H8" s="668"/>
      <c r="I8" s="669"/>
      <c r="J8" s="666"/>
      <c r="K8" s="667"/>
      <c r="L8" s="667"/>
      <c r="M8" s="667"/>
      <c r="N8" s="668"/>
      <c r="O8" s="670"/>
      <c r="P8" s="666"/>
      <c r="Q8" s="667"/>
      <c r="R8" s="667"/>
      <c r="S8" s="667"/>
      <c r="T8" s="668"/>
      <c r="U8" s="669"/>
      <c r="V8" s="666"/>
      <c r="W8" s="667"/>
      <c r="X8" s="667"/>
      <c r="Y8" s="667"/>
      <c r="Z8" s="671"/>
      <c r="AA8" s="667"/>
      <c r="AB8" s="668"/>
      <c r="AC8" s="672"/>
      <c r="AD8" s="666"/>
      <c r="AE8" s="667"/>
      <c r="AF8" s="667"/>
      <c r="AG8" s="667"/>
      <c r="AH8" s="671"/>
      <c r="AI8" s="667"/>
      <c r="AJ8" s="668"/>
      <c r="AK8" s="669"/>
      <c r="AL8" s="666"/>
      <c r="AM8" s="667"/>
      <c r="AN8" s="667"/>
      <c r="AO8" s="667"/>
      <c r="AP8" s="667"/>
      <c r="AQ8" s="667"/>
      <c r="AR8" s="667"/>
      <c r="AS8" s="673"/>
      <c r="AT8" s="670"/>
      <c r="AU8" s="674"/>
      <c r="AV8" s="667"/>
      <c r="AW8" s="667"/>
      <c r="AX8" s="667"/>
      <c r="AY8" s="667"/>
      <c r="AZ8" s="667"/>
      <c r="BA8" s="668"/>
      <c r="BB8" s="672"/>
      <c r="BC8" s="674"/>
      <c r="BD8" s="667"/>
      <c r="BE8" s="667"/>
      <c r="BF8" s="667"/>
      <c r="BG8" s="667"/>
      <c r="BH8" s="667"/>
      <c r="BI8" s="668"/>
      <c r="BJ8" s="670"/>
      <c r="BK8" s="674"/>
      <c r="BL8" s="667"/>
      <c r="BM8" s="667"/>
      <c r="BN8" s="667"/>
      <c r="BO8" s="667"/>
      <c r="BP8" s="667"/>
      <c r="BQ8" s="667"/>
      <c r="BR8" s="673"/>
      <c r="BS8" s="672"/>
      <c r="BT8" s="674"/>
      <c r="BU8" s="667"/>
      <c r="BV8" s="667"/>
      <c r="BW8" s="667"/>
      <c r="BX8" s="667"/>
      <c r="BY8" s="667"/>
      <c r="BZ8" s="673"/>
      <c r="CA8" s="675"/>
      <c r="CB8" s="674"/>
      <c r="CC8" s="667"/>
      <c r="CD8" s="667"/>
      <c r="CE8" s="667"/>
      <c r="CF8" s="667"/>
      <c r="CG8" s="667"/>
      <c r="CH8" s="673"/>
      <c r="CI8" s="676"/>
      <c r="CJ8" s="674"/>
      <c r="CK8" s="667"/>
      <c r="CL8" s="667"/>
      <c r="CM8" s="667"/>
      <c r="CN8" s="667"/>
      <c r="CO8" s="667"/>
      <c r="CP8" s="673"/>
      <c r="CQ8" s="677"/>
      <c r="CR8" s="678"/>
      <c r="CS8" s="679"/>
      <c r="CT8" s="398"/>
      <c r="CU8" s="679">
        <f>+CR8-CS8</f>
        <v>0</v>
      </c>
      <c r="CV8" s="679">
        <f t="shared" ref="CV8:CV39" si="0">+CR8-CT8</f>
        <v>0</v>
      </c>
      <c r="CW8" s="679"/>
      <c r="CX8" s="668" t="str">
        <f t="shared" ref="CX8:CX17" si="1">IFERROR(CR8/CW8-1, "-")</f>
        <v>-</v>
      </c>
      <c r="CY8" s="680"/>
      <c r="CZ8" s="666"/>
      <c r="DA8" s="667"/>
      <c r="DB8" s="667"/>
      <c r="DC8" s="667"/>
      <c r="DD8" s="667"/>
      <c r="DE8" s="681" t="e">
        <f>(CZ8-DD8)/DD8</f>
        <v>#DIV/0!</v>
      </c>
      <c r="DF8" s="681" t="e">
        <f>(DA8-DD8)/DD8</f>
        <v>#DIV/0!</v>
      </c>
      <c r="DG8" s="681" t="e">
        <f>(DB8-DD8)/DD8</f>
        <v>#DIV/0!</v>
      </c>
      <c r="DH8" s="681" t="e">
        <f>(DC8-DD8)/DD8</f>
        <v>#DIV/0!</v>
      </c>
      <c r="DI8" s="255"/>
      <c r="DL8" s="44"/>
      <c r="DM8" s="389">
        <f>CS8-CZ8</f>
        <v>0</v>
      </c>
      <c r="DN8" s="389">
        <f>CT8-DC8</f>
        <v>0</v>
      </c>
      <c r="DO8" s="389">
        <f>CW8-DD8</f>
        <v>0</v>
      </c>
      <c r="DP8" s="389"/>
    </row>
    <row r="9" spans="1:120" ht="1.5" customHeight="1">
      <c r="C9" s="665" t="s">
        <v>474</v>
      </c>
      <c r="D9" s="145"/>
      <c r="E9" s="145"/>
      <c r="F9" s="145"/>
      <c r="G9" s="145"/>
      <c r="H9" s="245"/>
      <c r="I9" s="411"/>
      <c r="J9" s="145"/>
      <c r="K9" s="145"/>
      <c r="L9" s="145"/>
      <c r="M9" s="145"/>
      <c r="N9" s="245"/>
      <c r="O9" s="412"/>
      <c r="P9" s="145"/>
      <c r="Q9" s="145"/>
      <c r="R9" s="145"/>
      <c r="S9" s="145"/>
      <c r="T9" s="245"/>
      <c r="U9" s="411"/>
      <c r="V9" s="145"/>
      <c r="W9" s="145"/>
      <c r="X9" s="145"/>
      <c r="Y9" s="145"/>
      <c r="Z9" s="277"/>
      <c r="AA9" s="145"/>
      <c r="AB9" s="245"/>
      <c r="AC9" s="411"/>
      <c r="AD9" s="145"/>
      <c r="AE9" s="145"/>
      <c r="AF9" s="145"/>
      <c r="AG9" s="145"/>
      <c r="AH9" s="277"/>
      <c r="AI9" s="145"/>
      <c r="AJ9" s="245"/>
      <c r="AK9" s="411"/>
      <c r="AL9" s="145"/>
      <c r="AM9" s="145"/>
      <c r="AN9" s="145"/>
      <c r="AO9" s="145"/>
      <c r="AP9" s="145"/>
      <c r="AQ9" s="277"/>
      <c r="AR9" s="145"/>
      <c r="AS9" s="245"/>
      <c r="AT9" s="412"/>
      <c r="AU9" s="277"/>
      <c r="AV9" s="145"/>
      <c r="AW9" s="145"/>
      <c r="AX9" s="145"/>
      <c r="AY9" s="145"/>
      <c r="AZ9" s="145"/>
      <c r="BA9" s="245"/>
      <c r="BB9" s="411"/>
      <c r="BC9" s="277"/>
      <c r="BD9" s="145"/>
      <c r="BE9" s="145"/>
      <c r="BF9" s="145"/>
      <c r="BG9" s="145"/>
      <c r="BH9" s="145"/>
      <c r="BI9" s="245"/>
      <c r="BJ9" s="412"/>
      <c r="BK9" s="277"/>
      <c r="BL9" s="145"/>
      <c r="BM9" s="145"/>
      <c r="BN9" s="145"/>
      <c r="BO9" s="145"/>
      <c r="BP9" s="145"/>
      <c r="BQ9" s="145"/>
      <c r="BR9" s="245"/>
      <c r="BS9" s="411"/>
      <c r="BT9" s="277"/>
      <c r="BU9" s="145"/>
      <c r="BV9" s="145"/>
      <c r="BW9" s="145"/>
      <c r="BX9" s="145"/>
      <c r="BY9" s="145"/>
      <c r="BZ9" s="245"/>
      <c r="CA9" s="411"/>
      <c r="CB9" s="277"/>
      <c r="CC9" s="145"/>
      <c r="CD9" s="145"/>
      <c r="CE9" s="145"/>
      <c r="CF9" s="145"/>
      <c r="CG9" s="145"/>
      <c r="CH9" s="245"/>
      <c r="CI9" s="411"/>
      <c r="CJ9" s="277"/>
      <c r="CK9" s="145"/>
      <c r="CL9" s="145"/>
      <c r="CM9" s="145"/>
      <c r="CN9" s="145"/>
      <c r="CO9" s="145"/>
      <c r="CP9" s="245"/>
      <c r="CQ9" s="411"/>
      <c r="CR9" s="682"/>
      <c r="CS9" s="682"/>
      <c r="CT9" s="145"/>
      <c r="CU9" s="683"/>
      <c r="CV9" s="683">
        <f t="shared" si="0"/>
        <v>0</v>
      </c>
      <c r="CW9" s="682"/>
      <c r="CX9" s="245" t="str">
        <f t="shared" si="1"/>
        <v>-</v>
      </c>
      <c r="CY9" s="45"/>
      <c r="CZ9" s="684"/>
      <c r="DA9" s="145"/>
      <c r="DB9" s="145"/>
      <c r="DC9" s="145"/>
      <c r="DD9" s="145"/>
      <c r="DE9" s="245"/>
      <c r="DF9" s="245"/>
      <c r="DG9" s="245"/>
      <c r="DH9" s="245"/>
      <c r="DI9" s="255"/>
      <c r="DL9" s="44"/>
      <c r="DM9" s="389">
        <f t="shared" ref="DM9:DM40" si="2">(CS9-CZ9)*10^6</f>
        <v>0</v>
      </c>
      <c r="DN9" s="389">
        <f t="shared" ref="DN9:DN40" si="3">(CT9-DC9)*10^6</f>
        <v>0</v>
      </c>
      <c r="DO9" s="389">
        <f t="shared" ref="DO9:DO40" si="4">(CW9-DD9)*10^6</f>
        <v>0</v>
      </c>
    </row>
    <row r="10" spans="1:120" ht="17.25" hidden="1" customHeight="1">
      <c r="A10" s="685"/>
      <c r="B10" s="686" t="s">
        <v>475</v>
      </c>
      <c r="C10" s="665" t="s">
        <v>476</v>
      </c>
      <c r="D10" s="389"/>
      <c r="E10" s="389"/>
      <c r="F10" s="389"/>
      <c r="G10" s="389"/>
      <c r="H10" s="390"/>
      <c r="I10" s="392"/>
      <c r="J10" s="389"/>
      <c r="K10" s="389"/>
      <c r="L10" s="389"/>
      <c r="M10" s="389"/>
      <c r="N10" s="390"/>
      <c r="O10" s="393"/>
      <c r="P10" s="389"/>
      <c r="Q10" s="389"/>
      <c r="R10" s="389"/>
      <c r="S10" s="389"/>
      <c r="T10" s="390"/>
      <c r="U10" s="392"/>
      <c r="V10" s="389"/>
      <c r="W10" s="389"/>
      <c r="X10" s="687"/>
      <c r="Y10" s="389"/>
      <c r="Z10" s="388"/>
      <c r="AA10" s="389"/>
      <c r="AB10" s="390"/>
      <c r="AC10" s="392"/>
      <c r="AD10" s="389"/>
      <c r="AE10" s="389"/>
      <c r="AF10" s="389"/>
      <c r="AG10" s="389"/>
      <c r="AH10" s="388"/>
      <c r="AI10" s="389"/>
      <c r="AJ10" s="390"/>
      <c r="AK10" s="392"/>
      <c r="AL10" s="389"/>
      <c r="AM10" s="389"/>
      <c r="AN10" s="389"/>
      <c r="AO10" s="389"/>
      <c r="AP10" s="389"/>
      <c r="AQ10" s="388"/>
      <c r="AR10" s="389"/>
      <c r="AS10" s="390"/>
      <c r="AT10" s="393"/>
      <c r="AU10" s="388"/>
      <c r="AV10" s="389"/>
      <c r="AW10" s="389"/>
      <c r="AX10" s="389"/>
      <c r="AY10" s="389"/>
      <c r="AZ10" s="389"/>
      <c r="BA10" s="390"/>
      <c r="BB10" s="392"/>
      <c r="BC10" s="388"/>
      <c r="BD10" s="389"/>
      <c r="BE10" s="389"/>
      <c r="BF10" s="389"/>
      <c r="BG10" s="389"/>
      <c r="BH10" s="389"/>
      <c r="BI10" s="390"/>
      <c r="BJ10" s="393"/>
      <c r="BK10" s="388"/>
      <c r="BL10" s="389"/>
      <c r="BM10" s="389"/>
      <c r="BN10" s="389"/>
      <c r="BO10" s="389"/>
      <c r="BP10" s="389"/>
      <c r="BQ10" s="389"/>
      <c r="BR10" s="390"/>
      <c r="BS10" s="392"/>
      <c r="BT10" s="388"/>
      <c r="BU10" s="389"/>
      <c r="BV10" s="389"/>
      <c r="BW10" s="389"/>
      <c r="BX10" s="389"/>
      <c r="BY10" s="389"/>
      <c r="BZ10" s="390"/>
      <c r="CA10" s="391"/>
      <c r="CB10" s="388"/>
      <c r="CC10" s="389"/>
      <c r="CD10" s="389"/>
      <c r="CE10" s="389"/>
      <c r="CF10" s="389"/>
      <c r="CG10" s="389"/>
      <c r="CH10" s="390"/>
      <c r="CI10" s="391"/>
      <c r="CJ10" s="388"/>
      <c r="CK10" s="389"/>
      <c r="CL10" s="389"/>
      <c r="CM10" s="389"/>
      <c r="CN10" s="389"/>
      <c r="CO10" s="389"/>
      <c r="CP10" s="390"/>
      <c r="CQ10" s="688"/>
      <c r="CR10" s="689"/>
      <c r="CS10" s="689"/>
      <c r="CT10" s="389"/>
      <c r="CU10" s="689"/>
      <c r="CV10" s="689">
        <f t="shared" si="0"/>
        <v>0</v>
      </c>
      <c r="CW10" s="689"/>
      <c r="CX10" s="690" t="str">
        <f t="shared" si="1"/>
        <v>-</v>
      </c>
      <c r="CY10" s="106"/>
      <c r="CZ10" s="691"/>
      <c r="DA10" s="389"/>
      <c r="DB10" s="389"/>
      <c r="DC10" s="389"/>
      <c r="DD10" s="389"/>
      <c r="DE10" s="390"/>
      <c r="DF10" s="390"/>
      <c r="DG10" s="390"/>
      <c r="DH10" s="390"/>
      <c r="DI10" s="255"/>
      <c r="DL10" s="44"/>
      <c r="DM10" s="389">
        <f t="shared" si="2"/>
        <v>0</v>
      </c>
      <c r="DN10" s="389">
        <f t="shared" si="3"/>
        <v>0</v>
      </c>
      <c r="DO10" s="389">
        <f t="shared" si="4"/>
        <v>0</v>
      </c>
    </row>
    <row r="11" spans="1:120" ht="3" customHeight="1">
      <c r="C11" s="665" t="s">
        <v>477</v>
      </c>
      <c r="D11" s="145"/>
      <c r="E11" s="145"/>
      <c r="F11" s="145"/>
      <c r="G11" s="145"/>
      <c r="H11" s="245"/>
      <c r="I11" s="536"/>
      <c r="J11" s="145"/>
      <c r="K11" s="145"/>
      <c r="L11" s="145"/>
      <c r="M11" s="145"/>
      <c r="N11" s="245"/>
      <c r="O11" s="537"/>
      <c r="P11" s="145"/>
      <c r="Q11" s="145"/>
      <c r="R11" s="145"/>
      <c r="S11" s="145"/>
      <c r="T11" s="245"/>
      <c r="U11" s="536"/>
      <c r="V11" s="145"/>
      <c r="W11" s="145"/>
      <c r="X11" s="145"/>
      <c r="Y11" s="145"/>
      <c r="Z11" s="533"/>
      <c r="AA11" s="145"/>
      <c r="AB11" s="245"/>
      <c r="AC11" s="536"/>
      <c r="AD11" s="145"/>
      <c r="AE11" s="145"/>
      <c r="AF11" s="145"/>
      <c r="AG11" s="145"/>
      <c r="AH11" s="533"/>
      <c r="AI11" s="145"/>
      <c r="AJ11" s="245"/>
      <c r="AK11" s="411"/>
      <c r="AL11" s="145"/>
      <c r="AM11" s="145"/>
      <c r="AN11" s="145"/>
      <c r="AO11" s="145"/>
      <c r="AP11" s="145"/>
      <c r="AQ11" s="277"/>
      <c r="AR11" s="145"/>
      <c r="AS11" s="245"/>
      <c r="AT11" s="412"/>
      <c r="AU11" s="277"/>
      <c r="AV11" s="145"/>
      <c r="AW11" s="145"/>
      <c r="AX11" s="145"/>
      <c r="AY11" s="145"/>
      <c r="AZ11" s="145"/>
      <c r="BA11" s="245"/>
      <c r="BB11" s="411"/>
      <c r="BC11" s="277"/>
      <c r="BD11" s="145"/>
      <c r="BE11" s="145"/>
      <c r="BF11" s="145"/>
      <c r="BG11" s="145"/>
      <c r="BH11" s="145"/>
      <c r="BI11" s="245"/>
      <c r="BJ11" s="412"/>
      <c r="BK11" s="277"/>
      <c r="BL11" s="145"/>
      <c r="BM11" s="145"/>
      <c r="BN11" s="145"/>
      <c r="BO11" s="145"/>
      <c r="BP11" s="145"/>
      <c r="BQ11" s="145"/>
      <c r="BR11" s="245"/>
      <c r="BS11" s="411"/>
      <c r="BT11" s="277"/>
      <c r="BU11" s="145"/>
      <c r="BV11" s="145"/>
      <c r="BW11" s="145"/>
      <c r="BX11" s="145"/>
      <c r="BY11" s="145"/>
      <c r="BZ11" s="245"/>
      <c r="CA11" s="411"/>
      <c r="CB11" s="277"/>
      <c r="CC11" s="145"/>
      <c r="CD11" s="145"/>
      <c r="CE11" s="145"/>
      <c r="CF11" s="145"/>
      <c r="CG11" s="145"/>
      <c r="CH11" s="245"/>
      <c r="CI11" s="411"/>
      <c r="CJ11" s="277"/>
      <c r="CK11" s="145"/>
      <c r="CL11" s="145"/>
      <c r="CM11" s="145"/>
      <c r="CN11" s="145"/>
      <c r="CO11" s="145"/>
      <c r="CP11" s="245"/>
      <c r="CQ11" s="411"/>
      <c r="CR11" s="145"/>
      <c r="CS11" s="145"/>
      <c r="CT11" s="145"/>
      <c r="CU11" s="145"/>
      <c r="CV11" s="145">
        <f t="shared" si="0"/>
        <v>0</v>
      </c>
      <c r="CW11" s="145"/>
      <c r="CX11" s="245" t="str">
        <f t="shared" si="1"/>
        <v>-</v>
      </c>
      <c r="CY11" s="45"/>
      <c r="CZ11" s="684"/>
      <c r="DA11" s="145"/>
      <c r="DB11" s="145"/>
      <c r="DC11" s="145"/>
      <c r="DD11" s="145"/>
      <c r="DE11" s="535"/>
      <c r="DF11" s="535"/>
      <c r="DG11" s="535"/>
      <c r="DH11" s="535"/>
      <c r="DI11" s="255"/>
      <c r="DL11" s="44"/>
      <c r="DM11" s="389">
        <f t="shared" si="2"/>
        <v>0</v>
      </c>
      <c r="DN11" s="389">
        <f t="shared" si="3"/>
        <v>0</v>
      </c>
      <c r="DO11" s="389">
        <f t="shared" si="4"/>
        <v>0</v>
      </c>
    </row>
    <row r="12" spans="1:120" ht="13">
      <c r="A12" s="685" t="s">
        <v>478</v>
      </c>
      <c r="B12" s="692"/>
      <c r="C12" s="665" t="s">
        <v>479</v>
      </c>
      <c r="D12" s="389"/>
      <c r="E12" s="389"/>
      <c r="F12" s="389"/>
      <c r="G12" s="389"/>
      <c r="H12" s="390"/>
      <c r="I12" s="392"/>
      <c r="J12" s="389"/>
      <c r="K12" s="389"/>
      <c r="L12" s="389"/>
      <c r="M12" s="389"/>
      <c r="N12" s="390"/>
      <c r="O12" s="393"/>
      <c r="P12" s="389"/>
      <c r="Q12" s="389"/>
      <c r="R12" s="389"/>
      <c r="S12" s="389"/>
      <c r="T12" s="390"/>
      <c r="U12" s="392"/>
      <c r="V12" s="389"/>
      <c r="W12" s="389"/>
      <c r="X12" s="389"/>
      <c r="Y12" s="389"/>
      <c r="Z12" s="388"/>
      <c r="AA12" s="389"/>
      <c r="AB12" s="390"/>
      <c r="AC12" s="392"/>
      <c r="AD12" s="389"/>
      <c r="AE12" s="389"/>
      <c r="AF12" s="389"/>
      <c r="AG12" s="389"/>
      <c r="AH12" s="388"/>
      <c r="AI12" s="389"/>
      <c r="AJ12" s="390"/>
      <c r="AK12" s="392"/>
      <c r="AL12" s="389"/>
      <c r="AM12" s="389"/>
      <c r="AN12" s="389"/>
      <c r="AO12" s="389"/>
      <c r="AP12" s="389"/>
      <c r="AQ12" s="388"/>
      <c r="AR12" s="389"/>
      <c r="AS12" s="390"/>
      <c r="AT12" s="393"/>
      <c r="AU12" s="388"/>
      <c r="AV12" s="389"/>
      <c r="AW12" s="389"/>
      <c r="AX12" s="389"/>
      <c r="AY12" s="389"/>
      <c r="AZ12" s="389"/>
      <c r="BA12" s="390"/>
      <c r="BB12" s="392"/>
      <c r="BC12" s="388"/>
      <c r="BD12" s="389"/>
      <c r="BE12" s="389"/>
      <c r="BF12" s="389"/>
      <c r="BG12" s="389"/>
      <c r="BH12" s="389"/>
      <c r="BI12" s="390"/>
      <c r="BJ12" s="393"/>
      <c r="BK12" s="388"/>
      <c r="BL12" s="389"/>
      <c r="BM12" s="389"/>
      <c r="BN12" s="389"/>
      <c r="BO12" s="389"/>
      <c r="BP12" s="389"/>
      <c r="BQ12" s="389"/>
      <c r="BR12" s="390"/>
      <c r="BS12" s="392"/>
      <c r="BT12" s="388"/>
      <c r="BU12" s="389"/>
      <c r="BV12" s="389"/>
      <c r="BW12" s="389"/>
      <c r="BX12" s="389"/>
      <c r="BY12" s="389"/>
      <c r="BZ12" s="390"/>
      <c r="CA12" s="391"/>
      <c r="CB12" s="388"/>
      <c r="CC12" s="389"/>
      <c r="CD12" s="389"/>
      <c r="CE12" s="389"/>
      <c r="CF12" s="389"/>
      <c r="CG12" s="389"/>
      <c r="CH12" s="390"/>
      <c r="CI12" s="391"/>
      <c r="CJ12" s="388"/>
      <c r="CK12" s="389"/>
      <c r="CL12" s="389"/>
      <c r="CM12" s="389"/>
      <c r="CN12" s="389"/>
      <c r="CO12" s="389"/>
      <c r="CP12" s="390"/>
      <c r="CQ12" s="688"/>
      <c r="CR12" s="389"/>
      <c r="CS12" s="389"/>
      <c r="CT12" s="389"/>
      <c r="CU12" s="389">
        <f>+CR12-CS12</f>
        <v>0</v>
      </c>
      <c r="CV12" s="389">
        <f t="shared" si="0"/>
        <v>0</v>
      </c>
      <c r="CW12" s="389"/>
      <c r="CX12" s="690" t="str">
        <f t="shared" si="1"/>
        <v>-</v>
      </c>
      <c r="CY12" s="106"/>
      <c r="CZ12" s="691"/>
      <c r="DA12" s="389"/>
      <c r="DB12" s="389"/>
      <c r="DC12" s="389"/>
      <c r="DD12" s="389"/>
      <c r="DE12" s="390" t="e">
        <f>(CZ12-DD12)/DD12</f>
        <v>#DIV/0!</v>
      </c>
      <c r="DF12" s="390" t="e">
        <f>(DA12-DD12)/DD12</f>
        <v>#DIV/0!</v>
      </c>
      <c r="DG12" s="390" t="e">
        <f>(DB12-DD12)/DD12</f>
        <v>#DIV/0!</v>
      </c>
      <c r="DH12" s="390" t="e">
        <f>(DC12-DD12)/DD12</f>
        <v>#DIV/0!</v>
      </c>
      <c r="DI12" s="255"/>
      <c r="DL12" s="44"/>
      <c r="DM12" s="389">
        <f t="shared" si="2"/>
        <v>0</v>
      </c>
      <c r="DN12" s="389">
        <f t="shared" si="3"/>
        <v>0</v>
      </c>
      <c r="DO12" s="389">
        <f t="shared" si="4"/>
        <v>0</v>
      </c>
    </row>
    <row r="13" spans="1:120" ht="4.5" customHeight="1">
      <c r="C13" s="665" t="s">
        <v>480</v>
      </c>
      <c r="D13" s="145"/>
      <c r="E13" s="145"/>
      <c r="F13" s="145"/>
      <c r="G13" s="145"/>
      <c r="H13" s="245"/>
      <c r="I13" s="411"/>
      <c r="J13" s="145"/>
      <c r="K13" s="145"/>
      <c r="L13" s="145"/>
      <c r="M13" s="145"/>
      <c r="N13" s="245"/>
      <c r="O13" s="412"/>
      <c r="P13" s="145"/>
      <c r="Q13" s="145"/>
      <c r="R13" s="145"/>
      <c r="S13" s="145"/>
      <c r="T13" s="245"/>
      <c r="U13" s="411"/>
      <c r="V13" s="145"/>
      <c r="W13" s="145"/>
      <c r="X13" s="145"/>
      <c r="Y13" s="145"/>
      <c r="Z13" s="277"/>
      <c r="AA13" s="145"/>
      <c r="AB13" s="245"/>
      <c r="AC13" s="411"/>
      <c r="AD13" s="145"/>
      <c r="AE13" s="145"/>
      <c r="AF13" s="145"/>
      <c r="AG13" s="145"/>
      <c r="AH13" s="277"/>
      <c r="AI13" s="145"/>
      <c r="AJ13" s="245"/>
      <c r="AK13" s="411"/>
      <c r="AL13" s="145"/>
      <c r="AM13" s="145"/>
      <c r="AN13" s="145"/>
      <c r="AO13" s="145"/>
      <c r="AP13" s="145"/>
      <c r="AQ13" s="277"/>
      <c r="AR13" s="145"/>
      <c r="AS13" s="245"/>
      <c r="AT13" s="412"/>
      <c r="AU13" s="277"/>
      <c r="AV13" s="145"/>
      <c r="AW13" s="145"/>
      <c r="AX13" s="145"/>
      <c r="AY13" s="145"/>
      <c r="AZ13" s="145"/>
      <c r="BA13" s="245"/>
      <c r="BB13" s="411"/>
      <c r="BC13" s="277"/>
      <c r="BD13" s="145"/>
      <c r="BE13" s="145"/>
      <c r="BF13" s="145"/>
      <c r="BG13" s="145"/>
      <c r="BH13" s="145"/>
      <c r="BI13" s="245"/>
      <c r="BJ13" s="412"/>
      <c r="BK13" s="277"/>
      <c r="BL13" s="145"/>
      <c r="BM13" s="145"/>
      <c r="BN13" s="145"/>
      <c r="BO13" s="145"/>
      <c r="BP13" s="145"/>
      <c r="BQ13" s="145"/>
      <c r="BR13" s="245"/>
      <c r="BS13" s="411"/>
      <c r="BT13" s="277"/>
      <c r="BU13" s="145"/>
      <c r="BV13" s="145"/>
      <c r="BW13" s="145"/>
      <c r="BX13" s="145"/>
      <c r="BY13" s="145"/>
      <c r="BZ13" s="245"/>
      <c r="CA13" s="411"/>
      <c r="CB13" s="277"/>
      <c r="CC13" s="145"/>
      <c r="CD13" s="145"/>
      <c r="CE13" s="145"/>
      <c r="CF13" s="145"/>
      <c r="CG13" s="145"/>
      <c r="CH13" s="245"/>
      <c r="CI13" s="411"/>
      <c r="CJ13" s="277"/>
      <c r="CK13" s="145"/>
      <c r="CL13" s="145"/>
      <c r="CM13" s="145"/>
      <c r="CN13" s="145"/>
      <c r="CO13" s="145"/>
      <c r="CP13" s="245"/>
      <c r="CQ13" s="411"/>
      <c r="CR13" s="693"/>
      <c r="CS13" s="693"/>
      <c r="CT13" s="693"/>
      <c r="CU13" s="145"/>
      <c r="CV13" s="145">
        <f t="shared" si="0"/>
        <v>0</v>
      </c>
      <c r="CW13" s="693"/>
      <c r="CX13" s="245" t="str">
        <f t="shared" si="1"/>
        <v>-</v>
      </c>
      <c r="CY13" s="45"/>
      <c r="CZ13" s="684"/>
      <c r="DA13" s="145"/>
      <c r="DB13" s="145"/>
      <c r="DC13" s="145"/>
      <c r="DD13" s="145"/>
      <c r="DE13" s="245"/>
      <c r="DF13" s="245"/>
      <c r="DG13" s="245"/>
      <c r="DH13" s="245"/>
      <c r="DI13" s="255"/>
      <c r="DL13" s="44"/>
      <c r="DM13" s="389">
        <f t="shared" si="2"/>
        <v>0</v>
      </c>
      <c r="DN13" s="389">
        <f t="shared" si="3"/>
        <v>0</v>
      </c>
      <c r="DO13" s="389">
        <f t="shared" si="4"/>
        <v>0</v>
      </c>
    </row>
    <row r="14" spans="1:120" ht="13">
      <c r="A14" s="694" t="s">
        <v>481</v>
      </c>
      <c r="B14" s="692"/>
      <c r="C14" s="665" t="s">
        <v>482</v>
      </c>
      <c r="D14" s="389"/>
      <c r="E14" s="389"/>
      <c r="F14" s="389"/>
      <c r="G14" s="389"/>
      <c r="H14" s="390"/>
      <c r="I14" s="392"/>
      <c r="J14" s="389"/>
      <c r="K14" s="389"/>
      <c r="L14" s="389"/>
      <c r="M14" s="389"/>
      <c r="N14" s="390"/>
      <c r="O14" s="393"/>
      <c r="P14" s="389"/>
      <c r="Q14" s="389"/>
      <c r="R14" s="389"/>
      <c r="S14" s="389"/>
      <c r="T14" s="390"/>
      <c r="U14" s="392"/>
      <c r="V14" s="389"/>
      <c r="W14" s="389"/>
      <c r="X14" s="389"/>
      <c r="Y14" s="389"/>
      <c r="Z14" s="388"/>
      <c r="AA14" s="389"/>
      <c r="AB14" s="390"/>
      <c r="AC14" s="392"/>
      <c r="AD14" s="389"/>
      <c r="AE14" s="389"/>
      <c r="AF14" s="389"/>
      <c r="AG14" s="389"/>
      <c r="AH14" s="388"/>
      <c r="AI14" s="389"/>
      <c r="AJ14" s="390"/>
      <c r="AK14" s="392"/>
      <c r="AL14" s="389"/>
      <c r="AM14" s="389"/>
      <c r="AN14" s="389"/>
      <c r="AO14" s="389"/>
      <c r="AP14" s="389"/>
      <c r="AQ14" s="388"/>
      <c r="AR14" s="389"/>
      <c r="AS14" s="395"/>
      <c r="AT14" s="393"/>
      <c r="AU14" s="388"/>
      <c r="AV14" s="389"/>
      <c r="AW14" s="389"/>
      <c r="AX14" s="389"/>
      <c r="AY14" s="389"/>
      <c r="AZ14" s="389"/>
      <c r="BA14" s="390"/>
      <c r="BB14" s="392"/>
      <c r="BC14" s="388"/>
      <c r="BD14" s="389"/>
      <c r="BE14" s="389"/>
      <c r="BF14" s="389"/>
      <c r="BG14" s="389"/>
      <c r="BH14" s="389"/>
      <c r="BI14" s="390"/>
      <c r="BJ14" s="393"/>
      <c r="BK14" s="388"/>
      <c r="BL14" s="389"/>
      <c r="BM14" s="389"/>
      <c r="BN14" s="389"/>
      <c r="BO14" s="389"/>
      <c r="BP14" s="389"/>
      <c r="BQ14" s="389"/>
      <c r="BR14" s="390"/>
      <c r="BS14" s="392"/>
      <c r="BT14" s="388"/>
      <c r="BU14" s="389"/>
      <c r="BV14" s="389"/>
      <c r="BW14" s="389"/>
      <c r="BX14" s="389"/>
      <c r="BY14" s="389"/>
      <c r="BZ14" s="390"/>
      <c r="CA14" s="391"/>
      <c r="CB14" s="388"/>
      <c r="CC14" s="389"/>
      <c r="CD14" s="389"/>
      <c r="CE14" s="389"/>
      <c r="CF14" s="389"/>
      <c r="CG14" s="389"/>
      <c r="CH14" s="390"/>
      <c r="CI14" s="391"/>
      <c r="CJ14" s="388"/>
      <c r="CK14" s="389"/>
      <c r="CL14" s="389"/>
      <c r="CM14" s="389"/>
      <c r="CN14" s="389"/>
      <c r="CO14" s="389"/>
      <c r="CP14" s="390"/>
      <c r="CQ14" s="688"/>
      <c r="CR14" s="389"/>
      <c r="CS14" s="389"/>
      <c r="CT14" s="389"/>
      <c r="CU14" s="695">
        <f>+CR14-CS14</f>
        <v>0</v>
      </c>
      <c r="CV14" s="695">
        <f t="shared" si="0"/>
        <v>0</v>
      </c>
      <c r="CW14" s="389"/>
      <c r="CX14" s="696" t="str">
        <f t="shared" si="1"/>
        <v>-</v>
      </c>
      <c r="CY14" s="106"/>
      <c r="CZ14" s="691"/>
      <c r="DA14" s="389"/>
      <c r="DB14" s="389"/>
      <c r="DC14" s="389"/>
      <c r="DD14" s="389"/>
      <c r="DE14" s="697" t="e">
        <f>(CZ14-DD14)/DD14</f>
        <v>#DIV/0!</v>
      </c>
      <c r="DF14" s="697" t="e">
        <f>(DA14-DD14)/DD14</f>
        <v>#DIV/0!</v>
      </c>
      <c r="DG14" s="697" t="e">
        <f>(DB14-DD14)/DD14</f>
        <v>#DIV/0!</v>
      </c>
      <c r="DH14" s="697" t="e">
        <f>(DC14-DD14)/DD14</f>
        <v>#DIV/0!</v>
      </c>
      <c r="DI14" s="255"/>
      <c r="DL14" s="44"/>
      <c r="DM14" s="389">
        <f t="shared" si="2"/>
        <v>0</v>
      </c>
      <c r="DN14" s="389">
        <f t="shared" si="3"/>
        <v>0</v>
      </c>
      <c r="DO14" s="389">
        <f t="shared" si="4"/>
        <v>0</v>
      </c>
    </row>
    <row r="15" spans="1:120" ht="3.75" customHeight="1">
      <c r="A15" s="698"/>
      <c r="B15" s="699"/>
      <c r="C15" s="665" t="s">
        <v>483</v>
      </c>
      <c r="D15" s="544"/>
      <c r="E15" s="544"/>
      <c r="F15" s="544"/>
      <c r="G15" s="544"/>
      <c r="H15" s="545"/>
      <c r="I15" s="546"/>
      <c r="J15" s="544"/>
      <c r="K15" s="544"/>
      <c r="L15" s="544"/>
      <c r="M15" s="544"/>
      <c r="N15" s="545"/>
      <c r="O15" s="547"/>
      <c r="P15" s="544"/>
      <c r="Q15" s="544"/>
      <c r="R15" s="544"/>
      <c r="S15" s="544"/>
      <c r="T15" s="545"/>
      <c r="U15" s="546"/>
      <c r="V15" s="544"/>
      <c r="W15" s="544"/>
      <c r="X15" s="544"/>
      <c r="Y15" s="544"/>
      <c r="Z15" s="543"/>
      <c r="AA15" s="544"/>
      <c r="AB15" s="545"/>
      <c r="AC15" s="546"/>
      <c r="AD15" s="544"/>
      <c r="AE15" s="544"/>
      <c r="AF15" s="544"/>
      <c r="AG15" s="544"/>
      <c r="AH15" s="543"/>
      <c r="AI15" s="544"/>
      <c r="AJ15" s="545"/>
      <c r="AK15" s="546"/>
      <c r="AL15" s="544"/>
      <c r="AM15" s="544"/>
      <c r="AN15" s="544"/>
      <c r="AO15" s="544"/>
      <c r="AP15" s="544"/>
      <c r="AQ15" s="543"/>
      <c r="AR15" s="544"/>
      <c r="AS15" s="545"/>
      <c r="AT15" s="547"/>
      <c r="AU15" s="543"/>
      <c r="AV15" s="544"/>
      <c r="AW15" s="544"/>
      <c r="AX15" s="544"/>
      <c r="AY15" s="544"/>
      <c r="AZ15" s="544"/>
      <c r="BA15" s="545"/>
      <c r="BB15" s="546"/>
      <c r="BC15" s="543"/>
      <c r="BD15" s="544"/>
      <c r="BE15" s="544"/>
      <c r="BF15" s="544"/>
      <c r="BG15" s="544"/>
      <c r="BH15" s="544"/>
      <c r="BI15" s="545"/>
      <c r="BJ15" s="547"/>
      <c r="BK15" s="543"/>
      <c r="BL15" s="544"/>
      <c r="BM15" s="544"/>
      <c r="BN15" s="544"/>
      <c r="BO15" s="544"/>
      <c r="BP15" s="544"/>
      <c r="BQ15" s="544"/>
      <c r="BR15" s="545"/>
      <c r="BS15" s="546"/>
      <c r="BT15" s="543"/>
      <c r="BU15" s="544"/>
      <c r="BV15" s="544"/>
      <c r="BW15" s="544"/>
      <c r="BX15" s="544"/>
      <c r="BY15" s="544"/>
      <c r="BZ15" s="545"/>
      <c r="CA15" s="546"/>
      <c r="CB15" s="543"/>
      <c r="CC15" s="544"/>
      <c r="CD15" s="544"/>
      <c r="CE15" s="544"/>
      <c r="CF15" s="544"/>
      <c r="CG15" s="544"/>
      <c r="CH15" s="545"/>
      <c r="CI15" s="546"/>
      <c r="CJ15" s="543"/>
      <c r="CK15" s="544"/>
      <c r="CL15" s="544"/>
      <c r="CM15" s="544"/>
      <c r="CN15" s="544"/>
      <c r="CO15" s="544"/>
      <c r="CP15" s="545"/>
      <c r="CQ15" s="411"/>
      <c r="CR15" s="683"/>
      <c r="CS15" s="683"/>
      <c r="CT15" s="683"/>
      <c r="CU15" s="683"/>
      <c r="CV15" s="683">
        <f t="shared" si="0"/>
        <v>0</v>
      </c>
      <c r="CW15" s="683"/>
      <c r="CX15" s="700" t="str">
        <f t="shared" si="1"/>
        <v>-</v>
      </c>
      <c r="CY15" s="45"/>
      <c r="CZ15" s="701"/>
      <c r="DA15" s="544"/>
      <c r="DB15" s="544"/>
      <c r="DC15" s="544"/>
      <c r="DD15" s="544"/>
      <c r="DE15" s="245"/>
      <c r="DF15" s="245"/>
      <c r="DG15" s="245"/>
      <c r="DH15" s="245"/>
      <c r="DI15" s="255"/>
      <c r="DL15" s="44"/>
      <c r="DM15" s="389">
        <f t="shared" si="2"/>
        <v>0</v>
      </c>
      <c r="DN15" s="389">
        <f t="shared" si="3"/>
        <v>0</v>
      </c>
      <c r="DO15" s="389">
        <f t="shared" si="4"/>
        <v>0</v>
      </c>
    </row>
    <row r="16" spans="1:120" ht="13">
      <c r="A16" s="702" t="s">
        <v>484</v>
      </c>
      <c r="B16" s="703"/>
      <c r="C16" s="665" t="s">
        <v>485</v>
      </c>
      <c r="D16" s="704"/>
      <c r="E16" s="704"/>
      <c r="F16" s="704"/>
      <c r="G16" s="704"/>
      <c r="H16" s="705"/>
      <c r="I16" s="706"/>
      <c r="J16" s="704"/>
      <c r="K16" s="704"/>
      <c r="L16" s="704"/>
      <c r="M16" s="704"/>
      <c r="N16" s="705"/>
      <c r="O16" s="707"/>
      <c r="P16" s="704"/>
      <c r="Q16" s="704"/>
      <c r="R16" s="704"/>
      <c r="S16" s="704"/>
      <c r="T16" s="705"/>
      <c r="U16" s="706"/>
      <c r="V16" s="704"/>
      <c r="W16" s="704"/>
      <c r="X16" s="704"/>
      <c r="Y16" s="704"/>
      <c r="Z16" s="708"/>
      <c r="AA16" s="704"/>
      <c r="AB16" s="705"/>
      <c r="AC16" s="706"/>
      <c r="AD16" s="704"/>
      <c r="AE16" s="704"/>
      <c r="AF16" s="704"/>
      <c r="AG16" s="704"/>
      <c r="AH16" s="708"/>
      <c r="AI16" s="704"/>
      <c r="AJ16" s="705"/>
      <c r="AK16" s="706"/>
      <c r="AL16" s="704"/>
      <c r="AM16" s="704"/>
      <c r="AN16" s="704"/>
      <c r="AO16" s="704"/>
      <c r="AP16" s="704"/>
      <c r="AQ16" s="708"/>
      <c r="AR16" s="704"/>
      <c r="AS16" s="709"/>
      <c r="AT16" s="707"/>
      <c r="AU16" s="708"/>
      <c r="AV16" s="704"/>
      <c r="AW16" s="704"/>
      <c r="AX16" s="704"/>
      <c r="AY16" s="704"/>
      <c r="AZ16" s="704"/>
      <c r="BA16" s="705"/>
      <c r="BB16" s="706"/>
      <c r="BC16" s="708"/>
      <c r="BD16" s="704"/>
      <c r="BE16" s="704"/>
      <c r="BF16" s="704"/>
      <c r="BG16" s="704"/>
      <c r="BH16" s="704"/>
      <c r="BI16" s="705"/>
      <c r="BJ16" s="707"/>
      <c r="BK16" s="708"/>
      <c r="BL16" s="704"/>
      <c r="BM16" s="704"/>
      <c r="BN16" s="704"/>
      <c r="BO16" s="704"/>
      <c r="BP16" s="704"/>
      <c r="BQ16" s="704"/>
      <c r="BR16" s="705"/>
      <c r="BS16" s="706"/>
      <c r="BT16" s="708"/>
      <c r="BU16" s="704"/>
      <c r="BV16" s="704"/>
      <c r="BW16" s="704"/>
      <c r="BX16" s="704"/>
      <c r="BY16" s="704"/>
      <c r="BZ16" s="705"/>
      <c r="CA16" s="710"/>
      <c r="CB16" s="708"/>
      <c r="CC16" s="704"/>
      <c r="CD16" s="704"/>
      <c r="CE16" s="704"/>
      <c r="CF16" s="704"/>
      <c r="CG16" s="704"/>
      <c r="CH16" s="705"/>
      <c r="CI16" s="710"/>
      <c r="CJ16" s="708"/>
      <c r="CK16" s="704"/>
      <c r="CL16" s="704"/>
      <c r="CM16" s="704"/>
      <c r="CN16" s="704"/>
      <c r="CO16" s="704"/>
      <c r="CP16" s="705"/>
      <c r="CQ16" s="706"/>
      <c r="CR16" s="704"/>
      <c r="CS16" s="704"/>
      <c r="CT16" s="708"/>
      <c r="CU16" s="704">
        <f t="shared" ref="CU16:CU47" si="5">+CR16-CS16</f>
        <v>0</v>
      </c>
      <c r="CV16" s="704">
        <f t="shared" si="0"/>
        <v>0</v>
      </c>
      <c r="CW16" s="704"/>
      <c r="CX16" s="711" t="str">
        <f t="shared" si="1"/>
        <v>-</v>
      </c>
      <c r="CY16" s="712"/>
      <c r="CZ16" s="713"/>
      <c r="DA16" s="704"/>
      <c r="DB16" s="704"/>
      <c r="DC16" s="704"/>
      <c r="DD16" s="704"/>
      <c r="DE16" s="705" t="e">
        <f t="shared" ref="DE16:DE21" si="6">(CZ16-DD16)/DD16</f>
        <v>#DIV/0!</v>
      </c>
      <c r="DF16" s="705" t="e">
        <f t="shared" ref="DF16:DF21" si="7">(DA16-DD16)/DD16</f>
        <v>#DIV/0!</v>
      </c>
      <c r="DG16" s="705" t="e">
        <f t="shared" ref="DG16:DG21" si="8">(DB16-DD16)/DD16</f>
        <v>#DIV/0!</v>
      </c>
      <c r="DH16" s="705" t="e">
        <f t="shared" ref="DH16:DH21" si="9">(DC16-DD16)/DD16</f>
        <v>#DIV/0!</v>
      </c>
      <c r="DI16" s="255"/>
      <c r="DL16" s="44"/>
      <c r="DM16" s="389">
        <f t="shared" si="2"/>
        <v>0</v>
      </c>
      <c r="DN16" s="389">
        <f t="shared" si="3"/>
        <v>0</v>
      </c>
      <c r="DO16" s="389">
        <f t="shared" si="4"/>
        <v>0</v>
      </c>
    </row>
    <row r="17" spans="1:220" s="157" customFormat="1" ht="15" customHeight="1">
      <c r="A17" s="714"/>
      <c r="B17" s="715" t="s">
        <v>486</v>
      </c>
      <c r="C17" s="665" t="s">
        <v>487</v>
      </c>
      <c r="D17" s="131"/>
      <c r="E17" s="131"/>
      <c r="F17" s="131"/>
      <c r="G17" s="131"/>
      <c r="H17" s="716"/>
      <c r="I17" s="717"/>
      <c r="J17" s="131"/>
      <c r="K17" s="131"/>
      <c r="L17" s="131"/>
      <c r="M17" s="131"/>
      <c r="N17" s="716"/>
      <c r="O17" s="718"/>
      <c r="P17" s="131"/>
      <c r="Q17" s="131"/>
      <c r="R17" s="131"/>
      <c r="S17" s="131"/>
      <c r="T17" s="716"/>
      <c r="U17" s="717"/>
      <c r="V17" s="131"/>
      <c r="W17" s="131"/>
      <c r="X17" s="131"/>
      <c r="Y17" s="131"/>
      <c r="Z17" s="719"/>
      <c r="AA17" s="131"/>
      <c r="AB17" s="716"/>
      <c r="AC17" s="717"/>
      <c r="AD17" s="131"/>
      <c r="AE17" s="131"/>
      <c r="AF17" s="131"/>
      <c r="AG17" s="131"/>
      <c r="AH17" s="719"/>
      <c r="AI17" s="131"/>
      <c r="AJ17" s="716"/>
      <c r="AK17" s="717"/>
      <c r="AL17" s="131"/>
      <c r="AM17" s="131"/>
      <c r="AN17" s="131"/>
      <c r="AO17" s="131"/>
      <c r="AP17" s="131"/>
      <c r="AQ17" s="719"/>
      <c r="AR17" s="131"/>
      <c r="AS17" s="716"/>
      <c r="AT17" s="718"/>
      <c r="AU17" s="719"/>
      <c r="AV17" s="131"/>
      <c r="AW17" s="131"/>
      <c r="AX17" s="131"/>
      <c r="AY17" s="131"/>
      <c r="AZ17" s="131"/>
      <c r="BA17" s="716"/>
      <c r="BB17" s="717"/>
      <c r="BC17" s="719"/>
      <c r="BD17" s="131"/>
      <c r="BE17" s="131"/>
      <c r="BF17" s="131"/>
      <c r="BG17" s="131"/>
      <c r="BH17" s="131"/>
      <c r="BI17" s="716"/>
      <c r="BJ17" s="718"/>
      <c r="BK17" s="719"/>
      <c r="BL17" s="131"/>
      <c r="BM17" s="131"/>
      <c r="BN17" s="131"/>
      <c r="BO17" s="131"/>
      <c r="BP17" s="131"/>
      <c r="BQ17" s="131"/>
      <c r="BR17" s="716"/>
      <c r="BS17" s="717"/>
      <c r="BT17" s="719"/>
      <c r="BU17" s="131"/>
      <c r="BV17" s="131"/>
      <c r="BW17" s="131"/>
      <c r="BX17" s="131"/>
      <c r="BY17" s="131"/>
      <c r="BZ17" s="716"/>
      <c r="CA17" s="717"/>
      <c r="CB17" s="719"/>
      <c r="CC17" s="131"/>
      <c r="CD17" s="131"/>
      <c r="CE17" s="131"/>
      <c r="CF17" s="131"/>
      <c r="CG17" s="131"/>
      <c r="CH17" s="716"/>
      <c r="CI17" s="717"/>
      <c r="CJ17" s="719"/>
      <c r="CK17" s="131"/>
      <c r="CL17" s="131"/>
      <c r="CM17" s="131"/>
      <c r="CN17" s="131"/>
      <c r="CO17" s="131"/>
      <c r="CP17" s="716"/>
      <c r="CQ17" s="717"/>
      <c r="CR17" s="131"/>
      <c r="CS17" s="131"/>
      <c r="CT17" s="131"/>
      <c r="CU17" s="131">
        <f t="shared" si="5"/>
        <v>0</v>
      </c>
      <c r="CV17" s="131">
        <f t="shared" si="0"/>
        <v>0</v>
      </c>
      <c r="CW17" s="131"/>
      <c r="CX17" s="720" t="str">
        <f t="shared" si="1"/>
        <v>-</v>
      </c>
      <c r="CY17" s="106"/>
      <c r="CZ17" s="721"/>
      <c r="DA17" s="131"/>
      <c r="DB17" s="131"/>
      <c r="DC17" s="131"/>
      <c r="DD17" s="131"/>
      <c r="DE17" s="716" t="e">
        <f t="shared" si="6"/>
        <v>#DIV/0!</v>
      </c>
      <c r="DF17" s="716" t="e">
        <f t="shared" si="7"/>
        <v>#DIV/0!</v>
      </c>
      <c r="DG17" s="716" t="e">
        <f t="shared" si="8"/>
        <v>#DIV/0!</v>
      </c>
      <c r="DH17" s="716" t="e">
        <f t="shared" si="9"/>
        <v>#DIV/0!</v>
      </c>
      <c r="DI17" s="255"/>
      <c r="DJ17" s="44"/>
      <c r="DL17" s="44"/>
      <c r="DM17" s="389">
        <f t="shared" si="2"/>
        <v>0</v>
      </c>
      <c r="DN17" s="389">
        <f t="shared" si="3"/>
        <v>0</v>
      </c>
      <c r="DO17" s="389">
        <f t="shared" si="4"/>
        <v>0</v>
      </c>
    </row>
    <row r="18" spans="1:220" s="732" customFormat="1" ht="15" customHeight="1" outlineLevel="1">
      <c r="A18" s="2341" t="s">
        <v>488</v>
      </c>
      <c r="B18" s="2341"/>
      <c r="C18" s="665" t="s">
        <v>489</v>
      </c>
      <c r="D18" s="722"/>
      <c r="E18" s="722"/>
      <c r="F18" s="722"/>
      <c r="G18" s="722"/>
      <c r="H18" s="723"/>
      <c r="I18" s="724"/>
      <c r="J18" s="722"/>
      <c r="K18" s="722"/>
      <c r="L18" s="722"/>
      <c r="M18" s="722"/>
      <c r="N18" s="723"/>
      <c r="O18" s="725"/>
      <c r="P18" s="722"/>
      <c r="Q18" s="722"/>
      <c r="R18" s="722"/>
      <c r="S18" s="722"/>
      <c r="T18" s="723"/>
      <c r="U18" s="724"/>
      <c r="V18" s="722"/>
      <c r="W18" s="722"/>
      <c r="X18" s="722"/>
      <c r="Y18" s="722"/>
      <c r="Z18" s="726"/>
      <c r="AA18" s="722"/>
      <c r="AB18" s="723"/>
      <c r="AC18" s="724"/>
      <c r="AD18" s="722"/>
      <c r="AE18" s="722"/>
      <c r="AF18" s="722"/>
      <c r="AG18" s="722"/>
      <c r="AH18" s="726"/>
      <c r="AI18" s="722"/>
      <c r="AJ18" s="723"/>
      <c r="AK18" s="724"/>
      <c r="AL18" s="722"/>
      <c r="AM18" s="722"/>
      <c r="AN18" s="722"/>
      <c r="AO18" s="722"/>
      <c r="AP18" s="722"/>
      <c r="AQ18" s="726"/>
      <c r="AR18" s="722"/>
      <c r="AS18" s="723"/>
      <c r="AT18" s="725"/>
      <c r="AU18" s="726"/>
      <c r="AV18" s="722"/>
      <c r="AW18" s="722"/>
      <c r="AX18" s="722"/>
      <c r="AY18" s="722"/>
      <c r="AZ18" s="722"/>
      <c r="BA18" s="723"/>
      <c r="BB18" s="724"/>
      <c r="BC18" s="726"/>
      <c r="BD18" s="722"/>
      <c r="BE18" s="722"/>
      <c r="BF18" s="722"/>
      <c r="BG18" s="722"/>
      <c r="BH18" s="722"/>
      <c r="BI18" s="723"/>
      <c r="BJ18" s="725"/>
      <c r="BK18" s="726"/>
      <c r="BL18" s="722"/>
      <c r="BM18" s="722"/>
      <c r="BN18" s="722"/>
      <c r="BO18" s="722"/>
      <c r="BP18" s="722"/>
      <c r="BQ18" s="722"/>
      <c r="BR18" s="723"/>
      <c r="BS18" s="724"/>
      <c r="BT18" s="726"/>
      <c r="BU18" s="722"/>
      <c r="BV18" s="722"/>
      <c r="BW18" s="722"/>
      <c r="BX18" s="722"/>
      <c r="BY18" s="722"/>
      <c r="BZ18" s="723"/>
      <c r="CA18" s="727"/>
      <c r="CB18" s="726"/>
      <c r="CC18" s="722"/>
      <c r="CD18" s="722"/>
      <c r="CE18" s="722"/>
      <c r="CF18" s="722"/>
      <c r="CG18" s="722"/>
      <c r="CH18" s="723"/>
      <c r="CI18" s="727"/>
      <c r="CJ18" s="726"/>
      <c r="CK18" s="722"/>
      <c r="CL18" s="722"/>
      <c r="CM18" s="722"/>
      <c r="CN18" s="722"/>
      <c r="CO18" s="722"/>
      <c r="CP18" s="723"/>
      <c r="CQ18" s="724"/>
      <c r="CR18" s="722"/>
      <c r="CS18" s="722"/>
      <c r="CT18" s="728"/>
      <c r="CU18" s="722">
        <f t="shared" si="5"/>
        <v>0</v>
      </c>
      <c r="CV18" s="722">
        <f t="shared" si="0"/>
        <v>0</v>
      </c>
      <c r="CW18" s="722"/>
      <c r="CX18" s="729" t="e">
        <f>+CR18/CW18-1</f>
        <v>#DIV/0!</v>
      </c>
      <c r="CY18" s="730"/>
      <c r="CZ18" s="731"/>
      <c r="DA18" s="722"/>
      <c r="DB18" s="722"/>
      <c r="DC18" s="722"/>
      <c r="DD18" s="722"/>
      <c r="DE18" s="723" t="e">
        <f t="shared" si="6"/>
        <v>#DIV/0!</v>
      </c>
      <c r="DF18" s="723" t="e">
        <f t="shared" si="7"/>
        <v>#DIV/0!</v>
      </c>
      <c r="DG18" s="723" t="e">
        <f t="shared" si="8"/>
        <v>#DIV/0!</v>
      </c>
      <c r="DH18" s="723" t="e">
        <f t="shared" si="9"/>
        <v>#DIV/0!</v>
      </c>
      <c r="DI18" s="255"/>
      <c r="DJ18" s="44"/>
      <c r="DL18" s="44"/>
      <c r="DM18" s="389">
        <f t="shared" si="2"/>
        <v>0</v>
      </c>
      <c r="DN18" s="389">
        <f t="shared" si="3"/>
        <v>0</v>
      </c>
      <c r="DO18" s="389">
        <f t="shared" si="4"/>
        <v>0</v>
      </c>
    </row>
    <row r="19" spans="1:220" s="747" customFormat="1" ht="15" customHeight="1" outlineLevel="1">
      <c r="A19" s="733"/>
      <c r="B19" s="734" t="s">
        <v>490</v>
      </c>
      <c r="C19" s="665" t="s">
        <v>491</v>
      </c>
      <c r="D19" s="735"/>
      <c r="E19" s="736"/>
      <c r="F19" s="736"/>
      <c r="G19" s="736"/>
      <c r="H19" s="737"/>
      <c r="I19" s="738"/>
      <c r="J19" s="735"/>
      <c r="K19" s="736"/>
      <c r="L19" s="736"/>
      <c r="M19" s="736"/>
      <c r="N19" s="737"/>
      <c r="O19" s="739"/>
      <c r="P19" s="735"/>
      <c r="Q19" s="736"/>
      <c r="R19" s="736"/>
      <c r="S19" s="736"/>
      <c r="T19" s="737"/>
      <c r="U19" s="738"/>
      <c r="V19" s="735"/>
      <c r="W19" s="736"/>
      <c r="X19" s="736"/>
      <c r="Y19" s="736"/>
      <c r="Z19" s="735"/>
      <c r="AA19" s="736"/>
      <c r="AB19" s="737"/>
      <c r="AC19" s="738"/>
      <c r="AD19" s="735"/>
      <c r="AE19" s="736"/>
      <c r="AF19" s="736"/>
      <c r="AG19" s="736"/>
      <c r="AH19" s="735"/>
      <c r="AI19" s="736"/>
      <c r="AJ19" s="737"/>
      <c r="AK19" s="738"/>
      <c r="AL19" s="740"/>
      <c r="AM19" s="736"/>
      <c r="AN19" s="736"/>
      <c r="AO19" s="736"/>
      <c r="AP19" s="736"/>
      <c r="AQ19" s="735"/>
      <c r="AR19" s="736"/>
      <c r="AS19" s="737"/>
      <c r="AT19" s="739"/>
      <c r="AU19" s="735"/>
      <c r="AV19" s="736"/>
      <c r="AW19" s="736"/>
      <c r="AX19" s="736"/>
      <c r="AY19" s="736"/>
      <c r="AZ19" s="736"/>
      <c r="BA19" s="737"/>
      <c r="BB19" s="738"/>
      <c r="BC19" s="735"/>
      <c r="BD19" s="736"/>
      <c r="BE19" s="736"/>
      <c r="BF19" s="736"/>
      <c r="BG19" s="736"/>
      <c r="BH19" s="736"/>
      <c r="BI19" s="737"/>
      <c r="BJ19" s="739"/>
      <c r="BK19" s="735"/>
      <c r="BL19" s="736"/>
      <c r="BM19" s="736"/>
      <c r="BN19" s="736"/>
      <c r="BO19" s="736"/>
      <c r="BP19" s="736"/>
      <c r="BQ19" s="736"/>
      <c r="BR19" s="737"/>
      <c r="BS19" s="738"/>
      <c r="BT19" s="735"/>
      <c r="BU19" s="736"/>
      <c r="BV19" s="736"/>
      <c r="BW19" s="736"/>
      <c r="BX19" s="736"/>
      <c r="BY19" s="736"/>
      <c r="BZ19" s="737"/>
      <c r="CA19" s="741"/>
      <c r="CB19" s="735"/>
      <c r="CC19" s="736"/>
      <c r="CD19" s="736"/>
      <c r="CE19" s="736"/>
      <c r="CF19" s="736"/>
      <c r="CG19" s="736"/>
      <c r="CH19" s="737"/>
      <c r="CI19" s="741"/>
      <c r="CJ19" s="735"/>
      <c r="CK19" s="736"/>
      <c r="CL19" s="736"/>
      <c r="CM19" s="736"/>
      <c r="CN19" s="736"/>
      <c r="CO19" s="736"/>
      <c r="CP19" s="737"/>
      <c r="CQ19" s="738"/>
      <c r="CR19" s="736"/>
      <c r="CS19" s="736"/>
      <c r="CT19" s="742"/>
      <c r="CU19" s="736">
        <f t="shared" si="5"/>
        <v>0</v>
      </c>
      <c r="CV19" s="736">
        <f t="shared" si="0"/>
        <v>0</v>
      </c>
      <c r="CW19" s="736"/>
      <c r="CX19" s="743" t="e">
        <f>+CR19/CW19-1</f>
        <v>#DIV/0!</v>
      </c>
      <c r="CY19" s="744"/>
      <c r="CZ19" s="745"/>
      <c r="DA19" s="736"/>
      <c r="DB19" s="736"/>
      <c r="DC19" s="736"/>
      <c r="DD19" s="736"/>
      <c r="DE19" s="737" t="e">
        <f t="shared" si="6"/>
        <v>#DIV/0!</v>
      </c>
      <c r="DF19" s="737" t="e">
        <f t="shared" si="7"/>
        <v>#DIV/0!</v>
      </c>
      <c r="DG19" s="737" t="e">
        <f t="shared" si="8"/>
        <v>#DIV/0!</v>
      </c>
      <c r="DH19" s="737" t="e">
        <f t="shared" si="9"/>
        <v>#DIV/0!</v>
      </c>
      <c r="DI19" s="255"/>
      <c r="DJ19" s="746"/>
      <c r="DK19" s="157"/>
      <c r="DL19" s="746"/>
      <c r="DM19" s="389">
        <f t="shared" si="2"/>
        <v>0</v>
      </c>
      <c r="DN19" s="389">
        <f t="shared" si="3"/>
        <v>0</v>
      </c>
      <c r="DO19" s="389">
        <f t="shared" si="4"/>
        <v>0</v>
      </c>
      <c r="DP19" s="157"/>
      <c r="DQ19" s="157"/>
      <c r="DR19" s="157"/>
      <c r="DS19" s="157"/>
      <c r="DT19" s="157"/>
      <c r="DU19" s="157"/>
      <c r="DV19" s="157"/>
      <c r="DW19" s="157"/>
      <c r="DX19" s="157"/>
      <c r="DY19" s="157"/>
      <c r="DZ19" s="157"/>
      <c r="EA19" s="157"/>
      <c r="EB19" s="157"/>
      <c r="EC19" s="157"/>
      <c r="ED19" s="157"/>
      <c r="EE19" s="157"/>
      <c r="EF19" s="157"/>
      <c r="EG19" s="157"/>
      <c r="EH19" s="157"/>
      <c r="EI19" s="157"/>
      <c r="EJ19" s="157"/>
      <c r="EK19" s="157"/>
      <c r="EL19" s="157"/>
      <c r="EM19" s="157"/>
      <c r="EN19" s="157"/>
      <c r="EO19" s="157"/>
      <c r="EP19" s="157"/>
      <c r="EQ19" s="157"/>
      <c r="ER19" s="157"/>
      <c r="ES19" s="157"/>
      <c r="ET19" s="157"/>
      <c r="EU19" s="157"/>
      <c r="EV19" s="157"/>
      <c r="EW19" s="157"/>
      <c r="EX19" s="157"/>
      <c r="EY19" s="157"/>
      <c r="EZ19" s="157"/>
      <c r="FA19" s="157"/>
      <c r="FB19" s="157"/>
      <c r="FC19" s="157"/>
      <c r="FD19" s="157"/>
      <c r="FE19" s="157"/>
      <c r="FF19" s="157"/>
      <c r="FG19" s="157"/>
      <c r="FH19" s="157"/>
      <c r="FI19" s="157"/>
      <c r="FJ19" s="157"/>
      <c r="FK19" s="157"/>
      <c r="FL19" s="157"/>
      <c r="FM19" s="157"/>
      <c r="FN19" s="157"/>
      <c r="FO19" s="157"/>
      <c r="FP19" s="157"/>
      <c r="FQ19" s="157"/>
      <c r="FR19" s="157"/>
      <c r="FS19" s="157"/>
      <c r="FT19" s="157"/>
      <c r="FU19" s="157"/>
      <c r="FV19" s="157"/>
      <c r="FW19" s="157"/>
      <c r="FX19" s="157"/>
      <c r="FY19" s="157"/>
      <c r="FZ19" s="157"/>
      <c r="GA19" s="157"/>
      <c r="GB19" s="157"/>
      <c r="GC19" s="157"/>
      <c r="GD19" s="157"/>
      <c r="GE19" s="157"/>
      <c r="GF19" s="157"/>
      <c r="GG19" s="157"/>
      <c r="GH19" s="157"/>
      <c r="GI19" s="157"/>
      <c r="GJ19" s="157"/>
      <c r="GK19" s="157"/>
      <c r="GL19" s="157"/>
      <c r="GM19" s="157"/>
      <c r="GN19" s="157"/>
      <c r="GO19" s="157"/>
      <c r="GP19" s="157"/>
      <c r="GQ19" s="157"/>
      <c r="GR19" s="157"/>
      <c r="GS19" s="157"/>
      <c r="GT19" s="157"/>
      <c r="GU19" s="157"/>
      <c r="GV19" s="157"/>
      <c r="GW19" s="157"/>
      <c r="GX19" s="157"/>
      <c r="GY19" s="157"/>
      <c r="GZ19" s="157"/>
      <c r="HA19" s="157"/>
      <c r="HB19" s="157"/>
      <c r="HC19" s="157"/>
      <c r="HD19" s="157"/>
      <c r="HE19" s="157"/>
      <c r="HF19" s="157"/>
      <c r="HG19" s="157"/>
      <c r="HH19" s="157"/>
      <c r="HI19" s="157"/>
      <c r="HJ19" s="157"/>
      <c r="HK19" s="157"/>
      <c r="HL19" s="157"/>
    </row>
    <row r="20" spans="1:220" s="430" customFormat="1" ht="15" customHeight="1" outlineLevel="1">
      <c r="A20" s="748"/>
      <c r="B20" s="749" t="s">
        <v>492</v>
      </c>
      <c r="C20" s="665" t="s">
        <v>493</v>
      </c>
      <c r="D20" s="526"/>
      <c r="E20" s="526"/>
      <c r="F20" s="526"/>
      <c r="G20" s="526"/>
      <c r="H20" s="427"/>
      <c r="I20" s="750"/>
      <c r="J20" s="526"/>
      <c r="K20" s="526"/>
      <c r="L20" s="526"/>
      <c r="M20" s="526"/>
      <c r="N20" s="427"/>
      <c r="O20" s="751"/>
      <c r="P20" s="526"/>
      <c r="Q20" s="526"/>
      <c r="R20" s="526"/>
      <c r="S20" s="526"/>
      <c r="T20" s="427"/>
      <c r="U20" s="750"/>
      <c r="V20" s="526"/>
      <c r="W20" s="526"/>
      <c r="X20" s="526"/>
      <c r="Y20" s="526"/>
      <c r="Z20" s="428"/>
      <c r="AA20" s="526"/>
      <c r="AB20" s="427"/>
      <c r="AC20" s="750"/>
      <c r="AD20" s="526"/>
      <c r="AE20" s="526"/>
      <c r="AF20" s="526"/>
      <c r="AG20" s="526"/>
      <c r="AH20" s="428"/>
      <c r="AI20" s="526"/>
      <c r="AJ20" s="427"/>
      <c r="AK20" s="750"/>
      <c r="AL20" s="526"/>
      <c r="AM20" s="526"/>
      <c r="AN20" s="526"/>
      <c r="AO20" s="526"/>
      <c r="AP20" s="526"/>
      <c r="AQ20" s="428"/>
      <c r="AR20" s="526"/>
      <c r="AS20" s="427"/>
      <c r="AT20" s="751"/>
      <c r="AU20" s="428"/>
      <c r="AV20" s="526"/>
      <c r="AW20" s="526"/>
      <c r="AX20" s="526"/>
      <c r="AY20" s="526"/>
      <c r="AZ20" s="526"/>
      <c r="BA20" s="427"/>
      <c r="BB20" s="750"/>
      <c r="BC20" s="428"/>
      <c r="BD20" s="526"/>
      <c r="BE20" s="526"/>
      <c r="BF20" s="526"/>
      <c r="BG20" s="526"/>
      <c r="BH20" s="526"/>
      <c r="BI20" s="427"/>
      <c r="BJ20" s="751"/>
      <c r="BK20" s="428"/>
      <c r="BL20" s="526"/>
      <c r="BM20" s="526"/>
      <c r="BN20" s="526"/>
      <c r="BO20" s="526"/>
      <c r="BP20" s="526"/>
      <c r="BQ20" s="526"/>
      <c r="BR20" s="427"/>
      <c r="BS20" s="750"/>
      <c r="BT20" s="428"/>
      <c r="BU20" s="526"/>
      <c r="BV20" s="526"/>
      <c r="BW20" s="526"/>
      <c r="BX20" s="526"/>
      <c r="BY20" s="526"/>
      <c r="BZ20" s="427"/>
      <c r="CA20" s="752"/>
      <c r="CB20" s="428"/>
      <c r="CC20" s="526"/>
      <c r="CD20" s="526"/>
      <c r="CE20" s="526"/>
      <c r="CF20" s="526"/>
      <c r="CG20" s="526"/>
      <c r="CH20" s="427"/>
      <c r="CI20" s="752"/>
      <c r="CJ20" s="428"/>
      <c r="CK20" s="526"/>
      <c r="CL20" s="526"/>
      <c r="CM20" s="526"/>
      <c r="CN20" s="526"/>
      <c r="CO20" s="526"/>
      <c r="CP20" s="427"/>
      <c r="CQ20" s="750"/>
      <c r="CR20" s="526"/>
      <c r="CS20" s="526"/>
      <c r="CT20" s="422"/>
      <c r="CU20" s="526">
        <f t="shared" si="5"/>
        <v>0</v>
      </c>
      <c r="CV20" s="526">
        <f t="shared" si="0"/>
        <v>0</v>
      </c>
      <c r="CW20" s="526"/>
      <c r="CX20" s="753" t="e">
        <f>+CR20/CW20-1</f>
        <v>#DIV/0!</v>
      </c>
      <c r="CY20" s="754"/>
      <c r="CZ20" s="755"/>
      <c r="DA20" s="526"/>
      <c r="DB20" s="526"/>
      <c r="DC20" s="526"/>
      <c r="DD20" s="526"/>
      <c r="DE20" s="427" t="e">
        <f t="shared" si="6"/>
        <v>#DIV/0!</v>
      </c>
      <c r="DF20" s="427" t="e">
        <f t="shared" si="7"/>
        <v>#DIV/0!</v>
      </c>
      <c r="DG20" s="427" t="e">
        <f t="shared" si="8"/>
        <v>#DIV/0!</v>
      </c>
      <c r="DH20" s="427" t="e">
        <f t="shared" si="9"/>
        <v>#DIV/0!</v>
      </c>
      <c r="DI20" s="255"/>
      <c r="DJ20" s="44"/>
      <c r="DL20" s="44"/>
      <c r="DM20" s="389">
        <f t="shared" si="2"/>
        <v>0</v>
      </c>
      <c r="DN20" s="389">
        <f t="shared" si="3"/>
        <v>0</v>
      </c>
      <c r="DO20" s="389">
        <f t="shared" si="4"/>
        <v>0</v>
      </c>
    </row>
    <row r="21" spans="1:220" s="430" customFormat="1" ht="15" customHeight="1" outlineLevel="1">
      <c r="A21" s="748"/>
      <c r="B21" s="749" t="s">
        <v>494</v>
      </c>
      <c r="C21" s="665" t="s">
        <v>495</v>
      </c>
      <c r="D21" s="526"/>
      <c r="E21" s="526"/>
      <c r="F21" s="526"/>
      <c r="G21" s="526"/>
      <c r="H21" s="427"/>
      <c r="I21" s="750"/>
      <c r="J21" s="526"/>
      <c r="K21" s="526"/>
      <c r="L21" s="526"/>
      <c r="M21" s="526"/>
      <c r="N21" s="427"/>
      <c r="O21" s="751"/>
      <c r="P21" s="526"/>
      <c r="Q21" s="526"/>
      <c r="R21" s="526"/>
      <c r="S21" s="526"/>
      <c r="T21" s="427"/>
      <c r="U21" s="750"/>
      <c r="V21" s="526"/>
      <c r="W21" s="526"/>
      <c r="X21" s="526"/>
      <c r="Y21" s="526"/>
      <c r="Z21" s="428"/>
      <c r="AA21" s="526"/>
      <c r="AB21" s="427"/>
      <c r="AC21" s="750"/>
      <c r="AD21" s="526"/>
      <c r="AE21" s="526"/>
      <c r="AF21" s="526"/>
      <c r="AG21" s="526"/>
      <c r="AH21" s="428"/>
      <c r="AI21" s="526"/>
      <c r="AJ21" s="427"/>
      <c r="AK21" s="750"/>
      <c r="AL21" s="526"/>
      <c r="AM21" s="526"/>
      <c r="AN21" s="526"/>
      <c r="AO21" s="526"/>
      <c r="AP21" s="526"/>
      <c r="AQ21" s="428"/>
      <c r="AR21" s="526"/>
      <c r="AS21" s="427"/>
      <c r="AT21" s="751"/>
      <c r="AU21" s="428"/>
      <c r="AV21" s="526"/>
      <c r="AW21" s="526"/>
      <c r="AX21" s="526"/>
      <c r="AY21" s="526"/>
      <c r="AZ21" s="526"/>
      <c r="BA21" s="427"/>
      <c r="BB21" s="750"/>
      <c r="BC21" s="428"/>
      <c r="BD21" s="526"/>
      <c r="BE21" s="526"/>
      <c r="BF21" s="526"/>
      <c r="BG21" s="526"/>
      <c r="BH21" s="526"/>
      <c r="BI21" s="427"/>
      <c r="BJ21" s="751"/>
      <c r="BK21" s="428"/>
      <c r="BL21" s="526"/>
      <c r="BM21" s="526"/>
      <c r="BN21" s="526"/>
      <c r="BO21" s="526"/>
      <c r="BP21" s="526"/>
      <c r="BQ21" s="526"/>
      <c r="BR21" s="427"/>
      <c r="BS21" s="750"/>
      <c r="BT21" s="428"/>
      <c r="BU21" s="526"/>
      <c r="BV21" s="526"/>
      <c r="BW21" s="526"/>
      <c r="BX21" s="526"/>
      <c r="BY21" s="526"/>
      <c r="BZ21" s="427"/>
      <c r="CA21" s="752"/>
      <c r="CB21" s="428"/>
      <c r="CC21" s="526"/>
      <c r="CD21" s="526"/>
      <c r="CE21" s="526"/>
      <c r="CF21" s="526"/>
      <c r="CG21" s="526"/>
      <c r="CH21" s="427"/>
      <c r="CI21" s="752"/>
      <c r="CJ21" s="428"/>
      <c r="CK21" s="526"/>
      <c r="CL21" s="526"/>
      <c r="CM21" s="526"/>
      <c r="CN21" s="526"/>
      <c r="CO21" s="526"/>
      <c r="CP21" s="427"/>
      <c r="CQ21" s="750"/>
      <c r="CR21" s="526"/>
      <c r="CS21" s="526"/>
      <c r="CT21" s="422"/>
      <c r="CU21" s="526">
        <f t="shared" si="5"/>
        <v>0</v>
      </c>
      <c r="CV21" s="526">
        <f t="shared" si="0"/>
        <v>0</v>
      </c>
      <c r="CW21" s="526"/>
      <c r="CX21" s="753" t="e">
        <f>+CR21/CW21-1</f>
        <v>#DIV/0!</v>
      </c>
      <c r="CY21" s="754"/>
      <c r="CZ21" s="755"/>
      <c r="DA21" s="526"/>
      <c r="DB21" s="526"/>
      <c r="DC21" s="526"/>
      <c r="DD21" s="526"/>
      <c r="DE21" s="427" t="e">
        <f t="shared" si="6"/>
        <v>#DIV/0!</v>
      </c>
      <c r="DF21" s="427" t="e">
        <f t="shared" si="7"/>
        <v>#DIV/0!</v>
      </c>
      <c r="DG21" s="427" t="e">
        <f t="shared" si="8"/>
        <v>#DIV/0!</v>
      </c>
      <c r="DH21" s="427" t="e">
        <f t="shared" si="9"/>
        <v>#DIV/0!</v>
      </c>
      <c r="DI21" s="255"/>
      <c r="DJ21" s="44"/>
      <c r="DL21" s="44"/>
      <c r="DM21" s="389">
        <f t="shared" si="2"/>
        <v>0</v>
      </c>
      <c r="DN21" s="389">
        <f t="shared" si="3"/>
        <v>0</v>
      </c>
      <c r="DO21" s="389">
        <f t="shared" si="4"/>
        <v>0</v>
      </c>
    </row>
    <row r="22" spans="1:220" s="430" customFormat="1" ht="15" customHeight="1" outlineLevel="1">
      <c r="A22" s="748"/>
      <c r="B22" s="749" t="s">
        <v>496</v>
      </c>
      <c r="C22" s="665" t="s">
        <v>497</v>
      </c>
      <c r="D22" s="526"/>
      <c r="E22" s="526"/>
      <c r="F22" s="526"/>
      <c r="G22" s="526"/>
      <c r="H22" s="427"/>
      <c r="I22" s="750"/>
      <c r="J22" s="526"/>
      <c r="K22" s="526"/>
      <c r="L22" s="526"/>
      <c r="M22" s="526"/>
      <c r="N22" s="427"/>
      <c r="O22" s="751"/>
      <c r="P22" s="526"/>
      <c r="Q22" s="526"/>
      <c r="R22" s="526"/>
      <c r="S22" s="526"/>
      <c r="T22" s="427"/>
      <c r="U22" s="750"/>
      <c r="V22" s="526"/>
      <c r="W22" s="526"/>
      <c r="X22" s="526"/>
      <c r="Y22" s="526"/>
      <c r="Z22" s="428"/>
      <c r="AA22" s="526"/>
      <c r="AB22" s="427"/>
      <c r="AC22" s="750"/>
      <c r="AD22" s="526"/>
      <c r="AE22" s="526"/>
      <c r="AF22" s="526"/>
      <c r="AG22" s="526"/>
      <c r="AH22" s="428"/>
      <c r="AI22" s="526"/>
      <c r="AJ22" s="427"/>
      <c r="AK22" s="750"/>
      <c r="AL22" s="526"/>
      <c r="AM22" s="526"/>
      <c r="AN22" s="526"/>
      <c r="AO22" s="526"/>
      <c r="AP22" s="526"/>
      <c r="AQ22" s="428"/>
      <c r="AR22" s="526"/>
      <c r="AS22" s="427"/>
      <c r="AT22" s="751"/>
      <c r="AU22" s="428"/>
      <c r="AV22" s="526"/>
      <c r="AW22" s="526"/>
      <c r="AX22" s="526"/>
      <c r="AY22" s="526"/>
      <c r="AZ22" s="526"/>
      <c r="BA22" s="427"/>
      <c r="BB22" s="750"/>
      <c r="BC22" s="428"/>
      <c r="BD22" s="526"/>
      <c r="BE22" s="526"/>
      <c r="BF22" s="526"/>
      <c r="BG22" s="526"/>
      <c r="BH22" s="526"/>
      <c r="BI22" s="427"/>
      <c r="BJ22" s="751"/>
      <c r="BK22" s="428"/>
      <c r="BL22" s="526"/>
      <c r="BM22" s="526"/>
      <c r="BN22" s="526"/>
      <c r="BO22" s="526"/>
      <c r="BP22" s="526"/>
      <c r="BQ22" s="526"/>
      <c r="BR22" s="427"/>
      <c r="BS22" s="750"/>
      <c r="BT22" s="428"/>
      <c r="BU22" s="526"/>
      <c r="BV22" s="526"/>
      <c r="BW22" s="526"/>
      <c r="BX22" s="526"/>
      <c r="BY22" s="526"/>
      <c r="BZ22" s="427"/>
      <c r="CA22" s="752"/>
      <c r="CB22" s="428"/>
      <c r="CC22" s="526"/>
      <c r="CD22" s="526"/>
      <c r="CE22" s="526"/>
      <c r="CF22" s="526"/>
      <c r="CG22" s="526"/>
      <c r="CH22" s="427"/>
      <c r="CI22" s="752"/>
      <c r="CJ22" s="428"/>
      <c r="CK22" s="526"/>
      <c r="CL22" s="526"/>
      <c r="CM22" s="526"/>
      <c r="CN22" s="526"/>
      <c r="CO22" s="526"/>
      <c r="CP22" s="427"/>
      <c r="CQ22" s="750"/>
      <c r="CR22" s="526"/>
      <c r="CS22" s="526"/>
      <c r="CT22" s="422"/>
      <c r="CU22" s="526">
        <f t="shared" si="5"/>
        <v>0</v>
      </c>
      <c r="CV22" s="526">
        <f t="shared" si="0"/>
        <v>0</v>
      </c>
      <c r="CW22" s="526"/>
      <c r="CX22" s="753"/>
      <c r="CY22" s="754"/>
      <c r="CZ22" s="755"/>
      <c r="DA22" s="526"/>
      <c r="DB22" s="526"/>
      <c r="DC22" s="526"/>
      <c r="DD22" s="526"/>
      <c r="DE22" s="427"/>
      <c r="DF22" s="427"/>
      <c r="DG22" s="427"/>
      <c r="DH22" s="427"/>
      <c r="DI22" s="255"/>
      <c r="DJ22" s="44"/>
      <c r="DL22" s="44"/>
      <c r="DM22" s="389">
        <f t="shared" si="2"/>
        <v>0</v>
      </c>
      <c r="DN22" s="389">
        <f t="shared" si="3"/>
        <v>0</v>
      </c>
      <c r="DO22" s="389">
        <f t="shared" si="4"/>
        <v>0</v>
      </c>
    </row>
    <row r="23" spans="1:220" s="430" customFormat="1" ht="15" customHeight="1" outlineLevel="1">
      <c r="A23" s="748"/>
      <c r="B23" s="749" t="s">
        <v>498</v>
      </c>
      <c r="C23" s="665" t="s">
        <v>499</v>
      </c>
      <c r="D23" s="526"/>
      <c r="E23" s="526"/>
      <c r="F23" s="526"/>
      <c r="G23" s="526"/>
      <c r="H23" s="427"/>
      <c r="I23" s="750"/>
      <c r="J23" s="526"/>
      <c r="K23" s="526"/>
      <c r="L23" s="526"/>
      <c r="M23" s="526"/>
      <c r="N23" s="427"/>
      <c r="O23" s="751"/>
      <c r="P23" s="526"/>
      <c r="Q23" s="526"/>
      <c r="R23" s="526"/>
      <c r="S23" s="526"/>
      <c r="T23" s="427"/>
      <c r="U23" s="750"/>
      <c r="V23" s="526"/>
      <c r="W23" s="526"/>
      <c r="X23" s="526"/>
      <c r="Y23" s="526"/>
      <c r="Z23" s="428"/>
      <c r="AA23" s="526"/>
      <c r="AB23" s="427"/>
      <c r="AC23" s="750"/>
      <c r="AD23" s="526"/>
      <c r="AE23" s="526"/>
      <c r="AF23" s="526"/>
      <c r="AG23" s="526"/>
      <c r="AH23" s="428"/>
      <c r="AI23" s="526"/>
      <c r="AJ23" s="427"/>
      <c r="AK23" s="750"/>
      <c r="AL23" s="526"/>
      <c r="AM23" s="526"/>
      <c r="AN23" s="526"/>
      <c r="AO23" s="526"/>
      <c r="AP23" s="526"/>
      <c r="AQ23" s="428"/>
      <c r="AR23" s="526"/>
      <c r="AS23" s="427"/>
      <c r="AT23" s="751"/>
      <c r="AU23" s="428"/>
      <c r="AV23" s="526"/>
      <c r="AW23" s="526"/>
      <c r="AX23" s="526"/>
      <c r="AY23" s="526"/>
      <c r="AZ23" s="526"/>
      <c r="BA23" s="427"/>
      <c r="BB23" s="750"/>
      <c r="BC23" s="428"/>
      <c r="BD23" s="526"/>
      <c r="BE23" s="526"/>
      <c r="BF23" s="526"/>
      <c r="BG23" s="526"/>
      <c r="BH23" s="526"/>
      <c r="BI23" s="427"/>
      <c r="BJ23" s="751"/>
      <c r="BK23" s="428"/>
      <c r="BL23" s="526"/>
      <c r="BM23" s="526"/>
      <c r="BN23" s="526"/>
      <c r="BO23" s="526"/>
      <c r="BP23" s="526"/>
      <c r="BQ23" s="526"/>
      <c r="BR23" s="427"/>
      <c r="BS23" s="750"/>
      <c r="BT23" s="428"/>
      <c r="BU23" s="526"/>
      <c r="BV23" s="526"/>
      <c r="BW23" s="526"/>
      <c r="BX23" s="526"/>
      <c r="BY23" s="526"/>
      <c r="BZ23" s="427"/>
      <c r="CA23" s="752"/>
      <c r="CB23" s="428"/>
      <c r="CC23" s="526"/>
      <c r="CD23" s="526"/>
      <c r="CE23" s="526"/>
      <c r="CF23" s="526"/>
      <c r="CG23" s="526"/>
      <c r="CH23" s="427"/>
      <c r="CI23" s="752"/>
      <c r="CJ23" s="428"/>
      <c r="CK23" s="526"/>
      <c r="CL23" s="526"/>
      <c r="CM23" s="526"/>
      <c r="CN23" s="526"/>
      <c r="CO23" s="526"/>
      <c r="CP23" s="427"/>
      <c r="CQ23" s="750"/>
      <c r="CR23" s="526"/>
      <c r="CS23" s="526"/>
      <c r="CT23" s="422"/>
      <c r="CU23" s="526">
        <f t="shared" si="5"/>
        <v>0</v>
      </c>
      <c r="CV23" s="526">
        <f t="shared" si="0"/>
        <v>0</v>
      </c>
      <c r="CW23" s="526"/>
      <c r="CX23" s="753"/>
      <c r="CY23" s="754"/>
      <c r="CZ23" s="755"/>
      <c r="DA23" s="526"/>
      <c r="DB23" s="526"/>
      <c r="DC23" s="526"/>
      <c r="DD23" s="526"/>
      <c r="DE23" s="427"/>
      <c r="DF23" s="427"/>
      <c r="DG23" s="427"/>
      <c r="DH23" s="427"/>
      <c r="DI23" s="255"/>
      <c r="DJ23" s="44"/>
      <c r="DL23" s="44"/>
      <c r="DM23" s="389">
        <f t="shared" si="2"/>
        <v>0</v>
      </c>
      <c r="DN23" s="389">
        <f t="shared" si="3"/>
        <v>0</v>
      </c>
      <c r="DO23" s="389">
        <f t="shared" si="4"/>
        <v>0</v>
      </c>
    </row>
    <row r="24" spans="1:220" s="430" customFormat="1" ht="15" customHeight="1" outlineLevel="1">
      <c r="A24" s="748"/>
      <c r="B24" s="749" t="s">
        <v>500</v>
      </c>
      <c r="C24" s="665" t="s">
        <v>501</v>
      </c>
      <c r="D24" s="526"/>
      <c r="E24" s="526"/>
      <c r="F24" s="526"/>
      <c r="G24" s="526"/>
      <c r="H24" s="427"/>
      <c r="I24" s="750"/>
      <c r="J24" s="526"/>
      <c r="K24" s="526"/>
      <c r="L24" s="526"/>
      <c r="M24" s="526"/>
      <c r="N24" s="427"/>
      <c r="O24" s="751"/>
      <c r="P24" s="526"/>
      <c r="Q24" s="526"/>
      <c r="R24" s="526"/>
      <c r="S24" s="526"/>
      <c r="T24" s="427"/>
      <c r="U24" s="750"/>
      <c r="V24" s="526"/>
      <c r="W24" s="526"/>
      <c r="X24" s="526"/>
      <c r="Y24" s="526"/>
      <c r="Z24" s="428"/>
      <c r="AA24" s="526"/>
      <c r="AB24" s="427"/>
      <c r="AC24" s="750"/>
      <c r="AD24" s="526"/>
      <c r="AE24" s="526"/>
      <c r="AF24" s="526"/>
      <c r="AG24" s="526"/>
      <c r="AH24" s="428"/>
      <c r="AI24" s="526"/>
      <c r="AJ24" s="427"/>
      <c r="AK24" s="750"/>
      <c r="AL24" s="526"/>
      <c r="AM24" s="526"/>
      <c r="AN24" s="526"/>
      <c r="AO24" s="526"/>
      <c r="AP24" s="526"/>
      <c r="AQ24" s="428"/>
      <c r="AR24" s="526"/>
      <c r="AS24" s="427"/>
      <c r="AT24" s="751"/>
      <c r="AU24" s="428"/>
      <c r="AV24" s="526"/>
      <c r="AW24" s="526"/>
      <c r="AX24" s="526"/>
      <c r="AY24" s="526"/>
      <c r="AZ24" s="526"/>
      <c r="BA24" s="427"/>
      <c r="BB24" s="750"/>
      <c r="BC24" s="428"/>
      <c r="BD24" s="526"/>
      <c r="BE24" s="526"/>
      <c r="BF24" s="526"/>
      <c r="BG24" s="526"/>
      <c r="BH24" s="526"/>
      <c r="BI24" s="427"/>
      <c r="BJ24" s="751"/>
      <c r="BK24" s="428"/>
      <c r="BL24" s="526"/>
      <c r="BM24" s="526"/>
      <c r="BN24" s="526"/>
      <c r="BO24" s="526"/>
      <c r="BP24" s="526"/>
      <c r="BQ24" s="526"/>
      <c r="BR24" s="427"/>
      <c r="BS24" s="750"/>
      <c r="BT24" s="428"/>
      <c r="BU24" s="526"/>
      <c r="BV24" s="526"/>
      <c r="BW24" s="526"/>
      <c r="BX24" s="526"/>
      <c r="BY24" s="526"/>
      <c r="BZ24" s="427"/>
      <c r="CA24" s="752"/>
      <c r="CB24" s="428"/>
      <c r="CC24" s="526"/>
      <c r="CD24" s="526"/>
      <c r="CE24" s="526"/>
      <c r="CF24" s="526"/>
      <c r="CG24" s="526"/>
      <c r="CH24" s="427"/>
      <c r="CI24" s="752"/>
      <c r="CJ24" s="428"/>
      <c r="CK24" s="526"/>
      <c r="CL24" s="526"/>
      <c r="CM24" s="526"/>
      <c r="CN24" s="526"/>
      <c r="CO24" s="526"/>
      <c r="CP24" s="427"/>
      <c r="CQ24" s="750"/>
      <c r="CR24" s="526"/>
      <c r="CS24" s="526"/>
      <c r="CT24" s="422"/>
      <c r="CU24" s="526">
        <f t="shared" si="5"/>
        <v>0</v>
      </c>
      <c r="CV24" s="526">
        <f t="shared" si="0"/>
        <v>0</v>
      </c>
      <c r="CW24" s="526"/>
      <c r="CX24" s="753"/>
      <c r="CY24" s="754"/>
      <c r="CZ24" s="755"/>
      <c r="DA24" s="526"/>
      <c r="DB24" s="526"/>
      <c r="DC24" s="526"/>
      <c r="DD24" s="526"/>
      <c r="DE24" s="427"/>
      <c r="DF24" s="427"/>
      <c r="DG24" s="427"/>
      <c r="DH24" s="427"/>
      <c r="DI24" s="255"/>
      <c r="DJ24" s="44"/>
      <c r="DL24" s="44"/>
      <c r="DM24" s="389">
        <f t="shared" si="2"/>
        <v>0</v>
      </c>
      <c r="DN24" s="389">
        <f t="shared" si="3"/>
        <v>0</v>
      </c>
      <c r="DO24" s="389">
        <f t="shared" si="4"/>
        <v>0</v>
      </c>
    </row>
    <row r="25" spans="1:220" s="430" customFormat="1" ht="15" customHeight="1" outlineLevel="1">
      <c r="A25" s="748"/>
      <c r="B25" s="749" t="s">
        <v>502</v>
      </c>
      <c r="C25" s="665" t="s">
        <v>503</v>
      </c>
      <c r="D25" s="756"/>
      <c r="E25" s="526"/>
      <c r="F25" s="526"/>
      <c r="G25" s="526"/>
      <c r="H25" s="427"/>
      <c r="I25" s="750"/>
      <c r="J25" s="756"/>
      <c r="K25" s="526"/>
      <c r="L25" s="526"/>
      <c r="M25" s="526"/>
      <c r="N25" s="427"/>
      <c r="O25" s="751"/>
      <c r="P25" s="756"/>
      <c r="Q25" s="526"/>
      <c r="R25" s="526"/>
      <c r="S25" s="526"/>
      <c r="T25" s="427"/>
      <c r="U25" s="750"/>
      <c r="V25" s="756"/>
      <c r="W25" s="526"/>
      <c r="X25" s="526"/>
      <c r="Y25" s="526"/>
      <c r="Z25" s="428"/>
      <c r="AA25" s="526"/>
      <c r="AB25" s="427"/>
      <c r="AC25" s="750"/>
      <c r="AD25" s="756"/>
      <c r="AE25" s="526"/>
      <c r="AF25" s="526"/>
      <c r="AG25" s="526"/>
      <c r="AH25" s="428"/>
      <c r="AI25" s="526"/>
      <c r="AJ25" s="427"/>
      <c r="AK25" s="750"/>
      <c r="AL25" s="756"/>
      <c r="AM25" s="526"/>
      <c r="AN25" s="526"/>
      <c r="AO25" s="526"/>
      <c r="AP25" s="526"/>
      <c r="AQ25" s="428"/>
      <c r="AR25" s="526"/>
      <c r="AS25" s="427"/>
      <c r="AT25" s="751"/>
      <c r="AU25" s="428"/>
      <c r="AV25" s="526"/>
      <c r="AW25" s="526"/>
      <c r="AX25" s="526"/>
      <c r="AY25" s="526"/>
      <c r="AZ25" s="526"/>
      <c r="BA25" s="427"/>
      <c r="BB25" s="750"/>
      <c r="BC25" s="428"/>
      <c r="BD25" s="526"/>
      <c r="BE25" s="526"/>
      <c r="BF25" s="526"/>
      <c r="BG25" s="526"/>
      <c r="BH25" s="526"/>
      <c r="BI25" s="427"/>
      <c r="BJ25" s="751"/>
      <c r="BK25" s="428"/>
      <c r="BL25" s="526"/>
      <c r="BM25" s="526"/>
      <c r="BN25" s="526"/>
      <c r="BO25" s="526"/>
      <c r="BP25" s="526"/>
      <c r="BQ25" s="526"/>
      <c r="BR25" s="427"/>
      <c r="BS25" s="750"/>
      <c r="BT25" s="428"/>
      <c r="BU25" s="526"/>
      <c r="BV25" s="526"/>
      <c r="BW25" s="526"/>
      <c r="BX25" s="526"/>
      <c r="BY25" s="526"/>
      <c r="BZ25" s="427"/>
      <c r="CA25" s="752"/>
      <c r="CB25" s="428"/>
      <c r="CC25" s="526"/>
      <c r="CD25" s="526"/>
      <c r="CE25" s="526"/>
      <c r="CF25" s="526"/>
      <c r="CG25" s="526"/>
      <c r="CH25" s="427"/>
      <c r="CI25" s="752"/>
      <c r="CJ25" s="428"/>
      <c r="CK25" s="526"/>
      <c r="CL25" s="526"/>
      <c r="CM25" s="526"/>
      <c r="CN25" s="526"/>
      <c r="CO25" s="526"/>
      <c r="CP25" s="427"/>
      <c r="CQ25" s="750"/>
      <c r="CR25" s="526"/>
      <c r="CS25" s="526"/>
      <c r="CT25" s="422"/>
      <c r="CU25" s="526">
        <f t="shared" si="5"/>
        <v>0</v>
      </c>
      <c r="CV25" s="526">
        <f t="shared" si="0"/>
        <v>0</v>
      </c>
      <c r="CW25" s="526"/>
      <c r="CX25" s="753" t="e">
        <f>+CR25/CW25-1</f>
        <v>#DIV/0!</v>
      </c>
      <c r="CY25" s="754"/>
      <c r="CZ25" s="755"/>
      <c r="DA25" s="526"/>
      <c r="DB25" s="526"/>
      <c r="DC25" s="526"/>
      <c r="DD25" s="526"/>
      <c r="DE25" s="427" t="e">
        <f>(CZ25-DD25)/DD25</f>
        <v>#DIV/0!</v>
      </c>
      <c r="DF25" s="427" t="e">
        <f>(DA25-DD25)/DD25</f>
        <v>#DIV/0!</v>
      </c>
      <c r="DG25" s="427" t="e">
        <f>(DB25-DD25)/DD25</f>
        <v>#DIV/0!</v>
      </c>
      <c r="DH25" s="427" t="e">
        <f>(DC25-DD25)/DD25</f>
        <v>#DIV/0!</v>
      </c>
      <c r="DI25" s="255"/>
      <c r="DJ25" s="44"/>
      <c r="DL25" s="44"/>
      <c r="DM25" s="389">
        <f t="shared" si="2"/>
        <v>0</v>
      </c>
      <c r="DN25" s="389">
        <f t="shared" si="3"/>
        <v>0</v>
      </c>
      <c r="DO25" s="389">
        <f t="shared" si="4"/>
        <v>0</v>
      </c>
    </row>
    <row r="26" spans="1:220" s="430" customFormat="1" ht="15" customHeight="1" outlineLevel="1">
      <c r="A26" s="748"/>
      <c r="B26" s="749" t="s">
        <v>504</v>
      </c>
      <c r="C26" s="665" t="s">
        <v>505</v>
      </c>
      <c r="D26" s="526"/>
      <c r="E26" s="526"/>
      <c r="F26" s="526"/>
      <c r="G26" s="526"/>
      <c r="H26" s="427"/>
      <c r="I26" s="750"/>
      <c r="J26" s="526"/>
      <c r="K26" s="526"/>
      <c r="L26" s="526"/>
      <c r="M26" s="526"/>
      <c r="N26" s="427"/>
      <c r="O26" s="751"/>
      <c r="P26" s="526"/>
      <c r="Q26" s="526"/>
      <c r="R26" s="526"/>
      <c r="S26" s="526"/>
      <c r="T26" s="427"/>
      <c r="U26" s="750"/>
      <c r="V26" s="526"/>
      <c r="W26" s="526"/>
      <c r="X26" s="526"/>
      <c r="Y26" s="526"/>
      <c r="Z26" s="428"/>
      <c r="AA26" s="526"/>
      <c r="AB26" s="427"/>
      <c r="AC26" s="750"/>
      <c r="AD26" s="526"/>
      <c r="AE26" s="526"/>
      <c r="AF26" s="526"/>
      <c r="AG26" s="526"/>
      <c r="AH26" s="428"/>
      <c r="AI26" s="526"/>
      <c r="AJ26" s="427"/>
      <c r="AK26" s="750"/>
      <c r="AL26" s="526"/>
      <c r="AM26" s="526"/>
      <c r="AN26" s="526"/>
      <c r="AO26" s="526"/>
      <c r="AP26" s="526"/>
      <c r="AQ26" s="428"/>
      <c r="AR26" s="526"/>
      <c r="AS26" s="427"/>
      <c r="AT26" s="751"/>
      <c r="AU26" s="428"/>
      <c r="AV26" s="526"/>
      <c r="AW26" s="526"/>
      <c r="AX26" s="526"/>
      <c r="AY26" s="526"/>
      <c r="AZ26" s="526"/>
      <c r="BA26" s="427"/>
      <c r="BB26" s="750"/>
      <c r="BC26" s="428"/>
      <c r="BD26" s="526"/>
      <c r="BE26" s="526"/>
      <c r="BF26" s="526"/>
      <c r="BG26" s="526"/>
      <c r="BH26" s="526"/>
      <c r="BI26" s="427"/>
      <c r="BJ26" s="751"/>
      <c r="BK26" s="428"/>
      <c r="BL26" s="526"/>
      <c r="BM26" s="526"/>
      <c r="BN26" s="526"/>
      <c r="BO26" s="526"/>
      <c r="BP26" s="526"/>
      <c r="BQ26" s="526"/>
      <c r="BR26" s="427"/>
      <c r="BS26" s="750"/>
      <c r="BT26" s="428"/>
      <c r="BU26" s="526"/>
      <c r="BV26" s="526"/>
      <c r="BW26" s="526"/>
      <c r="BX26" s="526"/>
      <c r="BY26" s="526"/>
      <c r="BZ26" s="427"/>
      <c r="CA26" s="752"/>
      <c r="CB26" s="428"/>
      <c r="CC26" s="526"/>
      <c r="CD26" s="526"/>
      <c r="CE26" s="526"/>
      <c r="CF26" s="526"/>
      <c r="CG26" s="526"/>
      <c r="CH26" s="427"/>
      <c r="CI26" s="752"/>
      <c r="CJ26" s="428"/>
      <c r="CK26" s="526"/>
      <c r="CL26" s="526"/>
      <c r="CM26" s="526"/>
      <c r="CN26" s="526"/>
      <c r="CO26" s="526"/>
      <c r="CP26" s="427"/>
      <c r="CQ26" s="750"/>
      <c r="CR26" s="526"/>
      <c r="CS26" s="526"/>
      <c r="CT26" s="422"/>
      <c r="CU26" s="526">
        <f t="shared" si="5"/>
        <v>0</v>
      </c>
      <c r="CV26" s="526">
        <f t="shared" si="0"/>
        <v>0</v>
      </c>
      <c r="CW26" s="526"/>
      <c r="CX26" s="753" t="e">
        <f>+CR26/CW26-1</f>
        <v>#DIV/0!</v>
      </c>
      <c r="CY26" s="754"/>
      <c r="CZ26" s="755"/>
      <c r="DA26" s="526"/>
      <c r="DB26" s="526"/>
      <c r="DC26" s="526"/>
      <c r="DD26" s="526"/>
      <c r="DE26" s="427" t="e">
        <f>(CZ26-DD26)/DD26</f>
        <v>#DIV/0!</v>
      </c>
      <c r="DF26" s="427" t="e">
        <f>(DA26-DD26)/DD26</f>
        <v>#DIV/0!</v>
      </c>
      <c r="DG26" s="427" t="e">
        <f>(DB26-DD26)/DD26</f>
        <v>#DIV/0!</v>
      </c>
      <c r="DH26" s="427" t="e">
        <f>(DC26-DD26)/DD26</f>
        <v>#DIV/0!</v>
      </c>
      <c r="DI26" s="255"/>
      <c r="DJ26" s="44"/>
      <c r="DL26" s="44"/>
      <c r="DM26" s="389">
        <f t="shared" si="2"/>
        <v>0</v>
      </c>
      <c r="DN26" s="389">
        <f t="shared" si="3"/>
        <v>0</v>
      </c>
      <c r="DO26" s="389">
        <f t="shared" si="4"/>
        <v>0</v>
      </c>
    </row>
    <row r="27" spans="1:220" s="430" customFormat="1" ht="15" customHeight="1" outlineLevel="1">
      <c r="A27" s="748"/>
      <c r="B27" s="749" t="s">
        <v>506</v>
      </c>
      <c r="C27" s="665" t="s">
        <v>507</v>
      </c>
      <c r="D27" s="526"/>
      <c r="E27" s="526"/>
      <c r="F27" s="526"/>
      <c r="G27" s="526"/>
      <c r="H27" s="427"/>
      <c r="I27" s="750"/>
      <c r="J27" s="526"/>
      <c r="K27" s="526"/>
      <c r="L27" s="526"/>
      <c r="M27" s="526"/>
      <c r="N27" s="427"/>
      <c r="O27" s="751"/>
      <c r="P27" s="526"/>
      <c r="Q27" s="526"/>
      <c r="R27" s="526"/>
      <c r="S27" s="526"/>
      <c r="T27" s="427"/>
      <c r="U27" s="750"/>
      <c r="V27" s="526"/>
      <c r="W27" s="526"/>
      <c r="X27" s="526"/>
      <c r="Y27" s="526"/>
      <c r="Z27" s="428"/>
      <c r="AA27" s="526"/>
      <c r="AB27" s="427"/>
      <c r="AC27" s="750"/>
      <c r="AD27" s="526"/>
      <c r="AE27" s="526"/>
      <c r="AF27" s="526"/>
      <c r="AG27" s="526"/>
      <c r="AH27" s="428"/>
      <c r="AI27" s="526"/>
      <c r="AJ27" s="427"/>
      <c r="AK27" s="750"/>
      <c r="AL27" s="526"/>
      <c r="AM27" s="526"/>
      <c r="AN27" s="526"/>
      <c r="AO27" s="526"/>
      <c r="AP27" s="526"/>
      <c r="AQ27" s="428"/>
      <c r="AR27" s="526"/>
      <c r="AS27" s="427"/>
      <c r="AT27" s="751"/>
      <c r="AU27" s="428"/>
      <c r="AV27" s="526"/>
      <c r="AW27" s="526"/>
      <c r="AX27" s="526"/>
      <c r="AY27" s="526"/>
      <c r="AZ27" s="526"/>
      <c r="BA27" s="427"/>
      <c r="BB27" s="750"/>
      <c r="BC27" s="428"/>
      <c r="BD27" s="526"/>
      <c r="BE27" s="526"/>
      <c r="BF27" s="526"/>
      <c r="BG27" s="526"/>
      <c r="BH27" s="526"/>
      <c r="BI27" s="427"/>
      <c r="BJ27" s="751"/>
      <c r="BK27" s="428"/>
      <c r="BL27" s="526"/>
      <c r="BM27" s="526"/>
      <c r="BN27" s="526"/>
      <c r="BO27" s="526"/>
      <c r="BP27" s="526"/>
      <c r="BQ27" s="526"/>
      <c r="BR27" s="427"/>
      <c r="BS27" s="750"/>
      <c r="BT27" s="428"/>
      <c r="BU27" s="526"/>
      <c r="BV27" s="526"/>
      <c r="BW27" s="526"/>
      <c r="BX27" s="526"/>
      <c r="BY27" s="526"/>
      <c r="BZ27" s="427"/>
      <c r="CA27" s="752"/>
      <c r="CB27" s="428"/>
      <c r="CC27" s="526"/>
      <c r="CD27" s="526"/>
      <c r="CE27" s="526"/>
      <c r="CF27" s="526"/>
      <c r="CG27" s="526"/>
      <c r="CH27" s="427"/>
      <c r="CI27" s="752"/>
      <c r="CJ27" s="428"/>
      <c r="CK27" s="526"/>
      <c r="CL27" s="526"/>
      <c r="CM27" s="526"/>
      <c r="CN27" s="526"/>
      <c r="CO27" s="526"/>
      <c r="CP27" s="427"/>
      <c r="CQ27" s="750"/>
      <c r="CR27" s="526"/>
      <c r="CS27" s="526"/>
      <c r="CT27" s="422"/>
      <c r="CU27" s="526">
        <f t="shared" si="5"/>
        <v>0</v>
      </c>
      <c r="CV27" s="526">
        <f t="shared" si="0"/>
        <v>0</v>
      </c>
      <c r="CW27" s="526"/>
      <c r="CX27" s="753" t="e">
        <f>+CR27/CW27-1</f>
        <v>#DIV/0!</v>
      </c>
      <c r="CY27" s="754"/>
      <c r="CZ27" s="755"/>
      <c r="DA27" s="526"/>
      <c r="DB27" s="526"/>
      <c r="DC27" s="526"/>
      <c r="DD27" s="526"/>
      <c r="DE27" s="427" t="e">
        <f>(CZ27-DD27)/DD27</f>
        <v>#DIV/0!</v>
      </c>
      <c r="DF27" s="427" t="e">
        <f>(DA27-DD27)/DD27</f>
        <v>#DIV/0!</v>
      </c>
      <c r="DG27" s="427" t="e">
        <f>(DB27-DD27)/DD27</f>
        <v>#DIV/0!</v>
      </c>
      <c r="DH27" s="427" t="e">
        <f>(DC27-DD27)/DD27</f>
        <v>#DIV/0!</v>
      </c>
      <c r="DI27" s="255"/>
      <c r="DJ27" s="44"/>
      <c r="DL27" s="44"/>
      <c r="DM27" s="389">
        <f t="shared" si="2"/>
        <v>0</v>
      </c>
      <c r="DN27" s="389">
        <f t="shared" si="3"/>
        <v>0</v>
      </c>
      <c r="DO27" s="389">
        <f t="shared" si="4"/>
        <v>0</v>
      </c>
    </row>
    <row r="28" spans="1:220" s="747" customFormat="1" ht="15" customHeight="1" outlineLevel="1">
      <c r="A28" s="733"/>
      <c r="B28" s="734" t="s">
        <v>508</v>
      </c>
      <c r="C28" s="665" t="s">
        <v>509</v>
      </c>
      <c r="D28" s="736"/>
      <c r="E28" s="736"/>
      <c r="F28" s="736"/>
      <c r="G28" s="736"/>
      <c r="H28" s="737"/>
      <c r="I28" s="738"/>
      <c r="J28" s="736"/>
      <c r="K28" s="736"/>
      <c r="L28" s="736"/>
      <c r="M28" s="736"/>
      <c r="N28" s="737"/>
      <c r="O28" s="739"/>
      <c r="P28" s="736"/>
      <c r="Q28" s="736"/>
      <c r="R28" s="736"/>
      <c r="S28" s="736"/>
      <c r="T28" s="737"/>
      <c r="U28" s="738"/>
      <c r="V28" s="736"/>
      <c r="W28" s="736"/>
      <c r="X28" s="736"/>
      <c r="Y28" s="736"/>
      <c r="Z28" s="735"/>
      <c r="AA28" s="736"/>
      <c r="AB28" s="737"/>
      <c r="AC28" s="738"/>
      <c r="AD28" s="736"/>
      <c r="AE28" s="736"/>
      <c r="AF28" s="736"/>
      <c r="AG28" s="736"/>
      <c r="AH28" s="735"/>
      <c r="AI28" s="736"/>
      <c r="AJ28" s="737"/>
      <c r="AK28" s="738"/>
      <c r="AL28" s="736"/>
      <c r="AM28" s="736"/>
      <c r="AN28" s="736"/>
      <c r="AO28" s="736"/>
      <c r="AP28" s="736"/>
      <c r="AQ28" s="735"/>
      <c r="AR28" s="736"/>
      <c r="AS28" s="737"/>
      <c r="AT28" s="739"/>
      <c r="AU28" s="735"/>
      <c r="AV28" s="736"/>
      <c r="AW28" s="736"/>
      <c r="AX28" s="736"/>
      <c r="AY28" s="736"/>
      <c r="AZ28" s="736"/>
      <c r="BA28" s="737"/>
      <c r="BB28" s="738"/>
      <c r="BC28" s="735"/>
      <c r="BD28" s="736"/>
      <c r="BE28" s="736"/>
      <c r="BF28" s="736"/>
      <c r="BG28" s="736"/>
      <c r="BH28" s="736"/>
      <c r="BI28" s="737"/>
      <c r="BJ28" s="739"/>
      <c r="BK28" s="735"/>
      <c r="BL28" s="736"/>
      <c r="BM28" s="736"/>
      <c r="BN28" s="736"/>
      <c r="BO28" s="736"/>
      <c r="BP28" s="736"/>
      <c r="BQ28" s="736"/>
      <c r="BR28" s="737"/>
      <c r="BS28" s="738"/>
      <c r="BT28" s="735"/>
      <c r="BU28" s="736"/>
      <c r="BV28" s="736"/>
      <c r="BW28" s="736"/>
      <c r="BX28" s="736"/>
      <c r="BY28" s="736"/>
      <c r="BZ28" s="737"/>
      <c r="CA28" s="741"/>
      <c r="CB28" s="735"/>
      <c r="CC28" s="736"/>
      <c r="CD28" s="736"/>
      <c r="CE28" s="736"/>
      <c r="CF28" s="736"/>
      <c r="CG28" s="736"/>
      <c r="CH28" s="737"/>
      <c r="CI28" s="741"/>
      <c r="CJ28" s="735"/>
      <c r="CK28" s="736"/>
      <c r="CL28" s="736"/>
      <c r="CM28" s="736"/>
      <c r="CN28" s="736"/>
      <c r="CO28" s="736"/>
      <c r="CP28" s="737"/>
      <c r="CQ28" s="738"/>
      <c r="CR28" s="736"/>
      <c r="CS28" s="736"/>
      <c r="CT28" s="742"/>
      <c r="CU28" s="736">
        <f t="shared" si="5"/>
        <v>0</v>
      </c>
      <c r="CV28" s="736">
        <f t="shared" si="0"/>
        <v>0</v>
      </c>
      <c r="CW28" s="736"/>
      <c r="CX28" s="743" t="e">
        <f>+CR28/CW28-1</f>
        <v>#DIV/0!</v>
      </c>
      <c r="CY28" s="744"/>
      <c r="CZ28" s="745"/>
      <c r="DA28" s="736"/>
      <c r="DB28" s="736"/>
      <c r="DC28" s="736"/>
      <c r="DD28" s="736"/>
      <c r="DE28" s="737" t="e">
        <f>(CZ28-DD28)/DD28</f>
        <v>#DIV/0!</v>
      </c>
      <c r="DF28" s="737" t="e">
        <f>(DA28-DD28)/DD28</f>
        <v>#DIV/0!</v>
      </c>
      <c r="DG28" s="737" t="e">
        <f>(DB28-DD28)/DD28</f>
        <v>#DIV/0!</v>
      </c>
      <c r="DH28" s="737" t="e">
        <f>(DC28-DD28)/DD28</f>
        <v>#DIV/0!</v>
      </c>
      <c r="DI28" s="255"/>
      <c r="DJ28" s="44"/>
      <c r="DL28" s="44"/>
      <c r="DM28" s="389">
        <f t="shared" si="2"/>
        <v>0</v>
      </c>
      <c r="DN28" s="389">
        <f t="shared" si="3"/>
        <v>0</v>
      </c>
      <c r="DO28" s="389">
        <f t="shared" si="4"/>
        <v>0</v>
      </c>
    </row>
    <row r="29" spans="1:220" s="430" customFormat="1" ht="15" customHeight="1" outlineLevel="1">
      <c r="A29" s="748"/>
      <c r="B29" s="749"/>
      <c r="C29" s="665" t="s">
        <v>510</v>
      </c>
      <c r="D29" s="526"/>
      <c r="E29" s="526"/>
      <c r="F29" s="526"/>
      <c r="G29" s="526"/>
      <c r="H29" s="737"/>
      <c r="I29" s="738"/>
      <c r="J29" s="526"/>
      <c r="K29" s="526"/>
      <c r="L29" s="526"/>
      <c r="M29" s="526"/>
      <c r="N29" s="737"/>
      <c r="O29" s="739"/>
      <c r="P29" s="526"/>
      <c r="Q29" s="526"/>
      <c r="R29" s="526"/>
      <c r="S29" s="526"/>
      <c r="T29" s="737"/>
      <c r="U29" s="738"/>
      <c r="V29" s="526"/>
      <c r="W29" s="526"/>
      <c r="X29" s="526"/>
      <c r="Y29" s="526"/>
      <c r="Z29" s="735"/>
      <c r="AA29" s="526"/>
      <c r="AB29" s="737"/>
      <c r="AC29" s="738"/>
      <c r="AD29" s="526"/>
      <c r="AE29" s="526"/>
      <c r="AF29" s="526"/>
      <c r="AG29" s="526"/>
      <c r="AH29" s="735"/>
      <c r="AI29" s="526"/>
      <c r="AJ29" s="737"/>
      <c r="AK29" s="738"/>
      <c r="AL29" s="526"/>
      <c r="AM29" s="526"/>
      <c r="AN29" s="526"/>
      <c r="AO29" s="526"/>
      <c r="AP29" s="526"/>
      <c r="AQ29" s="735"/>
      <c r="AR29" s="526"/>
      <c r="AS29" s="737"/>
      <c r="AT29" s="739"/>
      <c r="AU29" s="428"/>
      <c r="AV29" s="526"/>
      <c r="AW29" s="526"/>
      <c r="AX29" s="526"/>
      <c r="AY29" s="526"/>
      <c r="AZ29" s="526"/>
      <c r="BA29" s="737"/>
      <c r="BB29" s="738"/>
      <c r="BC29" s="428"/>
      <c r="BD29" s="526"/>
      <c r="BE29" s="526"/>
      <c r="BF29" s="526"/>
      <c r="BG29" s="526"/>
      <c r="BH29" s="526"/>
      <c r="BI29" s="737"/>
      <c r="BJ29" s="739"/>
      <c r="BK29" s="428"/>
      <c r="BL29" s="526"/>
      <c r="BM29" s="526"/>
      <c r="BN29" s="526"/>
      <c r="BO29" s="526"/>
      <c r="BP29" s="526"/>
      <c r="BQ29" s="526"/>
      <c r="BR29" s="737"/>
      <c r="BS29" s="738"/>
      <c r="BT29" s="428"/>
      <c r="BU29" s="526"/>
      <c r="BV29" s="526"/>
      <c r="BW29" s="526"/>
      <c r="BX29" s="526"/>
      <c r="BY29" s="526"/>
      <c r="BZ29" s="737"/>
      <c r="CA29" s="741"/>
      <c r="CB29" s="428"/>
      <c r="CC29" s="526"/>
      <c r="CD29" s="526"/>
      <c r="CE29" s="526"/>
      <c r="CF29" s="526"/>
      <c r="CG29" s="526"/>
      <c r="CH29" s="737"/>
      <c r="CI29" s="741"/>
      <c r="CJ29" s="428"/>
      <c r="CK29" s="526"/>
      <c r="CL29" s="526"/>
      <c r="CM29" s="526"/>
      <c r="CN29" s="526"/>
      <c r="CO29" s="526"/>
      <c r="CP29" s="737"/>
      <c r="CQ29" s="738"/>
      <c r="CR29" s="526"/>
      <c r="CS29" s="526"/>
      <c r="CT29" s="422"/>
      <c r="CU29" s="526">
        <f t="shared" si="5"/>
        <v>0</v>
      </c>
      <c r="CV29" s="526">
        <f t="shared" si="0"/>
        <v>0</v>
      </c>
      <c r="CW29" s="526"/>
      <c r="CX29" s="753"/>
      <c r="CY29" s="754"/>
      <c r="CZ29" s="755"/>
      <c r="DA29" s="526"/>
      <c r="DB29" s="526"/>
      <c r="DC29" s="526"/>
      <c r="DD29" s="526"/>
      <c r="DE29" s="427"/>
      <c r="DF29" s="427"/>
      <c r="DG29" s="427"/>
      <c r="DH29" s="427"/>
      <c r="DI29" s="255"/>
      <c r="DJ29" s="44"/>
      <c r="DL29" s="44"/>
      <c r="DM29" s="389">
        <f t="shared" si="2"/>
        <v>0</v>
      </c>
      <c r="DN29" s="389">
        <f t="shared" si="3"/>
        <v>0</v>
      </c>
      <c r="DO29" s="389">
        <f t="shared" si="4"/>
        <v>0</v>
      </c>
    </row>
    <row r="30" spans="1:220" s="430" customFormat="1" ht="15" customHeight="1" outlineLevel="1">
      <c r="A30" s="748"/>
      <c r="B30" s="749" t="s">
        <v>511</v>
      </c>
      <c r="C30" s="665" t="s">
        <v>512</v>
      </c>
      <c r="D30" s="526"/>
      <c r="E30" s="526"/>
      <c r="F30" s="526"/>
      <c r="G30" s="526"/>
      <c r="H30" s="427"/>
      <c r="I30" s="750"/>
      <c r="J30" s="526"/>
      <c r="K30" s="526"/>
      <c r="L30" s="526"/>
      <c r="M30" s="526"/>
      <c r="N30" s="427"/>
      <c r="O30" s="751"/>
      <c r="P30" s="526"/>
      <c r="Q30" s="526"/>
      <c r="R30" s="526"/>
      <c r="S30" s="526"/>
      <c r="T30" s="427"/>
      <c r="U30" s="750"/>
      <c r="V30" s="757"/>
      <c r="W30" s="526"/>
      <c r="X30" s="526"/>
      <c r="Y30" s="526"/>
      <c r="Z30" s="428"/>
      <c r="AA30" s="526"/>
      <c r="AB30" s="427"/>
      <c r="AC30" s="750"/>
      <c r="AD30" s="757"/>
      <c r="AE30" s="526"/>
      <c r="AF30" s="526"/>
      <c r="AG30" s="526"/>
      <c r="AH30" s="428"/>
      <c r="AI30" s="526"/>
      <c r="AJ30" s="427"/>
      <c r="AK30" s="750"/>
      <c r="AL30" s="757"/>
      <c r="AM30" s="526"/>
      <c r="AN30" s="526"/>
      <c r="AO30" s="526"/>
      <c r="AP30" s="526"/>
      <c r="AQ30" s="428"/>
      <c r="AR30" s="526"/>
      <c r="AS30" s="427"/>
      <c r="AT30" s="751"/>
      <c r="AU30" s="458"/>
      <c r="AV30" s="526"/>
      <c r="AW30" s="526"/>
      <c r="AX30" s="526"/>
      <c r="AY30" s="526"/>
      <c r="AZ30" s="526"/>
      <c r="BA30" s="427"/>
      <c r="BB30" s="750"/>
      <c r="BC30" s="458"/>
      <c r="BD30" s="526"/>
      <c r="BE30" s="526"/>
      <c r="BF30" s="526"/>
      <c r="BG30" s="526"/>
      <c r="BH30" s="526"/>
      <c r="BI30" s="427"/>
      <c r="BJ30" s="751"/>
      <c r="BK30" s="458"/>
      <c r="BL30" s="526"/>
      <c r="BM30" s="526"/>
      <c r="BN30" s="526"/>
      <c r="BO30" s="526"/>
      <c r="BP30" s="526"/>
      <c r="BQ30" s="526"/>
      <c r="BR30" s="427"/>
      <c r="BS30" s="750"/>
      <c r="BT30" s="458"/>
      <c r="BU30" s="526"/>
      <c r="BV30" s="526"/>
      <c r="BW30" s="526"/>
      <c r="BX30" s="526"/>
      <c r="BY30" s="526"/>
      <c r="BZ30" s="427"/>
      <c r="CA30" s="752"/>
      <c r="CB30" s="458"/>
      <c r="CC30" s="526"/>
      <c r="CD30" s="526"/>
      <c r="CE30" s="526"/>
      <c r="CF30" s="526"/>
      <c r="CG30" s="526"/>
      <c r="CH30" s="427"/>
      <c r="CI30" s="752"/>
      <c r="CJ30" s="458"/>
      <c r="CK30" s="526"/>
      <c r="CL30" s="526"/>
      <c r="CM30" s="526"/>
      <c r="CN30" s="526"/>
      <c r="CO30" s="526"/>
      <c r="CP30" s="427"/>
      <c r="CQ30" s="750"/>
      <c r="CR30" s="526"/>
      <c r="CS30" s="526"/>
      <c r="CT30" s="422"/>
      <c r="CU30" s="526">
        <f t="shared" si="5"/>
        <v>0</v>
      </c>
      <c r="CV30" s="526">
        <f t="shared" si="0"/>
        <v>0</v>
      </c>
      <c r="CW30" s="526"/>
      <c r="CX30" s="753" t="e">
        <f>+CR30/CW30-1</f>
        <v>#DIV/0!</v>
      </c>
      <c r="CY30" s="754"/>
      <c r="CZ30" s="755"/>
      <c r="DA30" s="526"/>
      <c r="DB30" s="526"/>
      <c r="DC30" s="526"/>
      <c r="DD30" s="526"/>
      <c r="DE30" s="427" t="e">
        <f>(CZ30-DD30)/DD30</f>
        <v>#DIV/0!</v>
      </c>
      <c r="DF30" s="427" t="e">
        <f>(DA30-DD30)/DD30</f>
        <v>#DIV/0!</v>
      </c>
      <c r="DG30" s="427" t="e">
        <f>(DB30-DD30)/DD30</f>
        <v>#DIV/0!</v>
      </c>
      <c r="DH30" s="427" t="e">
        <f>(DC30-DD30)/DD30</f>
        <v>#DIV/0!</v>
      </c>
      <c r="DI30" s="255"/>
      <c r="DJ30" s="44"/>
      <c r="DL30" s="44"/>
      <c r="DM30" s="389">
        <f t="shared" si="2"/>
        <v>0</v>
      </c>
      <c r="DN30" s="389">
        <f t="shared" si="3"/>
        <v>0</v>
      </c>
      <c r="DO30" s="389">
        <f t="shared" si="4"/>
        <v>0</v>
      </c>
    </row>
    <row r="31" spans="1:220" s="430" customFormat="1" ht="15" customHeight="1" outlineLevel="1">
      <c r="A31" s="748"/>
      <c r="B31" s="749" t="s">
        <v>513</v>
      </c>
      <c r="C31" s="665" t="s">
        <v>514</v>
      </c>
      <c r="D31" s="526"/>
      <c r="E31" s="526"/>
      <c r="F31" s="526"/>
      <c r="G31" s="526"/>
      <c r="H31" s="427"/>
      <c r="I31" s="750"/>
      <c r="J31" s="526"/>
      <c r="K31" s="526"/>
      <c r="L31" s="526"/>
      <c r="M31" s="526"/>
      <c r="N31" s="427"/>
      <c r="O31" s="751"/>
      <c r="P31" s="526"/>
      <c r="Q31" s="526"/>
      <c r="R31" s="526"/>
      <c r="S31" s="526"/>
      <c r="T31" s="427"/>
      <c r="U31" s="750"/>
      <c r="V31" s="526"/>
      <c r="W31" s="526"/>
      <c r="X31" s="526"/>
      <c r="Y31" s="526"/>
      <c r="Z31" s="428"/>
      <c r="AA31" s="526"/>
      <c r="AB31" s="427"/>
      <c r="AC31" s="750"/>
      <c r="AD31" s="526"/>
      <c r="AE31" s="526"/>
      <c r="AF31" s="526"/>
      <c r="AG31" s="526"/>
      <c r="AH31" s="428"/>
      <c r="AI31" s="526"/>
      <c r="AJ31" s="427"/>
      <c r="AK31" s="750"/>
      <c r="AL31" s="526"/>
      <c r="AM31" s="526"/>
      <c r="AN31" s="526"/>
      <c r="AO31" s="526"/>
      <c r="AP31" s="526"/>
      <c r="AQ31" s="428"/>
      <c r="AR31" s="526"/>
      <c r="AS31" s="427"/>
      <c r="AT31" s="751"/>
      <c r="AU31" s="428"/>
      <c r="AV31" s="526"/>
      <c r="AW31" s="526"/>
      <c r="AX31" s="526"/>
      <c r="AY31" s="526"/>
      <c r="AZ31" s="526"/>
      <c r="BA31" s="427"/>
      <c r="BB31" s="750"/>
      <c r="BC31" s="428"/>
      <c r="BD31" s="526"/>
      <c r="BE31" s="526"/>
      <c r="BF31" s="526"/>
      <c r="BG31" s="526"/>
      <c r="BH31" s="526"/>
      <c r="BI31" s="427"/>
      <c r="BJ31" s="751"/>
      <c r="BK31" s="428"/>
      <c r="BL31" s="526"/>
      <c r="BM31" s="526"/>
      <c r="BN31" s="526"/>
      <c r="BO31" s="526"/>
      <c r="BP31" s="526"/>
      <c r="BQ31" s="526"/>
      <c r="BR31" s="427"/>
      <c r="BS31" s="750"/>
      <c r="BT31" s="428"/>
      <c r="BU31" s="526"/>
      <c r="BV31" s="526"/>
      <c r="BW31" s="526"/>
      <c r="BX31" s="526"/>
      <c r="BY31" s="526"/>
      <c r="BZ31" s="427"/>
      <c r="CA31" s="752"/>
      <c r="CB31" s="428"/>
      <c r="CC31" s="526"/>
      <c r="CD31" s="526"/>
      <c r="CE31" s="526"/>
      <c r="CF31" s="526"/>
      <c r="CG31" s="526"/>
      <c r="CH31" s="427"/>
      <c r="CI31" s="752"/>
      <c r="CJ31" s="428"/>
      <c r="CK31" s="526"/>
      <c r="CL31" s="526"/>
      <c r="CM31" s="526"/>
      <c r="CN31" s="526"/>
      <c r="CO31" s="526"/>
      <c r="CP31" s="427"/>
      <c r="CQ31" s="750"/>
      <c r="CR31" s="526"/>
      <c r="CS31" s="526"/>
      <c r="CT31" s="422"/>
      <c r="CU31" s="526">
        <f t="shared" si="5"/>
        <v>0</v>
      </c>
      <c r="CV31" s="526">
        <f t="shared" si="0"/>
        <v>0</v>
      </c>
      <c r="CW31" s="526"/>
      <c r="CX31" s="753" t="e">
        <f>+CR31/CW31-1</f>
        <v>#DIV/0!</v>
      </c>
      <c r="CY31" s="754"/>
      <c r="CZ31" s="755"/>
      <c r="DA31" s="526"/>
      <c r="DB31" s="526"/>
      <c r="DC31" s="526"/>
      <c r="DD31" s="526"/>
      <c r="DE31" s="427" t="e">
        <f>(CZ31-DD31)/DD31</f>
        <v>#DIV/0!</v>
      </c>
      <c r="DF31" s="427" t="e">
        <f>(DA31-DD31)/DD31</f>
        <v>#DIV/0!</v>
      </c>
      <c r="DG31" s="427" t="e">
        <f>(DB31-DD31)/DD31</f>
        <v>#DIV/0!</v>
      </c>
      <c r="DH31" s="427" t="e">
        <f>(DC31-DD31)/DD31</f>
        <v>#DIV/0!</v>
      </c>
      <c r="DI31" s="255"/>
      <c r="DJ31" s="44"/>
      <c r="DL31" s="44"/>
      <c r="DM31" s="389">
        <f t="shared" si="2"/>
        <v>0</v>
      </c>
      <c r="DN31" s="389">
        <f t="shared" si="3"/>
        <v>0</v>
      </c>
      <c r="DO31" s="389">
        <f t="shared" si="4"/>
        <v>0</v>
      </c>
    </row>
    <row r="32" spans="1:220" s="430" customFormat="1" ht="15" customHeight="1" outlineLevel="1">
      <c r="A32" s="748"/>
      <c r="B32" s="749" t="s">
        <v>515</v>
      </c>
      <c r="C32" s="665" t="s">
        <v>516</v>
      </c>
      <c r="D32" s="526"/>
      <c r="E32" s="526"/>
      <c r="F32" s="526"/>
      <c r="G32" s="526"/>
      <c r="H32" s="427"/>
      <c r="I32" s="750"/>
      <c r="J32" s="526"/>
      <c r="K32" s="526"/>
      <c r="L32" s="526"/>
      <c r="M32" s="526"/>
      <c r="N32" s="427"/>
      <c r="O32" s="751"/>
      <c r="P32" s="526"/>
      <c r="Q32" s="526"/>
      <c r="R32" s="526"/>
      <c r="S32" s="526"/>
      <c r="T32" s="427"/>
      <c r="U32" s="750"/>
      <c r="V32" s="526"/>
      <c r="W32" s="526"/>
      <c r="X32" s="526"/>
      <c r="Y32" s="526"/>
      <c r="Z32" s="428"/>
      <c r="AA32" s="526"/>
      <c r="AB32" s="427"/>
      <c r="AC32" s="750"/>
      <c r="AD32" s="526"/>
      <c r="AE32" s="526"/>
      <c r="AF32" s="526"/>
      <c r="AG32" s="526"/>
      <c r="AH32" s="428"/>
      <c r="AI32" s="526"/>
      <c r="AJ32" s="427"/>
      <c r="AK32" s="750"/>
      <c r="AL32" s="526"/>
      <c r="AM32" s="526"/>
      <c r="AN32" s="526"/>
      <c r="AO32" s="526"/>
      <c r="AP32" s="526"/>
      <c r="AQ32" s="428"/>
      <c r="AR32" s="526"/>
      <c r="AS32" s="427"/>
      <c r="AT32" s="751"/>
      <c r="AU32" s="428"/>
      <c r="AV32" s="526"/>
      <c r="AW32" s="526"/>
      <c r="AX32" s="526"/>
      <c r="AY32" s="526"/>
      <c r="AZ32" s="526"/>
      <c r="BA32" s="427"/>
      <c r="BB32" s="750"/>
      <c r="BC32" s="428"/>
      <c r="BD32" s="526"/>
      <c r="BE32" s="526"/>
      <c r="BF32" s="526"/>
      <c r="BG32" s="526"/>
      <c r="BH32" s="526"/>
      <c r="BI32" s="427"/>
      <c r="BJ32" s="751"/>
      <c r="BK32" s="428"/>
      <c r="BL32" s="526"/>
      <c r="BM32" s="526"/>
      <c r="BN32" s="526"/>
      <c r="BO32" s="526"/>
      <c r="BP32" s="526"/>
      <c r="BQ32" s="526"/>
      <c r="BR32" s="427"/>
      <c r="BS32" s="750"/>
      <c r="BT32" s="428"/>
      <c r="BU32" s="526"/>
      <c r="BV32" s="526"/>
      <c r="BW32" s="526"/>
      <c r="BX32" s="526"/>
      <c r="BY32" s="526"/>
      <c r="BZ32" s="427"/>
      <c r="CA32" s="752"/>
      <c r="CB32" s="428"/>
      <c r="CC32" s="526"/>
      <c r="CD32" s="526"/>
      <c r="CE32" s="526"/>
      <c r="CF32" s="526"/>
      <c r="CG32" s="526"/>
      <c r="CH32" s="427"/>
      <c r="CI32" s="752"/>
      <c r="CJ32" s="428"/>
      <c r="CK32" s="526"/>
      <c r="CL32" s="526"/>
      <c r="CM32" s="526"/>
      <c r="CN32" s="526"/>
      <c r="CO32" s="526"/>
      <c r="CP32" s="427"/>
      <c r="CQ32" s="750"/>
      <c r="CR32" s="526"/>
      <c r="CS32" s="526"/>
      <c r="CT32" s="422"/>
      <c r="CU32" s="526">
        <f t="shared" si="5"/>
        <v>0</v>
      </c>
      <c r="CV32" s="526">
        <f t="shared" si="0"/>
        <v>0</v>
      </c>
      <c r="CW32" s="526"/>
      <c r="CX32" s="753"/>
      <c r="CY32" s="754"/>
      <c r="CZ32" s="755"/>
      <c r="DA32" s="526"/>
      <c r="DB32" s="526"/>
      <c r="DC32" s="526"/>
      <c r="DD32" s="526"/>
      <c r="DE32" s="427"/>
      <c r="DF32" s="427"/>
      <c r="DG32" s="427"/>
      <c r="DH32" s="427"/>
      <c r="DI32" s="255"/>
      <c r="DJ32" s="44"/>
      <c r="DL32" s="44"/>
      <c r="DM32" s="389">
        <f t="shared" si="2"/>
        <v>0</v>
      </c>
      <c r="DN32" s="389">
        <f t="shared" si="3"/>
        <v>0</v>
      </c>
      <c r="DO32" s="389">
        <f t="shared" si="4"/>
        <v>0</v>
      </c>
    </row>
    <row r="33" spans="1:220" s="430" customFormat="1" ht="15" customHeight="1" outlineLevel="1">
      <c r="A33" s="748"/>
      <c r="B33" s="749" t="s">
        <v>517</v>
      </c>
      <c r="C33" s="665" t="s">
        <v>518</v>
      </c>
      <c r="D33" s="526"/>
      <c r="E33" s="526"/>
      <c r="F33" s="526"/>
      <c r="G33" s="526"/>
      <c r="H33" s="427"/>
      <c r="I33" s="750"/>
      <c r="J33" s="526"/>
      <c r="K33" s="526"/>
      <c r="L33" s="526"/>
      <c r="M33" s="526"/>
      <c r="N33" s="427"/>
      <c r="O33" s="751"/>
      <c r="P33" s="526"/>
      <c r="Q33" s="526"/>
      <c r="R33" s="526"/>
      <c r="S33" s="526"/>
      <c r="T33" s="427"/>
      <c r="U33" s="750"/>
      <c r="V33" s="526"/>
      <c r="W33" s="526"/>
      <c r="X33" s="526"/>
      <c r="Y33" s="526"/>
      <c r="Z33" s="428"/>
      <c r="AA33" s="526"/>
      <c r="AB33" s="427"/>
      <c r="AC33" s="750"/>
      <c r="AD33" s="526"/>
      <c r="AE33" s="526"/>
      <c r="AF33" s="526"/>
      <c r="AG33" s="526"/>
      <c r="AH33" s="428"/>
      <c r="AI33" s="526"/>
      <c r="AJ33" s="427"/>
      <c r="AK33" s="750"/>
      <c r="AL33" s="526"/>
      <c r="AM33" s="526"/>
      <c r="AN33" s="526"/>
      <c r="AO33" s="526"/>
      <c r="AP33" s="526"/>
      <c r="AQ33" s="428"/>
      <c r="AR33" s="526"/>
      <c r="AS33" s="427"/>
      <c r="AT33" s="751"/>
      <c r="AU33" s="428"/>
      <c r="AV33" s="526"/>
      <c r="AW33" s="526"/>
      <c r="AX33" s="526"/>
      <c r="AY33" s="526"/>
      <c r="AZ33" s="526"/>
      <c r="BA33" s="427"/>
      <c r="BB33" s="750"/>
      <c r="BC33" s="428"/>
      <c r="BD33" s="526"/>
      <c r="BE33" s="526"/>
      <c r="BF33" s="526"/>
      <c r="BG33" s="526"/>
      <c r="BH33" s="526"/>
      <c r="BI33" s="427"/>
      <c r="BJ33" s="751"/>
      <c r="BK33" s="428"/>
      <c r="BL33" s="526"/>
      <c r="BM33" s="526"/>
      <c r="BN33" s="526"/>
      <c r="BO33" s="526"/>
      <c r="BP33" s="526"/>
      <c r="BQ33" s="526"/>
      <c r="BR33" s="427"/>
      <c r="BS33" s="750"/>
      <c r="BT33" s="428"/>
      <c r="BU33" s="526"/>
      <c r="BV33" s="526"/>
      <c r="BW33" s="526"/>
      <c r="BX33" s="526"/>
      <c r="BY33" s="526"/>
      <c r="BZ33" s="427"/>
      <c r="CA33" s="752"/>
      <c r="CB33" s="428"/>
      <c r="CC33" s="526"/>
      <c r="CD33" s="526"/>
      <c r="CE33" s="526"/>
      <c r="CF33" s="526"/>
      <c r="CG33" s="526"/>
      <c r="CH33" s="427"/>
      <c r="CI33" s="752"/>
      <c r="CJ33" s="428"/>
      <c r="CK33" s="526"/>
      <c r="CL33" s="526"/>
      <c r="CM33" s="526"/>
      <c r="CN33" s="526"/>
      <c r="CO33" s="526"/>
      <c r="CP33" s="427"/>
      <c r="CQ33" s="750"/>
      <c r="CR33" s="526"/>
      <c r="CS33" s="526"/>
      <c r="CT33" s="422"/>
      <c r="CU33" s="526">
        <f t="shared" si="5"/>
        <v>0</v>
      </c>
      <c r="CV33" s="526">
        <f t="shared" si="0"/>
        <v>0</v>
      </c>
      <c r="CW33" s="526"/>
      <c r="CX33" s="753" t="e">
        <f>+CR33/CW33-1</f>
        <v>#DIV/0!</v>
      </c>
      <c r="CY33" s="754"/>
      <c r="CZ33" s="755"/>
      <c r="DA33" s="526"/>
      <c r="DB33" s="526"/>
      <c r="DC33" s="526"/>
      <c r="DD33" s="526"/>
      <c r="DE33" s="427" t="e">
        <f>(CZ33-DD33)/DD33</f>
        <v>#DIV/0!</v>
      </c>
      <c r="DF33" s="427" t="e">
        <f>(DA33-DD33)/DD33</f>
        <v>#DIV/0!</v>
      </c>
      <c r="DG33" s="427" t="e">
        <f>(DB33-DD33)/DD33</f>
        <v>#DIV/0!</v>
      </c>
      <c r="DH33" s="427" t="e">
        <f>(DC33-DD33)/DD33</f>
        <v>#DIV/0!</v>
      </c>
      <c r="DI33" s="255"/>
      <c r="DJ33" s="44"/>
      <c r="DL33" s="44"/>
      <c r="DM33" s="389">
        <f t="shared" si="2"/>
        <v>0</v>
      </c>
      <c r="DN33" s="389">
        <f t="shared" si="3"/>
        <v>0</v>
      </c>
      <c r="DO33" s="389">
        <f t="shared" si="4"/>
        <v>0</v>
      </c>
    </row>
    <row r="34" spans="1:220" s="430" customFormat="1" ht="15" customHeight="1" outlineLevel="1">
      <c r="A34" s="748"/>
      <c r="B34" s="749" t="s">
        <v>519</v>
      </c>
      <c r="C34" s="665" t="s">
        <v>520</v>
      </c>
      <c r="D34" s="526"/>
      <c r="E34" s="526"/>
      <c r="F34" s="526"/>
      <c r="G34" s="526"/>
      <c r="H34" s="427"/>
      <c r="I34" s="750"/>
      <c r="J34" s="526"/>
      <c r="K34" s="526"/>
      <c r="L34" s="526"/>
      <c r="M34" s="526"/>
      <c r="N34" s="427"/>
      <c r="O34" s="751"/>
      <c r="P34" s="526"/>
      <c r="Q34" s="526"/>
      <c r="R34" s="526"/>
      <c r="S34" s="526"/>
      <c r="T34" s="427"/>
      <c r="U34" s="750"/>
      <c r="V34" s="526"/>
      <c r="W34" s="526"/>
      <c r="X34" s="526"/>
      <c r="Y34" s="526"/>
      <c r="Z34" s="428"/>
      <c r="AA34" s="526"/>
      <c r="AB34" s="427"/>
      <c r="AC34" s="750"/>
      <c r="AD34" s="526"/>
      <c r="AE34" s="526"/>
      <c r="AF34" s="526"/>
      <c r="AG34" s="526"/>
      <c r="AH34" s="428"/>
      <c r="AI34" s="526"/>
      <c r="AJ34" s="427"/>
      <c r="AK34" s="750"/>
      <c r="AL34" s="526"/>
      <c r="AM34" s="526"/>
      <c r="AN34" s="526"/>
      <c r="AO34" s="526"/>
      <c r="AP34" s="526"/>
      <c r="AQ34" s="428"/>
      <c r="AR34" s="526"/>
      <c r="AS34" s="427"/>
      <c r="AT34" s="751"/>
      <c r="AU34" s="428"/>
      <c r="AV34" s="526"/>
      <c r="AW34" s="526"/>
      <c r="AX34" s="526"/>
      <c r="AY34" s="526"/>
      <c r="AZ34" s="526"/>
      <c r="BA34" s="427"/>
      <c r="BB34" s="750"/>
      <c r="BC34" s="428"/>
      <c r="BD34" s="526"/>
      <c r="BE34" s="526"/>
      <c r="BF34" s="526"/>
      <c r="BG34" s="526"/>
      <c r="BH34" s="526"/>
      <c r="BI34" s="427"/>
      <c r="BJ34" s="751"/>
      <c r="BK34" s="428"/>
      <c r="BL34" s="526"/>
      <c r="BM34" s="526"/>
      <c r="BN34" s="526"/>
      <c r="BO34" s="526"/>
      <c r="BP34" s="526"/>
      <c r="BQ34" s="526"/>
      <c r="BR34" s="427"/>
      <c r="BS34" s="750"/>
      <c r="BT34" s="428"/>
      <c r="BU34" s="526"/>
      <c r="BV34" s="526"/>
      <c r="BW34" s="526"/>
      <c r="BX34" s="526"/>
      <c r="BY34" s="526"/>
      <c r="BZ34" s="427"/>
      <c r="CA34" s="752"/>
      <c r="CB34" s="428"/>
      <c r="CC34" s="526"/>
      <c r="CD34" s="526"/>
      <c r="CE34" s="526"/>
      <c r="CF34" s="526"/>
      <c r="CG34" s="526"/>
      <c r="CH34" s="427"/>
      <c r="CI34" s="752"/>
      <c r="CJ34" s="428"/>
      <c r="CK34" s="526"/>
      <c r="CL34" s="526"/>
      <c r="CM34" s="526"/>
      <c r="CN34" s="526"/>
      <c r="CO34" s="526"/>
      <c r="CP34" s="427"/>
      <c r="CQ34" s="750"/>
      <c r="CR34" s="526"/>
      <c r="CS34" s="526"/>
      <c r="CT34" s="422"/>
      <c r="CU34" s="526">
        <f t="shared" si="5"/>
        <v>0</v>
      </c>
      <c r="CV34" s="526">
        <f t="shared" si="0"/>
        <v>0</v>
      </c>
      <c r="CW34" s="526"/>
      <c r="CX34" s="753" t="e">
        <f>+CR34/CW34-1</f>
        <v>#DIV/0!</v>
      </c>
      <c r="CY34" s="754"/>
      <c r="CZ34" s="755"/>
      <c r="DA34" s="526"/>
      <c r="DB34" s="526"/>
      <c r="DC34" s="526"/>
      <c r="DD34" s="526"/>
      <c r="DE34" s="427" t="e">
        <f>(CZ34-DD34)/DD34</f>
        <v>#DIV/0!</v>
      </c>
      <c r="DF34" s="427" t="e">
        <f>(DA34-DD34)/DD34</f>
        <v>#DIV/0!</v>
      </c>
      <c r="DG34" s="427" t="e">
        <f>(DB34-DD34)/DD34</f>
        <v>#DIV/0!</v>
      </c>
      <c r="DH34" s="427" t="e">
        <f>(DC34-DD34)/DD34</f>
        <v>#DIV/0!</v>
      </c>
      <c r="DI34" s="255"/>
      <c r="DJ34" s="44"/>
      <c r="DL34" s="44"/>
      <c r="DM34" s="389">
        <f t="shared" si="2"/>
        <v>0</v>
      </c>
      <c r="DN34" s="389">
        <f t="shared" si="3"/>
        <v>0</v>
      </c>
      <c r="DO34" s="389">
        <f t="shared" si="4"/>
        <v>0</v>
      </c>
    </row>
    <row r="35" spans="1:220" s="430" customFormat="1" ht="15" customHeight="1" outlineLevel="1">
      <c r="A35" s="748"/>
      <c r="B35" s="749" t="s">
        <v>521</v>
      </c>
      <c r="C35" s="665" t="s">
        <v>522</v>
      </c>
      <c r="D35" s="526"/>
      <c r="E35" s="526"/>
      <c r="F35" s="526"/>
      <c r="G35" s="526"/>
      <c r="H35" s="427"/>
      <c r="I35" s="750"/>
      <c r="J35" s="526"/>
      <c r="K35" s="526"/>
      <c r="L35" s="526"/>
      <c r="M35" s="526"/>
      <c r="N35" s="427"/>
      <c r="O35" s="751"/>
      <c r="P35" s="526"/>
      <c r="Q35" s="526"/>
      <c r="R35" s="526"/>
      <c r="S35" s="526"/>
      <c r="T35" s="427"/>
      <c r="U35" s="750"/>
      <c r="V35" s="526"/>
      <c r="W35" s="526"/>
      <c r="X35" s="526"/>
      <c r="Y35" s="526"/>
      <c r="Z35" s="428"/>
      <c r="AA35" s="526"/>
      <c r="AB35" s="427"/>
      <c r="AC35" s="750"/>
      <c r="AD35" s="526"/>
      <c r="AE35" s="526"/>
      <c r="AF35" s="526"/>
      <c r="AG35" s="526"/>
      <c r="AH35" s="428"/>
      <c r="AI35" s="526"/>
      <c r="AJ35" s="427"/>
      <c r="AK35" s="750"/>
      <c r="AL35" s="526"/>
      <c r="AM35" s="526"/>
      <c r="AN35" s="526"/>
      <c r="AO35" s="526"/>
      <c r="AP35" s="526"/>
      <c r="AQ35" s="428"/>
      <c r="AR35" s="526"/>
      <c r="AS35" s="427"/>
      <c r="AT35" s="751"/>
      <c r="AU35" s="428"/>
      <c r="AV35" s="526"/>
      <c r="AW35" s="526"/>
      <c r="AX35" s="526"/>
      <c r="AY35" s="526"/>
      <c r="AZ35" s="526"/>
      <c r="BA35" s="427"/>
      <c r="BB35" s="750"/>
      <c r="BC35" s="428"/>
      <c r="BD35" s="526"/>
      <c r="BE35" s="526"/>
      <c r="BF35" s="526"/>
      <c r="BG35" s="526"/>
      <c r="BH35" s="526"/>
      <c r="BI35" s="427"/>
      <c r="BJ35" s="751"/>
      <c r="BK35" s="428"/>
      <c r="BL35" s="526"/>
      <c r="BM35" s="526"/>
      <c r="BN35" s="526"/>
      <c r="BO35" s="526"/>
      <c r="BP35" s="526"/>
      <c r="BQ35" s="526"/>
      <c r="BR35" s="427"/>
      <c r="BS35" s="750"/>
      <c r="BT35" s="428"/>
      <c r="BU35" s="526"/>
      <c r="BV35" s="526"/>
      <c r="BW35" s="526"/>
      <c r="BX35" s="526"/>
      <c r="BY35" s="526"/>
      <c r="BZ35" s="427"/>
      <c r="CA35" s="752"/>
      <c r="CB35" s="428"/>
      <c r="CC35" s="526"/>
      <c r="CD35" s="526"/>
      <c r="CE35" s="526"/>
      <c r="CF35" s="526"/>
      <c r="CG35" s="526"/>
      <c r="CH35" s="427"/>
      <c r="CI35" s="752"/>
      <c r="CJ35" s="428"/>
      <c r="CK35" s="526"/>
      <c r="CL35" s="526"/>
      <c r="CM35" s="526"/>
      <c r="CN35" s="526"/>
      <c r="CO35" s="526"/>
      <c r="CP35" s="427"/>
      <c r="CQ35" s="750"/>
      <c r="CR35" s="526"/>
      <c r="CS35" s="526"/>
      <c r="CT35" s="422"/>
      <c r="CU35" s="526">
        <f t="shared" si="5"/>
        <v>0</v>
      </c>
      <c r="CV35" s="526">
        <f t="shared" si="0"/>
        <v>0</v>
      </c>
      <c r="CW35" s="526"/>
      <c r="CX35" s="753" t="e">
        <f>+CR35/CW35-1</f>
        <v>#DIV/0!</v>
      </c>
      <c r="CY35" s="754"/>
      <c r="CZ35" s="755"/>
      <c r="DA35" s="526"/>
      <c r="DB35" s="526"/>
      <c r="DC35" s="526"/>
      <c r="DD35" s="526"/>
      <c r="DE35" s="427" t="e">
        <f>(CZ35-DD35)/DD35</f>
        <v>#DIV/0!</v>
      </c>
      <c r="DF35" s="427" t="e">
        <f>(DA35-DD35)/DD35</f>
        <v>#DIV/0!</v>
      </c>
      <c r="DG35" s="427" t="e">
        <f>(DB35-DD35)/DD35</f>
        <v>#DIV/0!</v>
      </c>
      <c r="DH35" s="427" t="e">
        <f>(DC35-DD35)/DD35</f>
        <v>#DIV/0!</v>
      </c>
      <c r="DI35" s="255"/>
      <c r="DJ35" s="44"/>
      <c r="DL35" s="44"/>
      <c r="DM35" s="389">
        <f t="shared" si="2"/>
        <v>0</v>
      </c>
      <c r="DN35" s="389">
        <f t="shared" si="3"/>
        <v>0</v>
      </c>
      <c r="DO35" s="389">
        <f t="shared" si="4"/>
        <v>0</v>
      </c>
    </row>
    <row r="36" spans="1:220" s="747" customFormat="1" ht="15" customHeight="1" outlineLevel="1">
      <c r="A36" s="733"/>
      <c r="B36" s="734" t="s">
        <v>523</v>
      </c>
      <c r="C36" s="665" t="s">
        <v>524</v>
      </c>
      <c r="D36" s="736"/>
      <c r="E36" s="736"/>
      <c r="F36" s="736"/>
      <c r="G36" s="736"/>
      <c r="H36" s="737"/>
      <c r="I36" s="738"/>
      <c r="J36" s="736"/>
      <c r="K36" s="736"/>
      <c r="L36" s="736"/>
      <c r="M36" s="736"/>
      <c r="N36" s="737"/>
      <c r="O36" s="739"/>
      <c r="P36" s="736"/>
      <c r="Q36" s="736"/>
      <c r="R36" s="736"/>
      <c r="S36" s="736"/>
      <c r="T36" s="737"/>
      <c r="U36" s="738"/>
      <c r="V36" s="736"/>
      <c r="W36" s="736"/>
      <c r="X36" s="736"/>
      <c r="Y36" s="736"/>
      <c r="Z36" s="735"/>
      <c r="AA36" s="736"/>
      <c r="AB36" s="737"/>
      <c r="AC36" s="738"/>
      <c r="AD36" s="736"/>
      <c r="AE36" s="736"/>
      <c r="AF36" s="736"/>
      <c r="AG36" s="736"/>
      <c r="AH36" s="735"/>
      <c r="AI36" s="736"/>
      <c r="AJ36" s="737"/>
      <c r="AK36" s="738"/>
      <c r="AL36" s="736"/>
      <c r="AM36" s="736"/>
      <c r="AN36" s="736"/>
      <c r="AO36" s="736"/>
      <c r="AP36" s="736"/>
      <c r="AQ36" s="735"/>
      <c r="AR36" s="736"/>
      <c r="AS36" s="737"/>
      <c r="AT36" s="739"/>
      <c r="AU36" s="735"/>
      <c r="AV36" s="736"/>
      <c r="AW36" s="736"/>
      <c r="AX36" s="736"/>
      <c r="AY36" s="736"/>
      <c r="AZ36" s="736"/>
      <c r="BA36" s="737"/>
      <c r="BB36" s="738"/>
      <c r="BC36" s="735"/>
      <c r="BD36" s="736"/>
      <c r="BE36" s="736"/>
      <c r="BF36" s="736"/>
      <c r="BG36" s="736"/>
      <c r="BH36" s="736"/>
      <c r="BI36" s="737"/>
      <c r="BJ36" s="739"/>
      <c r="BK36" s="735"/>
      <c r="BL36" s="736"/>
      <c r="BM36" s="736"/>
      <c r="BN36" s="736"/>
      <c r="BO36" s="736"/>
      <c r="BP36" s="736"/>
      <c r="BQ36" s="736"/>
      <c r="BR36" s="737"/>
      <c r="BS36" s="738"/>
      <c r="BT36" s="735"/>
      <c r="BU36" s="736"/>
      <c r="BV36" s="736"/>
      <c r="BW36" s="736"/>
      <c r="BX36" s="736"/>
      <c r="BY36" s="736"/>
      <c r="BZ36" s="737"/>
      <c r="CA36" s="741"/>
      <c r="CB36" s="735"/>
      <c r="CC36" s="736"/>
      <c r="CD36" s="736"/>
      <c r="CE36" s="736"/>
      <c r="CF36" s="736"/>
      <c r="CG36" s="736"/>
      <c r="CH36" s="737"/>
      <c r="CI36" s="741"/>
      <c r="CJ36" s="735"/>
      <c r="CK36" s="736"/>
      <c r="CL36" s="736"/>
      <c r="CM36" s="736"/>
      <c r="CN36" s="736"/>
      <c r="CO36" s="736"/>
      <c r="CP36" s="737"/>
      <c r="CQ36" s="738"/>
      <c r="CR36" s="736"/>
      <c r="CS36" s="736"/>
      <c r="CT36" s="742"/>
      <c r="CU36" s="736">
        <f t="shared" si="5"/>
        <v>0</v>
      </c>
      <c r="CV36" s="736">
        <f t="shared" si="0"/>
        <v>0</v>
      </c>
      <c r="CW36" s="736"/>
      <c r="CX36" s="743" t="e">
        <f>+CR36/CW36-1</f>
        <v>#DIV/0!</v>
      </c>
      <c r="CY36" s="744"/>
      <c r="CZ36" s="745"/>
      <c r="DA36" s="736"/>
      <c r="DB36" s="736"/>
      <c r="DC36" s="736"/>
      <c r="DD36" s="736"/>
      <c r="DE36" s="737" t="e">
        <f>(CZ36-DD36)/DD36</f>
        <v>#DIV/0!</v>
      </c>
      <c r="DF36" s="737" t="e">
        <f>(DA36-DD36)/DD36</f>
        <v>#DIV/0!</v>
      </c>
      <c r="DG36" s="737" t="e">
        <f>(DB36-DD36)/DD36</f>
        <v>#DIV/0!</v>
      </c>
      <c r="DH36" s="737" t="e">
        <f>(DC36-DD36)/DD36</f>
        <v>#DIV/0!</v>
      </c>
      <c r="DI36" s="255"/>
      <c r="DJ36" s="44"/>
      <c r="DL36" s="44"/>
      <c r="DM36" s="389">
        <f t="shared" si="2"/>
        <v>0</v>
      </c>
      <c r="DN36" s="389">
        <f t="shared" si="3"/>
        <v>0</v>
      </c>
      <c r="DO36" s="389">
        <f t="shared" si="4"/>
        <v>0</v>
      </c>
    </row>
    <row r="37" spans="1:220" s="430" customFormat="1" ht="15" customHeight="1" outlineLevel="1">
      <c r="A37" s="748"/>
      <c r="B37" s="749"/>
      <c r="C37" s="665" t="s">
        <v>525</v>
      </c>
      <c r="D37" s="526"/>
      <c r="E37" s="526"/>
      <c r="F37" s="526"/>
      <c r="G37" s="526"/>
      <c r="H37" s="427"/>
      <c r="I37" s="750"/>
      <c r="J37" s="526"/>
      <c r="K37" s="526"/>
      <c r="L37" s="526"/>
      <c r="M37" s="526"/>
      <c r="N37" s="427"/>
      <c r="O37" s="751"/>
      <c r="P37" s="526"/>
      <c r="Q37" s="526"/>
      <c r="R37" s="526"/>
      <c r="S37" s="526"/>
      <c r="T37" s="427"/>
      <c r="U37" s="750"/>
      <c r="V37" s="526"/>
      <c r="W37" s="526"/>
      <c r="X37" s="526"/>
      <c r="Y37" s="526"/>
      <c r="Z37" s="428"/>
      <c r="AA37" s="526"/>
      <c r="AB37" s="427"/>
      <c r="AC37" s="750"/>
      <c r="AD37" s="526"/>
      <c r="AE37" s="526"/>
      <c r="AF37" s="526"/>
      <c r="AG37" s="526"/>
      <c r="AH37" s="428"/>
      <c r="AI37" s="526"/>
      <c r="AJ37" s="427"/>
      <c r="AK37" s="750"/>
      <c r="AL37" s="526"/>
      <c r="AM37" s="526"/>
      <c r="AN37" s="526"/>
      <c r="AO37" s="526"/>
      <c r="AP37" s="526"/>
      <c r="AQ37" s="428"/>
      <c r="AR37" s="526"/>
      <c r="AS37" s="427"/>
      <c r="AT37" s="751"/>
      <c r="AU37" s="428"/>
      <c r="AV37" s="526"/>
      <c r="AW37" s="526"/>
      <c r="AX37" s="526"/>
      <c r="AY37" s="526"/>
      <c r="AZ37" s="526"/>
      <c r="BA37" s="427"/>
      <c r="BB37" s="750"/>
      <c r="BC37" s="428"/>
      <c r="BD37" s="526"/>
      <c r="BE37" s="526"/>
      <c r="BF37" s="526"/>
      <c r="BG37" s="526"/>
      <c r="BH37" s="526"/>
      <c r="BI37" s="427"/>
      <c r="BJ37" s="751"/>
      <c r="BK37" s="428"/>
      <c r="BL37" s="526"/>
      <c r="BM37" s="526"/>
      <c r="BN37" s="526"/>
      <c r="BO37" s="526"/>
      <c r="BP37" s="526"/>
      <c r="BQ37" s="526"/>
      <c r="BR37" s="427"/>
      <c r="BS37" s="750"/>
      <c r="BT37" s="428"/>
      <c r="BU37" s="526"/>
      <c r="BV37" s="526"/>
      <c r="BW37" s="526"/>
      <c r="BX37" s="526"/>
      <c r="BY37" s="526"/>
      <c r="BZ37" s="427"/>
      <c r="CA37" s="752"/>
      <c r="CB37" s="428"/>
      <c r="CC37" s="526"/>
      <c r="CD37" s="526"/>
      <c r="CE37" s="526"/>
      <c r="CF37" s="526"/>
      <c r="CG37" s="526"/>
      <c r="CH37" s="427"/>
      <c r="CI37" s="752"/>
      <c r="CJ37" s="428"/>
      <c r="CK37" s="526"/>
      <c r="CL37" s="526"/>
      <c r="CM37" s="526"/>
      <c r="CN37" s="526"/>
      <c r="CO37" s="526"/>
      <c r="CP37" s="427"/>
      <c r="CQ37" s="750"/>
      <c r="CR37" s="526"/>
      <c r="CS37" s="526"/>
      <c r="CT37" s="422"/>
      <c r="CU37" s="526">
        <f t="shared" si="5"/>
        <v>0</v>
      </c>
      <c r="CV37" s="526">
        <f t="shared" si="0"/>
        <v>0</v>
      </c>
      <c r="CW37" s="526"/>
      <c r="CX37" s="753"/>
      <c r="CY37" s="754"/>
      <c r="CZ37" s="755"/>
      <c r="DA37" s="526"/>
      <c r="DB37" s="526"/>
      <c r="DC37" s="526"/>
      <c r="DD37" s="526"/>
      <c r="DE37" s="427"/>
      <c r="DF37" s="427"/>
      <c r="DG37" s="427"/>
      <c r="DH37" s="427"/>
      <c r="DI37" s="255"/>
      <c r="DJ37" s="44"/>
      <c r="DL37" s="44"/>
      <c r="DM37" s="389">
        <f t="shared" si="2"/>
        <v>0</v>
      </c>
      <c r="DN37" s="389">
        <f t="shared" si="3"/>
        <v>0</v>
      </c>
      <c r="DO37" s="389">
        <f t="shared" si="4"/>
        <v>0</v>
      </c>
    </row>
    <row r="38" spans="1:220" s="768" customFormat="1" ht="14.25" customHeight="1" outlineLevel="1">
      <c r="A38" s="758"/>
      <c r="B38" s="759" t="s">
        <v>526</v>
      </c>
      <c r="C38" s="665" t="s">
        <v>527</v>
      </c>
      <c r="D38" s="760"/>
      <c r="E38" s="760"/>
      <c r="F38" s="760"/>
      <c r="G38" s="760"/>
      <c r="H38" s="761"/>
      <c r="I38" s="762"/>
      <c r="J38" s="760"/>
      <c r="K38" s="760"/>
      <c r="L38" s="760"/>
      <c r="M38" s="760"/>
      <c r="N38" s="761"/>
      <c r="O38" s="751"/>
      <c r="P38" s="760"/>
      <c r="Q38" s="760"/>
      <c r="R38" s="760"/>
      <c r="S38" s="760"/>
      <c r="T38" s="761"/>
      <c r="U38" s="762"/>
      <c r="V38" s="760"/>
      <c r="W38" s="760"/>
      <c r="X38" s="760"/>
      <c r="Y38" s="760"/>
      <c r="Z38" s="763"/>
      <c r="AA38" s="760"/>
      <c r="AB38" s="761"/>
      <c r="AC38" s="762"/>
      <c r="AD38" s="760"/>
      <c r="AE38" s="760"/>
      <c r="AF38" s="760"/>
      <c r="AG38" s="760"/>
      <c r="AH38" s="763"/>
      <c r="AI38" s="760"/>
      <c r="AJ38" s="761"/>
      <c r="AK38" s="762"/>
      <c r="AL38" s="760"/>
      <c r="AM38" s="760"/>
      <c r="AN38" s="760"/>
      <c r="AO38" s="760"/>
      <c r="AP38" s="760"/>
      <c r="AQ38" s="763"/>
      <c r="AR38" s="760"/>
      <c r="AS38" s="761"/>
      <c r="AT38" s="751"/>
      <c r="AU38" s="763"/>
      <c r="AV38" s="760"/>
      <c r="AW38" s="760"/>
      <c r="AX38" s="760"/>
      <c r="AY38" s="760"/>
      <c r="AZ38" s="760"/>
      <c r="BA38" s="761"/>
      <c r="BB38" s="762"/>
      <c r="BC38" s="763"/>
      <c r="BD38" s="760"/>
      <c r="BE38" s="760"/>
      <c r="BF38" s="760"/>
      <c r="BG38" s="760"/>
      <c r="BH38" s="760"/>
      <c r="BI38" s="761"/>
      <c r="BJ38" s="751"/>
      <c r="BK38" s="763"/>
      <c r="BL38" s="760"/>
      <c r="BM38" s="760"/>
      <c r="BN38" s="760"/>
      <c r="BO38" s="760"/>
      <c r="BP38" s="760"/>
      <c r="BQ38" s="760"/>
      <c r="BR38" s="761"/>
      <c r="BS38" s="762"/>
      <c r="BT38" s="763"/>
      <c r="BU38" s="760"/>
      <c r="BV38" s="760"/>
      <c r="BW38" s="760"/>
      <c r="BX38" s="760"/>
      <c r="BY38" s="760"/>
      <c r="BZ38" s="761"/>
      <c r="CA38" s="752"/>
      <c r="CB38" s="763"/>
      <c r="CC38" s="760"/>
      <c r="CD38" s="760"/>
      <c r="CE38" s="760"/>
      <c r="CF38" s="760"/>
      <c r="CG38" s="760"/>
      <c r="CH38" s="761"/>
      <c r="CI38" s="752"/>
      <c r="CJ38" s="763"/>
      <c r="CK38" s="760"/>
      <c r="CL38" s="760"/>
      <c r="CM38" s="760"/>
      <c r="CN38" s="760"/>
      <c r="CO38" s="760"/>
      <c r="CP38" s="761"/>
      <c r="CQ38" s="762"/>
      <c r="CR38" s="760"/>
      <c r="CS38" s="760"/>
      <c r="CT38" s="506"/>
      <c r="CU38" s="760">
        <f t="shared" si="5"/>
        <v>0</v>
      </c>
      <c r="CV38" s="760">
        <f t="shared" si="0"/>
        <v>0</v>
      </c>
      <c r="CW38" s="760"/>
      <c r="CX38" s="764" t="e">
        <f>+CR38/CW38-1</f>
        <v>#DIV/0!</v>
      </c>
      <c r="CY38" s="754"/>
      <c r="CZ38" s="765"/>
      <c r="DA38" s="760"/>
      <c r="DB38" s="760"/>
      <c r="DC38" s="760"/>
      <c r="DD38" s="760"/>
      <c r="DE38" s="761" t="e">
        <f>(CZ38-DD38)/DD38</f>
        <v>#DIV/0!</v>
      </c>
      <c r="DF38" s="761" t="e">
        <f>(DA38-DD38)/DD38</f>
        <v>#DIV/0!</v>
      </c>
      <c r="DG38" s="761" t="e">
        <f>(DB38-DD38)/DD38</f>
        <v>#DIV/0!</v>
      </c>
      <c r="DH38" s="761" t="e">
        <f>(DC38-DD38)/DD38</f>
        <v>#DIV/0!</v>
      </c>
      <c r="DI38" s="255"/>
      <c r="DJ38" s="766"/>
      <c r="DK38" s="767"/>
      <c r="DL38" s="766"/>
      <c r="DM38" s="389">
        <f t="shared" si="2"/>
        <v>0</v>
      </c>
      <c r="DN38" s="389">
        <f t="shared" si="3"/>
        <v>0</v>
      </c>
      <c r="DO38" s="389">
        <f t="shared" si="4"/>
        <v>0</v>
      </c>
      <c r="DP38" s="767"/>
      <c r="DQ38" s="767"/>
      <c r="DR38" s="767"/>
      <c r="DS38" s="767"/>
      <c r="DT38" s="767"/>
      <c r="DU38" s="767"/>
      <c r="DV38" s="767"/>
      <c r="DW38" s="767"/>
      <c r="DX38" s="767"/>
      <c r="DY38" s="767"/>
      <c r="DZ38" s="767"/>
      <c r="EA38" s="767"/>
      <c r="EB38" s="767"/>
      <c r="EC38" s="767"/>
      <c r="ED38" s="767"/>
      <c r="EE38" s="767"/>
      <c r="EF38" s="767"/>
      <c r="EG38" s="767"/>
      <c r="EH38" s="767"/>
      <c r="EI38" s="767"/>
      <c r="EJ38" s="767"/>
      <c r="EK38" s="767"/>
      <c r="EL38" s="767"/>
      <c r="EM38" s="767"/>
      <c r="EN38" s="767"/>
      <c r="EO38" s="767"/>
      <c r="EP38" s="767"/>
      <c r="EQ38" s="767"/>
      <c r="ER38" s="767"/>
      <c r="ES38" s="767"/>
      <c r="ET38" s="767"/>
      <c r="EU38" s="767"/>
      <c r="EV38" s="767"/>
      <c r="EW38" s="767"/>
      <c r="EX38" s="767"/>
      <c r="EY38" s="767"/>
      <c r="EZ38" s="767"/>
      <c r="FA38" s="767"/>
      <c r="FB38" s="767"/>
      <c r="FC38" s="767"/>
      <c r="FD38" s="767"/>
      <c r="FE38" s="767"/>
      <c r="FF38" s="767"/>
      <c r="FG38" s="767"/>
      <c r="FH38" s="767"/>
      <c r="FI38" s="767"/>
      <c r="FJ38" s="767"/>
      <c r="FK38" s="767"/>
      <c r="FL38" s="767"/>
      <c r="FM38" s="767"/>
      <c r="FN38" s="767"/>
      <c r="FO38" s="767"/>
      <c r="FP38" s="767"/>
      <c r="FQ38" s="767"/>
      <c r="FR38" s="767"/>
      <c r="FS38" s="767"/>
      <c r="FT38" s="767"/>
      <c r="FU38" s="767"/>
      <c r="FV38" s="767"/>
      <c r="FW38" s="767"/>
      <c r="FX38" s="767"/>
      <c r="FY38" s="767"/>
      <c r="FZ38" s="767"/>
      <c r="GA38" s="767"/>
      <c r="GB38" s="767"/>
      <c r="GC38" s="767"/>
      <c r="GD38" s="767"/>
      <c r="GE38" s="767"/>
      <c r="GF38" s="767"/>
      <c r="GG38" s="767"/>
      <c r="GH38" s="767"/>
      <c r="GI38" s="767"/>
      <c r="GJ38" s="767"/>
      <c r="GK38" s="767"/>
      <c r="GL38" s="767"/>
      <c r="GM38" s="767"/>
      <c r="GN38" s="767"/>
      <c r="GO38" s="767"/>
      <c r="GP38" s="767"/>
      <c r="GQ38" s="767"/>
      <c r="GR38" s="767"/>
      <c r="GS38" s="767"/>
      <c r="GT38" s="767"/>
      <c r="GU38" s="767"/>
      <c r="GV38" s="767"/>
      <c r="GW38" s="767"/>
      <c r="GX38" s="767"/>
      <c r="GY38" s="767"/>
      <c r="GZ38" s="767"/>
      <c r="HA38" s="767"/>
      <c r="HB38" s="767"/>
      <c r="HC38" s="767"/>
      <c r="HD38" s="767"/>
      <c r="HE38" s="767"/>
      <c r="HF38" s="767"/>
      <c r="HG38" s="767"/>
      <c r="HH38" s="767"/>
      <c r="HI38" s="767"/>
      <c r="HJ38" s="767"/>
      <c r="HK38" s="767"/>
      <c r="HL38" s="767"/>
    </row>
    <row r="39" spans="1:220" s="430" customFormat="1" ht="15" customHeight="1" outlineLevel="1">
      <c r="A39" s="748"/>
      <c r="B39" s="749"/>
      <c r="C39" s="665" t="s">
        <v>528</v>
      </c>
      <c r="D39" s="526"/>
      <c r="E39" s="526"/>
      <c r="F39" s="526"/>
      <c r="G39" s="526"/>
      <c r="H39" s="427"/>
      <c r="I39" s="750"/>
      <c r="J39" s="526"/>
      <c r="K39" s="526"/>
      <c r="L39" s="526"/>
      <c r="M39" s="526"/>
      <c r="N39" s="427"/>
      <c r="O39" s="751"/>
      <c r="P39" s="526"/>
      <c r="Q39" s="526"/>
      <c r="R39" s="526"/>
      <c r="S39" s="526"/>
      <c r="T39" s="427"/>
      <c r="U39" s="750"/>
      <c r="V39" s="526"/>
      <c r="W39" s="526"/>
      <c r="X39" s="526"/>
      <c r="Y39" s="526"/>
      <c r="Z39" s="428"/>
      <c r="AA39" s="526"/>
      <c r="AB39" s="427"/>
      <c r="AC39" s="750"/>
      <c r="AD39" s="526"/>
      <c r="AE39" s="526"/>
      <c r="AF39" s="526"/>
      <c r="AG39" s="526"/>
      <c r="AH39" s="428"/>
      <c r="AI39" s="526"/>
      <c r="AJ39" s="427"/>
      <c r="AK39" s="750"/>
      <c r="AL39" s="526"/>
      <c r="AM39" s="526"/>
      <c r="AN39" s="526"/>
      <c r="AO39" s="526"/>
      <c r="AP39" s="526"/>
      <c r="AQ39" s="428"/>
      <c r="AR39" s="526"/>
      <c r="AS39" s="427"/>
      <c r="AT39" s="751"/>
      <c r="AU39" s="428"/>
      <c r="AV39" s="526"/>
      <c r="AW39" s="526"/>
      <c r="AX39" s="526"/>
      <c r="AY39" s="526"/>
      <c r="AZ39" s="526"/>
      <c r="BA39" s="427"/>
      <c r="BB39" s="750"/>
      <c r="BC39" s="428"/>
      <c r="BD39" s="526"/>
      <c r="BE39" s="526"/>
      <c r="BF39" s="526"/>
      <c r="BG39" s="526"/>
      <c r="BH39" s="526"/>
      <c r="BI39" s="427"/>
      <c r="BJ39" s="751"/>
      <c r="BK39" s="428"/>
      <c r="BL39" s="526"/>
      <c r="BM39" s="526"/>
      <c r="BN39" s="526"/>
      <c r="BO39" s="526"/>
      <c r="BP39" s="526"/>
      <c r="BQ39" s="526"/>
      <c r="BR39" s="427"/>
      <c r="BS39" s="750"/>
      <c r="BT39" s="428"/>
      <c r="BU39" s="526"/>
      <c r="BV39" s="526"/>
      <c r="BW39" s="526"/>
      <c r="BX39" s="526"/>
      <c r="BY39" s="526"/>
      <c r="BZ39" s="427"/>
      <c r="CA39" s="752"/>
      <c r="CB39" s="428"/>
      <c r="CC39" s="526"/>
      <c r="CD39" s="526"/>
      <c r="CE39" s="526"/>
      <c r="CF39" s="526"/>
      <c r="CG39" s="526"/>
      <c r="CH39" s="427"/>
      <c r="CI39" s="752"/>
      <c r="CJ39" s="428"/>
      <c r="CK39" s="526"/>
      <c r="CL39" s="526"/>
      <c r="CM39" s="526"/>
      <c r="CN39" s="526"/>
      <c r="CO39" s="526"/>
      <c r="CP39" s="427"/>
      <c r="CQ39" s="750"/>
      <c r="CR39" s="526"/>
      <c r="CS39" s="526"/>
      <c r="CT39" s="422"/>
      <c r="CU39" s="526">
        <f t="shared" si="5"/>
        <v>0</v>
      </c>
      <c r="CV39" s="526">
        <f t="shared" si="0"/>
        <v>0</v>
      </c>
      <c r="CW39" s="526"/>
      <c r="CX39" s="753"/>
      <c r="CY39" s="754"/>
      <c r="CZ39" s="755"/>
      <c r="DA39" s="526"/>
      <c r="DB39" s="526"/>
      <c r="DC39" s="526"/>
      <c r="DD39" s="526"/>
      <c r="DE39" s="427"/>
      <c r="DF39" s="427"/>
      <c r="DG39" s="427"/>
      <c r="DH39" s="427"/>
      <c r="DI39" s="255"/>
      <c r="DJ39" s="44"/>
      <c r="DL39" s="44"/>
      <c r="DM39" s="389">
        <f t="shared" si="2"/>
        <v>0</v>
      </c>
      <c r="DN39" s="389">
        <f t="shared" si="3"/>
        <v>0</v>
      </c>
      <c r="DO39" s="389">
        <f t="shared" si="4"/>
        <v>0</v>
      </c>
    </row>
    <row r="40" spans="1:220" s="430" customFormat="1" ht="15" customHeight="1" outlineLevel="1">
      <c r="A40" s="748"/>
      <c r="B40" s="749" t="s">
        <v>529</v>
      </c>
      <c r="C40" s="665" t="s">
        <v>530</v>
      </c>
      <c r="D40" s="526"/>
      <c r="E40" s="526"/>
      <c r="F40" s="526"/>
      <c r="G40" s="526"/>
      <c r="H40" s="427"/>
      <c r="I40" s="750"/>
      <c r="J40" s="526"/>
      <c r="K40" s="526"/>
      <c r="L40" s="526"/>
      <c r="M40" s="526"/>
      <c r="N40" s="427"/>
      <c r="O40" s="751"/>
      <c r="P40" s="526"/>
      <c r="Q40" s="526"/>
      <c r="R40" s="526"/>
      <c r="S40" s="526"/>
      <c r="T40" s="427"/>
      <c r="U40" s="750"/>
      <c r="V40" s="526"/>
      <c r="W40" s="526"/>
      <c r="X40" s="526"/>
      <c r="Y40" s="526"/>
      <c r="Z40" s="428"/>
      <c r="AA40" s="526"/>
      <c r="AB40" s="427"/>
      <c r="AC40" s="750"/>
      <c r="AD40" s="526"/>
      <c r="AE40" s="526"/>
      <c r="AF40" s="526"/>
      <c r="AG40" s="526"/>
      <c r="AH40" s="428"/>
      <c r="AI40" s="526"/>
      <c r="AJ40" s="427"/>
      <c r="AK40" s="750"/>
      <c r="AL40" s="526"/>
      <c r="AM40" s="526"/>
      <c r="AN40" s="526"/>
      <c r="AO40" s="526"/>
      <c r="AP40" s="526"/>
      <c r="AQ40" s="428"/>
      <c r="AR40" s="526"/>
      <c r="AS40" s="427"/>
      <c r="AT40" s="751"/>
      <c r="AU40" s="428"/>
      <c r="AV40" s="526"/>
      <c r="AW40" s="526"/>
      <c r="AX40" s="526"/>
      <c r="AY40" s="526"/>
      <c r="AZ40" s="526"/>
      <c r="BA40" s="427"/>
      <c r="BB40" s="750"/>
      <c r="BC40" s="458"/>
      <c r="BD40" s="526"/>
      <c r="BE40" s="526"/>
      <c r="BF40" s="526"/>
      <c r="BG40" s="526"/>
      <c r="BH40" s="526"/>
      <c r="BI40" s="427"/>
      <c r="BJ40" s="751"/>
      <c r="BK40" s="458"/>
      <c r="BL40" s="526"/>
      <c r="BM40" s="526"/>
      <c r="BN40" s="526"/>
      <c r="BO40" s="526"/>
      <c r="BP40" s="526"/>
      <c r="BQ40" s="526"/>
      <c r="BR40" s="427"/>
      <c r="BS40" s="750"/>
      <c r="BT40" s="458"/>
      <c r="BU40" s="526"/>
      <c r="BV40" s="526"/>
      <c r="BW40" s="526"/>
      <c r="BX40" s="526"/>
      <c r="BY40" s="526"/>
      <c r="BZ40" s="427"/>
      <c r="CA40" s="752"/>
      <c r="CB40" s="458"/>
      <c r="CC40" s="526"/>
      <c r="CD40" s="526"/>
      <c r="CE40" s="526"/>
      <c r="CF40" s="526"/>
      <c r="CG40" s="526"/>
      <c r="CH40" s="427"/>
      <c r="CI40" s="752"/>
      <c r="CJ40" s="458"/>
      <c r="CK40" s="526"/>
      <c r="CL40" s="526"/>
      <c r="CM40" s="526"/>
      <c r="CN40" s="526"/>
      <c r="CO40" s="526"/>
      <c r="CP40" s="427"/>
      <c r="CQ40" s="750"/>
      <c r="CR40" s="526"/>
      <c r="CS40" s="526"/>
      <c r="CT40" s="422"/>
      <c r="CU40" s="526">
        <f t="shared" si="5"/>
        <v>0</v>
      </c>
      <c r="CV40" s="526">
        <f t="shared" ref="CV40:CV71" si="10">+CR40-CT40</f>
        <v>0</v>
      </c>
      <c r="CW40" s="526"/>
      <c r="CX40" s="753" t="e">
        <f>+CR40/CW40-1</f>
        <v>#DIV/0!</v>
      </c>
      <c r="CY40" s="754"/>
      <c r="CZ40" s="755"/>
      <c r="DA40" s="526"/>
      <c r="DB40" s="526"/>
      <c r="DC40" s="526"/>
      <c r="DD40" s="526"/>
      <c r="DE40" s="427" t="e">
        <f>(CZ40-DD40)/DD40</f>
        <v>#DIV/0!</v>
      </c>
      <c r="DF40" s="427" t="e">
        <f>(DA40-DD40)/DD40</f>
        <v>#DIV/0!</v>
      </c>
      <c r="DG40" s="427" t="e">
        <f>(DB40-DD40)/DD40</f>
        <v>#DIV/0!</v>
      </c>
      <c r="DH40" s="427" t="e">
        <f>(DC40-DD40)/DD40</f>
        <v>#DIV/0!</v>
      </c>
      <c r="DI40" s="255"/>
      <c r="DJ40" s="44"/>
      <c r="DL40" s="44"/>
      <c r="DM40" s="389">
        <f t="shared" si="2"/>
        <v>0</v>
      </c>
      <c r="DN40" s="389">
        <f t="shared" si="3"/>
        <v>0</v>
      </c>
      <c r="DO40" s="389">
        <f t="shared" si="4"/>
        <v>0</v>
      </c>
    </row>
    <row r="41" spans="1:220" s="430" customFormat="1" ht="15" customHeight="1" outlineLevel="1">
      <c r="A41" s="748"/>
      <c r="B41" s="749" t="s">
        <v>531</v>
      </c>
      <c r="C41" s="665" t="s">
        <v>532</v>
      </c>
      <c r="D41" s="526"/>
      <c r="E41" s="526"/>
      <c r="F41" s="526"/>
      <c r="G41" s="526"/>
      <c r="H41" s="427"/>
      <c r="I41" s="750"/>
      <c r="J41" s="526"/>
      <c r="K41" s="526"/>
      <c r="L41" s="526"/>
      <c r="M41" s="526"/>
      <c r="N41" s="427"/>
      <c r="O41" s="751"/>
      <c r="P41" s="526"/>
      <c r="Q41" s="526"/>
      <c r="R41" s="526"/>
      <c r="S41" s="526"/>
      <c r="T41" s="427"/>
      <c r="U41" s="750"/>
      <c r="V41" s="526"/>
      <c r="W41" s="526"/>
      <c r="X41" s="526"/>
      <c r="Y41" s="526"/>
      <c r="Z41" s="428"/>
      <c r="AA41" s="526"/>
      <c r="AB41" s="427"/>
      <c r="AC41" s="750"/>
      <c r="AD41" s="526"/>
      <c r="AE41" s="526"/>
      <c r="AF41" s="526"/>
      <c r="AG41" s="526"/>
      <c r="AH41" s="428"/>
      <c r="AI41" s="526"/>
      <c r="AJ41" s="427"/>
      <c r="AK41" s="750"/>
      <c r="AL41" s="526"/>
      <c r="AM41" s="526"/>
      <c r="AN41" s="526"/>
      <c r="AO41" s="526"/>
      <c r="AP41" s="526"/>
      <c r="AQ41" s="428"/>
      <c r="AR41" s="526"/>
      <c r="AS41" s="427"/>
      <c r="AT41" s="751"/>
      <c r="AU41" s="428"/>
      <c r="AV41" s="526"/>
      <c r="AW41" s="526"/>
      <c r="AX41" s="526"/>
      <c r="AY41" s="526"/>
      <c r="AZ41" s="526"/>
      <c r="BA41" s="427"/>
      <c r="BB41" s="750"/>
      <c r="BC41" s="428"/>
      <c r="BD41" s="526"/>
      <c r="BE41" s="526"/>
      <c r="BF41" s="526"/>
      <c r="BG41" s="526"/>
      <c r="BH41" s="526"/>
      <c r="BI41" s="427"/>
      <c r="BJ41" s="751"/>
      <c r="BK41" s="428"/>
      <c r="BL41" s="526"/>
      <c r="BM41" s="526"/>
      <c r="BN41" s="526"/>
      <c r="BO41" s="526"/>
      <c r="BP41" s="526"/>
      <c r="BQ41" s="526"/>
      <c r="BR41" s="427"/>
      <c r="BS41" s="750"/>
      <c r="BT41" s="428"/>
      <c r="BU41" s="526"/>
      <c r="BV41" s="526"/>
      <c r="BW41" s="526"/>
      <c r="BX41" s="526"/>
      <c r="BY41" s="526"/>
      <c r="BZ41" s="427"/>
      <c r="CA41" s="752"/>
      <c r="CB41" s="428"/>
      <c r="CC41" s="526"/>
      <c r="CD41" s="526"/>
      <c r="CE41" s="526"/>
      <c r="CF41" s="526"/>
      <c r="CG41" s="526"/>
      <c r="CH41" s="427"/>
      <c r="CI41" s="752"/>
      <c r="CJ41" s="428"/>
      <c r="CK41" s="526"/>
      <c r="CL41" s="526"/>
      <c r="CM41" s="526"/>
      <c r="CN41" s="526"/>
      <c r="CO41" s="526"/>
      <c r="CP41" s="427"/>
      <c r="CQ41" s="750"/>
      <c r="CR41" s="526"/>
      <c r="CS41" s="526"/>
      <c r="CT41" s="422"/>
      <c r="CU41" s="526">
        <f t="shared" si="5"/>
        <v>0</v>
      </c>
      <c r="CV41" s="526">
        <f t="shared" si="10"/>
        <v>0</v>
      </c>
      <c r="CW41" s="526"/>
      <c r="CX41" s="753" t="e">
        <f>+CR41/CW41-1</f>
        <v>#DIV/0!</v>
      </c>
      <c r="CY41" s="754"/>
      <c r="CZ41" s="755"/>
      <c r="DA41" s="526"/>
      <c r="DB41" s="526"/>
      <c r="DC41" s="526"/>
      <c r="DD41" s="526"/>
      <c r="DE41" s="427" t="e">
        <f>(CZ41-DD41)/DD41</f>
        <v>#DIV/0!</v>
      </c>
      <c r="DF41" s="427" t="e">
        <f>(DA41-DD41)/DD41</f>
        <v>#DIV/0!</v>
      </c>
      <c r="DG41" s="427" t="e">
        <f>(DB41-DD41)/DD41</f>
        <v>#DIV/0!</v>
      </c>
      <c r="DH41" s="427" t="e">
        <f>(DC41-DD41)/DD41</f>
        <v>#DIV/0!</v>
      </c>
      <c r="DI41" s="255"/>
      <c r="DJ41" s="44"/>
      <c r="DL41" s="44"/>
      <c r="DM41" s="389">
        <f t="shared" ref="DM41:DM72" si="11">(CS41-CZ41)*10^6</f>
        <v>0</v>
      </c>
      <c r="DN41" s="389">
        <f t="shared" ref="DN41:DN72" si="12">(CT41-DC41)*10^6</f>
        <v>0</v>
      </c>
      <c r="DO41" s="389">
        <f t="shared" ref="DO41:DO72" si="13">(CW41-DD41)*10^6</f>
        <v>0</v>
      </c>
    </row>
    <row r="42" spans="1:220" s="430" customFormat="1" ht="15" customHeight="1" outlineLevel="1">
      <c r="A42" s="748"/>
      <c r="B42" s="749" t="s">
        <v>533</v>
      </c>
      <c r="C42" s="665" t="s">
        <v>534</v>
      </c>
      <c r="D42" s="526"/>
      <c r="E42" s="526"/>
      <c r="F42" s="526"/>
      <c r="G42" s="526"/>
      <c r="H42" s="427"/>
      <c r="I42" s="750"/>
      <c r="J42" s="526"/>
      <c r="K42" s="526"/>
      <c r="L42" s="526"/>
      <c r="M42" s="526"/>
      <c r="N42" s="427"/>
      <c r="O42" s="751"/>
      <c r="P42" s="526"/>
      <c r="Q42" s="526"/>
      <c r="R42" s="526"/>
      <c r="S42" s="526"/>
      <c r="T42" s="427"/>
      <c r="U42" s="750"/>
      <c r="V42" s="526"/>
      <c r="W42" s="526"/>
      <c r="X42" s="526"/>
      <c r="Y42" s="526"/>
      <c r="Z42" s="428"/>
      <c r="AA42" s="526"/>
      <c r="AB42" s="427"/>
      <c r="AC42" s="750"/>
      <c r="AD42" s="526"/>
      <c r="AE42" s="526"/>
      <c r="AF42" s="526"/>
      <c r="AG42" s="526"/>
      <c r="AH42" s="428"/>
      <c r="AI42" s="526"/>
      <c r="AJ42" s="427"/>
      <c r="AK42" s="750"/>
      <c r="AL42" s="526"/>
      <c r="AM42" s="526"/>
      <c r="AN42" s="526"/>
      <c r="AO42" s="526"/>
      <c r="AP42" s="526"/>
      <c r="AQ42" s="428"/>
      <c r="AR42" s="526"/>
      <c r="AS42" s="427"/>
      <c r="AT42" s="751"/>
      <c r="AU42" s="428"/>
      <c r="AV42" s="526"/>
      <c r="AW42" s="526"/>
      <c r="AX42" s="526"/>
      <c r="AY42" s="526"/>
      <c r="AZ42" s="526"/>
      <c r="BA42" s="427"/>
      <c r="BB42" s="750"/>
      <c r="BC42" s="428"/>
      <c r="BD42" s="526"/>
      <c r="BE42" s="526"/>
      <c r="BF42" s="526"/>
      <c r="BG42" s="526"/>
      <c r="BH42" s="526"/>
      <c r="BI42" s="427"/>
      <c r="BJ42" s="751"/>
      <c r="BK42" s="428"/>
      <c r="BL42" s="526"/>
      <c r="BM42" s="526"/>
      <c r="BN42" s="526"/>
      <c r="BO42" s="526"/>
      <c r="BP42" s="526"/>
      <c r="BQ42" s="526"/>
      <c r="BR42" s="427"/>
      <c r="BS42" s="750"/>
      <c r="BT42" s="428"/>
      <c r="BU42" s="526"/>
      <c r="BV42" s="526"/>
      <c r="BW42" s="526"/>
      <c r="BX42" s="526"/>
      <c r="BY42" s="526"/>
      <c r="BZ42" s="427"/>
      <c r="CA42" s="752"/>
      <c r="CB42" s="428"/>
      <c r="CC42" s="526"/>
      <c r="CD42" s="526"/>
      <c r="CE42" s="526"/>
      <c r="CF42" s="526"/>
      <c r="CG42" s="526"/>
      <c r="CH42" s="427"/>
      <c r="CI42" s="752"/>
      <c r="CJ42" s="428"/>
      <c r="CK42" s="526"/>
      <c r="CL42" s="526"/>
      <c r="CM42" s="526"/>
      <c r="CN42" s="526"/>
      <c r="CO42" s="526"/>
      <c r="CP42" s="427"/>
      <c r="CQ42" s="750"/>
      <c r="CR42" s="526"/>
      <c r="CS42" s="526"/>
      <c r="CT42" s="422"/>
      <c r="CU42" s="526">
        <f t="shared" si="5"/>
        <v>0</v>
      </c>
      <c r="CV42" s="526">
        <f t="shared" si="10"/>
        <v>0</v>
      </c>
      <c r="CW42" s="526"/>
      <c r="CX42" s="753"/>
      <c r="CY42" s="754"/>
      <c r="CZ42" s="755"/>
      <c r="DA42" s="526"/>
      <c r="DB42" s="526"/>
      <c r="DC42" s="526"/>
      <c r="DD42" s="526"/>
      <c r="DE42" s="427"/>
      <c r="DF42" s="427"/>
      <c r="DG42" s="427"/>
      <c r="DH42" s="427"/>
      <c r="DI42" s="255"/>
      <c r="DJ42" s="44"/>
      <c r="DL42" s="44"/>
      <c r="DM42" s="389">
        <f t="shared" si="11"/>
        <v>0</v>
      </c>
      <c r="DN42" s="389">
        <f t="shared" si="12"/>
        <v>0</v>
      </c>
      <c r="DO42" s="389">
        <f t="shared" si="13"/>
        <v>0</v>
      </c>
    </row>
    <row r="43" spans="1:220" s="430" customFormat="1" ht="15" customHeight="1" outlineLevel="1">
      <c r="A43" s="748"/>
      <c r="B43" s="749" t="s">
        <v>535</v>
      </c>
      <c r="C43" s="665" t="s">
        <v>536</v>
      </c>
      <c r="D43" s="526"/>
      <c r="E43" s="526"/>
      <c r="F43" s="526"/>
      <c r="G43" s="526"/>
      <c r="H43" s="427"/>
      <c r="I43" s="750"/>
      <c r="J43" s="526"/>
      <c r="K43" s="526"/>
      <c r="L43" s="526"/>
      <c r="M43" s="526"/>
      <c r="N43" s="427"/>
      <c r="O43" s="751"/>
      <c r="P43" s="526"/>
      <c r="Q43" s="526"/>
      <c r="R43" s="526"/>
      <c r="S43" s="526"/>
      <c r="T43" s="427"/>
      <c r="U43" s="750"/>
      <c r="V43" s="526"/>
      <c r="W43" s="526"/>
      <c r="X43" s="526"/>
      <c r="Y43" s="526"/>
      <c r="Z43" s="428"/>
      <c r="AA43" s="526"/>
      <c r="AB43" s="427"/>
      <c r="AC43" s="750"/>
      <c r="AD43" s="526"/>
      <c r="AE43" s="526"/>
      <c r="AF43" s="526"/>
      <c r="AG43" s="526"/>
      <c r="AH43" s="428"/>
      <c r="AI43" s="526"/>
      <c r="AJ43" s="427"/>
      <c r="AK43" s="750"/>
      <c r="AL43" s="526"/>
      <c r="AM43" s="526"/>
      <c r="AN43" s="526"/>
      <c r="AO43" s="526"/>
      <c r="AP43" s="526"/>
      <c r="AQ43" s="428"/>
      <c r="AR43" s="526"/>
      <c r="AS43" s="427"/>
      <c r="AT43" s="751"/>
      <c r="AU43" s="428"/>
      <c r="AV43" s="526"/>
      <c r="AW43" s="526"/>
      <c r="AX43" s="526"/>
      <c r="AY43" s="526"/>
      <c r="AZ43" s="526"/>
      <c r="BA43" s="427"/>
      <c r="BB43" s="750"/>
      <c r="BC43" s="428"/>
      <c r="BD43" s="526"/>
      <c r="BE43" s="526"/>
      <c r="BF43" s="526"/>
      <c r="BG43" s="526"/>
      <c r="BH43" s="526"/>
      <c r="BI43" s="427"/>
      <c r="BJ43" s="751"/>
      <c r="BK43" s="428"/>
      <c r="BL43" s="526"/>
      <c r="BM43" s="526"/>
      <c r="BN43" s="526"/>
      <c r="BO43" s="526"/>
      <c r="BP43" s="526"/>
      <c r="BQ43" s="526"/>
      <c r="BR43" s="427"/>
      <c r="BS43" s="750"/>
      <c r="BT43" s="428"/>
      <c r="BU43" s="526"/>
      <c r="BV43" s="526"/>
      <c r="BW43" s="526"/>
      <c r="BX43" s="526"/>
      <c r="BY43" s="526"/>
      <c r="BZ43" s="427"/>
      <c r="CA43" s="752"/>
      <c r="CB43" s="428"/>
      <c r="CC43" s="526"/>
      <c r="CD43" s="526"/>
      <c r="CE43" s="526"/>
      <c r="CF43" s="526"/>
      <c r="CG43" s="526"/>
      <c r="CH43" s="427"/>
      <c r="CI43" s="752"/>
      <c r="CJ43" s="428"/>
      <c r="CK43" s="526"/>
      <c r="CL43" s="526"/>
      <c r="CM43" s="526"/>
      <c r="CN43" s="526"/>
      <c r="CO43" s="526"/>
      <c r="CP43" s="427"/>
      <c r="CQ43" s="750"/>
      <c r="CR43" s="526"/>
      <c r="CS43" s="526"/>
      <c r="CT43" s="422"/>
      <c r="CU43" s="526">
        <f t="shared" si="5"/>
        <v>0</v>
      </c>
      <c r="CV43" s="526">
        <f t="shared" si="10"/>
        <v>0</v>
      </c>
      <c r="CW43" s="526"/>
      <c r="CX43" s="753"/>
      <c r="CY43" s="754"/>
      <c r="CZ43" s="755"/>
      <c r="DA43" s="526"/>
      <c r="DB43" s="526"/>
      <c r="DC43" s="526"/>
      <c r="DD43" s="526"/>
      <c r="DE43" s="427"/>
      <c r="DF43" s="427"/>
      <c r="DG43" s="427"/>
      <c r="DH43" s="427"/>
      <c r="DI43" s="255"/>
      <c r="DJ43" s="44"/>
      <c r="DL43" s="44"/>
      <c r="DM43" s="389">
        <f t="shared" si="11"/>
        <v>0</v>
      </c>
      <c r="DN43" s="389">
        <f t="shared" si="12"/>
        <v>0</v>
      </c>
      <c r="DO43" s="389">
        <f t="shared" si="13"/>
        <v>0</v>
      </c>
    </row>
    <row r="44" spans="1:220" s="430" customFormat="1" ht="15" customHeight="1" outlineLevel="1">
      <c r="A44" s="748"/>
      <c r="B44" s="749" t="s">
        <v>537</v>
      </c>
      <c r="C44" s="665" t="s">
        <v>538</v>
      </c>
      <c r="D44" s="526"/>
      <c r="E44" s="526"/>
      <c r="F44" s="526"/>
      <c r="G44" s="526"/>
      <c r="H44" s="427"/>
      <c r="I44" s="750"/>
      <c r="J44" s="526"/>
      <c r="K44" s="526"/>
      <c r="L44" s="526"/>
      <c r="M44" s="526"/>
      <c r="N44" s="427"/>
      <c r="O44" s="751"/>
      <c r="P44" s="526"/>
      <c r="Q44" s="526"/>
      <c r="R44" s="526"/>
      <c r="S44" s="526"/>
      <c r="T44" s="427"/>
      <c r="U44" s="750"/>
      <c r="V44" s="526"/>
      <c r="W44" s="526"/>
      <c r="X44" s="526"/>
      <c r="Y44" s="526"/>
      <c r="Z44" s="428"/>
      <c r="AA44" s="526"/>
      <c r="AB44" s="427"/>
      <c r="AC44" s="750"/>
      <c r="AD44" s="526"/>
      <c r="AE44" s="526"/>
      <c r="AF44" s="526"/>
      <c r="AG44" s="526"/>
      <c r="AH44" s="428"/>
      <c r="AI44" s="526"/>
      <c r="AJ44" s="427"/>
      <c r="AK44" s="750"/>
      <c r="AL44" s="526"/>
      <c r="AM44" s="526"/>
      <c r="AN44" s="526"/>
      <c r="AO44" s="526"/>
      <c r="AP44" s="526"/>
      <c r="AQ44" s="428"/>
      <c r="AR44" s="526"/>
      <c r="AS44" s="427"/>
      <c r="AT44" s="751"/>
      <c r="AU44" s="428"/>
      <c r="AV44" s="526"/>
      <c r="AW44" s="526"/>
      <c r="AX44" s="526"/>
      <c r="AY44" s="526"/>
      <c r="AZ44" s="526"/>
      <c r="BA44" s="427"/>
      <c r="BB44" s="750"/>
      <c r="BC44" s="428"/>
      <c r="BD44" s="526"/>
      <c r="BE44" s="526"/>
      <c r="BF44" s="526"/>
      <c r="BG44" s="526"/>
      <c r="BH44" s="526"/>
      <c r="BI44" s="427"/>
      <c r="BJ44" s="751"/>
      <c r="BK44" s="428"/>
      <c r="BL44" s="526"/>
      <c r="BM44" s="526"/>
      <c r="BN44" s="526"/>
      <c r="BO44" s="526"/>
      <c r="BP44" s="526"/>
      <c r="BQ44" s="526"/>
      <c r="BR44" s="427"/>
      <c r="BS44" s="750"/>
      <c r="BT44" s="428"/>
      <c r="BU44" s="526"/>
      <c r="BV44" s="526"/>
      <c r="BW44" s="526"/>
      <c r="BX44" s="526"/>
      <c r="BY44" s="526"/>
      <c r="BZ44" s="427"/>
      <c r="CA44" s="752"/>
      <c r="CB44" s="428"/>
      <c r="CC44" s="526"/>
      <c r="CD44" s="526"/>
      <c r="CE44" s="526"/>
      <c r="CF44" s="526"/>
      <c r="CG44" s="526"/>
      <c r="CH44" s="427"/>
      <c r="CI44" s="752"/>
      <c r="CJ44" s="428"/>
      <c r="CK44" s="526"/>
      <c r="CL44" s="526"/>
      <c r="CM44" s="526"/>
      <c r="CN44" s="526"/>
      <c r="CO44" s="526"/>
      <c r="CP44" s="427"/>
      <c r="CQ44" s="750"/>
      <c r="CR44" s="526"/>
      <c r="CS44" s="526"/>
      <c r="CT44" s="422"/>
      <c r="CU44" s="526">
        <f t="shared" si="5"/>
        <v>0</v>
      </c>
      <c r="CV44" s="526">
        <f t="shared" si="10"/>
        <v>0</v>
      </c>
      <c r="CW44" s="526"/>
      <c r="CX44" s="753"/>
      <c r="CY44" s="754"/>
      <c r="CZ44" s="755"/>
      <c r="DA44" s="526"/>
      <c r="DB44" s="526"/>
      <c r="DC44" s="526"/>
      <c r="DD44" s="526"/>
      <c r="DE44" s="427"/>
      <c r="DF44" s="427"/>
      <c r="DG44" s="427"/>
      <c r="DH44" s="427"/>
      <c r="DI44" s="255"/>
      <c r="DJ44" s="44"/>
      <c r="DL44" s="44"/>
      <c r="DM44" s="389">
        <f t="shared" si="11"/>
        <v>0</v>
      </c>
      <c r="DN44" s="389">
        <f t="shared" si="12"/>
        <v>0</v>
      </c>
      <c r="DO44" s="389">
        <f t="shared" si="13"/>
        <v>0</v>
      </c>
    </row>
    <row r="45" spans="1:220" s="430" customFormat="1" ht="15" customHeight="1" outlineLevel="1">
      <c r="A45" s="748"/>
      <c r="B45" s="749" t="s">
        <v>539</v>
      </c>
      <c r="C45" s="665" t="s">
        <v>540</v>
      </c>
      <c r="D45" s="526"/>
      <c r="E45" s="526"/>
      <c r="F45" s="526"/>
      <c r="G45" s="526"/>
      <c r="H45" s="427"/>
      <c r="I45" s="750"/>
      <c r="J45" s="757"/>
      <c r="K45" s="526"/>
      <c r="L45" s="526"/>
      <c r="M45" s="526"/>
      <c r="N45" s="427"/>
      <c r="O45" s="751"/>
      <c r="P45" s="757"/>
      <c r="Q45" s="526"/>
      <c r="R45" s="526"/>
      <c r="S45" s="526"/>
      <c r="T45" s="427"/>
      <c r="U45" s="750"/>
      <c r="V45" s="757"/>
      <c r="W45" s="526"/>
      <c r="X45" s="526"/>
      <c r="Y45" s="526"/>
      <c r="Z45" s="428"/>
      <c r="AA45" s="526"/>
      <c r="AB45" s="427"/>
      <c r="AC45" s="750"/>
      <c r="AD45" s="757"/>
      <c r="AE45" s="526"/>
      <c r="AF45" s="526"/>
      <c r="AG45" s="526"/>
      <c r="AH45" s="428"/>
      <c r="AI45" s="526"/>
      <c r="AJ45" s="427"/>
      <c r="AK45" s="750"/>
      <c r="AL45" s="757"/>
      <c r="AM45" s="526"/>
      <c r="AN45" s="526"/>
      <c r="AO45" s="526"/>
      <c r="AP45" s="526"/>
      <c r="AQ45" s="428"/>
      <c r="AR45" s="526"/>
      <c r="AS45" s="427"/>
      <c r="AT45" s="751"/>
      <c r="AU45" s="458"/>
      <c r="AV45" s="526"/>
      <c r="AW45" s="526"/>
      <c r="AX45" s="526"/>
      <c r="AY45" s="526"/>
      <c r="AZ45" s="526"/>
      <c r="BA45" s="427"/>
      <c r="BB45" s="750"/>
      <c r="BC45" s="458"/>
      <c r="BD45" s="526"/>
      <c r="BE45" s="526"/>
      <c r="BF45" s="526"/>
      <c r="BG45" s="526"/>
      <c r="BH45" s="526"/>
      <c r="BI45" s="427"/>
      <c r="BJ45" s="751"/>
      <c r="BK45" s="458"/>
      <c r="BL45" s="526"/>
      <c r="BM45" s="526"/>
      <c r="BN45" s="526"/>
      <c r="BO45" s="526"/>
      <c r="BP45" s="526"/>
      <c r="BQ45" s="526"/>
      <c r="BR45" s="427"/>
      <c r="BS45" s="750"/>
      <c r="BT45" s="458"/>
      <c r="BU45" s="526"/>
      <c r="BV45" s="526"/>
      <c r="BW45" s="526"/>
      <c r="BX45" s="526"/>
      <c r="BY45" s="526"/>
      <c r="BZ45" s="427"/>
      <c r="CA45" s="752"/>
      <c r="CB45" s="458"/>
      <c r="CC45" s="526"/>
      <c r="CD45" s="526"/>
      <c r="CE45" s="526"/>
      <c r="CF45" s="526"/>
      <c r="CG45" s="526"/>
      <c r="CH45" s="427"/>
      <c r="CI45" s="752"/>
      <c r="CJ45" s="458"/>
      <c r="CK45" s="526"/>
      <c r="CL45" s="526"/>
      <c r="CM45" s="526"/>
      <c r="CN45" s="526"/>
      <c r="CO45" s="526"/>
      <c r="CP45" s="427"/>
      <c r="CQ45" s="750"/>
      <c r="CR45" s="526"/>
      <c r="CS45" s="526"/>
      <c r="CT45" s="422"/>
      <c r="CU45" s="526">
        <f t="shared" si="5"/>
        <v>0</v>
      </c>
      <c r="CV45" s="526">
        <f t="shared" si="10"/>
        <v>0</v>
      </c>
      <c r="CW45" s="526"/>
      <c r="CX45" s="753" t="e">
        <f>+CR45/CW45-1</f>
        <v>#DIV/0!</v>
      </c>
      <c r="CY45" s="754"/>
      <c r="CZ45" s="755"/>
      <c r="DA45" s="526"/>
      <c r="DB45" s="526"/>
      <c r="DC45" s="526"/>
      <c r="DD45" s="526"/>
      <c r="DE45" s="427" t="e">
        <f>(CZ45-DD45)/DD45</f>
        <v>#DIV/0!</v>
      </c>
      <c r="DF45" s="427" t="e">
        <f>(DA45-DD45)/DD45</f>
        <v>#DIV/0!</v>
      </c>
      <c r="DG45" s="427" t="e">
        <f>(DB45-DD45)/DD45</f>
        <v>#DIV/0!</v>
      </c>
      <c r="DH45" s="427" t="e">
        <f>(DC45-DD45)/DD45</f>
        <v>#DIV/0!</v>
      </c>
      <c r="DI45" s="255"/>
      <c r="DJ45" s="44"/>
      <c r="DL45" s="44"/>
      <c r="DM45" s="389">
        <f t="shared" si="11"/>
        <v>0</v>
      </c>
      <c r="DN45" s="389">
        <f t="shared" si="12"/>
        <v>0</v>
      </c>
      <c r="DO45" s="389">
        <f t="shared" si="13"/>
        <v>0</v>
      </c>
    </row>
    <row r="46" spans="1:220" s="430" customFormat="1" ht="15" customHeight="1" outlineLevel="1">
      <c r="A46" s="748"/>
      <c r="B46" s="749" t="s">
        <v>541</v>
      </c>
      <c r="C46" s="665" t="s">
        <v>542</v>
      </c>
      <c r="D46" s="526"/>
      <c r="E46" s="526"/>
      <c r="F46" s="526"/>
      <c r="G46" s="526"/>
      <c r="H46" s="427"/>
      <c r="I46" s="750"/>
      <c r="J46" s="526"/>
      <c r="K46" s="526"/>
      <c r="L46" s="526"/>
      <c r="M46" s="526"/>
      <c r="N46" s="427"/>
      <c r="O46" s="751"/>
      <c r="P46" s="526"/>
      <c r="Q46" s="526"/>
      <c r="R46" s="526"/>
      <c r="S46" s="526"/>
      <c r="T46" s="427"/>
      <c r="U46" s="750"/>
      <c r="V46" s="526"/>
      <c r="W46" s="526"/>
      <c r="X46" s="526"/>
      <c r="Y46" s="526"/>
      <c r="Z46" s="428"/>
      <c r="AA46" s="526"/>
      <c r="AB46" s="427"/>
      <c r="AC46" s="750"/>
      <c r="AD46" s="526"/>
      <c r="AE46" s="526"/>
      <c r="AF46" s="526"/>
      <c r="AG46" s="526"/>
      <c r="AH46" s="428"/>
      <c r="AI46" s="526"/>
      <c r="AJ46" s="427"/>
      <c r="AK46" s="750"/>
      <c r="AL46" s="526"/>
      <c r="AM46" s="526"/>
      <c r="AN46" s="526"/>
      <c r="AO46" s="526"/>
      <c r="AP46" s="526"/>
      <c r="AQ46" s="428"/>
      <c r="AR46" s="526"/>
      <c r="AS46" s="427"/>
      <c r="AT46" s="751"/>
      <c r="AU46" s="428"/>
      <c r="AV46" s="526"/>
      <c r="AW46" s="526"/>
      <c r="AX46" s="526"/>
      <c r="AY46" s="526"/>
      <c r="AZ46" s="526"/>
      <c r="BA46" s="427"/>
      <c r="BB46" s="750"/>
      <c r="BC46" s="428"/>
      <c r="BD46" s="526"/>
      <c r="BE46" s="526"/>
      <c r="BF46" s="526"/>
      <c r="BG46" s="526"/>
      <c r="BH46" s="526"/>
      <c r="BI46" s="427"/>
      <c r="BJ46" s="751"/>
      <c r="BK46" s="428"/>
      <c r="BL46" s="526"/>
      <c r="BM46" s="526"/>
      <c r="BN46" s="526"/>
      <c r="BO46" s="526"/>
      <c r="BP46" s="526"/>
      <c r="BQ46" s="526"/>
      <c r="BR46" s="427"/>
      <c r="BS46" s="750"/>
      <c r="BT46" s="428"/>
      <c r="BU46" s="526"/>
      <c r="BV46" s="526"/>
      <c r="BW46" s="526"/>
      <c r="BX46" s="526"/>
      <c r="BY46" s="526"/>
      <c r="BZ46" s="427"/>
      <c r="CA46" s="752"/>
      <c r="CB46" s="428"/>
      <c r="CC46" s="526"/>
      <c r="CD46" s="526"/>
      <c r="CE46" s="526"/>
      <c r="CF46" s="526"/>
      <c r="CG46" s="526"/>
      <c r="CH46" s="427"/>
      <c r="CI46" s="752"/>
      <c r="CJ46" s="428"/>
      <c r="CK46" s="526"/>
      <c r="CL46" s="526"/>
      <c r="CM46" s="526"/>
      <c r="CN46" s="526"/>
      <c r="CO46" s="526"/>
      <c r="CP46" s="427"/>
      <c r="CQ46" s="750"/>
      <c r="CR46" s="526"/>
      <c r="CS46" s="526"/>
      <c r="CT46" s="422"/>
      <c r="CU46" s="526">
        <f t="shared" si="5"/>
        <v>0</v>
      </c>
      <c r="CV46" s="526">
        <f t="shared" si="10"/>
        <v>0</v>
      </c>
      <c r="CW46" s="526"/>
      <c r="CX46" s="753"/>
      <c r="CY46" s="754"/>
      <c r="CZ46" s="755"/>
      <c r="DA46" s="526"/>
      <c r="DB46" s="526"/>
      <c r="DC46" s="526"/>
      <c r="DD46" s="526"/>
      <c r="DE46" s="427"/>
      <c r="DF46" s="427"/>
      <c r="DG46" s="427" t="e">
        <f>(DB46-DD46)/DD46</f>
        <v>#DIV/0!</v>
      </c>
      <c r="DH46" s="427"/>
      <c r="DI46" s="255"/>
      <c r="DJ46" s="44"/>
      <c r="DL46" s="44"/>
      <c r="DM46" s="389">
        <f t="shared" si="11"/>
        <v>0</v>
      </c>
      <c r="DN46" s="389">
        <f t="shared" si="12"/>
        <v>0</v>
      </c>
      <c r="DO46" s="389">
        <f t="shared" si="13"/>
        <v>0</v>
      </c>
    </row>
    <row r="47" spans="1:220" s="747" customFormat="1" ht="15" customHeight="1" outlineLevel="1">
      <c r="A47" s="733"/>
      <c r="B47" s="734" t="s">
        <v>543</v>
      </c>
      <c r="C47" s="665" t="s">
        <v>544</v>
      </c>
      <c r="D47" s="736"/>
      <c r="E47" s="736"/>
      <c r="F47" s="736"/>
      <c r="G47" s="736"/>
      <c r="H47" s="769"/>
      <c r="I47" s="738"/>
      <c r="J47" s="736"/>
      <c r="K47" s="736"/>
      <c r="L47" s="736"/>
      <c r="M47" s="736"/>
      <c r="N47" s="769"/>
      <c r="O47" s="739"/>
      <c r="P47" s="736"/>
      <c r="Q47" s="736"/>
      <c r="R47" s="736"/>
      <c r="S47" s="736"/>
      <c r="T47" s="769"/>
      <c r="U47" s="738"/>
      <c r="V47" s="736"/>
      <c r="W47" s="736"/>
      <c r="X47" s="736"/>
      <c r="Y47" s="736"/>
      <c r="Z47" s="735"/>
      <c r="AA47" s="736"/>
      <c r="AB47" s="737"/>
      <c r="AC47" s="738"/>
      <c r="AD47" s="736"/>
      <c r="AE47" s="736"/>
      <c r="AF47" s="736"/>
      <c r="AG47" s="736"/>
      <c r="AH47" s="735"/>
      <c r="AI47" s="736"/>
      <c r="AJ47" s="737"/>
      <c r="AK47" s="738"/>
      <c r="AL47" s="736"/>
      <c r="AM47" s="736"/>
      <c r="AN47" s="736"/>
      <c r="AO47" s="736"/>
      <c r="AP47" s="736"/>
      <c r="AQ47" s="735"/>
      <c r="AR47" s="736"/>
      <c r="AS47" s="769"/>
      <c r="AT47" s="739"/>
      <c r="AU47" s="735"/>
      <c r="AV47" s="736"/>
      <c r="AW47" s="736"/>
      <c r="AX47" s="736"/>
      <c r="AY47" s="736"/>
      <c r="AZ47" s="736"/>
      <c r="BA47" s="737"/>
      <c r="BB47" s="738"/>
      <c r="BC47" s="735"/>
      <c r="BD47" s="736"/>
      <c r="BE47" s="736"/>
      <c r="BF47" s="736"/>
      <c r="BG47" s="736"/>
      <c r="BH47" s="736"/>
      <c r="BI47" s="737"/>
      <c r="BJ47" s="739"/>
      <c r="BK47" s="735"/>
      <c r="BL47" s="736"/>
      <c r="BM47" s="736"/>
      <c r="BN47" s="736"/>
      <c r="BO47" s="736"/>
      <c r="BP47" s="736"/>
      <c r="BQ47" s="736"/>
      <c r="BR47" s="737"/>
      <c r="BS47" s="738"/>
      <c r="BT47" s="735"/>
      <c r="BU47" s="736"/>
      <c r="BV47" s="736"/>
      <c r="BW47" s="736"/>
      <c r="BX47" s="736"/>
      <c r="BY47" s="736"/>
      <c r="BZ47" s="737"/>
      <c r="CA47" s="741"/>
      <c r="CB47" s="735"/>
      <c r="CC47" s="736"/>
      <c r="CD47" s="736"/>
      <c r="CE47" s="736"/>
      <c r="CF47" s="736"/>
      <c r="CG47" s="736"/>
      <c r="CH47" s="737"/>
      <c r="CI47" s="741"/>
      <c r="CJ47" s="735"/>
      <c r="CK47" s="736"/>
      <c r="CL47" s="736"/>
      <c r="CM47" s="736"/>
      <c r="CN47" s="736"/>
      <c r="CO47" s="736"/>
      <c r="CP47" s="737"/>
      <c r="CQ47" s="738"/>
      <c r="CR47" s="736"/>
      <c r="CS47" s="736"/>
      <c r="CT47" s="742"/>
      <c r="CU47" s="736">
        <f t="shared" si="5"/>
        <v>0</v>
      </c>
      <c r="CV47" s="736">
        <f t="shared" si="10"/>
        <v>0</v>
      </c>
      <c r="CW47" s="736"/>
      <c r="CX47" s="743" t="e">
        <f>+CR47/CW47-1</f>
        <v>#DIV/0!</v>
      </c>
      <c r="CY47" s="744"/>
      <c r="CZ47" s="745"/>
      <c r="DA47" s="736"/>
      <c r="DB47" s="736"/>
      <c r="DC47" s="736"/>
      <c r="DD47" s="736"/>
      <c r="DE47" s="737" t="e">
        <f>(CZ47-DD47)/DD47</f>
        <v>#DIV/0!</v>
      </c>
      <c r="DF47" s="737" t="e">
        <f>(DA47-DD47)/DD47</f>
        <v>#DIV/0!</v>
      </c>
      <c r="DG47" s="737" t="e">
        <f>(DB47-DD47)/DD47</f>
        <v>#DIV/0!</v>
      </c>
      <c r="DH47" s="737" t="e">
        <f>(DC47-DD47)/DD47</f>
        <v>#DIV/0!</v>
      </c>
      <c r="DI47" s="255"/>
      <c r="DJ47" s="44"/>
      <c r="DL47" s="44"/>
      <c r="DM47" s="389">
        <f t="shared" si="11"/>
        <v>0</v>
      </c>
      <c r="DN47" s="389">
        <f t="shared" si="12"/>
        <v>0</v>
      </c>
      <c r="DO47" s="389">
        <f t="shared" si="13"/>
        <v>0</v>
      </c>
    </row>
    <row r="48" spans="1:220" s="777" customFormat="1" ht="9" customHeight="1" outlineLevel="1">
      <c r="A48" s="770"/>
      <c r="B48" s="771"/>
      <c r="C48" s="665" t="s">
        <v>545</v>
      </c>
      <c r="D48" s="742"/>
      <c r="E48" s="742"/>
      <c r="F48" s="742"/>
      <c r="G48" s="742"/>
      <c r="H48" s="772"/>
      <c r="I48" s="773"/>
      <c r="J48" s="742"/>
      <c r="K48" s="742"/>
      <c r="L48" s="742"/>
      <c r="M48" s="742"/>
      <c r="N48" s="772"/>
      <c r="O48" s="718"/>
      <c r="P48" s="742"/>
      <c r="Q48" s="742"/>
      <c r="R48" s="742"/>
      <c r="S48" s="742"/>
      <c r="T48" s="772"/>
      <c r="U48" s="773"/>
      <c r="V48" s="742"/>
      <c r="W48" s="742"/>
      <c r="X48" s="742"/>
      <c r="Y48" s="742"/>
      <c r="Z48" s="774"/>
      <c r="AA48" s="742"/>
      <c r="AB48" s="772"/>
      <c r="AC48" s="773"/>
      <c r="AD48" s="742"/>
      <c r="AE48" s="742"/>
      <c r="AF48" s="742"/>
      <c r="AG48" s="742"/>
      <c r="AH48" s="774"/>
      <c r="AI48" s="742"/>
      <c r="AJ48" s="772"/>
      <c r="AK48" s="773"/>
      <c r="AL48" s="742"/>
      <c r="AM48" s="742"/>
      <c r="AN48" s="742"/>
      <c r="AO48" s="742"/>
      <c r="AP48" s="742"/>
      <c r="AQ48" s="774"/>
      <c r="AR48" s="742"/>
      <c r="AS48" s="772"/>
      <c r="AT48" s="718"/>
      <c r="AU48" s="774"/>
      <c r="AV48" s="742"/>
      <c r="AW48" s="742"/>
      <c r="AX48" s="742"/>
      <c r="AY48" s="742"/>
      <c r="AZ48" s="742"/>
      <c r="BA48" s="772"/>
      <c r="BB48" s="773"/>
      <c r="BC48" s="774"/>
      <c r="BD48" s="742"/>
      <c r="BE48" s="742"/>
      <c r="BF48" s="742"/>
      <c r="BG48" s="742"/>
      <c r="BH48" s="742"/>
      <c r="BI48" s="772"/>
      <c r="BJ48" s="718"/>
      <c r="BK48" s="774"/>
      <c r="BL48" s="742"/>
      <c r="BM48" s="742"/>
      <c r="BN48" s="742"/>
      <c r="BO48" s="742"/>
      <c r="BP48" s="742"/>
      <c r="BQ48" s="742"/>
      <c r="BR48" s="772"/>
      <c r="BS48" s="773"/>
      <c r="BT48" s="774"/>
      <c r="BU48" s="742"/>
      <c r="BV48" s="742"/>
      <c r="BW48" s="742"/>
      <c r="BX48" s="742"/>
      <c r="BY48" s="742"/>
      <c r="BZ48" s="772"/>
      <c r="CA48" s="717"/>
      <c r="CB48" s="774"/>
      <c r="CC48" s="742"/>
      <c r="CD48" s="742"/>
      <c r="CE48" s="742"/>
      <c r="CF48" s="742"/>
      <c r="CG48" s="742"/>
      <c r="CH48" s="772"/>
      <c r="CI48" s="717"/>
      <c r="CJ48" s="774"/>
      <c r="CK48" s="742"/>
      <c r="CL48" s="742"/>
      <c r="CM48" s="742"/>
      <c r="CN48" s="742"/>
      <c r="CO48" s="742"/>
      <c r="CP48" s="772"/>
      <c r="CQ48" s="773"/>
      <c r="CR48" s="422"/>
      <c r="CS48" s="422"/>
      <c r="CT48" s="422"/>
      <c r="CU48" s="422">
        <f t="shared" ref="CU48:CU79" si="14">+CR48-CS48</f>
        <v>0</v>
      </c>
      <c r="CV48" s="422">
        <f t="shared" si="10"/>
        <v>0</v>
      </c>
      <c r="CW48" s="422"/>
      <c r="CX48" s="775"/>
      <c r="CY48" s="106"/>
      <c r="CZ48" s="776"/>
      <c r="DA48" s="742"/>
      <c r="DB48" s="742"/>
      <c r="DC48" s="742"/>
      <c r="DD48" s="742"/>
      <c r="DE48" s="772"/>
      <c r="DF48" s="772"/>
      <c r="DG48" s="772"/>
      <c r="DH48" s="772"/>
      <c r="DI48" s="255"/>
      <c r="DJ48" s="44"/>
      <c r="DL48" s="44"/>
      <c r="DM48" s="389">
        <f t="shared" si="11"/>
        <v>0</v>
      </c>
      <c r="DN48" s="389">
        <f t="shared" si="12"/>
        <v>0</v>
      </c>
      <c r="DO48" s="389">
        <f t="shared" si="13"/>
        <v>0</v>
      </c>
    </row>
    <row r="49" spans="1:220" s="784" customFormat="1" ht="12.75" customHeight="1" outlineLevel="1">
      <c r="A49" s="778"/>
      <c r="B49" s="779" t="s">
        <v>546</v>
      </c>
      <c r="C49" s="665" t="s">
        <v>547</v>
      </c>
      <c r="D49" s="742"/>
      <c r="E49" s="742"/>
      <c r="F49" s="449"/>
      <c r="G49" s="742"/>
      <c r="H49" s="451"/>
      <c r="I49" s="780"/>
      <c r="J49" s="742"/>
      <c r="K49" s="742"/>
      <c r="L49" s="449"/>
      <c r="M49" s="742"/>
      <c r="N49" s="451"/>
      <c r="O49" s="781"/>
      <c r="P49" s="742"/>
      <c r="Q49" s="742"/>
      <c r="R49" s="449"/>
      <c r="S49" s="742"/>
      <c r="T49" s="451"/>
      <c r="U49" s="780"/>
      <c r="V49" s="742"/>
      <c r="W49" s="742"/>
      <c r="X49" s="742"/>
      <c r="Y49" s="449"/>
      <c r="Z49" s="450"/>
      <c r="AA49" s="742"/>
      <c r="AB49" s="451"/>
      <c r="AC49" s="780"/>
      <c r="AD49" s="742"/>
      <c r="AE49" s="742"/>
      <c r="AF49" s="742"/>
      <c r="AG49" s="449"/>
      <c r="AH49" s="450"/>
      <c r="AI49" s="742"/>
      <c r="AJ49" s="451"/>
      <c r="AK49" s="780"/>
      <c r="AL49" s="742"/>
      <c r="AM49" s="742"/>
      <c r="AN49" s="742"/>
      <c r="AO49" s="742"/>
      <c r="AP49" s="449"/>
      <c r="AQ49" s="450"/>
      <c r="AR49" s="742"/>
      <c r="AS49" s="451"/>
      <c r="AT49" s="781"/>
      <c r="AU49" s="774"/>
      <c r="AV49" s="742"/>
      <c r="AW49" s="742"/>
      <c r="AX49" s="449"/>
      <c r="AY49" s="449"/>
      <c r="AZ49" s="742"/>
      <c r="BA49" s="451"/>
      <c r="BB49" s="780"/>
      <c r="BC49" s="774"/>
      <c r="BD49" s="742"/>
      <c r="BE49" s="742"/>
      <c r="BF49" s="449"/>
      <c r="BG49" s="449"/>
      <c r="BH49" s="742"/>
      <c r="BI49" s="451"/>
      <c r="BJ49" s="781"/>
      <c r="BK49" s="774"/>
      <c r="BL49" s="742"/>
      <c r="BM49" s="742"/>
      <c r="BN49" s="742"/>
      <c r="BO49" s="449"/>
      <c r="BP49" s="449"/>
      <c r="BQ49" s="742"/>
      <c r="BR49" s="451"/>
      <c r="BS49" s="780"/>
      <c r="BT49" s="774"/>
      <c r="BU49" s="742"/>
      <c r="BV49" s="742"/>
      <c r="BW49" s="449"/>
      <c r="BX49" s="449"/>
      <c r="BY49" s="742"/>
      <c r="BZ49" s="451"/>
      <c r="CA49" s="782"/>
      <c r="CB49" s="774"/>
      <c r="CC49" s="742"/>
      <c r="CD49" s="742"/>
      <c r="CE49" s="449"/>
      <c r="CF49" s="449"/>
      <c r="CG49" s="742"/>
      <c r="CH49" s="451"/>
      <c r="CI49" s="782"/>
      <c r="CJ49" s="774"/>
      <c r="CK49" s="742"/>
      <c r="CL49" s="742"/>
      <c r="CM49" s="449"/>
      <c r="CN49" s="449"/>
      <c r="CO49" s="742"/>
      <c r="CP49" s="451"/>
      <c r="CQ49" s="780"/>
      <c r="CR49" s="449"/>
      <c r="CS49" s="449"/>
      <c r="CT49" s="449"/>
      <c r="CU49" s="449">
        <f t="shared" si="14"/>
        <v>0</v>
      </c>
      <c r="CV49" s="449">
        <f t="shared" si="10"/>
        <v>0</v>
      </c>
      <c r="CW49" s="449"/>
      <c r="CX49" s="783"/>
      <c r="CY49" s="257"/>
      <c r="CZ49" s="776"/>
      <c r="DA49" s="742"/>
      <c r="DB49" s="742"/>
      <c r="DC49" s="742"/>
      <c r="DD49" s="742"/>
      <c r="DE49" s="451"/>
      <c r="DF49" s="451"/>
      <c r="DG49" s="451"/>
      <c r="DH49" s="451"/>
      <c r="DI49" s="255"/>
      <c r="DJ49" s="255"/>
      <c r="DK49" s="25"/>
      <c r="DL49" s="255"/>
      <c r="DM49" s="389">
        <f t="shared" si="11"/>
        <v>0</v>
      </c>
      <c r="DN49" s="389">
        <f t="shared" si="12"/>
        <v>0</v>
      </c>
      <c r="DO49" s="389">
        <f t="shared" si="13"/>
        <v>0</v>
      </c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</row>
    <row r="50" spans="1:220" s="784" customFormat="1" ht="12.75" customHeight="1" outlineLevel="1">
      <c r="A50" s="778"/>
      <c r="B50" s="779" t="s">
        <v>548</v>
      </c>
      <c r="C50" s="665" t="s">
        <v>549</v>
      </c>
      <c r="D50" s="742"/>
      <c r="E50" s="742"/>
      <c r="F50" s="449"/>
      <c r="G50" s="742"/>
      <c r="H50" s="451"/>
      <c r="I50" s="780"/>
      <c r="J50" s="742"/>
      <c r="K50" s="742"/>
      <c r="L50" s="449"/>
      <c r="M50" s="742"/>
      <c r="N50" s="451"/>
      <c r="O50" s="781"/>
      <c r="P50" s="742"/>
      <c r="Q50" s="742"/>
      <c r="R50" s="449"/>
      <c r="S50" s="742"/>
      <c r="T50" s="451"/>
      <c r="U50" s="780"/>
      <c r="V50" s="742"/>
      <c r="W50" s="742"/>
      <c r="X50" s="742"/>
      <c r="Y50" s="449"/>
      <c r="Z50" s="450"/>
      <c r="AA50" s="742"/>
      <c r="AB50" s="451"/>
      <c r="AC50" s="780"/>
      <c r="AD50" s="742"/>
      <c r="AE50" s="742"/>
      <c r="AF50" s="742"/>
      <c r="AG50" s="449"/>
      <c r="AH50" s="450"/>
      <c r="AI50" s="742"/>
      <c r="AJ50" s="451"/>
      <c r="AK50" s="780"/>
      <c r="AL50" s="742"/>
      <c r="AM50" s="742"/>
      <c r="AN50" s="742"/>
      <c r="AO50" s="742"/>
      <c r="AP50" s="449"/>
      <c r="AQ50" s="450"/>
      <c r="AR50" s="742"/>
      <c r="AS50" s="451"/>
      <c r="AT50" s="781"/>
      <c r="AU50" s="774"/>
      <c r="AV50" s="742"/>
      <c r="AW50" s="742"/>
      <c r="AX50" s="449"/>
      <c r="AY50" s="449"/>
      <c r="AZ50" s="742"/>
      <c r="BA50" s="451"/>
      <c r="BB50" s="780"/>
      <c r="BC50" s="774"/>
      <c r="BD50" s="742"/>
      <c r="BE50" s="742"/>
      <c r="BF50" s="449"/>
      <c r="BG50" s="449"/>
      <c r="BH50" s="742"/>
      <c r="BI50" s="451"/>
      <c r="BJ50" s="781"/>
      <c r="BK50" s="774"/>
      <c r="BL50" s="742"/>
      <c r="BM50" s="742"/>
      <c r="BN50" s="742"/>
      <c r="BO50" s="449"/>
      <c r="BP50" s="449"/>
      <c r="BQ50" s="742"/>
      <c r="BR50" s="451"/>
      <c r="BS50" s="780"/>
      <c r="BT50" s="774"/>
      <c r="BU50" s="742"/>
      <c r="BV50" s="742"/>
      <c r="BW50" s="449"/>
      <c r="BX50" s="449"/>
      <c r="BY50" s="742"/>
      <c r="BZ50" s="451"/>
      <c r="CA50" s="782"/>
      <c r="CB50" s="774"/>
      <c r="CC50" s="742"/>
      <c r="CD50" s="742"/>
      <c r="CE50" s="449"/>
      <c r="CF50" s="449"/>
      <c r="CG50" s="742"/>
      <c r="CH50" s="451"/>
      <c r="CI50" s="782"/>
      <c r="CJ50" s="774"/>
      <c r="CK50" s="742"/>
      <c r="CL50" s="742"/>
      <c r="CM50" s="449"/>
      <c r="CN50" s="449"/>
      <c r="CO50" s="742"/>
      <c r="CP50" s="451"/>
      <c r="CQ50" s="780"/>
      <c r="CR50" s="449"/>
      <c r="CS50" s="449"/>
      <c r="CT50" s="449"/>
      <c r="CU50" s="449">
        <f t="shared" si="14"/>
        <v>0</v>
      </c>
      <c r="CV50" s="449">
        <f t="shared" si="10"/>
        <v>0</v>
      </c>
      <c r="CW50" s="449"/>
      <c r="CX50" s="783"/>
      <c r="CY50" s="257"/>
      <c r="CZ50" s="776"/>
      <c r="DA50" s="742"/>
      <c r="DB50" s="742"/>
      <c r="DC50" s="742"/>
      <c r="DD50" s="742"/>
      <c r="DE50" s="451"/>
      <c r="DF50" s="451"/>
      <c r="DG50" s="451"/>
      <c r="DH50" s="451"/>
      <c r="DI50" s="255"/>
      <c r="DJ50" s="255"/>
      <c r="DK50" s="25"/>
      <c r="DL50" s="255"/>
      <c r="DM50" s="389">
        <f t="shared" si="11"/>
        <v>0</v>
      </c>
      <c r="DN50" s="389">
        <f t="shared" si="12"/>
        <v>0</v>
      </c>
      <c r="DO50" s="389">
        <f t="shared" si="13"/>
        <v>0</v>
      </c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</row>
    <row r="51" spans="1:220" s="784" customFormat="1" ht="12.75" customHeight="1" outlineLevel="1">
      <c r="A51" s="778"/>
      <c r="B51" s="779" t="s">
        <v>550</v>
      </c>
      <c r="C51" s="665" t="s">
        <v>551</v>
      </c>
      <c r="D51" s="449"/>
      <c r="E51" s="449"/>
      <c r="F51" s="449"/>
      <c r="G51" s="449"/>
      <c r="H51" s="451"/>
      <c r="I51" s="780"/>
      <c r="J51" s="449"/>
      <c r="K51" s="449"/>
      <c r="L51" s="449"/>
      <c r="M51" s="449"/>
      <c r="N51" s="451"/>
      <c r="O51" s="781"/>
      <c r="P51" s="449"/>
      <c r="Q51" s="449"/>
      <c r="R51" s="449"/>
      <c r="S51" s="449"/>
      <c r="T51" s="451"/>
      <c r="U51" s="780"/>
      <c r="V51" s="449"/>
      <c r="W51" s="449"/>
      <c r="X51" s="449"/>
      <c r="Y51" s="449"/>
      <c r="Z51" s="450"/>
      <c r="AA51" s="449"/>
      <c r="AB51" s="451"/>
      <c r="AC51" s="780"/>
      <c r="AD51" s="449"/>
      <c r="AE51" s="449"/>
      <c r="AF51" s="449"/>
      <c r="AG51" s="449"/>
      <c r="AH51" s="450"/>
      <c r="AI51" s="449"/>
      <c r="AJ51" s="451"/>
      <c r="AK51" s="780"/>
      <c r="AL51" s="449"/>
      <c r="AM51" s="449"/>
      <c r="AN51" s="449"/>
      <c r="AO51" s="449"/>
      <c r="AP51" s="449"/>
      <c r="AQ51" s="450"/>
      <c r="AR51" s="449"/>
      <c r="AS51" s="451"/>
      <c r="AT51" s="781"/>
      <c r="AU51" s="450"/>
      <c r="AV51" s="449"/>
      <c r="AW51" s="449"/>
      <c r="AX51" s="449"/>
      <c r="AY51" s="449"/>
      <c r="AZ51" s="449"/>
      <c r="BA51" s="451"/>
      <c r="BB51" s="780"/>
      <c r="BC51" s="450"/>
      <c r="BD51" s="449"/>
      <c r="BE51" s="449"/>
      <c r="BF51" s="449"/>
      <c r="BG51" s="449"/>
      <c r="BH51" s="449"/>
      <c r="BI51" s="451"/>
      <c r="BJ51" s="781"/>
      <c r="BK51" s="450"/>
      <c r="BL51" s="449"/>
      <c r="BM51" s="449"/>
      <c r="BN51" s="449"/>
      <c r="BO51" s="449"/>
      <c r="BP51" s="449"/>
      <c r="BQ51" s="449"/>
      <c r="BR51" s="451"/>
      <c r="BS51" s="780"/>
      <c r="BT51" s="450"/>
      <c r="BU51" s="449"/>
      <c r="BV51" s="449"/>
      <c r="BW51" s="449"/>
      <c r="BX51" s="449"/>
      <c r="BY51" s="449"/>
      <c r="BZ51" s="451"/>
      <c r="CA51" s="782"/>
      <c r="CB51" s="450"/>
      <c r="CC51" s="449"/>
      <c r="CD51" s="449"/>
      <c r="CE51" s="449"/>
      <c r="CF51" s="449"/>
      <c r="CG51" s="449"/>
      <c r="CH51" s="451"/>
      <c r="CI51" s="782"/>
      <c r="CJ51" s="450"/>
      <c r="CK51" s="449"/>
      <c r="CL51" s="449"/>
      <c r="CM51" s="449"/>
      <c r="CN51" s="449"/>
      <c r="CO51" s="449"/>
      <c r="CP51" s="451"/>
      <c r="CQ51" s="780"/>
      <c r="CR51" s="449"/>
      <c r="CS51" s="449"/>
      <c r="CT51" s="449"/>
      <c r="CU51" s="449">
        <f t="shared" si="14"/>
        <v>0</v>
      </c>
      <c r="CV51" s="449">
        <f t="shared" si="10"/>
        <v>0</v>
      </c>
      <c r="CW51" s="449"/>
      <c r="CX51" s="783"/>
      <c r="CY51" s="257"/>
      <c r="CZ51" s="785"/>
      <c r="DA51" s="449"/>
      <c r="DB51" s="449"/>
      <c r="DC51" s="449"/>
      <c r="DD51" s="449"/>
      <c r="DE51" s="451"/>
      <c r="DF51" s="451"/>
      <c r="DG51" s="451"/>
      <c r="DH51" s="451"/>
      <c r="DI51" s="255"/>
      <c r="DJ51" s="255"/>
      <c r="DK51" s="25"/>
      <c r="DL51" s="255"/>
      <c r="DM51" s="389">
        <f t="shared" si="11"/>
        <v>0</v>
      </c>
      <c r="DN51" s="389">
        <f t="shared" si="12"/>
        <v>0</v>
      </c>
      <c r="DO51" s="389">
        <f t="shared" si="13"/>
        <v>0</v>
      </c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</row>
    <row r="52" spans="1:220" s="784" customFormat="1" ht="12.75" customHeight="1" outlineLevel="1">
      <c r="A52" s="778"/>
      <c r="B52" s="779" t="s">
        <v>552</v>
      </c>
      <c r="C52" s="665" t="s">
        <v>553</v>
      </c>
      <c r="D52" s="449"/>
      <c r="E52" s="449"/>
      <c r="F52" s="449"/>
      <c r="G52" s="449"/>
      <c r="H52" s="451"/>
      <c r="I52" s="780"/>
      <c r="J52" s="449"/>
      <c r="K52" s="449"/>
      <c r="L52" s="449"/>
      <c r="M52" s="449"/>
      <c r="N52" s="451"/>
      <c r="O52" s="781"/>
      <c r="P52" s="449"/>
      <c r="Q52" s="449"/>
      <c r="R52" s="449"/>
      <c r="S52" s="449"/>
      <c r="T52" s="451"/>
      <c r="U52" s="780"/>
      <c r="V52" s="449"/>
      <c r="W52" s="449"/>
      <c r="X52" s="449"/>
      <c r="Y52" s="449"/>
      <c r="Z52" s="450"/>
      <c r="AA52" s="449"/>
      <c r="AB52" s="451"/>
      <c r="AC52" s="780"/>
      <c r="AD52" s="449"/>
      <c r="AE52" s="449"/>
      <c r="AF52" s="449"/>
      <c r="AG52" s="449"/>
      <c r="AH52" s="450"/>
      <c r="AI52" s="449"/>
      <c r="AJ52" s="451"/>
      <c r="AK52" s="780"/>
      <c r="AL52" s="449"/>
      <c r="AM52" s="449"/>
      <c r="AN52" s="449"/>
      <c r="AO52" s="449"/>
      <c r="AP52" s="449"/>
      <c r="AQ52" s="450"/>
      <c r="AR52" s="449"/>
      <c r="AS52" s="451"/>
      <c r="AT52" s="781"/>
      <c r="AU52" s="450"/>
      <c r="AV52" s="449"/>
      <c r="AW52" s="449"/>
      <c r="AX52" s="449"/>
      <c r="AY52" s="449"/>
      <c r="AZ52" s="449"/>
      <c r="BA52" s="451"/>
      <c r="BB52" s="780"/>
      <c r="BC52" s="450"/>
      <c r="BD52" s="449"/>
      <c r="BE52" s="449"/>
      <c r="BF52" s="449"/>
      <c r="BG52" s="449"/>
      <c r="BH52" s="449"/>
      <c r="BI52" s="451"/>
      <c r="BJ52" s="781"/>
      <c r="BK52" s="450"/>
      <c r="BL52" s="449"/>
      <c r="BM52" s="449"/>
      <c r="BN52" s="449"/>
      <c r="BO52" s="449"/>
      <c r="BP52" s="449"/>
      <c r="BQ52" s="449"/>
      <c r="BR52" s="451"/>
      <c r="BS52" s="780"/>
      <c r="BT52" s="450"/>
      <c r="BU52" s="449"/>
      <c r="BV52" s="449"/>
      <c r="BW52" s="449"/>
      <c r="BX52" s="449"/>
      <c r="BY52" s="449"/>
      <c r="BZ52" s="451"/>
      <c r="CA52" s="782"/>
      <c r="CB52" s="450"/>
      <c r="CC52" s="449"/>
      <c r="CD52" s="449"/>
      <c r="CE52" s="449"/>
      <c r="CF52" s="449"/>
      <c r="CG52" s="449"/>
      <c r="CH52" s="451"/>
      <c r="CI52" s="782"/>
      <c r="CJ52" s="450"/>
      <c r="CK52" s="449"/>
      <c r="CL52" s="449"/>
      <c r="CM52" s="449"/>
      <c r="CN52" s="449"/>
      <c r="CO52" s="449"/>
      <c r="CP52" s="451"/>
      <c r="CQ52" s="780"/>
      <c r="CR52" s="449"/>
      <c r="CS52" s="449"/>
      <c r="CT52" s="449"/>
      <c r="CU52" s="449">
        <f t="shared" si="14"/>
        <v>0</v>
      </c>
      <c r="CV52" s="449">
        <f t="shared" si="10"/>
        <v>0</v>
      </c>
      <c r="CW52" s="449"/>
      <c r="CX52" s="783" t="e">
        <f>+CR52/CW52-1</f>
        <v>#DIV/0!</v>
      </c>
      <c r="CY52" s="257"/>
      <c r="CZ52" s="785"/>
      <c r="DA52" s="449"/>
      <c r="DB52" s="449"/>
      <c r="DC52" s="449"/>
      <c r="DD52" s="449"/>
      <c r="DE52" s="451" t="e">
        <f t="shared" ref="DE52:DE61" si="15">(CZ52-DD52)/DD52</f>
        <v>#DIV/0!</v>
      </c>
      <c r="DF52" s="451" t="e">
        <f t="shared" ref="DF52:DF61" si="16">(DA52-DD52)/DD52</f>
        <v>#DIV/0!</v>
      </c>
      <c r="DG52" s="451" t="e">
        <f t="shared" ref="DG52:DG61" si="17">(DB52-DD52)/DD52</f>
        <v>#DIV/0!</v>
      </c>
      <c r="DH52" s="451" t="e">
        <f t="shared" ref="DH52:DH61" si="18">(DC52-DD52)/DD52</f>
        <v>#DIV/0!</v>
      </c>
      <c r="DI52" s="255"/>
      <c r="DJ52" s="255"/>
      <c r="DK52" s="25"/>
      <c r="DL52" s="255"/>
      <c r="DM52" s="389">
        <f t="shared" si="11"/>
        <v>0</v>
      </c>
      <c r="DN52" s="389">
        <f t="shared" si="12"/>
        <v>0</v>
      </c>
      <c r="DO52" s="389">
        <f t="shared" si="13"/>
        <v>0</v>
      </c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</row>
    <row r="53" spans="1:220" s="157" customFormat="1" ht="15" customHeight="1">
      <c r="A53" s="714"/>
      <c r="B53" s="715" t="s">
        <v>554</v>
      </c>
      <c r="C53" s="665" t="s">
        <v>555</v>
      </c>
      <c r="D53" s="131"/>
      <c r="E53" s="131"/>
      <c r="F53" s="131"/>
      <c r="G53" s="131"/>
      <c r="H53" s="786"/>
      <c r="I53" s="717"/>
      <c r="J53" s="131"/>
      <c r="K53" s="131"/>
      <c r="L53" s="131"/>
      <c r="M53" s="131"/>
      <c r="N53" s="175"/>
      <c r="O53" s="718"/>
      <c r="P53" s="131"/>
      <c r="Q53" s="131"/>
      <c r="R53" s="131"/>
      <c r="S53" s="131"/>
      <c r="T53" s="716"/>
      <c r="U53" s="717"/>
      <c r="V53" s="131"/>
      <c r="W53" s="131"/>
      <c r="X53" s="131"/>
      <c r="Y53" s="131"/>
      <c r="Z53" s="719"/>
      <c r="AA53" s="131"/>
      <c r="AB53" s="716"/>
      <c r="AC53" s="717"/>
      <c r="AD53" s="131"/>
      <c r="AE53" s="131"/>
      <c r="AF53" s="131"/>
      <c r="AG53" s="131"/>
      <c r="AH53" s="719"/>
      <c r="AI53" s="131"/>
      <c r="AJ53" s="716"/>
      <c r="AK53" s="717"/>
      <c r="AL53" s="131"/>
      <c r="AM53" s="131"/>
      <c r="AN53" s="131"/>
      <c r="AO53" s="131"/>
      <c r="AP53" s="131"/>
      <c r="AQ53" s="719"/>
      <c r="AR53" s="131"/>
      <c r="AS53" s="716"/>
      <c r="AT53" s="718"/>
      <c r="AU53" s="719"/>
      <c r="AV53" s="131"/>
      <c r="AW53" s="131"/>
      <c r="AX53" s="131"/>
      <c r="AY53" s="131"/>
      <c r="AZ53" s="131"/>
      <c r="BA53" s="716"/>
      <c r="BB53" s="717"/>
      <c r="BC53" s="719"/>
      <c r="BD53" s="131"/>
      <c r="BE53" s="131"/>
      <c r="BF53" s="131"/>
      <c r="BG53" s="131"/>
      <c r="BH53" s="131"/>
      <c r="BI53" s="716"/>
      <c r="BJ53" s="718"/>
      <c r="BK53" s="719"/>
      <c r="BL53" s="131"/>
      <c r="BM53" s="131"/>
      <c r="BN53" s="131"/>
      <c r="BO53" s="131"/>
      <c r="BP53" s="131"/>
      <c r="BQ53" s="131"/>
      <c r="BR53" s="716"/>
      <c r="BS53" s="717"/>
      <c r="BT53" s="719"/>
      <c r="BU53" s="131"/>
      <c r="BV53" s="131"/>
      <c r="BW53" s="131"/>
      <c r="BX53" s="131"/>
      <c r="BY53" s="131"/>
      <c r="BZ53" s="716"/>
      <c r="CA53" s="717"/>
      <c r="CB53" s="719"/>
      <c r="CC53" s="131"/>
      <c r="CD53" s="131"/>
      <c r="CE53" s="131"/>
      <c r="CF53" s="131"/>
      <c r="CG53" s="131"/>
      <c r="CH53" s="716"/>
      <c r="CI53" s="717"/>
      <c r="CJ53" s="719"/>
      <c r="CK53" s="131"/>
      <c r="CL53" s="131"/>
      <c r="CM53" s="131"/>
      <c r="CN53" s="131"/>
      <c r="CO53" s="131"/>
      <c r="CP53" s="716"/>
      <c r="CQ53" s="717"/>
      <c r="CR53" s="131"/>
      <c r="CS53" s="131"/>
      <c r="CT53" s="131"/>
      <c r="CU53" s="131">
        <f t="shared" si="14"/>
        <v>0</v>
      </c>
      <c r="CV53" s="131">
        <f t="shared" si="10"/>
        <v>0</v>
      </c>
      <c r="CW53" s="131"/>
      <c r="CX53" s="720" t="str">
        <f>IFERROR(CR53/CW53-1, "-")</f>
        <v>-</v>
      </c>
      <c r="CY53" s="106"/>
      <c r="CZ53" s="721"/>
      <c r="DA53" s="131"/>
      <c r="DB53" s="131"/>
      <c r="DC53" s="131"/>
      <c r="DD53" s="131"/>
      <c r="DE53" s="716" t="e">
        <f t="shared" si="15"/>
        <v>#DIV/0!</v>
      </c>
      <c r="DF53" s="716" t="e">
        <f t="shared" si="16"/>
        <v>#DIV/0!</v>
      </c>
      <c r="DG53" s="716" t="e">
        <f t="shared" si="17"/>
        <v>#DIV/0!</v>
      </c>
      <c r="DH53" s="716" t="e">
        <f t="shared" si="18"/>
        <v>#DIV/0!</v>
      </c>
      <c r="DI53" s="255"/>
      <c r="DJ53" s="44"/>
      <c r="DL53" s="44"/>
      <c r="DM53" s="389">
        <f t="shared" si="11"/>
        <v>0</v>
      </c>
      <c r="DN53" s="389">
        <f t="shared" si="12"/>
        <v>0</v>
      </c>
      <c r="DO53" s="389">
        <f t="shared" si="13"/>
        <v>0</v>
      </c>
    </row>
    <row r="54" spans="1:220" ht="13.5" customHeight="1">
      <c r="A54" s="579"/>
      <c r="B54" s="787" t="s">
        <v>556</v>
      </c>
      <c r="C54" s="665" t="s">
        <v>557</v>
      </c>
      <c r="D54" s="145"/>
      <c r="E54" s="145"/>
      <c r="F54" s="145"/>
      <c r="G54" s="145"/>
      <c r="H54" s="245"/>
      <c r="I54" s="411"/>
      <c r="J54" s="145"/>
      <c r="K54" s="145"/>
      <c r="L54" s="145"/>
      <c r="M54" s="145"/>
      <c r="N54" s="245"/>
      <c r="O54" s="412"/>
      <c r="P54" s="145"/>
      <c r="Q54" s="145"/>
      <c r="R54" s="145"/>
      <c r="S54" s="145"/>
      <c r="T54" s="245"/>
      <c r="U54" s="411"/>
      <c r="V54" s="145"/>
      <c r="W54" s="145"/>
      <c r="X54" s="145"/>
      <c r="Y54" s="145"/>
      <c r="Z54" s="277"/>
      <c r="AA54" s="145"/>
      <c r="AB54" s="245"/>
      <c r="AC54" s="411"/>
      <c r="AD54" s="145"/>
      <c r="AE54" s="145"/>
      <c r="AF54" s="145"/>
      <c r="AG54" s="145"/>
      <c r="AH54" s="277"/>
      <c r="AI54" s="145"/>
      <c r="AJ54" s="245"/>
      <c r="AK54" s="411"/>
      <c r="AL54" s="145"/>
      <c r="AM54" s="145"/>
      <c r="AN54" s="145"/>
      <c r="AO54" s="145"/>
      <c r="AP54" s="145"/>
      <c r="AQ54" s="277"/>
      <c r="AR54" s="145"/>
      <c r="AS54" s="245"/>
      <c r="AT54" s="412"/>
      <c r="AU54" s="277"/>
      <c r="AV54" s="145"/>
      <c r="AW54" s="145"/>
      <c r="AX54" s="145"/>
      <c r="AY54" s="145"/>
      <c r="AZ54" s="145"/>
      <c r="BA54" s="245"/>
      <c r="BB54" s="411"/>
      <c r="BC54" s="277"/>
      <c r="BD54" s="145"/>
      <c r="BE54" s="145"/>
      <c r="BF54" s="145"/>
      <c r="BG54" s="145"/>
      <c r="BH54" s="145"/>
      <c r="BI54" s="245"/>
      <c r="BJ54" s="412"/>
      <c r="BK54" s="277"/>
      <c r="BL54" s="145"/>
      <c r="BM54" s="145"/>
      <c r="BN54" s="145"/>
      <c r="BO54" s="145"/>
      <c r="BP54" s="145"/>
      <c r="BQ54" s="145"/>
      <c r="BR54" s="245"/>
      <c r="BS54" s="411"/>
      <c r="BT54" s="277"/>
      <c r="BU54" s="145"/>
      <c r="BV54" s="145"/>
      <c r="BW54" s="145"/>
      <c r="BX54" s="145"/>
      <c r="BY54" s="145"/>
      <c r="BZ54" s="245"/>
      <c r="CA54" s="411"/>
      <c r="CB54" s="277"/>
      <c r="CC54" s="145"/>
      <c r="CD54" s="145"/>
      <c r="CE54" s="145"/>
      <c r="CF54" s="145"/>
      <c r="CG54" s="145"/>
      <c r="CH54" s="245"/>
      <c r="CI54" s="411"/>
      <c r="CJ54" s="277"/>
      <c r="CK54" s="145"/>
      <c r="CL54" s="145"/>
      <c r="CM54" s="145"/>
      <c r="CN54" s="145"/>
      <c r="CO54" s="145"/>
      <c r="CP54" s="245"/>
      <c r="CQ54" s="411"/>
      <c r="CR54" s="145"/>
      <c r="CS54" s="145"/>
      <c r="CT54" s="145"/>
      <c r="CU54" s="145">
        <f t="shared" si="14"/>
        <v>0</v>
      </c>
      <c r="CV54" s="145">
        <f t="shared" si="10"/>
        <v>0</v>
      </c>
      <c r="CW54" s="145"/>
      <c r="CX54" s="788" t="str">
        <f>IFERROR(CR54/CW54-1, "-")</f>
        <v>-</v>
      </c>
      <c r="CY54" s="45"/>
      <c r="CZ54" s="684"/>
      <c r="DA54" s="145"/>
      <c r="DB54" s="145"/>
      <c r="DC54" s="145"/>
      <c r="DD54" s="145"/>
      <c r="DE54" s="245" t="e">
        <f t="shared" si="15"/>
        <v>#DIV/0!</v>
      </c>
      <c r="DF54" s="245" t="e">
        <f t="shared" si="16"/>
        <v>#DIV/0!</v>
      </c>
      <c r="DG54" s="245" t="e">
        <f t="shared" si="17"/>
        <v>#DIV/0!</v>
      </c>
      <c r="DH54" s="245" t="e">
        <f t="shared" si="18"/>
        <v>#DIV/0!</v>
      </c>
      <c r="DI54" s="255"/>
      <c r="DL54" s="44"/>
      <c r="DM54" s="389">
        <f t="shared" si="11"/>
        <v>0</v>
      </c>
      <c r="DN54" s="389">
        <f t="shared" si="12"/>
        <v>0</v>
      </c>
      <c r="DO54" s="389">
        <f t="shared" si="13"/>
        <v>0</v>
      </c>
    </row>
    <row r="55" spans="1:220" s="732" customFormat="1" ht="15" customHeight="1" outlineLevel="1">
      <c r="A55" s="2341" t="s">
        <v>558</v>
      </c>
      <c r="B55" s="2341"/>
      <c r="C55" s="665" t="s">
        <v>559</v>
      </c>
      <c r="D55" s="722"/>
      <c r="E55" s="722"/>
      <c r="F55" s="722"/>
      <c r="G55" s="722"/>
      <c r="H55" s="723"/>
      <c r="I55" s="724"/>
      <c r="J55" s="722"/>
      <c r="K55" s="722"/>
      <c r="L55" s="722"/>
      <c r="M55" s="722"/>
      <c r="N55" s="723"/>
      <c r="O55" s="725"/>
      <c r="P55" s="722"/>
      <c r="Q55" s="722"/>
      <c r="R55" s="722"/>
      <c r="S55" s="722"/>
      <c r="T55" s="723"/>
      <c r="U55" s="724"/>
      <c r="V55" s="722"/>
      <c r="W55" s="722"/>
      <c r="X55" s="722"/>
      <c r="Y55" s="722"/>
      <c r="Z55" s="726"/>
      <c r="AA55" s="722"/>
      <c r="AB55" s="723"/>
      <c r="AC55" s="724"/>
      <c r="AD55" s="722"/>
      <c r="AE55" s="722"/>
      <c r="AF55" s="722"/>
      <c r="AG55" s="722"/>
      <c r="AH55" s="726"/>
      <c r="AI55" s="722"/>
      <c r="AJ55" s="723"/>
      <c r="AK55" s="724"/>
      <c r="AL55" s="722"/>
      <c r="AM55" s="722"/>
      <c r="AN55" s="722"/>
      <c r="AO55" s="722"/>
      <c r="AP55" s="722"/>
      <c r="AQ55" s="726"/>
      <c r="AR55" s="722"/>
      <c r="AS55" s="723"/>
      <c r="AT55" s="725"/>
      <c r="AU55" s="726"/>
      <c r="AV55" s="722"/>
      <c r="AW55" s="722"/>
      <c r="AX55" s="722"/>
      <c r="AY55" s="722"/>
      <c r="AZ55" s="722"/>
      <c r="BA55" s="723"/>
      <c r="BB55" s="724"/>
      <c r="BC55" s="726"/>
      <c r="BD55" s="722"/>
      <c r="BE55" s="722"/>
      <c r="BF55" s="722"/>
      <c r="BG55" s="722"/>
      <c r="BH55" s="722"/>
      <c r="BI55" s="723"/>
      <c r="BJ55" s="725"/>
      <c r="BK55" s="726"/>
      <c r="BL55" s="722"/>
      <c r="BM55" s="722"/>
      <c r="BN55" s="722"/>
      <c r="BO55" s="722"/>
      <c r="BP55" s="722"/>
      <c r="BQ55" s="722"/>
      <c r="BR55" s="723"/>
      <c r="BS55" s="724"/>
      <c r="BT55" s="726"/>
      <c r="BU55" s="722"/>
      <c r="BV55" s="722"/>
      <c r="BW55" s="722"/>
      <c r="BX55" s="722"/>
      <c r="BY55" s="722"/>
      <c r="BZ55" s="723"/>
      <c r="CA55" s="727"/>
      <c r="CB55" s="726"/>
      <c r="CC55" s="722"/>
      <c r="CD55" s="722"/>
      <c r="CE55" s="722"/>
      <c r="CF55" s="722"/>
      <c r="CG55" s="722"/>
      <c r="CH55" s="723"/>
      <c r="CI55" s="727"/>
      <c r="CJ55" s="726"/>
      <c r="CK55" s="722"/>
      <c r="CL55" s="722"/>
      <c r="CM55" s="722"/>
      <c r="CN55" s="722"/>
      <c r="CO55" s="722"/>
      <c r="CP55" s="723"/>
      <c r="CQ55" s="724"/>
      <c r="CR55" s="722"/>
      <c r="CS55" s="722"/>
      <c r="CT55" s="728"/>
      <c r="CU55" s="722">
        <f t="shared" si="14"/>
        <v>0</v>
      </c>
      <c r="CV55" s="722">
        <f t="shared" si="10"/>
        <v>0</v>
      </c>
      <c r="CW55" s="722"/>
      <c r="CX55" s="729" t="e">
        <f>+CR55/CW55-1</f>
        <v>#DIV/0!</v>
      </c>
      <c r="CY55" s="730"/>
      <c r="CZ55" s="731"/>
      <c r="DA55" s="722"/>
      <c r="DB55" s="722"/>
      <c r="DC55" s="722"/>
      <c r="DD55" s="722"/>
      <c r="DE55" s="723" t="e">
        <f t="shared" si="15"/>
        <v>#DIV/0!</v>
      </c>
      <c r="DF55" s="723" t="e">
        <f t="shared" si="16"/>
        <v>#DIV/0!</v>
      </c>
      <c r="DG55" s="723" t="e">
        <f t="shared" si="17"/>
        <v>#DIV/0!</v>
      </c>
      <c r="DH55" s="723" t="e">
        <f t="shared" si="18"/>
        <v>#DIV/0!</v>
      </c>
      <c r="DI55" s="255"/>
      <c r="DJ55" s="44"/>
      <c r="DL55" s="44"/>
      <c r="DM55" s="389">
        <f t="shared" si="11"/>
        <v>0</v>
      </c>
      <c r="DN55" s="389">
        <f t="shared" si="12"/>
        <v>0</v>
      </c>
      <c r="DO55" s="389">
        <f t="shared" si="13"/>
        <v>0</v>
      </c>
    </row>
    <row r="56" spans="1:220" s="796" customFormat="1" ht="15" customHeight="1" outlineLevel="1">
      <c r="A56" s="2341" t="s">
        <v>560</v>
      </c>
      <c r="B56" s="2341"/>
      <c r="C56" s="665" t="s">
        <v>561</v>
      </c>
      <c r="D56" s="722"/>
      <c r="E56" s="722"/>
      <c r="F56" s="728"/>
      <c r="G56" s="722"/>
      <c r="H56" s="789"/>
      <c r="I56" s="790"/>
      <c r="J56" s="722"/>
      <c r="K56" s="722"/>
      <c r="L56" s="728"/>
      <c r="M56" s="722"/>
      <c r="N56" s="789"/>
      <c r="O56" s="791"/>
      <c r="P56" s="722"/>
      <c r="Q56" s="722"/>
      <c r="R56" s="728"/>
      <c r="S56" s="722"/>
      <c r="T56" s="789"/>
      <c r="U56" s="790"/>
      <c r="V56" s="722"/>
      <c r="W56" s="722"/>
      <c r="X56" s="722"/>
      <c r="Y56" s="728"/>
      <c r="Z56" s="792"/>
      <c r="AA56" s="722"/>
      <c r="AB56" s="789"/>
      <c r="AC56" s="790"/>
      <c r="AD56" s="722"/>
      <c r="AE56" s="722"/>
      <c r="AF56" s="722"/>
      <c r="AG56" s="728"/>
      <c r="AH56" s="792"/>
      <c r="AI56" s="722"/>
      <c r="AJ56" s="789"/>
      <c r="AK56" s="790"/>
      <c r="AL56" s="722"/>
      <c r="AM56" s="722"/>
      <c r="AN56" s="722"/>
      <c r="AO56" s="722"/>
      <c r="AP56" s="728"/>
      <c r="AQ56" s="792"/>
      <c r="AR56" s="722"/>
      <c r="AS56" s="789"/>
      <c r="AT56" s="791"/>
      <c r="AU56" s="726"/>
      <c r="AV56" s="722"/>
      <c r="AW56" s="722"/>
      <c r="AX56" s="728"/>
      <c r="AY56" s="728"/>
      <c r="AZ56" s="722"/>
      <c r="BA56" s="789"/>
      <c r="BB56" s="790"/>
      <c r="BC56" s="726"/>
      <c r="BD56" s="722"/>
      <c r="BE56" s="722"/>
      <c r="BF56" s="728"/>
      <c r="BG56" s="728"/>
      <c r="BH56" s="722"/>
      <c r="BI56" s="789"/>
      <c r="BJ56" s="791"/>
      <c r="BK56" s="726"/>
      <c r="BL56" s="722"/>
      <c r="BM56" s="722"/>
      <c r="BN56" s="722"/>
      <c r="BO56" s="728"/>
      <c r="BP56" s="728"/>
      <c r="BQ56" s="722"/>
      <c r="BR56" s="789"/>
      <c r="BS56" s="790"/>
      <c r="BT56" s="726"/>
      <c r="BU56" s="722"/>
      <c r="BV56" s="722"/>
      <c r="BW56" s="728"/>
      <c r="BX56" s="728"/>
      <c r="BY56" s="722"/>
      <c r="BZ56" s="789"/>
      <c r="CA56" s="793"/>
      <c r="CB56" s="726"/>
      <c r="CC56" s="722"/>
      <c r="CD56" s="722"/>
      <c r="CE56" s="728"/>
      <c r="CF56" s="728"/>
      <c r="CG56" s="722"/>
      <c r="CH56" s="789"/>
      <c r="CI56" s="793"/>
      <c r="CJ56" s="726"/>
      <c r="CK56" s="722"/>
      <c r="CL56" s="722"/>
      <c r="CM56" s="728"/>
      <c r="CN56" s="728"/>
      <c r="CO56" s="722"/>
      <c r="CP56" s="789"/>
      <c r="CQ56" s="790"/>
      <c r="CR56" s="728"/>
      <c r="CS56" s="728"/>
      <c r="CT56" s="728"/>
      <c r="CU56" s="728">
        <f t="shared" si="14"/>
        <v>0</v>
      </c>
      <c r="CV56" s="728">
        <f t="shared" si="10"/>
        <v>0</v>
      </c>
      <c r="CW56" s="728"/>
      <c r="CX56" s="794" t="e">
        <f>+CR56/CW56-1</f>
        <v>#DIV/0!</v>
      </c>
      <c r="CY56" s="795"/>
      <c r="CZ56" s="731"/>
      <c r="DA56" s="722"/>
      <c r="DB56" s="722"/>
      <c r="DC56" s="722"/>
      <c r="DD56" s="722"/>
      <c r="DE56" s="789" t="e">
        <f t="shared" si="15"/>
        <v>#DIV/0!</v>
      </c>
      <c r="DF56" s="789" t="e">
        <f t="shared" si="16"/>
        <v>#DIV/0!</v>
      </c>
      <c r="DG56" s="789" t="e">
        <f t="shared" si="17"/>
        <v>#DIV/0!</v>
      </c>
      <c r="DH56" s="789" t="e">
        <f t="shared" si="18"/>
        <v>#DIV/0!</v>
      </c>
      <c r="DI56" s="255"/>
      <c r="DJ56" s="44"/>
      <c r="DL56" s="44"/>
      <c r="DM56" s="389">
        <f t="shared" si="11"/>
        <v>0</v>
      </c>
      <c r="DN56" s="389">
        <f t="shared" si="12"/>
        <v>0</v>
      </c>
      <c r="DO56" s="389">
        <f t="shared" si="13"/>
        <v>0</v>
      </c>
    </row>
    <row r="57" spans="1:220" s="796" customFormat="1" ht="14.25" customHeight="1" outlineLevel="1">
      <c r="A57" s="2341" t="s">
        <v>562</v>
      </c>
      <c r="B57" s="2341"/>
      <c r="C57" s="665" t="s">
        <v>563</v>
      </c>
      <c r="D57" s="722"/>
      <c r="E57" s="722"/>
      <c r="F57" s="728"/>
      <c r="G57" s="722"/>
      <c r="H57" s="789"/>
      <c r="I57" s="790"/>
      <c r="J57" s="722"/>
      <c r="K57" s="722"/>
      <c r="L57" s="728"/>
      <c r="M57" s="722"/>
      <c r="N57" s="789"/>
      <c r="O57" s="791"/>
      <c r="P57" s="722"/>
      <c r="Q57" s="722"/>
      <c r="R57" s="728"/>
      <c r="S57" s="722"/>
      <c r="T57" s="789"/>
      <c r="U57" s="790"/>
      <c r="V57" s="722"/>
      <c r="W57" s="722"/>
      <c r="X57" s="722"/>
      <c r="Y57" s="728"/>
      <c r="Z57" s="792"/>
      <c r="AA57" s="722"/>
      <c r="AB57" s="789"/>
      <c r="AC57" s="790"/>
      <c r="AD57" s="722"/>
      <c r="AE57" s="722"/>
      <c r="AF57" s="722"/>
      <c r="AG57" s="728"/>
      <c r="AH57" s="792"/>
      <c r="AI57" s="722"/>
      <c r="AJ57" s="789"/>
      <c r="AK57" s="790"/>
      <c r="AL57" s="722"/>
      <c r="AM57" s="722"/>
      <c r="AN57" s="722"/>
      <c r="AO57" s="722"/>
      <c r="AP57" s="728"/>
      <c r="AQ57" s="792"/>
      <c r="AR57" s="722"/>
      <c r="AS57" s="789"/>
      <c r="AT57" s="791"/>
      <c r="AU57" s="726"/>
      <c r="AV57" s="722"/>
      <c r="AW57" s="722"/>
      <c r="AX57" s="728"/>
      <c r="AY57" s="728"/>
      <c r="AZ57" s="722"/>
      <c r="BA57" s="789"/>
      <c r="BB57" s="790"/>
      <c r="BC57" s="726"/>
      <c r="BD57" s="722"/>
      <c r="BE57" s="722"/>
      <c r="BF57" s="728"/>
      <c r="BG57" s="728"/>
      <c r="BH57" s="722"/>
      <c r="BI57" s="789"/>
      <c r="BJ57" s="791"/>
      <c r="BK57" s="726"/>
      <c r="BL57" s="722"/>
      <c r="BM57" s="722"/>
      <c r="BN57" s="722"/>
      <c r="BO57" s="728"/>
      <c r="BP57" s="728"/>
      <c r="BQ57" s="722"/>
      <c r="BR57" s="789"/>
      <c r="BS57" s="790"/>
      <c r="BT57" s="726"/>
      <c r="BU57" s="722"/>
      <c r="BV57" s="722"/>
      <c r="BW57" s="728"/>
      <c r="BX57" s="728"/>
      <c r="BY57" s="722"/>
      <c r="BZ57" s="789"/>
      <c r="CA57" s="793"/>
      <c r="CB57" s="726"/>
      <c r="CC57" s="722"/>
      <c r="CD57" s="722"/>
      <c r="CE57" s="728"/>
      <c r="CF57" s="728"/>
      <c r="CG57" s="722"/>
      <c r="CH57" s="789"/>
      <c r="CI57" s="793"/>
      <c r="CJ57" s="726"/>
      <c r="CK57" s="722"/>
      <c r="CL57" s="722"/>
      <c r="CM57" s="728"/>
      <c r="CN57" s="728"/>
      <c r="CO57" s="722"/>
      <c r="CP57" s="789"/>
      <c r="CQ57" s="790"/>
      <c r="CR57" s="728"/>
      <c r="CS57" s="728"/>
      <c r="CT57" s="728"/>
      <c r="CU57" s="728">
        <f t="shared" si="14"/>
        <v>0</v>
      </c>
      <c r="CV57" s="728">
        <f t="shared" si="10"/>
        <v>0</v>
      </c>
      <c r="CW57" s="728"/>
      <c r="CX57" s="794" t="e">
        <f>+CR57/CW57-1</f>
        <v>#DIV/0!</v>
      </c>
      <c r="CY57" s="795"/>
      <c r="CZ57" s="731"/>
      <c r="DA57" s="722"/>
      <c r="DB57" s="722"/>
      <c r="DC57" s="722"/>
      <c r="DD57" s="722"/>
      <c r="DE57" s="789" t="e">
        <f t="shared" si="15"/>
        <v>#DIV/0!</v>
      </c>
      <c r="DF57" s="789" t="e">
        <f t="shared" si="16"/>
        <v>#DIV/0!</v>
      </c>
      <c r="DG57" s="789" t="e">
        <f t="shared" si="17"/>
        <v>#DIV/0!</v>
      </c>
      <c r="DH57" s="789" t="e">
        <f t="shared" si="18"/>
        <v>#DIV/0!</v>
      </c>
      <c r="DI57" s="255"/>
      <c r="DJ57" s="44"/>
      <c r="DL57" s="44"/>
      <c r="DM57" s="389">
        <f t="shared" si="11"/>
        <v>0</v>
      </c>
      <c r="DN57" s="389">
        <f t="shared" si="12"/>
        <v>0</v>
      </c>
      <c r="DO57" s="389">
        <f t="shared" si="13"/>
        <v>0</v>
      </c>
    </row>
    <row r="58" spans="1:220" ht="15" customHeight="1">
      <c r="A58" s="579"/>
      <c r="B58" s="787" t="s">
        <v>564</v>
      </c>
      <c r="C58" s="665" t="s">
        <v>565</v>
      </c>
      <c r="D58" s="145"/>
      <c r="E58" s="145"/>
      <c r="F58" s="145"/>
      <c r="G58" s="145"/>
      <c r="H58" s="245"/>
      <c r="I58" s="411"/>
      <c r="J58" s="145"/>
      <c r="K58" s="145"/>
      <c r="L58" s="145"/>
      <c r="M58" s="145"/>
      <c r="N58" s="245"/>
      <c r="O58" s="412"/>
      <c r="P58" s="145"/>
      <c r="Q58" s="145"/>
      <c r="R58" s="145"/>
      <c r="S58" s="145"/>
      <c r="T58" s="245"/>
      <c r="U58" s="411"/>
      <c r="V58" s="145"/>
      <c r="W58" s="145"/>
      <c r="X58" s="145"/>
      <c r="Y58" s="145"/>
      <c r="Z58" s="277"/>
      <c r="AA58" s="145"/>
      <c r="AB58" s="245"/>
      <c r="AC58" s="411"/>
      <c r="AD58" s="145"/>
      <c r="AE58" s="145"/>
      <c r="AF58" s="145"/>
      <c r="AG58" s="145"/>
      <c r="AH58" s="277"/>
      <c r="AI58" s="145"/>
      <c r="AJ58" s="245"/>
      <c r="AK58" s="411"/>
      <c r="AL58" s="145"/>
      <c r="AM58" s="145"/>
      <c r="AN58" s="145"/>
      <c r="AO58" s="145"/>
      <c r="AP58" s="145"/>
      <c r="AQ58" s="277"/>
      <c r="AR58" s="145"/>
      <c r="AS58" s="245"/>
      <c r="AT58" s="412"/>
      <c r="AU58" s="277"/>
      <c r="AV58" s="145"/>
      <c r="AW58" s="145"/>
      <c r="AX58" s="145"/>
      <c r="AY58" s="145"/>
      <c r="AZ58" s="145"/>
      <c r="BA58" s="245"/>
      <c r="BB58" s="411"/>
      <c r="BC58" s="277"/>
      <c r="BD58" s="145"/>
      <c r="BE58" s="145"/>
      <c r="BF58" s="145"/>
      <c r="BG58" s="145"/>
      <c r="BH58" s="145"/>
      <c r="BI58" s="245"/>
      <c r="BJ58" s="412"/>
      <c r="BK58" s="277"/>
      <c r="BL58" s="145"/>
      <c r="BM58" s="145"/>
      <c r="BN58" s="145"/>
      <c r="BO58" s="145"/>
      <c r="BP58" s="145"/>
      <c r="BQ58" s="145"/>
      <c r="BR58" s="245"/>
      <c r="BS58" s="411"/>
      <c r="BT58" s="277"/>
      <c r="BU58" s="145"/>
      <c r="BV58" s="145"/>
      <c r="BW58" s="145"/>
      <c r="BX58" s="145"/>
      <c r="BY58" s="145"/>
      <c r="BZ58" s="245"/>
      <c r="CA58" s="411"/>
      <c r="CB58" s="277"/>
      <c r="CC58" s="145"/>
      <c r="CD58" s="145"/>
      <c r="CE58" s="145"/>
      <c r="CF58" s="145"/>
      <c r="CG58" s="145"/>
      <c r="CH58" s="245"/>
      <c r="CI58" s="411"/>
      <c r="CJ58" s="277"/>
      <c r="CK58" s="145"/>
      <c r="CL58" s="145"/>
      <c r="CM58" s="145"/>
      <c r="CN58" s="145"/>
      <c r="CO58" s="145"/>
      <c r="CP58" s="245"/>
      <c r="CQ58" s="411"/>
      <c r="CR58" s="145"/>
      <c r="CS58" s="145"/>
      <c r="CT58" s="145"/>
      <c r="CU58" s="145">
        <f t="shared" si="14"/>
        <v>0</v>
      </c>
      <c r="CV58" s="145">
        <f t="shared" si="10"/>
        <v>0</v>
      </c>
      <c r="CW58" s="145"/>
      <c r="CX58" s="788" t="str">
        <f>IFERROR(CR58/CW58-1, "-")</f>
        <v>-</v>
      </c>
      <c r="CY58" s="45"/>
      <c r="CZ58" s="684"/>
      <c r="DA58" s="145"/>
      <c r="DB58" s="145"/>
      <c r="DC58" s="145"/>
      <c r="DD58" s="145"/>
      <c r="DE58" s="245" t="e">
        <f t="shared" si="15"/>
        <v>#DIV/0!</v>
      </c>
      <c r="DF58" s="245" t="e">
        <f t="shared" si="16"/>
        <v>#DIV/0!</v>
      </c>
      <c r="DG58" s="245" t="e">
        <f t="shared" si="17"/>
        <v>#DIV/0!</v>
      </c>
      <c r="DH58" s="245" t="e">
        <f t="shared" si="18"/>
        <v>#DIV/0!</v>
      </c>
      <c r="DI58" s="255"/>
      <c r="DL58" s="44"/>
      <c r="DM58" s="389">
        <f t="shared" si="11"/>
        <v>0</v>
      </c>
      <c r="DN58" s="389">
        <f t="shared" si="12"/>
        <v>0</v>
      </c>
      <c r="DO58" s="389">
        <f t="shared" si="13"/>
        <v>0</v>
      </c>
    </row>
    <row r="59" spans="1:220" s="796" customFormat="1" ht="16.5" customHeight="1" outlineLevel="1">
      <c r="A59" s="2341" t="s">
        <v>558</v>
      </c>
      <c r="B59" s="2341"/>
      <c r="C59" s="665" t="s">
        <v>566</v>
      </c>
      <c r="D59" s="728"/>
      <c r="E59" s="728"/>
      <c r="F59" s="728"/>
      <c r="G59" s="728"/>
      <c r="H59" s="789"/>
      <c r="I59" s="790"/>
      <c r="J59" s="728"/>
      <c r="K59" s="728"/>
      <c r="L59" s="728"/>
      <c r="M59" s="728"/>
      <c r="N59" s="789"/>
      <c r="O59" s="791"/>
      <c r="P59" s="728"/>
      <c r="Q59" s="728"/>
      <c r="R59" s="728"/>
      <c r="S59" s="728"/>
      <c r="T59" s="789"/>
      <c r="U59" s="790"/>
      <c r="V59" s="728"/>
      <c r="W59" s="728"/>
      <c r="X59" s="728"/>
      <c r="Y59" s="728"/>
      <c r="Z59" s="792"/>
      <c r="AA59" s="728"/>
      <c r="AB59" s="789"/>
      <c r="AC59" s="790"/>
      <c r="AD59" s="728"/>
      <c r="AE59" s="728"/>
      <c r="AF59" s="728"/>
      <c r="AG59" s="728"/>
      <c r="AH59" s="792"/>
      <c r="AI59" s="728"/>
      <c r="AJ59" s="789"/>
      <c r="AK59" s="790"/>
      <c r="AL59" s="728"/>
      <c r="AM59" s="728"/>
      <c r="AN59" s="728"/>
      <c r="AO59" s="728"/>
      <c r="AP59" s="728"/>
      <c r="AQ59" s="792"/>
      <c r="AR59" s="728"/>
      <c r="AS59" s="789"/>
      <c r="AT59" s="791"/>
      <c r="AU59" s="792"/>
      <c r="AV59" s="728"/>
      <c r="AW59" s="728"/>
      <c r="AX59" s="728"/>
      <c r="AY59" s="728"/>
      <c r="AZ59" s="728"/>
      <c r="BA59" s="789"/>
      <c r="BB59" s="790"/>
      <c r="BC59" s="792"/>
      <c r="BD59" s="728"/>
      <c r="BE59" s="728"/>
      <c r="BF59" s="728"/>
      <c r="BG59" s="728"/>
      <c r="BH59" s="728"/>
      <c r="BI59" s="789"/>
      <c r="BJ59" s="791"/>
      <c r="BK59" s="792"/>
      <c r="BL59" s="728"/>
      <c r="BM59" s="728"/>
      <c r="BN59" s="728"/>
      <c r="BO59" s="728"/>
      <c r="BP59" s="728"/>
      <c r="BQ59" s="728"/>
      <c r="BR59" s="789"/>
      <c r="BS59" s="790"/>
      <c r="BT59" s="792"/>
      <c r="BU59" s="728"/>
      <c r="BV59" s="728"/>
      <c r="BW59" s="728"/>
      <c r="BX59" s="728"/>
      <c r="BY59" s="728"/>
      <c r="BZ59" s="789"/>
      <c r="CA59" s="793"/>
      <c r="CB59" s="792"/>
      <c r="CC59" s="728"/>
      <c r="CD59" s="728"/>
      <c r="CE59" s="728"/>
      <c r="CF59" s="728"/>
      <c r="CG59" s="728"/>
      <c r="CH59" s="789"/>
      <c r="CI59" s="793"/>
      <c r="CJ59" s="792"/>
      <c r="CK59" s="728"/>
      <c r="CL59" s="728"/>
      <c r="CM59" s="728"/>
      <c r="CN59" s="728"/>
      <c r="CO59" s="728"/>
      <c r="CP59" s="789"/>
      <c r="CQ59" s="790"/>
      <c r="CR59" s="728"/>
      <c r="CS59" s="728"/>
      <c r="CT59" s="728"/>
      <c r="CU59" s="728">
        <f t="shared" si="14"/>
        <v>0</v>
      </c>
      <c r="CV59" s="728">
        <f t="shared" si="10"/>
        <v>0</v>
      </c>
      <c r="CW59" s="728"/>
      <c r="CX59" s="794" t="e">
        <f>+CR59/CW59-1</f>
        <v>#DIV/0!</v>
      </c>
      <c r="CY59" s="795"/>
      <c r="CZ59" s="797"/>
      <c r="DA59" s="728"/>
      <c r="DB59" s="728"/>
      <c r="DC59" s="728"/>
      <c r="DD59" s="728"/>
      <c r="DE59" s="789" t="e">
        <f t="shared" si="15"/>
        <v>#DIV/0!</v>
      </c>
      <c r="DF59" s="789" t="e">
        <f t="shared" si="16"/>
        <v>#DIV/0!</v>
      </c>
      <c r="DG59" s="789" t="e">
        <f t="shared" si="17"/>
        <v>#DIV/0!</v>
      </c>
      <c r="DH59" s="789" t="e">
        <f t="shared" si="18"/>
        <v>#DIV/0!</v>
      </c>
      <c r="DI59" s="255"/>
      <c r="DJ59" s="44"/>
      <c r="DL59" s="44"/>
      <c r="DM59" s="389">
        <f t="shared" si="11"/>
        <v>0</v>
      </c>
      <c r="DN59" s="389">
        <f t="shared" si="12"/>
        <v>0</v>
      </c>
      <c r="DO59" s="389">
        <f t="shared" si="13"/>
        <v>0</v>
      </c>
    </row>
    <row r="60" spans="1:220" s="430" customFormat="1" ht="15" customHeight="1" outlineLevel="1">
      <c r="A60" s="748"/>
      <c r="B60" s="749" t="s">
        <v>492</v>
      </c>
      <c r="C60" s="665" t="s">
        <v>567</v>
      </c>
      <c r="D60" s="526"/>
      <c r="E60" s="526"/>
      <c r="F60" s="526"/>
      <c r="G60" s="526"/>
      <c r="H60" s="427"/>
      <c r="I60" s="750"/>
      <c r="J60" s="526"/>
      <c r="K60" s="526"/>
      <c r="L60" s="526"/>
      <c r="M60" s="526"/>
      <c r="N60" s="427"/>
      <c r="O60" s="751"/>
      <c r="P60" s="526"/>
      <c r="Q60" s="526"/>
      <c r="R60" s="526"/>
      <c r="S60" s="526"/>
      <c r="T60" s="427"/>
      <c r="U60" s="750"/>
      <c r="V60" s="526"/>
      <c r="W60" s="526"/>
      <c r="X60" s="526"/>
      <c r="Y60" s="526"/>
      <c r="Z60" s="428"/>
      <c r="AA60" s="526"/>
      <c r="AB60" s="427"/>
      <c r="AC60" s="750"/>
      <c r="AD60" s="526"/>
      <c r="AE60" s="526"/>
      <c r="AF60" s="526"/>
      <c r="AG60" s="526"/>
      <c r="AH60" s="428"/>
      <c r="AI60" s="526"/>
      <c r="AJ60" s="427"/>
      <c r="AK60" s="750"/>
      <c r="AL60" s="526"/>
      <c r="AM60" s="526"/>
      <c r="AN60" s="526"/>
      <c r="AO60" s="526"/>
      <c r="AP60" s="526"/>
      <c r="AQ60" s="428"/>
      <c r="AR60" s="526"/>
      <c r="AS60" s="427"/>
      <c r="AT60" s="751"/>
      <c r="AU60" s="428"/>
      <c r="AV60" s="526"/>
      <c r="AW60" s="526"/>
      <c r="AX60" s="526"/>
      <c r="AY60" s="526"/>
      <c r="AZ60" s="526"/>
      <c r="BA60" s="427"/>
      <c r="BB60" s="750"/>
      <c r="BC60" s="428"/>
      <c r="BD60" s="526"/>
      <c r="BE60" s="526"/>
      <c r="BF60" s="526"/>
      <c r="BG60" s="526"/>
      <c r="BH60" s="526"/>
      <c r="BI60" s="427"/>
      <c r="BJ60" s="751"/>
      <c r="BK60" s="428"/>
      <c r="BL60" s="526"/>
      <c r="BM60" s="526"/>
      <c r="BN60" s="526"/>
      <c r="BO60" s="526"/>
      <c r="BP60" s="526"/>
      <c r="BQ60" s="526"/>
      <c r="BR60" s="427"/>
      <c r="BS60" s="750"/>
      <c r="BT60" s="428"/>
      <c r="BU60" s="526"/>
      <c r="BV60" s="526"/>
      <c r="BW60" s="526"/>
      <c r="BX60" s="526"/>
      <c r="BY60" s="526"/>
      <c r="BZ60" s="427"/>
      <c r="CA60" s="752"/>
      <c r="CB60" s="428"/>
      <c r="CC60" s="526"/>
      <c r="CD60" s="526"/>
      <c r="CE60" s="526"/>
      <c r="CF60" s="526"/>
      <c r="CG60" s="526"/>
      <c r="CH60" s="427"/>
      <c r="CI60" s="752"/>
      <c r="CJ60" s="428"/>
      <c r="CK60" s="526"/>
      <c r="CL60" s="526"/>
      <c r="CM60" s="526"/>
      <c r="CN60" s="526"/>
      <c r="CO60" s="526"/>
      <c r="CP60" s="427"/>
      <c r="CQ60" s="750"/>
      <c r="CR60" s="526"/>
      <c r="CS60" s="526"/>
      <c r="CT60" s="422"/>
      <c r="CU60" s="526">
        <f t="shared" si="14"/>
        <v>0</v>
      </c>
      <c r="CV60" s="526">
        <f t="shared" si="10"/>
        <v>0</v>
      </c>
      <c r="CW60" s="526"/>
      <c r="CX60" s="753" t="e">
        <f>+CR60/CW60-1</f>
        <v>#DIV/0!</v>
      </c>
      <c r="CY60" s="754"/>
      <c r="CZ60" s="755"/>
      <c r="DA60" s="526"/>
      <c r="DB60" s="526"/>
      <c r="DC60" s="526"/>
      <c r="DD60" s="526"/>
      <c r="DE60" s="427" t="e">
        <f t="shared" si="15"/>
        <v>#DIV/0!</v>
      </c>
      <c r="DF60" s="427" t="e">
        <f t="shared" si="16"/>
        <v>#DIV/0!</v>
      </c>
      <c r="DG60" s="427" t="e">
        <f t="shared" si="17"/>
        <v>#DIV/0!</v>
      </c>
      <c r="DH60" s="427" t="e">
        <f t="shared" si="18"/>
        <v>#DIV/0!</v>
      </c>
      <c r="DI60" s="255"/>
      <c r="DJ60" s="44"/>
      <c r="DL60" s="44"/>
      <c r="DM60" s="389">
        <f t="shared" si="11"/>
        <v>0</v>
      </c>
      <c r="DN60" s="389">
        <f t="shared" si="12"/>
        <v>0</v>
      </c>
      <c r="DO60" s="389">
        <f t="shared" si="13"/>
        <v>0</v>
      </c>
    </row>
    <row r="61" spans="1:220" s="430" customFormat="1" ht="15" customHeight="1" outlineLevel="1">
      <c r="A61" s="748"/>
      <c r="B61" s="749" t="s">
        <v>494</v>
      </c>
      <c r="C61" s="665" t="s">
        <v>568</v>
      </c>
      <c r="D61" s="526"/>
      <c r="E61" s="526"/>
      <c r="F61" s="526"/>
      <c r="G61" s="526"/>
      <c r="H61" s="427"/>
      <c r="I61" s="750"/>
      <c r="J61" s="526"/>
      <c r="K61" s="526"/>
      <c r="L61" s="526"/>
      <c r="M61" s="526"/>
      <c r="N61" s="427"/>
      <c r="O61" s="751"/>
      <c r="P61" s="526"/>
      <c r="Q61" s="526"/>
      <c r="R61" s="526"/>
      <c r="S61" s="526"/>
      <c r="T61" s="427"/>
      <c r="U61" s="750"/>
      <c r="V61" s="526"/>
      <c r="W61" s="526"/>
      <c r="X61" s="526"/>
      <c r="Y61" s="526"/>
      <c r="Z61" s="428"/>
      <c r="AA61" s="526"/>
      <c r="AB61" s="427"/>
      <c r="AC61" s="750"/>
      <c r="AD61" s="526"/>
      <c r="AE61" s="526"/>
      <c r="AF61" s="526"/>
      <c r="AG61" s="526"/>
      <c r="AH61" s="428"/>
      <c r="AI61" s="526"/>
      <c r="AJ61" s="427"/>
      <c r="AK61" s="750"/>
      <c r="AL61" s="526"/>
      <c r="AM61" s="526"/>
      <c r="AN61" s="526"/>
      <c r="AO61" s="526"/>
      <c r="AP61" s="526"/>
      <c r="AQ61" s="428"/>
      <c r="AR61" s="526"/>
      <c r="AS61" s="427"/>
      <c r="AT61" s="751"/>
      <c r="AU61" s="428"/>
      <c r="AV61" s="526"/>
      <c r="AW61" s="526"/>
      <c r="AX61" s="526"/>
      <c r="AY61" s="526"/>
      <c r="AZ61" s="526"/>
      <c r="BA61" s="427"/>
      <c r="BB61" s="750"/>
      <c r="BC61" s="428"/>
      <c r="BD61" s="526"/>
      <c r="BE61" s="526"/>
      <c r="BF61" s="526"/>
      <c r="BG61" s="526"/>
      <c r="BH61" s="526"/>
      <c r="BI61" s="427"/>
      <c r="BJ61" s="751"/>
      <c r="BK61" s="428"/>
      <c r="BL61" s="526"/>
      <c r="BM61" s="526"/>
      <c r="BN61" s="526"/>
      <c r="BO61" s="526"/>
      <c r="BP61" s="526"/>
      <c r="BQ61" s="526"/>
      <c r="BR61" s="427"/>
      <c r="BS61" s="750"/>
      <c r="BT61" s="428"/>
      <c r="BU61" s="526"/>
      <c r="BV61" s="526"/>
      <c r="BW61" s="526"/>
      <c r="BX61" s="526"/>
      <c r="BY61" s="526"/>
      <c r="BZ61" s="427"/>
      <c r="CA61" s="752"/>
      <c r="CB61" s="428"/>
      <c r="CC61" s="526"/>
      <c r="CD61" s="526"/>
      <c r="CE61" s="526"/>
      <c r="CF61" s="526"/>
      <c r="CG61" s="526"/>
      <c r="CH61" s="427"/>
      <c r="CI61" s="752"/>
      <c r="CJ61" s="428"/>
      <c r="CK61" s="526"/>
      <c r="CL61" s="526"/>
      <c r="CM61" s="526"/>
      <c r="CN61" s="526"/>
      <c r="CO61" s="526"/>
      <c r="CP61" s="427"/>
      <c r="CQ61" s="750"/>
      <c r="CR61" s="526"/>
      <c r="CS61" s="526"/>
      <c r="CT61" s="422"/>
      <c r="CU61" s="526">
        <f t="shared" si="14"/>
        <v>0</v>
      </c>
      <c r="CV61" s="526">
        <f t="shared" si="10"/>
        <v>0</v>
      </c>
      <c r="CW61" s="526"/>
      <c r="CX61" s="753" t="e">
        <f>+CR61/CW61-1</f>
        <v>#DIV/0!</v>
      </c>
      <c r="CY61" s="754"/>
      <c r="CZ61" s="755"/>
      <c r="DA61" s="526"/>
      <c r="DB61" s="526"/>
      <c r="DC61" s="526"/>
      <c r="DD61" s="526"/>
      <c r="DE61" s="427" t="e">
        <f t="shared" si="15"/>
        <v>#DIV/0!</v>
      </c>
      <c r="DF61" s="427" t="e">
        <f t="shared" si="16"/>
        <v>#DIV/0!</v>
      </c>
      <c r="DG61" s="427" t="e">
        <f t="shared" si="17"/>
        <v>#DIV/0!</v>
      </c>
      <c r="DH61" s="427" t="e">
        <f t="shared" si="18"/>
        <v>#DIV/0!</v>
      </c>
      <c r="DI61" s="255"/>
      <c r="DJ61" s="44"/>
      <c r="DL61" s="44"/>
      <c r="DM61" s="389">
        <f t="shared" si="11"/>
        <v>0</v>
      </c>
      <c r="DN61" s="389">
        <f t="shared" si="12"/>
        <v>0</v>
      </c>
      <c r="DO61" s="389">
        <f t="shared" si="13"/>
        <v>0</v>
      </c>
    </row>
    <row r="62" spans="1:220" s="430" customFormat="1" ht="15" customHeight="1" outlineLevel="1">
      <c r="A62" s="748"/>
      <c r="B62" s="749" t="s">
        <v>496</v>
      </c>
      <c r="C62" s="665" t="s">
        <v>569</v>
      </c>
      <c r="D62" s="526"/>
      <c r="E62" s="526"/>
      <c r="F62" s="526"/>
      <c r="G62" s="526"/>
      <c r="H62" s="427"/>
      <c r="I62" s="750"/>
      <c r="J62" s="526"/>
      <c r="K62" s="526"/>
      <c r="L62" s="526"/>
      <c r="M62" s="526"/>
      <c r="N62" s="427"/>
      <c r="O62" s="751"/>
      <c r="P62" s="526"/>
      <c r="Q62" s="526"/>
      <c r="R62" s="526"/>
      <c r="S62" s="526"/>
      <c r="T62" s="427"/>
      <c r="U62" s="750"/>
      <c r="V62" s="526"/>
      <c r="W62" s="526"/>
      <c r="X62" s="526"/>
      <c r="Y62" s="526"/>
      <c r="Z62" s="428"/>
      <c r="AA62" s="526"/>
      <c r="AB62" s="427"/>
      <c r="AC62" s="750"/>
      <c r="AD62" s="526"/>
      <c r="AE62" s="526"/>
      <c r="AF62" s="526"/>
      <c r="AG62" s="526"/>
      <c r="AH62" s="428"/>
      <c r="AI62" s="526"/>
      <c r="AJ62" s="427"/>
      <c r="AK62" s="750"/>
      <c r="AL62" s="526"/>
      <c r="AM62" s="526"/>
      <c r="AN62" s="526"/>
      <c r="AO62" s="526"/>
      <c r="AP62" s="526"/>
      <c r="AQ62" s="428"/>
      <c r="AR62" s="526"/>
      <c r="AS62" s="427"/>
      <c r="AT62" s="751"/>
      <c r="AU62" s="428"/>
      <c r="AV62" s="526"/>
      <c r="AW62" s="526"/>
      <c r="AX62" s="526"/>
      <c r="AY62" s="526"/>
      <c r="AZ62" s="526"/>
      <c r="BA62" s="427"/>
      <c r="BB62" s="750"/>
      <c r="BC62" s="428"/>
      <c r="BD62" s="526"/>
      <c r="BE62" s="526"/>
      <c r="BF62" s="526"/>
      <c r="BG62" s="526"/>
      <c r="BH62" s="526"/>
      <c r="BI62" s="427"/>
      <c r="BJ62" s="751"/>
      <c r="BK62" s="428"/>
      <c r="BL62" s="526"/>
      <c r="BM62" s="526"/>
      <c r="BN62" s="526"/>
      <c r="BO62" s="526"/>
      <c r="BP62" s="526"/>
      <c r="BQ62" s="526"/>
      <c r="BR62" s="427"/>
      <c r="BS62" s="750"/>
      <c r="BT62" s="428"/>
      <c r="BU62" s="526"/>
      <c r="BV62" s="526"/>
      <c r="BW62" s="526"/>
      <c r="BX62" s="526"/>
      <c r="BY62" s="526"/>
      <c r="BZ62" s="427"/>
      <c r="CA62" s="752"/>
      <c r="CB62" s="428"/>
      <c r="CC62" s="526"/>
      <c r="CD62" s="526"/>
      <c r="CE62" s="526"/>
      <c r="CF62" s="526"/>
      <c r="CG62" s="526"/>
      <c r="CH62" s="427"/>
      <c r="CI62" s="752"/>
      <c r="CJ62" s="428"/>
      <c r="CK62" s="526"/>
      <c r="CL62" s="526"/>
      <c r="CM62" s="526"/>
      <c r="CN62" s="526"/>
      <c r="CO62" s="526"/>
      <c r="CP62" s="427"/>
      <c r="CQ62" s="750"/>
      <c r="CR62" s="526"/>
      <c r="CS62" s="526"/>
      <c r="CT62" s="422"/>
      <c r="CU62" s="526">
        <f t="shared" si="14"/>
        <v>0</v>
      </c>
      <c r="CV62" s="526">
        <f t="shared" si="10"/>
        <v>0</v>
      </c>
      <c r="CW62" s="526"/>
      <c r="CX62" s="753"/>
      <c r="CY62" s="754"/>
      <c r="CZ62" s="755"/>
      <c r="DA62" s="526"/>
      <c r="DB62" s="526"/>
      <c r="DC62" s="526"/>
      <c r="DD62" s="526"/>
      <c r="DE62" s="427"/>
      <c r="DF62" s="427"/>
      <c r="DG62" s="427"/>
      <c r="DH62" s="427"/>
      <c r="DI62" s="255"/>
      <c r="DJ62" s="44"/>
      <c r="DL62" s="44"/>
      <c r="DM62" s="389">
        <f t="shared" si="11"/>
        <v>0</v>
      </c>
      <c r="DN62" s="389">
        <f t="shared" si="12"/>
        <v>0</v>
      </c>
      <c r="DO62" s="389">
        <f t="shared" si="13"/>
        <v>0</v>
      </c>
    </row>
    <row r="63" spans="1:220" s="430" customFormat="1" ht="15" customHeight="1" outlineLevel="1">
      <c r="A63" s="748"/>
      <c r="B63" s="749" t="s">
        <v>498</v>
      </c>
      <c r="C63" s="665" t="s">
        <v>570</v>
      </c>
      <c r="D63" s="526"/>
      <c r="E63" s="526"/>
      <c r="F63" s="526"/>
      <c r="G63" s="526"/>
      <c r="H63" s="427"/>
      <c r="I63" s="750"/>
      <c r="J63" s="526"/>
      <c r="K63" s="526"/>
      <c r="L63" s="526"/>
      <c r="M63" s="526"/>
      <c r="N63" s="427"/>
      <c r="O63" s="751"/>
      <c r="P63" s="526"/>
      <c r="Q63" s="526"/>
      <c r="R63" s="526"/>
      <c r="S63" s="526"/>
      <c r="T63" s="427"/>
      <c r="U63" s="750"/>
      <c r="V63" s="526"/>
      <c r="W63" s="526"/>
      <c r="X63" s="526"/>
      <c r="Y63" s="526"/>
      <c r="Z63" s="428"/>
      <c r="AA63" s="526"/>
      <c r="AB63" s="427"/>
      <c r="AC63" s="750"/>
      <c r="AD63" s="526"/>
      <c r="AE63" s="526"/>
      <c r="AF63" s="526"/>
      <c r="AG63" s="526"/>
      <c r="AH63" s="428"/>
      <c r="AI63" s="526"/>
      <c r="AJ63" s="427"/>
      <c r="AK63" s="750"/>
      <c r="AL63" s="526"/>
      <c r="AM63" s="526"/>
      <c r="AN63" s="526"/>
      <c r="AO63" s="526"/>
      <c r="AP63" s="526"/>
      <c r="AQ63" s="428"/>
      <c r="AR63" s="526"/>
      <c r="AS63" s="427"/>
      <c r="AT63" s="751"/>
      <c r="AU63" s="428"/>
      <c r="AV63" s="526"/>
      <c r="AW63" s="526"/>
      <c r="AX63" s="526"/>
      <c r="AY63" s="526"/>
      <c r="AZ63" s="526"/>
      <c r="BA63" s="427"/>
      <c r="BB63" s="750"/>
      <c r="BC63" s="428"/>
      <c r="BD63" s="526"/>
      <c r="BE63" s="526"/>
      <c r="BF63" s="526"/>
      <c r="BG63" s="526"/>
      <c r="BH63" s="526"/>
      <c r="BI63" s="427"/>
      <c r="BJ63" s="751"/>
      <c r="BK63" s="428"/>
      <c r="BL63" s="526"/>
      <c r="BM63" s="526"/>
      <c r="BN63" s="526"/>
      <c r="BO63" s="526"/>
      <c r="BP63" s="526"/>
      <c r="BQ63" s="526"/>
      <c r="BR63" s="427"/>
      <c r="BS63" s="750"/>
      <c r="BT63" s="428"/>
      <c r="BU63" s="526"/>
      <c r="BV63" s="526"/>
      <c r="BW63" s="526"/>
      <c r="BX63" s="526"/>
      <c r="BY63" s="526"/>
      <c r="BZ63" s="427"/>
      <c r="CA63" s="752"/>
      <c r="CB63" s="428"/>
      <c r="CC63" s="526"/>
      <c r="CD63" s="526"/>
      <c r="CE63" s="526"/>
      <c r="CF63" s="526"/>
      <c r="CG63" s="526"/>
      <c r="CH63" s="427"/>
      <c r="CI63" s="752"/>
      <c r="CJ63" s="428"/>
      <c r="CK63" s="526"/>
      <c r="CL63" s="526"/>
      <c r="CM63" s="526"/>
      <c r="CN63" s="526"/>
      <c r="CO63" s="526"/>
      <c r="CP63" s="427"/>
      <c r="CQ63" s="750"/>
      <c r="CR63" s="526"/>
      <c r="CS63" s="526"/>
      <c r="CT63" s="422"/>
      <c r="CU63" s="526">
        <f t="shared" si="14"/>
        <v>0</v>
      </c>
      <c r="CV63" s="526">
        <f t="shared" si="10"/>
        <v>0</v>
      </c>
      <c r="CW63" s="526"/>
      <c r="CX63" s="753"/>
      <c r="CY63" s="754"/>
      <c r="CZ63" s="755"/>
      <c r="DA63" s="526"/>
      <c r="DB63" s="526"/>
      <c r="DC63" s="526"/>
      <c r="DD63" s="526"/>
      <c r="DE63" s="427"/>
      <c r="DF63" s="427"/>
      <c r="DG63" s="427"/>
      <c r="DH63" s="427"/>
      <c r="DI63" s="255"/>
      <c r="DJ63" s="44"/>
      <c r="DL63" s="44"/>
      <c r="DM63" s="389">
        <f t="shared" si="11"/>
        <v>0</v>
      </c>
      <c r="DN63" s="389">
        <f t="shared" si="12"/>
        <v>0</v>
      </c>
      <c r="DO63" s="389">
        <f t="shared" si="13"/>
        <v>0</v>
      </c>
    </row>
    <row r="64" spans="1:220" s="430" customFormat="1" ht="15" customHeight="1" outlineLevel="1">
      <c r="A64" s="748"/>
      <c r="B64" s="749" t="s">
        <v>500</v>
      </c>
      <c r="C64" s="665" t="s">
        <v>571</v>
      </c>
      <c r="D64" s="526"/>
      <c r="E64" s="526"/>
      <c r="F64" s="526"/>
      <c r="G64" s="526"/>
      <c r="H64" s="427"/>
      <c r="I64" s="750"/>
      <c r="J64" s="526"/>
      <c r="K64" s="526"/>
      <c r="L64" s="526"/>
      <c r="M64" s="526"/>
      <c r="N64" s="427"/>
      <c r="O64" s="751"/>
      <c r="P64" s="526"/>
      <c r="Q64" s="526"/>
      <c r="R64" s="526"/>
      <c r="S64" s="526"/>
      <c r="T64" s="427"/>
      <c r="U64" s="750"/>
      <c r="V64" s="526"/>
      <c r="W64" s="526"/>
      <c r="X64" s="526"/>
      <c r="Y64" s="526"/>
      <c r="Z64" s="428"/>
      <c r="AA64" s="526"/>
      <c r="AB64" s="427"/>
      <c r="AC64" s="750"/>
      <c r="AD64" s="526"/>
      <c r="AE64" s="526"/>
      <c r="AF64" s="526"/>
      <c r="AG64" s="526"/>
      <c r="AH64" s="428"/>
      <c r="AI64" s="526"/>
      <c r="AJ64" s="427"/>
      <c r="AK64" s="750"/>
      <c r="AL64" s="526"/>
      <c r="AM64" s="526"/>
      <c r="AN64" s="526"/>
      <c r="AO64" s="526"/>
      <c r="AP64" s="526"/>
      <c r="AQ64" s="428"/>
      <c r="AR64" s="526"/>
      <c r="AS64" s="427"/>
      <c r="AT64" s="751"/>
      <c r="AU64" s="428"/>
      <c r="AV64" s="526"/>
      <c r="AW64" s="526"/>
      <c r="AX64" s="526"/>
      <c r="AY64" s="526"/>
      <c r="AZ64" s="526"/>
      <c r="BA64" s="427"/>
      <c r="BB64" s="750"/>
      <c r="BC64" s="428"/>
      <c r="BD64" s="526"/>
      <c r="BE64" s="526"/>
      <c r="BF64" s="526"/>
      <c r="BG64" s="526"/>
      <c r="BH64" s="526"/>
      <c r="BI64" s="427"/>
      <c r="BJ64" s="751"/>
      <c r="BK64" s="428"/>
      <c r="BL64" s="526"/>
      <c r="BM64" s="526"/>
      <c r="BN64" s="526"/>
      <c r="BO64" s="526"/>
      <c r="BP64" s="526"/>
      <c r="BQ64" s="526"/>
      <c r="BR64" s="427"/>
      <c r="BS64" s="750"/>
      <c r="BT64" s="428"/>
      <c r="BU64" s="526"/>
      <c r="BV64" s="526"/>
      <c r="BW64" s="526"/>
      <c r="BX64" s="526"/>
      <c r="BY64" s="526"/>
      <c r="BZ64" s="427"/>
      <c r="CA64" s="752"/>
      <c r="CB64" s="428"/>
      <c r="CC64" s="526"/>
      <c r="CD64" s="526"/>
      <c r="CE64" s="526"/>
      <c r="CF64" s="526"/>
      <c r="CG64" s="526"/>
      <c r="CH64" s="427"/>
      <c r="CI64" s="752"/>
      <c r="CJ64" s="428"/>
      <c r="CK64" s="526"/>
      <c r="CL64" s="526"/>
      <c r="CM64" s="526"/>
      <c r="CN64" s="526"/>
      <c r="CO64" s="526"/>
      <c r="CP64" s="427"/>
      <c r="CQ64" s="750"/>
      <c r="CR64" s="526"/>
      <c r="CS64" s="526"/>
      <c r="CT64" s="422"/>
      <c r="CU64" s="526">
        <f t="shared" si="14"/>
        <v>0</v>
      </c>
      <c r="CV64" s="526">
        <f t="shared" si="10"/>
        <v>0</v>
      </c>
      <c r="CW64" s="526"/>
      <c r="CX64" s="753"/>
      <c r="CY64" s="754"/>
      <c r="CZ64" s="755"/>
      <c r="DA64" s="526"/>
      <c r="DB64" s="526"/>
      <c r="DC64" s="526"/>
      <c r="DD64" s="526"/>
      <c r="DE64" s="427"/>
      <c r="DF64" s="427"/>
      <c r="DG64" s="427"/>
      <c r="DH64" s="427"/>
      <c r="DI64" s="255"/>
      <c r="DJ64" s="44"/>
      <c r="DL64" s="44"/>
      <c r="DM64" s="389">
        <f t="shared" si="11"/>
        <v>0</v>
      </c>
      <c r="DN64" s="389">
        <f t="shared" si="12"/>
        <v>0</v>
      </c>
      <c r="DO64" s="389">
        <f t="shared" si="13"/>
        <v>0</v>
      </c>
    </row>
    <row r="65" spans="1:119" s="430" customFormat="1" ht="15" customHeight="1" outlineLevel="1">
      <c r="A65" s="748"/>
      <c r="B65" s="749" t="s">
        <v>502</v>
      </c>
      <c r="C65" s="665" t="s">
        <v>572</v>
      </c>
      <c r="D65" s="526"/>
      <c r="E65" s="526"/>
      <c r="F65" s="526"/>
      <c r="G65" s="526"/>
      <c r="H65" s="427"/>
      <c r="I65" s="750"/>
      <c r="J65" s="526"/>
      <c r="K65" s="526"/>
      <c r="L65" s="526"/>
      <c r="M65" s="526"/>
      <c r="N65" s="427"/>
      <c r="O65" s="751"/>
      <c r="P65" s="526"/>
      <c r="Q65" s="526"/>
      <c r="R65" s="526"/>
      <c r="S65" s="526"/>
      <c r="T65" s="427"/>
      <c r="U65" s="750"/>
      <c r="V65" s="526"/>
      <c r="W65" s="526"/>
      <c r="X65" s="526"/>
      <c r="Y65" s="526"/>
      <c r="Z65" s="428"/>
      <c r="AA65" s="526"/>
      <c r="AB65" s="427"/>
      <c r="AC65" s="750"/>
      <c r="AD65" s="526"/>
      <c r="AE65" s="526"/>
      <c r="AF65" s="526"/>
      <c r="AG65" s="526"/>
      <c r="AH65" s="428"/>
      <c r="AI65" s="526"/>
      <c r="AJ65" s="427"/>
      <c r="AK65" s="750"/>
      <c r="AL65" s="526"/>
      <c r="AM65" s="526"/>
      <c r="AN65" s="526"/>
      <c r="AO65" s="526"/>
      <c r="AP65" s="526"/>
      <c r="AQ65" s="428"/>
      <c r="AR65" s="526"/>
      <c r="AS65" s="427"/>
      <c r="AT65" s="751"/>
      <c r="AU65" s="428"/>
      <c r="AV65" s="526"/>
      <c r="AW65" s="526"/>
      <c r="AX65" s="526"/>
      <c r="AY65" s="526"/>
      <c r="AZ65" s="526"/>
      <c r="BA65" s="427"/>
      <c r="BB65" s="750"/>
      <c r="BC65" s="428"/>
      <c r="BD65" s="526"/>
      <c r="BE65" s="526"/>
      <c r="BF65" s="526"/>
      <c r="BG65" s="526"/>
      <c r="BH65" s="526"/>
      <c r="BI65" s="427"/>
      <c r="BJ65" s="751"/>
      <c r="BK65" s="428"/>
      <c r="BL65" s="526"/>
      <c r="BM65" s="526"/>
      <c r="BN65" s="526"/>
      <c r="BO65" s="526"/>
      <c r="BP65" s="526"/>
      <c r="BQ65" s="526"/>
      <c r="BR65" s="427"/>
      <c r="BS65" s="750"/>
      <c r="BT65" s="428"/>
      <c r="BU65" s="526"/>
      <c r="BV65" s="526"/>
      <c r="BW65" s="526"/>
      <c r="BX65" s="526"/>
      <c r="BY65" s="526"/>
      <c r="BZ65" s="427"/>
      <c r="CA65" s="752"/>
      <c r="CB65" s="428"/>
      <c r="CC65" s="526"/>
      <c r="CD65" s="526"/>
      <c r="CE65" s="526"/>
      <c r="CF65" s="526"/>
      <c r="CG65" s="526"/>
      <c r="CH65" s="427"/>
      <c r="CI65" s="752"/>
      <c r="CJ65" s="428"/>
      <c r="CK65" s="526"/>
      <c r="CL65" s="526"/>
      <c r="CM65" s="526"/>
      <c r="CN65" s="526"/>
      <c r="CO65" s="526"/>
      <c r="CP65" s="427"/>
      <c r="CQ65" s="750"/>
      <c r="CR65" s="526"/>
      <c r="CS65" s="526"/>
      <c r="CT65" s="422"/>
      <c r="CU65" s="526">
        <f t="shared" si="14"/>
        <v>0</v>
      </c>
      <c r="CV65" s="526">
        <f t="shared" si="10"/>
        <v>0</v>
      </c>
      <c r="CW65" s="526"/>
      <c r="CX65" s="753" t="e">
        <f>+CR65/CW65-1</f>
        <v>#DIV/0!</v>
      </c>
      <c r="CY65" s="754"/>
      <c r="CZ65" s="755"/>
      <c r="DA65" s="526"/>
      <c r="DB65" s="526"/>
      <c r="DC65" s="526"/>
      <c r="DD65" s="526"/>
      <c r="DE65" s="427" t="e">
        <f>(CZ65-DD65)/DD65</f>
        <v>#DIV/0!</v>
      </c>
      <c r="DF65" s="427" t="e">
        <f>(DA65-DD65)/DD65</f>
        <v>#DIV/0!</v>
      </c>
      <c r="DG65" s="427" t="e">
        <f>(DB65-DD65)/DD65</f>
        <v>#DIV/0!</v>
      </c>
      <c r="DH65" s="427" t="e">
        <f>(DC65-DD65)/DD65</f>
        <v>#DIV/0!</v>
      </c>
      <c r="DI65" s="255"/>
      <c r="DJ65" s="44"/>
      <c r="DL65" s="44"/>
      <c r="DM65" s="389">
        <f t="shared" si="11"/>
        <v>0</v>
      </c>
      <c r="DN65" s="389">
        <f t="shared" si="12"/>
        <v>0</v>
      </c>
      <c r="DO65" s="389">
        <f t="shared" si="13"/>
        <v>0</v>
      </c>
    </row>
    <row r="66" spans="1:119" s="430" customFormat="1" ht="15" customHeight="1" outlineLevel="1">
      <c r="A66" s="748"/>
      <c r="B66" s="749" t="s">
        <v>504</v>
      </c>
      <c r="C66" s="665" t="s">
        <v>573</v>
      </c>
      <c r="D66" s="526"/>
      <c r="E66" s="526"/>
      <c r="F66" s="526"/>
      <c r="G66" s="526"/>
      <c r="H66" s="427"/>
      <c r="I66" s="750"/>
      <c r="J66" s="526"/>
      <c r="K66" s="526"/>
      <c r="L66" s="526"/>
      <c r="M66" s="526"/>
      <c r="N66" s="427"/>
      <c r="O66" s="751"/>
      <c r="P66" s="526"/>
      <c r="Q66" s="526"/>
      <c r="R66" s="526"/>
      <c r="S66" s="526"/>
      <c r="T66" s="427"/>
      <c r="U66" s="750"/>
      <c r="V66" s="526"/>
      <c r="W66" s="526"/>
      <c r="X66" s="526"/>
      <c r="Y66" s="526"/>
      <c r="Z66" s="428"/>
      <c r="AA66" s="526"/>
      <c r="AB66" s="427"/>
      <c r="AC66" s="750"/>
      <c r="AD66" s="526"/>
      <c r="AE66" s="526"/>
      <c r="AF66" s="526"/>
      <c r="AG66" s="526"/>
      <c r="AH66" s="428"/>
      <c r="AI66" s="526"/>
      <c r="AJ66" s="427"/>
      <c r="AK66" s="750"/>
      <c r="AL66" s="526"/>
      <c r="AM66" s="526"/>
      <c r="AN66" s="526"/>
      <c r="AO66" s="526"/>
      <c r="AP66" s="526"/>
      <c r="AQ66" s="428"/>
      <c r="AR66" s="526"/>
      <c r="AS66" s="427"/>
      <c r="AT66" s="751"/>
      <c r="AU66" s="428"/>
      <c r="AV66" s="526"/>
      <c r="AW66" s="526"/>
      <c r="AX66" s="526"/>
      <c r="AY66" s="526"/>
      <c r="AZ66" s="526"/>
      <c r="BA66" s="427"/>
      <c r="BB66" s="750"/>
      <c r="BC66" s="428"/>
      <c r="BD66" s="526"/>
      <c r="BE66" s="526"/>
      <c r="BF66" s="526"/>
      <c r="BG66" s="526"/>
      <c r="BH66" s="526"/>
      <c r="BI66" s="427"/>
      <c r="BJ66" s="751"/>
      <c r="BK66" s="428"/>
      <c r="BL66" s="526"/>
      <c r="BM66" s="526"/>
      <c r="BN66" s="526"/>
      <c r="BO66" s="526"/>
      <c r="BP66" s="526"/>
      <c r="BQ66" s="526"/>
      <c r="BR66" s="427"/>
      <c r="BS66" s="750"/>
      <c r="BT66" s="428"/>
      <c r="BU66" s="526"/>
      <c r="BV66" s="526"/>
      <c r="BW66" s="526"/>
      <c r="BX66" s="526"/>
      <c r="BY66" s="526"/>
      <c r="BZ66" s="427"/>
      <c r="CA66" s="752"/>
      <c r="CB66" s="428"/>
      <c r="CC66" s="526"/>
      <c r="CD66" s="526"/>
      <c r="CE66" s="526"/>
      <c r="CF66" s="526"/>
      <c r="CG66" s="526"/>
      <c r="CH66" s="427"/>
      <c r="CI66" s="752"/>
      <c r="CJ66" s="428"/>
      <c r="CK66" s="526"/>
      <c r="CL66" s="526"/>
      <c r="CM66" s="526"/>
      <c r="CN66" s="526"/>
      <c r="CO66" s="526"/>
      <c r="CP66" s="427"/>
      <c r="CQ66" s="750"/>
      <c r="CR66" s="526"/>
      <c r="CS66" s="526"/>
      <c r="CT66" s="422"/>
      <c r="CU66" s="526">
        <f t="shared" si="14"/>
        <v>0</v>
      </c>
      <c r="CV66" s="526">
        <f t="shared" si="10"/>
        <v>0</v>
      </c>
      <c r="CW66" s="526"/>
      <c r="CX66" s="753" t="e">
        <f>+CR66/CW66-1</f>
        <v>#DIV/0!</v>
      </c>
      <c r="CY66" s="754"/>
      <c r="CZ66" s="755"/>
      <c r="DA66" s="526"/>
      <c r="DB66" s="526"/>
      <c r="DC66" s="526"/>
      <c r="DD66" s="526"/>
      <c r="DE66" s="427" t="e">
        <f>(CZ66-DD66)/DD66</f>
        <v>#DIV/0!</v>
      </c>
      <c r="DF66" s="427" t="e">
        <f>(DA66-DD66)/DD66</f>
        <v>#DIV/0!</v>
      </c>
      <c r="DG66" s="427" t="e">
        <f>(DB66-DD66)/DD66</f>
        <v>#DIV/0!</v>
      </c>
      <c r="DH66" s="427" t="e">
        <f>(DC66-DD66)/DD66</f>
        <v>#DIV/0!</v>
      </c>
      <c r="DI66" s="255"/>
      <c r="DJ66" s="44"/>
      <c r="DL66" s="44"/>
      <c r="DM66" s="389">
        <f t="shared" si="11"/>
        <v>0</v>
      </c>
      <c r="DN66" s="389">
        <f t="shared" si="12"/>
        <v>0</v>
      </c>
      <c r="DO66" s="389">
        <f t="shared" si="13"/>
        <v>0</v>
      </c>
    </row>
    <row r="67" spans="1:119" s="430" customFormat="1" ht="15" customHeight="1" outlineLevel="1">
      <c r="A67" s="748"/>
      <c r="B67" s="749" t="s">
        <v>506</v>
      </c>
      <c r="C67" s="665" t="s">
        <v>574</v>
      </c>
      <c r="D67" s="526"/>
      <c r="E67" s="526"/>
      <c r="F67" s="526"/>
      <c r="G67" s="526"/>
      <c r="H67" s="427"/>
      <c r="I67" s="750"/>
      <c r="J67" s="526"/>
      <c r="K67" s="526"/>
      <c r="L67" s="526"/>
      <c r="M67" s="526"/>
      <c r="N67" s="427"/>
      <c r="O67" s="751"/>
      <c r="P67" s="526"/>
      <c r="Q67" s="526"/>
      <c r="R67" s="526"/>
      <c r="S67" s="526"/>
      <c r="T67" s="427"/>
      <c r="U67" s="750"/>
      <c r="V67" s="526"/>
      <c r="W67" s="526"/>
      <c r="X67" s="526"/>
      <c r="Y67" s="526"/>
      <c r="Z67" s="428"/>
      <c r="AA67" s="526"/>
      <c r="AB67" s="427"/>
      <c r="AC67" s="750"/>
      <c r="AD67" s="526"/>
      <c r="AE67" s="526"/>
      <c r="AF67" s="526"/>
      <c r="AG67" s="526"/>
      <c r="AH67" s="428"/>
      <c r="AI67" s="526"/>
      <c r="AJ67" s="427"/>
      <c r="AK67" s="750"/>
      <c r="AL67" s="526"/>
      <c r="AM67" s="526"/>
      <c r="AN67" s="526"/>
      <c r="AO67" s="526"/>
      <c r="AP67" s="526"/>
      <c r="AQ67" s="428"/>
      <c r="AR67" s="526"/>
      <c r="AS67" s="427"/>
      <c r="AT67" s="751"/>
      <c r="AU67" s="428"/>
      <c r="AV67" s="526"/>
      <c r="AW67" s="526"/>
      <c r="AX67" s="526"/>
      <c r="AY67" s="526"/>
      <c r="AZ67" s="526"/>
      <c r="BA67" s="427"/>
      <c r="BB67" s="750"/>
      <c r="BC67" s="428"/>
      <c r="BD67" s="526"/>
      <c r="BE67" s="526"/>
      <c r="BF67" s="526"/>
      <c r="BG67" s="526"/>
      <c r="BH67" s="526"/>
      <c r="BI67" s="427"/>
      <c r="BJ67" s="751"/>
      <c r="BK67" s="428"/>
      <c r="BL67" s="526"/>
      <c r="BM67" s="526"/>
      <c r="BN67" s="526"/>
      <c r="BO67" s="526"/>
      <c r="BP67" s="526"/>
      <c r="BQ67" s="526"/>
      <c r="BR67" s="427"/>
      <c r="BS67" s="750"/>
      <c r="BT67" s="428"/>
      <c r="BU67" s="526"/>
      <c r="BV67" s="526"/>
      <c r="BW67" s="526"/>
      <c r="BX67" s="526"/>
      <c r="BY67" s="526"/>
      <c r="BZ67" s="427"/>
      <c r="CA67" s="752"/>
      <c r="CB67" s="428"/>
      <c r="CC67" s="526"/>
      <c r="CD67" s="526"/>
      <c r="CE67" s="526"/>
      <c r="CF67" s="526"/>
      <c r="CG67" s="526"/>
      <c r="CH67" s="427"/>
      <c r="CI67" s="752"/>
      <c r="CJ67" s="428"/>
      <c r="CK67" s="526"/>
      <c r="CL67" s="526"/>
      <c r="CM67" s="526"/>
      <c r="CN67" s="526"/>
      <c r="CO67" s="526"/>
      <c r="CP67" s="427"/>
      <c r="CQ67" s="750"/>
      <c r="CR67" s="526"/>
      <c r="CS67" s="526"/>
      <c r="CT67" s="422"/>
      <c r="CU67" s="526">
        <f t="shared" si="14"/>
        <v>0</v>
      </c>
      <c r="CV67" s="526">
        <f t="shared" si="10"/>
        <v>0</v>
      </c>
      <c r="CW67" s="526"/>
      <c r="CX67" s="753" t="e">
        <f>+CR67/CW67-1</f>
        <v>#DIV/0!</v>
      </c>
      <c r="CY67" s="754"/>
      <c r="CZ67" s="755"/>
      <c r="DA67" s="526"/>
      <c r="DB67" s="526"/>
      <c r="DC67" s="526"/>
      <c r="DD67" s="526"/>
      <c r="DE67" s="427" t="e">
        <f>(CZ67-DD67)/DD67</f>
        <v>#DIV/0!</v>
      </c>
      <c r="DF67" s="427" t="e">
        <f>(DA67-DD67)/DD67</f>
        <v>#DIV/0!</v>
      </c>
      <c r="DG67" s="427" t="e">
        <f>(DB67-DD67)/DD67</f>
        <v>#DIV/0!</v>
      </c>
      <c r="DH67" s="427" t="e">
        <f>(DC67-DD67)/DD67</f>
        <v>#DIV/0!</v>
      </c>
      <c r="DI67" s="255"/>
      <c r="DJ67" s="44"/>
      <c r="DL67" s="44"/>
      <c r="DM67" s="389">
        <f t="shared" si="11"/>
        <v>0</v>
      </c>
      <c r="DN67" s="389">
        <f t="shared" si="12"/>
        <v>0</v>
      </c>
      <c r="DO67" s="389">
        <f t="shared" si="13"/>
        <v>0</v>
      </c>
    </row>
    <row r="68" spans="1:119" s="747" customFormat="1" ht="15" customHeight="1" outlineLevel="1">
      <c r="A68" s="733"/>
      <c r="B68" s="734" t="s">
        <v>508</v>
      </c>
      <c r="C68" s="665" t="s">
        <v>575</v>
      </c>
      <c r="D68" s="736"/>
      <c r="E68" s="736"/>
      <c r="F68" s="736"/>
      <c r="G68" s="736"/>
      <c r="H68" s="737"/>
      <c r="I68" s="738"/>
      <c r="J68" s="736"/>
      <c r="K68" s="736"/>
      <c r="L68" s="736"/>
      <c r="M68" s="736"/>
      <c r="N68" s="737"/>
      <c r="O68" s="739"/>
      <c r="P68" s="736"/>
      <c r="Q68" s="736"/>
      <c r="R68" s="736"/>
      <c r="S68" s="736"/>
      <c r="T68" s="737"/>
      <c r="U68" s="738"/>
      <c r="V68" s="736"/>
      <c r="W68" s="736"/>
      <c r="X68" s="736"/>
      <c r="Y68" s="736"/>
      <c r="Z68" s="735"/>
      <c r="AA68" s="736"/>
      <c r="AB68" s="737"/>
      <c r="AC68" s="738"/>
      <c r="AD68" s="736"/>
      <c r="AE68" s="736"/>
      <c r="AF68" s="736"/>
      <c r="AG68" s="736"/>
      <c r="AH68" s="735"/>
      <c r="AI68" s="736"/>
      <c r="AJ68" s="737"/>
      <c r="AK68" s="738"/>
      <c r="AL68" s="736"/>
      <c r="AM68" s="736"/>
      <c r="AN68" s="736"/>
      <c r="AO68" s="736"/>
      <c r="AP68" s="736"/>
      <c r="AQ68" s="735"/>
      <c r="AR68" s="736"/>
      <c r="AS68" s="737"/>
      <c r="AT68" s="739"/>
      <c r="AU68" s="735"/>
      <c r="AV68" s="736"/>
      <c r="AW68" s="736"/>
      <c r="AX68" s="736"/>
      <c r="AY68" s="736"/>
      <c r="AZ68" s="736"/>
      <c r="BA68" s="737"/>
      <c r="BB68" s="738"/>
      <c r="BC68" s="735"/>
      <c r="BD68" s="736"/>
      <c r="BE68" s="736"/>
      <c r="BF68" s="736"/>
      <c r="BG68" s="736"/>
      <c r="BH68" s="736"/>
      <c r="BI68" s="737"/>
      <c r="BJ68" s="739"/>
      <c r="BK68" s="735"/>
      <c r="BL68" s="736"/>
      <c r="BM68" s="736"/>
      <c r="BN68" s="736"/>
      <c r="BO68" s="736"/>
      <c r="BP68" s="736"/>
      <c r="BQ68" s="736"/>
      <c r="BR68" s="737"/>
      <c r="BS68" s="738"/>
      <c r="BT68" s="735"/>
      <c r="BU68" s="736"/>
      <c r="BV68" s="736"/>
      <c r="BW68" s="736"/>
      <c r="BX68" s="736"/>
      <c r="BY68" s="736"/>
      <c r="BZ68" s="737"/>
      <c r="CA68" s="741"/>
      <c r="CB68" s="735"/>
      <c r="CC68" s="736"/>
      <c r="CD68" s="736"/>
      <c r="CE68" s="736"/>
      <c r="CF68" s="736"/>
      <c r="CG68" s="736"/>
      <c r="CH68" s="737"/>
      <c r="CI68" s="741"/>
      <c r="CJ68" s="735"/>
      <c r="CK68" s="736"/>
      <c r="CL68" s="736"/>
      <c r="CM68" s="736"/>
      <c r="CN68" s="736"/>
      <c r="CO68" s="736"/>
      <c r="CP68" s="737"/>
      <c r="CQ68" s="738"/>
      <c r="CR68" s="736"/>
      <c r="CS68" s="736"/>
      <c r="CT68" s="742"/>
      <c r="CU68" s="736">
        <f t="shared" si="14"/>
        <v>0</v>
      </c>
      <c r="CV68" s="736">
        <f t="shared" si="10"/>
        <v>0</v>
      </c>
      <c r="CW68" s="736"/>
      <c r="CX68" s="743" t="e">
        <f>+CR68/CW68-1</f>
        <v>#DIV/0!</v>
      </c>
      <c r="CY68" s="744"/>
      <c r="CZ68" s="745"/>
      <c r="DA68" s="736"/>
      <c r="DB68" s="736"/>
      <c r="DC68" s="736"/>
      <c r="DD68" s="736"/>
      <c r="DE68" s="737" t="e">
        <f>(CZ68-DD68)/DD68</f>
        <v>#DIV/0!</v>
      </c>
      <c r="DF68" s="737" t="e">
        <f>(DA68-DD68)/DD68</f>
        <v>#DIV/0!</v>
      </c>
      <c r="DG68" s="737" t="e">
        <f>(DB68-DD68)/DD68</f>
        <v>#DIV/0!</v>
      </c>
      <c r="DH68" s="737" t="e">
        <f>(DC68-DD68)/DD68</f>
        <v>#DIV/0!</v>
      </c>
      <c r="DI68" s="255"/>
      <c r="DJ68" s="44"/>
      <c r="DL68" s="44"/>
      <c r="DM68" s="389">
        <f t="shared" si="11"/>
        <v>0</v>
      </c>
      <c r="DN68" s="389">
        <f t="shared" si="12"/>
        <v>0</v>
      </c>
      <c r="DO68" s="389">
        <f t="shared" si="13"/>
        <v>0</v>
      </c>
    </row>
    <row r="69" spans="1:119" s="801" customFormat="1" ht="15" customHeight="1" outlineLevel="1">
      <c r="A69" s="798"/>
      <c r="B69" s="799"/>
      <c r="C69" s="665" t="s">
        <v>576</v>
      </c>
      <c r="D69" s="422"/>
      <c r="E69" s="422"/>
      <c r="F69" s="422"/>
      <c r="G69" s="422"/>
      <c r="H69" s="423"/>
      <c r="I69" s="424"/>
      <c r="J69" s="422"/>
      <c r="K69" s="422"/>
      <c r="L69" s="422"/>
      <c r="M69" s="422"/>
      <c r="N69" s="423"/>
      <c r="O69" s="412"/>
      <c r="P69" s="422"/>
      <c r="Q69" s="422"/>
      <c r="R69" s="422"/>
      <c r="S69" s="422"/>
      <c r="T69" s="423"/>
      <c r="U69" s="424"/>
      <c r="V69" s="422"/>
      <c r="W69" s="422"/>
      <c r="X69" s="422"/>
      <c r="Y69" s="422"/>
      <c r="Z69" s="421"/>
      <c r="AA69" s="422"/>
      <c r="AB69" s="423"/>
      <c r="AC69" s="424"/>
      <c r="AD69" s="422"/>
      <c r="AE69" s="422"/>
      <c r="AF69" s="422"/>
      <c r="AG69" s="422"/>
      <c r="AH69" s="421"/>
      <c r="AI69" s="422"/>
      <c r="AJ69" s="423"/>
      <c r="AK69" s="424"/>
      <c r="AL69" s="422"/>
      <c r="AM69" s="422"/>
      <c r="AN69" s="422"/>
      <c r="AO69" s="422"/>
      <c r="AP69" s="422"/>
      <c r="AQ69" s="421"/>
      <c r="AR69" s="422"/>
      <c r="AS69" s="423"/>
      <c r="AT69" s="412"/>
      <c r="AU69" s="421"/>
      <c r="AV69" s="422"/>
      <c r="AW69" s="422"/>
      <c r="AX69" s="422"/>
      <c r="AY69" s="422"/>
      <c r="AZ69" s="422"/>
      <c r="BA69" s="423"/>
      <c r="BB69" s="424"/>
      <c r="BC69" s="421"/>
      <c r="BD69" s="422"/>
      <c r="BE69" s="422"/>
      <c r="BF69" s="422"/>
      <c r="BG69" s="422"/>
      <c r="BH69" s="422"/>
      <c r="BI69" s="423"/>
      <c r="BJ69" s="412"/>
      <c r="BK69" s="421"/>
      <c r="BL69" s="422"/>
      <c r="BM69" s="422"/>
      <c r="BN69" s="422"/>
      <c r="BO69" s="422"/>
      <c r="BP69" s="422"/>
      <c r="BQ69" s="422"/>
      <c r="BR69" s="423"/>
      <c r="BS69" s="424"/>
      <c r="BT69" s="421"/>
      <c r="BU69" s="422"/>
      <c r="BV69" s="422"/>
      <c r="BW69" s="422"/>
      <c r="BX69" s="422"/>
      <c r="BY69" s="422"/>
      <c r="BZ69" s="423"/>
      <c r="CA69" s="411"/>
      <c r="CB69" s="421"/>
      <c r="CC69" s="422"/>
      <c r="CD69" s="422"/>
      <c r="CE69" s="422"/>
      <c r="CF69" s="422"/>
      <c r="CG69" s="422"/>
      <c r="CH69" s="423"/>
      <c r="CI69" s="411"/>
      <c r="CJ69" s="421"/>
      <c r="CK69" s="422"/>
      <c r="CL69" s="422"/>
      <c r="CM69" s="422"/>
      <c r="CN69" s="422"/>
      <c r="CO69" s="422"/>
      <c r="CP69" s="423"/>
      <c r="CQ69" s="424"/>
      <c r="CR69" s="422"/>
      <c r="CS69" s="422"/>
      <c r="CT69" s="422"/>
      <c r="CU69" s="422">
        <f t="shared" si="14"/>
        <v>0</v>
      </c>
      <c r="CV69" s="422">
        <f t="shared" si="10"/>
        <v>0</v>
      </c>
      <c r="CW69" s="422"/>
      <c r="CX69" s="775"/>
      <c r="CY69" s="45"/>
      <c r="CZ69" s="800"/>
      <c r="DA69" s="422"/>
      <c r="DB69" s="422"/>
      <c r="DC69" s="422"/>
      <c r="DD69" s="422"/>
      <c r="DE69" s="423"/>
      <c r="DF69" s="423"/>
      <c r="DG69" s="423"/>
      <c r="DH69" s="423"/>
      <c r="DI69" s="255"/>
      <c r="DJ69" s="44"/>
      <c r="DL69" s="44"/>
      <c r="DM69" s="389">
        <f t="shared" si="11"/>
        <v>0</v>
      </c>
      <c r="DN69" s="389">
        <f t="shared" si="12"/>
        <v>0</v>
      </c>
      <c r="DO69" s="389">
        <f t="shared" si="13"/>
        <v>0</v>
      </c>
    </row>
    <row r="70" spans="1:119" s="801" customFormat="1" ht="15" customHeight="1" outlineLevel="1">
      <c r="A70" s="798"/>
      <c r="B70" s="749" t="s">
        <v>511</v>
      </c>
      <c r="C70" s="665" t="s">
        <v>577</v>
      </c>
      <c r="D70" s="526"/>
      <c r="E70" s="526"/>
      <c r="F70" s="422"/>
      <c r="G70" s="526"/>
      <c r="H70" s="423"/>
      <c r="I70" s="424"/>
      <c r="J70" s="526"/>
      <c r="K70" s="526"/>
      <c r="L70" s="422"/>
      <c r="M70" s="526"/>
      <c r="N70" s="423"/>
      <c r="O70" s="412"/>
      <c r="P70" s="526"/>
      <c r="Q70" s="526"/>
      <c r="R70" s="422"/>
      <c r="S70" s="526"/>
      <c r="T70" s="423"/>
      <c r="U70" s="424"/>
      <c r="V70" s="526"/>
      <c r="W70" s="526"/>
      <c r="X70" s="526"/>
      <c r="Y70" s="422"/>
      <c r="Z70" s="421"/>
      <c r="AA70" s="526"/>
      <c r="AB70" s="423"/>
      <c r="AC70" s="424"/>
      <c r="AD70" s="526"/>
      <c r="AE70" s="526"/>
      <c r="AF70" s="526"/>
      <c r="AG70" s="422"/>
      <c r="AH70" s="421"/>
      <c r="AI70" s="526"/>
      <c r="AJ70" s="423"/>
      <c r="AK70" s="424"/>
      <c r="AL70" s="526"/>
      <c r="AM70" s="526"/>
      <c r="AN70" s="526"/>
      <c r="AO70" s="526"/>
      <c r="AP70" s="422"/>
      <c r="AQ70" s="421"/>
      <c r="AR70" s="526"/>
      <c r="AS70" s="423"/>
      <c r="AT70" s="412"/>
      <c r="AU70" s="428"/>
      <c r="AV70" s="526"/>
      <c r="AW70" s="526"/>
      <c r="AX70" s="422"/>
      <c r="AY70" s="422"/>
      <c r="AZ70" s="526"/>
      <c r="BA70" s="423"/>
      <c r="BB70" s="424"/>
      <c r="BC70" s="428"/>
      <c r="BD70" s="526"/>
      <c r="BE70" s="526"/>
      <c r="BF70" s="422"/>
      <c r="BG70" s="422"/>
      <c r="BH70" s="526"/>
      <c r="BI70" s="423"/>
      <c r="BJ70" s="412"/>
      <c r="BK70" s="428"/>
      <c r="BL70" s="526"/>
      <c r="BM70" s="526"/>
      <c r="BN70" s="526"/>
      <c r="BO70" s="422"/>
      <c r="BP70" s="422"/>
      <c r="BQ70" s="526"/>
      <c r="BR70" s="423"/>
      <c r="BS70" s="424"/>
      <c r="BT70" s="428"/>
      <c r="BU70" s="526"/>
      <c r="BV70" s="526"/>
      <c r="BW70" s="422"/>
      <c r="BX70" s="422"/>
      <c r="BY70" s="526"/>
      <c r="BZ70" s="423"/>
      <c r="CA70" s="411"/>
      <c r="CB70" s="428"/>
      <c r="CC70" s="526"/>
      <c r="CD70" s="526"/>
      <c r="CE70" s="422"/>
      <c r="CF70" s="422"/>
      <c r="CG70" s="526"/>
      <c r="CH70" s="423"/>
      <c r="CI70" s="411"/>
      <c r="CJ70" s="428"/>
      <c r="CK70" s="526"/>
      <c r="CL70" s="526"/>
      <c r="CM70" s="422"/>
      <c r="CN70" s="422"/>
      <c r="CO70" s="526"/>
      <c r="CP70" s="423"/>
      <c r="CQ70" s="424"/>
      <c r="CR70" s="422"/>
      <c r="CS70" s="422"/>
      <c r="CT70" s="422"/>
      <c r="CU70" s="422">
        <f t="shared" si="14"/>
        <v>0</v>
      </c>
      <c r="CV70" s="422">
        <f t="shared" si="10"/>
        <v>0</v>
      </c>
      <c r="CW70" s="422"/>
      <c r="CX70" s="775" t="e">
        <f>+CR70/CW70-1</f>
        <v>#DIV/0!</v>
      </c>
      <c r="CY70" s="45"/>
      <c r="CZ70" s="755"/>
      <c r="DA70" s="526"/>
      <c r="DB70" s="526"/>
      <c r="DC70" s="526"/>
      <c r="DD70" s="526"/>
      <c r="DE70" s="423" t="e">
        <f>(CZ70-DD70)/DD70</f>
        <v>#DIV/0!</v>
      </c>
      <c r="DF70" s="423" t="e">
        <f>(DA70-DD70)/DD70</f>
        <v>#DIV/0!</v>
      </c>
      <c r="DG70" s="423" t="e">
        <f>(DB70-DD70)/DD70</f>
        <v>#DIV/0!</v>
      </c>
      <c r="DH70" s="423" t="e">
        <f>(DC70-DD70)/DD70</f>
        <v>#DIV/0!</v>
      </c>
      <c r="DI70" s="255"/>
      <c r="DJ70" s="44"/>
      <c r="DL70" s="44"/>
      <c r="DM70" s="389">
        <f t="shared" si="11"/>
        <v>0</v>
      </c>
      <c r="DN70" s="389">
        <f t="shared" si="12"/>
        <v>0</v>
      </c>
      <c r="DO70" s="389">
        <f t="shared" si="13"/>
        <v>0</v>
      </c>
    </row>
    <row r="71" spans="1:119" s="801" customFormat="1" ht="15" customHeight="1" outlineLevel="1">
      <c r="A71" s="798"/>
      <c r="B71" s="749" t="s">
        <v>513</v>
      </c>
      <c r="C71" s="665" t="s">
        <v>578</v>
      </c>
      <c r="D71" s="526"/>
      <c r="E71" s="526"/>
      <c r="F71" s="422"/>
      <c r="G71" s="526"/>
      <c r="H71" s="423"/>
      <c r="I71" s="424"/>
      <c r="J71" s="526"/>
      <c r="K71" s="526"/>
      <c r="L71" s="422"/>
      <c r="M71" s="526"/>
      <c r="N71" s="423"/>
      <c r="O71" s="412"/>
      <c r="P71" s="526"/>
      <c r="Q71" s="526"/>
      <c r="R71" s="422"/>
      <c r="S71" s="526"/>
      <c r="T71" s="423"/>
      <c r="U71" s="424"/>
      <c r="V71" s="526"/>
      <c r="W71" s="526"/>
      <c r="X71" s="526"/>
      <c r="Y71" s="422"/>
      <c r="Z71" s="421"/>
      <c r="AA71" s="526"/>
      <c r="AB71" s="423"/>
      <c r="AC71" s="424"/>
      <c r="AD71" s="526"/>
      <c r="AE71" s="526"/>
      <c r="AF71" s="526"/>
      <c r="AG71" s="422"/>
      <c r="AH71" s="421"/>
      <c r="AI71" s="526"/>
      <c r="AJ71" s="423"/>
      <c r="AK71" s="424"/>
      <c r="AL71" s="526"/>
      <c r="AM71" s="526"/>
      <c r="AN71" s="526"/>
      <c r="AO71" s="526"/>
      <c r="AP71" s="422"/>
      <c r="AQ71" s="421"/>
      <c r="AR71" s="526"/>
      <c r="AS71" s="423"/>
      <c r="AT71" s="412"/>
      <c r="AU71" s="428"/>
      <c r="AV71" s="526"/>
      <c r="AW71" s="526"/>
      <c r="AX71" s="422"/>
      <c r="AY71" s="422"/>
      <c r="AZ71" s="526"/>
      <c r="BA71" s="423"/>
      <c r="BB71" s="424"/>
      <c r="BC71" s="428"/>
      <c r="BD71" s="526"/>
      <c r="BE71" s="526"/>
      <c r="BF71" s="422"/>
      <c r="BG71" s="422"/>
      <c r="BH71" s="526"/>
      <c r="BI71" s="423"/>
      <c r="BJ71" s="412"/>
      <c r="BK71" s="428"/>
      <c r="BL71" s="526"/>
      <c r="BM71" s="526"/>
      <c r="BN71" s="526"/>
      <c r="BO71" s="422"/>
      <c r="BP71" s="422"/>
      <c r="BQ71" s="526"/>
      <c r="BR71" s="423"/>
      <c r="BS71" s="424"/>
      <c r="BT71" s="428"/>
      <c r="BU71" s="526"/>
      <c r="BV71" s="526"/>
      <c r="BW71" s="422"/>
      <c r="BX71" s="422"/>
      <c r="BY71" s="526"/>
      <c r="BZ71" s="423"/>
      <c r="CA71" s="411"/>
      <c r="CB71" s="428"/>
      <c r="CC71" s="526"/>
      <c r="CD71" s="526"/>
      <c r="CE71" s="422"/>
      <c r="CF71" s="422"/>
      <c r="CG71" s="526"/>
      <c r="CH71" s="423"/>
      <c r="CI71" s="411"/>
      <c r="CJ71" s="428"/>
      <c r="CK71" s="526"/>
      <c r="CL71" s="526"/>
      <c r="CM71" s="422"/>
      <c r="CN71" s="422"/>
      <c r="CO71" s="526"/>
      <c r="CP71" s="423"/>
      <c r="CQ71" s="424"/>
      <c r="CR71" s="422"/>
      <c r="CS71" s="422"/>
      <c r="CT71" s="422"/>
      <c r="CU71" s="422">
        <f t="shared" si="14"/>
        <v>0</v>
      </c>
      <c r="CV71" s="422">
        <f t="shared" si="10"/>
        <v>0</v>
      </c>
      <c r="CW71" s="422"/>
      <c r="CX71" s="775" t="e">
        <f>+CR71/CW71-1</f>
        <v>#DIV/0!</v>
      </c>
      <c r="CY71" s="45"/>
      <c r="CZ71" s="755"/>
      <c r="DA71" s="526"/>
      <c r="DB71" s="526"/>
      <c r="DC71" s="526"/>
      <c r="DD71" s="526"/>
      <c r="DE71" s="423" t="e">
        <f>(CZ71-DD71)/DD71</f>
        <v>#DIV/0!</v>
      </c>
      <c r="DF71" s="423" t="e">
        <f>(DA71-DD71)/DD71</f>
        <v>#DIV/0!</v>
      </c>
      <c r="DG71" s="423" t="e">
        <f>(DB71-DD71)/DD71</f>
        <v>#DIV/0!</v>
      </c>
      <c r="DH71" s="423" t="e">
        <f>(DC71-DD71)/DD71</f>
        <v>#DIV/0!</v>
      </c>
      <c r="DI71" s="255"/>
      <c r="DJ71" s="44"/>
      <c r="DL71" s="44"/>
      <c r="DM71" s="389">
        <f t="shared" si="11"/>
        <v>0</v>
      </c>
      <c r="DN71" s="389">
        <f t="shared" si="12"/>
        <v>0</v>
      </c>
      <c r="DO71" s="389">
        <f t="shared" si="13"/>
        <v>0</v>
      </c>
    </row>
    <row r="72" spans="1:119" s="801" customFormat="1" ht="15" customHeight="1" outlineLevel="1">
      <c r="A72" s="798"/>
      <c r="B72" s="749" t="s">
        <v>515</v>
      </c>
      <c r="C72" s="665" t="s">
        <v>579</v>
      </c>
      <c r="D72" s="526"/>
      <c r="E72" s="526"/>
      <c r="F72" s="422"/>
      <c r="G72" s="526"/>
      <c r="H72" s="423"/>
      <c r="I72" s="424"/>
      <c r="J72" s="526"/>
      <c r="K72" s="526"/>
      <c r="L72" s="422"/>
      <c r="M72" s="526"/>
      <c r="N72" s="423"/>
      <c r="O72" s="412"/>
      <c r="P72" s="526"/>
      <c r="Q72" s="526"/>
      <c r="R72" s="422"/>
      <c r="S72" s="526"/>
      <c r="T72" s="423"/>
      <c r="U72" s="424"/>
      <c r="V72" s="526"/>
      <c r="W72" s="526"/>
      <c r="X72" s="526"/>
      <c r="Y72" s="422"/>
      <c r="Z72" s="421"/>
      <c r="AA72" s="526"/>
      <c r="AB72" s="423"/>
      <c r="AC72" s="424"/>
      <c r="AD72" s="526"/>
      <c r="AE72" s="526"/>
      <c r="AF72" s="526"/>
      <c r="AG72" s="422"/>
      <c r="AH72" s="421"/>
      <c r="AI72" s="526"/>
      <c r="AJ72" s="423"/>
      <c r="AK72" s="424"/>
      <c r="AL72" s="526"/>
      <c r="AM72" s="526"/>
      <c r="AN72" s="526"/>
      <c r="AO72" s="526"/>
      <c r="AP72" s="422"/>
      <c r="AQ72" s="421"/>
      <c r="AR72" s="526"/>
      <c r="AS72" s="423"/>
      <c r="AT72" s="412"/>
      <c r="AU72" s="428"/>
      <c r="AV72" s="526"/>
      <c r="AW72" s="526"/>
      <c r="AX72" s="422"/>
      <c r="AY72" s="422"/>
      <c r="AZ72" s="526"/>
      <c r="BA72" s="423"/>
      <c r="BB72" s="424"/>
      <c r="BC72" s="428"/>
      <c r="BD72" s="526"/>
      <c r="BE72" s="526"/>
      <c r="BF72" s="422"/>
      <c r="BG72" s="422"/>
      <c r="BH72" s="526"/>
      <c r="BI72" s="423"/>
      <c r="BJ72" s="412"/>
      <c r="BK72" s="428"/>
      <c r="BL72" s="526"/>
      <c r="BM72" s="526"/>
      <c r="BN72" s="526"/>
      <c r="BO72" s="422"/>
      <c r="BP72" s="422"/>
      <c r="BQ72" s="526"/>
      <c r="BR72" s="423"/>
      <c r="BS72" s="424"/>
      <c r="BT72" s="428"/>
      <c r="BU72" s="526"/>
      <c r="BV72" s="526"/>
      <c r="BW72" s="422"/>
      <c r="BX72" s="422"/>
      <c r="BY72" s="526"/>
      <c r="BZ72" s="423"/>
      <c r="CA72" s="411"/>
      <c r="CB72" s="428"/>
      <c r="CC72" s="526"/>
      <c r="CD72" s="526"/>
      <c r="CE72" s="422"/>
      <c r="CF72" s="422"/>
      <c r="CG72" s="526"/>
      <c r="CH72" s="423"/>
      <c r="CI72" s="411"/>
      <c r="CJ72" s="428"/>
      <c r="CK72" s="526"/>
      <c r="CL72" s="526"/>
      <c r="CM72" s="422"/>
      <c r="CN72" s="422"/>
      <c r="CO72" s="526"/>
      <c r="CP72" s="423"/>
      <c r="CQ72" s="424"/>
      <c r="CR72" s="422"/>
      <c r="CS72" s="422"/>
      <c r="CT72" s="422"/>
      <c r="CU72" s="422">
        <f t="shared" si="14"/>
        <v>0</v>
      </c>
      <c r="CV72" s="422">
        <f t="shared" ref="CV72:CV103" si="19">+CR72-CT72</f>
        <v>0</v>
      </c>
      <c r="CW72" s="422"/>
      <c r="CX72" s="775"/>
      <c r="CY72" s="45"/>
      <c r="CZ72" s="755"/>
      <c r="DA72" s="526"/>
      <c r="DB72" s="526"/>
      <c r="DC72" s="526"/>
      <c r="DD72" s="526"/>
      <c r="DE72" s="423"/>
      <c r="DF72" s="423"/>
      <c r="DG72" s="423"/>
      <c r="DH72" s="423"/>
      <c r="DI72" s="255"/>
      <c r="DJ72" s="44"/>
      <c r="DL72" s="44"/>
      <c r="DM72" s="389">
        <f t="shared" si="11"/>
        <v>0</v>
      </c>
      <c r="DN72" s="389">
        <f t="shared" si="12"/>
        <v>0</v>
      </c>
      <c r="DO72" s="389">
        <f t="shared" si="13"/>
        <v>0</v>
      </c>
    </row>
    <row r="73" spans="1:119" s="801" customFormat="1" ht="15" customHeight="1" outlineLevel="1">
      <c r="A73" s="798"/>
      <c r="B73" s="749" t="s">
        <v>517</v>
      </c>
      <c r="C73" s="665" t="s">
        <v>580</v>
      </c>
      <c r="D73" s="526"/>
      <c r="E73" s="526"/>
      <c r="F73" s="422"/>
      <c r="G73" s="526"/>
      <c r="H73" s="423"/>
      <c r="I73" s="424"/>
      <c r="J73" s="526"/>
      <c r="K73" s="526"/>
      <c r="L73" s="422"/>
      <c r="M73" s="526"/>
      <c r="N73" s="423"/>
      <c r="O73" s="412"/>
      <c r="P73" s="526"/>
      <c r="Q73" s="526"/>
      <c r="R73" s="422"/>
      <c r="S73" s="526"/>
      <c r="T73" s="423"/>
      <c r="U73" s="424"/>
      <c r="V73" s="526"/>
      <c r="W73" s="526"/>
      <c r="X73" s="526"/>
      <c r="Y73" s="422"/>
      <c r="Z73" s="421"/>
      <c r="AA73" s="526"/>
      <c r="AB73" s="423"/>
      <c r="AC73" s="424"/>
      <c r="AD73" s="526"/>
      <c r="AE73" s="526"/>
      <c r="AF73" s="526"/>
      <c r="AG73" s="422"/>
      <c r="AH73" s="421"/>
      <c r="AI73" s="526"/>
      <c r="AJ73" s="423"/>
      <c r="AK73" s="424"/>
      <c r="AL73" s="526"/>
      <c r="AM73" s="526"/>
      <c r="AN73" s="526"/>
      <c r="AO73" s="526"/>
      <c r="AP73" s="422"/>
      <c r="AQ73" s="421"/>
      <c r="AR73" s="526"/>
      <c r="AS73" s="423"/>
      <c r="AT73" s="412"/>
      <c r="AU73" s="428"/>
      <c r="AV73" s="526"/>
      <c r="AW73" s="526"/>
      <c r="AX73" s="422"/>
      <c r="AY73" s="422"/>
      <c r="AZ73" s="526"/>
      <c r="BA73" s="423"/>
      <c r="BB73" s="424"/>
      <c r="BC73" s="428"/>
      <c r="BD73" s="526"/>
      <c r="BE73" s="526"/>
      <c r="BF73" s="422"/>
      <c r="BG73" s="422"/>
      <c r="BH73" s="526"/>
      <c r="BI73" s="423"/>
      <c r="BJ73" s="412"/>
      <c r="BK73" s="428"/>
      <c r="BL73" s="526"/>
      <c r="BM73" s="526"/>
      <c r="BN73" s="526"/>
      <c r="BO73" s="422"/>
      <c r="BP73" s="422"/>
      <c r="BQ73" s="526"/>
      <c r="BR73" s="423"/>
      <c r="BS73" s="424"/>
      <c r="BT73" s="428"/>
      <c r="BU73" s="526"/>
      <c r="BV73" s="526"/>
      <c r="BW73" s="422"/>
      <c r="BX73" s="422"/>
      <c r="BY73" s="526"/>
      <c r="BZ73" s="423"/>
      <c r="CA73" s="411"/>
      <c r="CB73" s="428"/>
      <c r="CC73" s="526"/>
      <c r="CD73" s="526"/>
      <c r="CE73" s="422"/>
      <c r="CF73" s="422"/>
      <c r="CG73" s="526"/>
      <c r="CH73" s="423"/>
      <c r="CI73" s="411"/>
      <c r="CJ73" s="428"/>
      <c r="CK73" s="526"/>
      <c r="CL73" s="526"/>
      <c r="CM73" s="422"/>
      <c r="CN73" s="422"/>
      <c r="CO73" s="526"/>
      <c r="CP73" s="423"/>
      <c r="CQ73" s="424"/>
      <c r="CR73" s="422"/>
      <c r="CS73" s="422"/>
      <c r="CT73" s="422"/>
      <c r="CU73" s="422">
        <f t="shared" si="14"/>
        <v>0</v>
      </c>
      <c r="CV73" s="422">
        <f t="shared" si="19"/>
        <v>0</v>
      </c>
      <c r="CW73" s="422"/>
      <c r="CX73" s="775"/>
      <c r="CY73" s="45"/>
      <c r="CZ73" s="755"/>
      <c r="DA73" s="526"/>
      <c r="DB73" s="526"/>
      <c r="DC73" s="526"/>
      <c r="DD73" s="526"/>
      <c r="DE73" s="423"/>
      <c r="DF73" s="423"/>
      <c r="DG73" s="423"/>
      <c r="DH73" s="423"/>
      <c r="DI73" s="255"/>
      <c r="DJ73" s="44"/>
      <c r="DL73" s="44"/>
      <c r="DM73" s="389">
        <f t="shared" ref="DM73:DM104" si="20">(CS73-CZ73)*10^6</f>
        <v>0</v>
      </c>
      <c r="DN73" s="389">
        <f t="shared" ref="DN73:DN104" si="21">(CT73-DC73)*10^6</f>
        <v>0</v>
      </c>
      <c r="DO73" s="389">
        <f t="shared" ref="DO73:DO104" si="22">(CW73-DD73)*10^6</f>
        <v>0</v>
      </c>
    </row>
    <row r="74" spans="1:119" s="801" customFormat="1" ht="15" customHeight="1" outlineLevel="1">
      <c r="A74" s="798"/>
      <c r="B74" s="749" t="s">
        <v>519</v>
      </c>
      <c r="C74" s="665" t="s">
        <v>581</v>
      </c>
      <c r="D74" s="526"/>
      <c r="E74" s="526"/>
      <c r="F74" s="422"/>
      <c r="G74" s="526"/>
      <c r="H74" s="423"/>
      <c r="I74" s="424"/>
      <c r="J74" s="526"/>
      <c r="K74" s="526"/>
      <c r="L74" s="422"/>
      <c r="M74" s="526"/>
      <c r="N74" s="423"/>
      <c r="O74" s="412"/>
      <c r="P74" s="526"/>
      <c r="Q74" s="526"/>
      <c r="R74" s="422"/>
      <c r="S74" s="526"/>
      <c r="T74" s="423"/>
      <c r="U74" s="424"/>
      <c r="V74" s="526"/>
      <c r="W74" s="526"/>
      <c r="X74" s="526"/>
      <c r="Y74" s="422"/>
      <c r="Z74" s="421"/>
      <c r="AA74" s="526"/>
      <c r="AB74" s="423"/>
      <c r="AC74" s="424"/>
      <c r="AD74" s="526"/>
      <c r="AE74" s="526"/>
      <c r="AF74" s="526"/>
      <c r="AG74" s="422"/>
      <c r="AH74" s="421"/>
      <c r="AI74" s="526"/>
      <c r="AJ74" s="423"/>
      <c r="AK74" s="424"/>
      <c r="AL74" s="526"/>
      <c r="AM74" s="526"/>
      <c r="AN74" s="526"/>
      <c r="AO74" s="526"/>
      <c r="AP74" s="422"/>
      <c r="AQ74" s="421"/>
      <c r="AR74" s="526"/>
      <c r="AS74" s="423"/>
      <c r="AT74" s="412"/>
      <c r="AU74" s="428"/>
      <c r="AV74" s="526"/>
      <c r="AW74" s="526"/>
      <c r="AX74" s="422"/>
      <c r="AY74" s="422"/>
      <c r="AZ74" s="526"/>
      <c r="BA74" s="423"/>
      <c r="BB74" s="424"/>
      <c r="BC74" s="428"/>
      <c r="BD74" s="526"/>
      <c r="BE74" s="526"/>
      <c r="BF74" s="422"/>
      <c r="BG74" s="422"/>
      <c r="BH74" s="526"/>
      <c r="BI74" s="423"/>
      <c r="BJ74" s="412"/>
      <c r="BK74" s="428"/>
      <c r="BL74" s="526"/>
      <c r="BM74" s="526"/>
      <c r="BN74" s="526"/>
      <c r="BO74" s="422"/>
      <c r="BP74" s="422"/>
      <c r="BQ74" s="526"/>
      <c r="BR74" s="423"/>
      <c r="BS74" s="424"/>
      <c r="BT74" s="428"/>
      <c r="BU74" s="526"/>
      <c r="BV74" s="526"/>
      <c r="BW74" s="422"/>
      <c r="BX74" s="422"/>
      <c r="BY74" s="526"/>
      <c r="BZ74" s="423"/>
      <c r="CA74" s="411"/>
      <c r="CB74" s="428"/>
      <c r="CC74" s="526"/>
      <c r="CD74" s="526"/>
      <c r="CE74" s="422"/>
      <c r="CF74" s="422"/>
      <c r="CG74" s="526"/>
      <c r="CH74" s="423"/>
      <c r="CI74" s="411"/>
      <c r="CJ74" s="428"/>
      <c r="CK74" s="526"/>
      <c r="CL74" s="526"/>
      <c r="CM74" s="422"/>
      <c r="CN74" s="422"/>
      <c r="CO74" s="526"/>
      <c r="CP74" s="423"/>
      <c r="CQ74" s="424"/>
      <c r="CR74" s="422"/>
      <c r="CS74" s="422"/>
      <c r="CT74" s="422"/>
      <c r="CU74" s="422">
        <f t="shared" si="14"/>
        <v>0</v>
      </c>
      <c r="CV74" s="422">
        <f t="shared" si="19"/>
        <v>0</v>
      </c>
      <c r="CW74" s="422"/>
      <c r="CX74" s="775"/>
      <c r="CY74" s="45"/>
      <c r="CZ74" s="755"/>
      <c r="DA74" s="526"/>
      <c r="DB74" s="526"/>
      <c r="DC74" s="526"/>
      <c r="DD74" s="526"/>
      <c r="DE74" s="423"/>
      <c r="DF74" s="423"/>
      <c r="DG74" s="423"/>
      <c r="DH74" s="423"/>
      <c r="DI74" s="255"/>
      <c r="DJ74" s="44"/>
      <c r="DL74" s="44"/>
      <c r="DM74" s="389">
        <f t="shared" si="20"/>
        <v>0</v>
      </c>
      <c r="DN74" s="389">
        <f t="shared" si="21"/>
        <v>0</v>
      </c>
      <c r="DO74" s="389">
        <f t="shared" si="22"/>
        <v>0</v>
      </c>
    </row>
    <row r="75" spans="1:119" s="801" customFormat="1" ht="15" customHeight="1" outlineLevel="1">
      <c r="A75" s="798"/>
      <c r="B75" s="749" t="s">
        <v>521</v>
      </c>
      <c r="C75" s="665" t="s">
        <v>582</v>
      </c>
      <c r="D75" s="526"/>
      <c r="E75" s="526"/>
      <c r="F75" s="422"/>
      <c r="G75" s="526"/>
      <c r="H75" s="423"/>
      <c r="I75" s="424"/>
      <c r="J75" s="526"/>
      <c r="K75" s="526"/>
      <c r="L75" s="422"/>
      <c r="M75" s="526"/>
      <c r="N75" s="423"/>
      <c r="O75" s="412"/>
      <c r="P75" s="526"/>
      <c r="Q75" s="526"/>
      <c r="R75" s="422"/>
      <c r="S75" s="526"/>
      <c r="T75" s="423"/>
      <c r="U75" s="424"/>
      <c r="V75" s="526"/>
      <c r="W75" s="526"/>
      <c r="X75" s="526"/>
      <c r="Y75" s="422"/>
      <c r="Z75" s="421"/>
      <c r="AA75" s="526"/>
      <c r="AB75" s="423"/>
      <c r="AC75" s="424"/>
      <c r="AD75" s="526"/>
      <c r="AE75" s="526"/>
      <c r="AF75" s="526"/>
      <c r="AG75" s="422"/>
      <c r="AH75" s="421"/>
      <c r="AI75" s="526"/>
      <c r="AJ75" s="423"/>
      <c r="AK75" s="424"/>
      <c r="AL75" s="526"/>
      <c r="AM75" s="526"/>
      <c r="AN75" s="526"/>
      <c r="AO75" s="526"/>
      <c r="AP75" s="422"/>
      <c r="AQ75" s="421"/>
      <c r="AR75" s="526"/>
      <c r="AS75" s="423"/>
      <c r="AT75" s="412"/>
      <c r="AU75" s="428"/>
      <c r="AV75" s="526"/>
      <c r="AW75" s="526"/>
      <c r="AX75" s="422"/>
      <c r="AY75" s="422"/>
      <c r="AZ75" s="526"/>
      <c r="BA75" s="423"/>
      <c r="BB75" s="424"/>
      <c r="BC75" s="428"/>
      <c r="BD75" s="526"/>
      <c r="BE75" s="526"/>
      <c r="BF75" s="422"/>
      <c r="BG75" s="422"/>
      <c r="BH75" s="526"/>
      <c r="BI75" s="423"/>
      <c r="BJ75" s="412"/>
      <c r="BK75" s="428"/>
      <c r="BL75" s="526"/>
      <c r="BM75" s="526"/>
      <c r="BN75" s="526"/>
      <c r="BO75" s="422"/>
      <c r="BP75" s="422"/>
      <c r="BQ75" s="526"/>
      <c r="BR75" s="423"/>
      <c r="BS75" s="424"/>
      <c r="BT75" s="428"/>
      <c r="BU75" s="526"/>
      <c r="BV75" s="526"/>
      <c r="BW75" s="422"/>
      <c r="BX75" s="422"/>
      <c r="BY75" s="526"/>
      <c r="BZ75" s="423"/>
      <c r="CA75" s="411"/>
      <c r="CB75" s="428"/>
      <c r="CC75" s="526"/>
      <c r="CD75" s="526"/>
      <c r="CE75" s="422"/>
      <c r="CF75" s="422"/>
      <c r="CG75" s="526"/>
      <c r="CH75" s="423"/>
      <c r="CI75" s="411"/>
      <c r="CJ75" s="428"/>
      <c r="CK75" s="526"/>
      <c r="CL75" s="526"/>
      <c r="CM75" s="422"/>
      <c r="CN75" s="422"/>
      <c r="CO75" s="526"/>
      <c r="CP75" s="423"/>
      <c r="CQ75" s="424"/>
      <c r="CR75" s="422"/>
      <c r="CS75" s="422"/>
      <c r="CT75" s="422"/>
      <c r="CU75" s="422">
        <f t="shared" si="14"/>
        <v>0</v>
      </c>
      <c r="CV75" s="422">
        <f t="shared" si="19"/>
        <v>0</v>
      </c>
      <c r="CW75" s="422"/>
      <c r="CX75" s="775" t="e">
        <f>+CR75/CW75-1</f>
        <v>#DIV/0!</v>
      </c>
      <c r="CY75" s="45"/>
      <c r="CZ75" s="755"/>
      <c r="DA75" s="526"/>
      <c r="DB75" s="526"/>
      <c r="DC75" s="526"/>
      <c r="DD75" s="526"/>
      <c r="DE75" s="423" t="e">
        <f>(CZ75-DD75)/DD75</f>
        <v>#DIV/0!</v>
      </c>
      <c r="DF75" s="423" t="e">
        <f>(DA75-DD75)/DD75</f>
        <v>#DIV/0!</v>
      </c>
      <c r="DG75" s="423" t="e">
        <f>(DB75-DD75)/DD75</f>
        <v>#DIV/0!</v>
      </c>
      <c r="DH75" s="423" t="e">
        <f>(DC75-DD75)/DD75</f>
        <v>#DIV/0!</v>
      </c>
      <c r="DI75" s="255"/>
      <c r="DJ75" s="44"/>
      <c r="DL75" s="44"/>
      <c r="DM75" s="389">
        <f t="shared" si="20"/>
        <v>0</v>
      </c>
      <c r="DN75" s="389">
        <f t="shared" si="21"/>
        <v>0</v>
      </c>
      <c r="DO75" s="389">
        <f t="shared" si="22"/>
        <v>0</v>
      </c>
    </row>
    <row r="76" spans="1:119" s="777" customFormat="1" ht="15" customHeight="1" outlineLevel="1">
      <c r="A76" s="770"/>
      <c r="B76" s="734" t="s">
        <v>523</v>
      </c>
      <c r="C76" s="665" t="s">
        <v>583</v>
      </c>
      <c r="D76" s="742"/>
      <c r="E76" s="742"/>
      <c r="F76" s="742"/>
      <c r="G76" s="742"/>
      <c r="H76" s="772"/>
      <c r="I76" s="773"/>
      <c r="J76" s="742"/>
      <c r="K76" s="742"/>
      <c r="L76" s="742"/>
      <c r="M76" s="742"/>
      <c r="N76" s="772"/>
      <c r="O76" s="718"/>
      <c r="P76" s="742"/>
      <c r="Q76" s="742"/>
      <c r="R76" s="742"/>
      <c r="S76" s="742"/>
      <c r="T76" s="772"/>
      <c r="U76" s="773"/>
      <c r="V76" s="742"/>
      <c r="W76" s="742"/>
      <c r="X76" s="742"/>
      <c r="Y76" s="742"/>
      <c r="Z76" s="774"/>
      <c r="AA76" s="742"/>
      <c r="AB76" s="772"/>
      <c r="AC76" s="773"/>
      <c r="AD76" s="742"/>
      <c r="AE76" s="742"/>
      <c r="AF76" s="742"/>
      <c r="AG76" s="742"/>
      <c r="AH76" s="774"/>
      <c r="AI76" s="742"/>
      <c r="AJ76" s="772"/>
      <c r="AK76" s="773"/>
      <c r="AL76" s="742"/>
      <c r="AM76" s="742"/>
      <c r="AN76" s="742"/>
      <c r="AO76" s="742"/>
      <c r="AP76" s="742"/>
      <c r="AQ76" s="774"/>
      <c r="AR76" s="742"/>
      <c r="AS76" s="772"/>
      <c r="AT76" s="718"/>
      <c r="AU76" s="774"/>
      <c r="AV76" s="742"/>
      <c r="AW76" s="742"/>
      <c r="AX76" s="742"/>
      <c r="AY76" s="742"/>
      <c r="AZ76" s="742"/>
      <c r="BA76" s="772"/>
      <c r="BB76" s="773"/>
      <c r="BC76" s="774"/>
      <c r="BD76" s="742"/>
      <c r="BE76" s="742"/>
      <c r="BF76" s="742"/>
      <c r="BG76" s="742"/>
      <c r="BH76" s="742"/>
      <c r="BI76" s="772"/>
      <c r="BJ76" s="718"/>
      <c r="BK76" s="774"/>
      <c r="BL76" s="742"/>
      <c r="BM76" s="742"/>
      <c r="BN76" s="742"/>
      <c r="BO76" s="742"/>
      <c r="BP76" s="742"/>
      <c r="BQ76" s="742"/>
      <c r="BR76" s="772"/>
      <c r="BS76" s="773"/>
      <c r="BT76" s="774"/>
      <c r="BU76" s="742"/>
      <c r="BV76" s="742"/>
      <c r="BW76" s="742"/>
      <c r="BX76" s="742"/>
      <c r="BY76" s="742"/>
      <c r="BZ76" s="772"/>
      <c r="CA76" s="717"/>
      <c r="CB76" s="774"/>
      <c r="CC76" s="742"/>
      <c r="CD76" s="742"/>
      <c r="CE76" s="742"/>
      <c r="CF76" s="742"/>
      <c r="CG76" s="742"/>
      <c r="CH76" s="772"/>
      <c r="CI76" s="717"/>
      <c r="CJ76" s="774"/>
      <c r="CK76" s="742"/>
      <c r="CL76" s="742"/>
      <c r="CM76" s="742"/>
      <c r="CN76" s="742"/>
      <c r="CO76" s="742"/>
      <c r="CP76" s="772"/>
      <c r="CQ76" s="773"/>
      <c r="CR76" s="742"/>
      <c r="CS76" s="742"/>
      <c r="CT76" s="742"/>
      <c r="CU76" s="742">
        <f t="shared" si="14"/>
        <v>0</v>
      </c>
      <c r="CV76" s="742">
        <f t="shared" si="19"/>
        <v>0</v>
      </c>
      <c r="CW76" s="742"/>
      <c r="CX76" s="802" t="e">
        <f>+CR76/CW76-1</f>
        <v>#DIV/0!</v>
      </c>
      <c r="CY76" s="106"/>
      <c r="CZ76" s="776"/>
      <c r="DA76" s="742"/>
      <c r="DB76" s="742"/>
      <c r="DC76" s="742"/>
      <c r="DD76" s="742"/>
      <c r="DE76" s="772" t="e">
        <f>(CZ76-DD76)/DD76</f>
        <v>#DIV/0!</v>
      </c>
      <c r="DF76" s="772" t="e">
        <f>(DA76-DD76)/DD76</f>
        <v>#DIV/0!</v>
      </c>
      <c r="DG76" s="772" t="e">
        <f>(DB76-DD76)/DD76</f>
        <v>#DIV/0!</v>
      </c>
      <c r="DH76" s="772" t="e">
        <f>(DC76-DD76)/DD76</f>
        <v>#DIV/0!</v>
      </c>
      <c r="DI76" s="255"/>
      <c r="DJ76" s="44"/>
      <c r="DL76" s="44"/>
      <c r="DM76" s="389">
        <f t="shared" si="20"/>
        <v>0</v>
      </c>
      <c r="DN76" s="389">
        <f t="shared" si="21"/>
        <v>0</v>
      </c>
      <c r="DO76" s="389">
        <f t="shared" si="22"/>
        <v>0</v>
      </c>
    </row>
    <row r="77" spans="1:119" s="801" customFormat="1" ht="15" customHeight="1" outlineLevel="1">
      <c r="A77" s="798"/>
      <c r="B77" s="799"/>
      <c r="C77" s="665" t="s">
        <v>584</v>
      </c>
      <c r="D77" s="422"/>
      <c r="E77" s="422"/>
      <c r="F77" s="422"/>
      <c r="G77" s="422"/>
      <c r="H77" s="423"/>
      <c r="I77" s="424"/>
      <c r="J77" s="422"/>
      <c r="K77" s="422"/>
      <c r="L77" s="422"/>
      <c r="M77" s="422"/>
      <c r="N77" s="423"/>
      <c r="O77" s="412"/>
      <c r="P77" s="422"/>
      <c r="Q77" s="422"/>
      <c r="R77" s="422"/>
      <c r="S77" s="422"/>
      <c r="T77" s="423"/>
      <c r="U77" s="424"/>
      <c r="V77" s="422"/>
      <c r="W77" s="422"/>
      <c r="X77" s="422"/>
      <c r="Y77" s="422"/>
      <c r="Z77" s="421"/>
      <c r="AA77" s="422"/>
      <c r="AB77" s="423"/>
      <c r="AC77" s="424"/>
      <c r="AD77" s="422"/>
      <c r="AE77" s="422"/>
      <c r="AF77" s="422"/>
      <c r="AG77" s="422"/>
      <c r="AH77" s="421"/>
      <c r="AI77" s="422"/>
      <c r="AJ77" s="423"/>
      <c r="AK77" s="424"/>
      <c r="AL77" s="422"/>
      <c r="AM77" s="422"/>
      <c r="AN77" s="422"/>
      <c r="AO77" s="422"/>
      <c r="AP77" s="422"/>
      <c r="AQ77" s="421"/>
      <c r="AR77" s="422"/>
      <c r="AS77" s="423"/>
      <c r="AT77" s="412"/>
      <c r="AU77" s="421"/>
      <c r="AV77" s="422"/>
      <c r="AW77" s="422"/>
      <c r="AX77" s="422"/>
      <c r="AY77" s="422"/>
      <c r="AZ77" s="422"/>
      <c r="BA77" s="423"/>
      <c r="BB77" s="424"/>
      <c r="BC77" s="421"/>
      <c r="BD77" s="422"/>
      <c r="BE77" s="422"/>
      <c r="BF77" s="422"/>
      <c r="BG77" s="422"/>
      <c r="BH77" s="422"/>
      <c r="BI77" s="423"/>
      <c r="BJ77" s="412"/>
      <c r="BK77" s="421"/>
      <c r="BL77" s="422"/>
      <c r="BM77" s="422"/>
      <c r="BN77" s="422"/>
      <c r="BO77" s="422"/>
      <c r="BP77" s="422"/>
      <c r="BQ77" s="422"/>
      <c r="BR77" s="423"/>
      <c r="BS77" s="424"/>
      <c r="BT77" s="421"/>
      <c r="BU77" s="422"/>
      <c r="BV77" s="422"/>
      <c r="BW77" s="422"/>
      <c r="BX77" s="422"/>
      <c r="BY77" s="422"/>
      <c r="BZ77" s="423"/>
      <c r="CA77" s="411"/>
      <c r="CB77" s="421"/>
      <c r="CC77" s="422"/>
      <c r="CD77" s="422"/>
      <c r="CE77" s="422"/>
      <c r="CF77" s="422"/>
      <c r="CG77" s="422"/>
      <c r="CH77" s="423"/>
      <c r="CI77" s="411"/>
      <c r="CJ77" s="421"/>
      <c r="CK77" s="422"/>
      <c r="CL77" s="422"/>
      <c r="CM77" s="422"/>
      <c r="CN77" s="422"/>
      <c r="CO77" s="422"/>
      <c r="CP77" s="423"/>
      <c r="CQ77" s="424"/>
      <c r="CR77" s="422"/>
      <c r="CS77" s="422"/>
      <c r="CT77" s="422"/>
      <c r="CU77" s="422">
        <f t="shared" si="14"/>
        <v>0</v>
      </c>
      <c r="CV77" s="422">
        <f t="shared" si="19"/>
        <v>0</v>
      </c>
      <c r="CW77" s="422"/>
      <c r="CX77" s="775"/>
      <c r="CY77" s="45"/>
      <c r="CZ77" s="800"/>
      <c r="DA77" s="422"/>
      <c r="DB77" s="422"/>
      <c r="DC77" s="422"/>
      <c r="DD77" s="422"/>
      <c r="DE77" s="423"/>
      <c r="DF77" s="423"/>
      <c r="DG77" s="423"/>
      <c r="DH77" s="423"/>
      <c r="DI77" s="255"/>
      <c r="DJ77" s="44"/>
      <c r="DL77" s="44"/>
      <c r="DM77" s="389">
        <f t="shared" si="20"/>
        <v>0</v>
      </c>
      <c r="DN77" s="389">
        <f t="shared" si="21"/>
        <v>0</v>
      </c>
      <c r="DO77" s="389">
        <f t="shared" si="22"/>
        <v>0</v>
      </c>
    </row>
    <row r="78" spans="1:119" s="767" customFormat="1" ht="15" customHeight="1" outlineLevel="1">
      <c r="A78" s="803"/>
      <c r="B78" s="759" t="s">
        <v>526</v>
      </c>
      <c r="C78" s="665" t="s">
        <v>585</v>
      </c>
      <c r="D78" s="506"/>
      <c r="E78" s="506"/>
      <c r="F78" s="506"/>
      <c r="G78" s="506"/>
      <c r="H78" s="804"/>
      <c r="I78" s="805"/>
      <c r="J78" s="506"/>
      <c r="K78" s="506"/>
      <c r="L78" s="506"/>
      <c r="M78" s="506"/>
      <c r="N78" s="804"/>
      <c r="O78" s="412"/>
      <c r="P78" s="506"/>
      <c r="Q78" s="506"/>
      <c r="R78" s="506"/>
      <c r="S78" s="506"/>
      <c r="T78" s="804"/>
      <c r="U78" s="805"/>
      <c r="V78" s="506"/>
      <c r="W78" s="506"/>
      <c r="X78" s="506"/>
      <c r="Y78" s="506"/>
      <c r="Z78" s="431"/>
      <c r="AA78" s="506"/>
      <c r="AB78" s="804"/>
      <c r="AC78" s="805"/>
      <c r="AD78" s="506"/>
      <c r="AE78" s="506"/>
      <c r="AF78" s="506"/>
      <c r="AG78" s="506"/>
      <c r="AH78" s="431"/>
      <c r="AI78" s="506"/>
      <c r="AJ78" s="804"/>
      <c r="AK78" s="805"/>
      <c r="AL78" s="506"/>
      <c r="AM78" s="506"/>
      <c r="AN78" s="506"/>
      <c r="AO78" s="506"/>
      <c r="AP78" s="506"/>
      <c r="AQ78" s="431"/>
      <c r="AR78" s="506"/>
      <c r="AS78" s="804"/>
      <c r="AT78" s="412"/>
      <c r="AU78" s="431"/>
      <c r="AV78" s="506"/>
      <c r="AW78" s="506"/>
      <c r="AX78" s="506"/>
      <c r="AY78" s="506"/>
      <c r="AZ78" s="506"/>
      <c r="BA78" s="804"/>
      <c r="BB78" s="805"/>
      <c r="BC78" s="431"/>
      <c r="BD78" s="506"/>
      <c r="BE78" s="506"/>
      <c r="BF78" s="506"/>
      <c r="BG78" s="506"/>
      <c r="BH78" s="506"/>
      <c r="BI78" s="804"/>
      <c r="BJ78" s="412"/>
      <c r="BK78" s="431"/>
      <c r="BL78" s="506"/>
      <c r="BM78" s="506"/>
      <c r="BN78" s="506"/>
      <c r="BO78" s="506"/>
      <c r="BP78" s="506"/>
      <c r="BQ78" s="506"/>
      <c r="BR78" s="804"/>
      <c r="BS78" s="805"/>
      <c r="BT78" s="431"/>
      <c r="BU78" s="506"/>
      <c r="BV78" s="506"/>
      <c r="BW78" s="506"/>
      <c r="BX78" s="506"/>
      <c r="BY78" s="506"/>
      <c r="BZ78" s="804"/>
      <c r="CA78" s="411"/>
      <c r="CB78" s="431"/>
      <c r="CC78" s="506"/>
      <c r="CD78" s="506"/>
      <c r="CE78" s="506"/>
      <c r="CF78" s="506"/>
      <c r="CG78" s="506"/>
      <c r="CH78" s="804"/>
      <c r="CI78" s="411"/>
      <c r="CJ78" s="431"/>
      <c r="CK78" s="506"/>
      <c r="CL78" s="506"/>
      <c r="CM78" s="506"/>
      <c r="CN78" s="506"/>
      <c r="CO78" s="506"/>
      <c r="CP78" s="804"/>
      <c r="CQ78" s="805"/>
      <c r="CR78" s="506"/>
      <c r="CS78" s="506"/>
      <c r="CT78" s="506"/>
      <c r="CU78" s="506">
        <f t="shared" si="14"/>
        <v>0</v>
      </c>
      <c r="CV78" s="506">
        <f t="shared" si="19"/>
        <v>0</v>
      </c>
      <c r="CW78" s="506"/>
      <c r="CX78" s="806" t="e">
        <f>+CR78/CW78-1</f>
        <v>#DIV/0!</v>
      </c>
      <c r="CY78" s="45"/>
      <c r="CZ78" s="807"/>
      <c r="DA78" s="506"/>
      <c r="DB78" s="506"/>
      <c r="DC78" s="506"/>
      <c r="DD78" s="506"/>
      <c r="DE78" s="804" t="e">
        <f>(CZ78-DD78)/DD78</f>
        <v>#DIV/0!</v>
      </c>
      <c r="DF78" s="804" t="e">
        <f>(DA78-DD78)/DD78</f>
        <v>#DIV/0!</v>
      </c>
      <c r="DG78" s="804" t="e">
        <f>(DB78-DD78)/DD78</f>
        <v>#DIV/0!</v>
      </c>
      <c r="DH78" s="804" t="e">
        <f>(DC78-DD78)/DD78</f>
        <v>#DIV/0!</v>
      </c>
      <c r="DI78" s="255"/>
      <c r="DJ78" s="766"/>
      <c r="DL78" s="766"/>
      <c r="DM78" s="389">
        <f t="shared" si="20"/>
        <v>0</v>
      </c>
      <c r="DN78" s="389">
        <f t="shared" si="21"/>
        <v>0</v>
      </c>
      <c r="DO78" s="389">
        <f t="shared" si="22"/>
        <v>0</v>
      </c>
    </row>
    <row r="79" spans="1:119" s="801" customFormat="1" ht="15" customHeight="1" outlineLevel="1">
      <c r="A79" s="798"/>
      <c r="B79" s="749" t="s">
        <v>586</v>
      </c>
      <c r="C79" s="665" t="s">
        <v>587</v>
      </c>
      <c r="D79" s="422"/>
      <c r="E79" s="526"/>
      <c r="F79" s="422"/>
      <c r="G79" s="526"/>
      <c r="H79" s="423"/>
      <c r="I79" s="424"/>
      <c r="J79" s="422"/>
      <c r="K79" s="526"/>
      <c r="L79" s="422"/>
      <c r="M79" s="526"/>
      <c r="N79" s="423"/>
      <c r="O79" s="412"/>
      <c r="P79" s="422"/>
      <c r="Q79" s="526"/>
      <c r="R79" s="422"/>
      <c r="S79" s="526"/>
      <c r="T79" s="423"/>
      <c r="U79" s="424"/>
      <c r="V79" s="422"/>
      <c r="W79" s="526"/>
      <c r="X79" s="526"/>
      <c r="Y79" s="422"/>
      <c r="Z79" s="421"/>
      <c r="AA79" s="526"/>
      <c r="AB79" s="423"/>
      <c r="AC79" s="424"/>
      <c r="AD79" s="422"/>
      <c r="AE79" s="526"/>
      <c r="AF79" s="526"/>
      <c r="AG79" s="422"/>
      <c r="AH79" s="421"/>
      <c r="AI79" s="526"/>
      <c r="AJ79" s="423"/>
      <c r="AK79" s="424"/>
      <c r="AL79" s="422"/>
      <c r="AM79" s="526"/>
      <c r="AN79" s="526"/>
      <c r="AO79" s="526"/>
      <c r="AP79" s="422"/>
      <c r="AQ79" s="421"/>
      <c r="AR79" s="526"/>
      <c r="AS79" s="423"/>
      <c r="AT79" s="412"/>
      <c r="AU79" s="421"/>
      <c r="AV79" s="526"/>
      <c r="AW79" s="526"/>
      <c r="AX79" s="422"/>
      <c r="AY79" s="422"/>
      <c r="AZ79" s="526"/>
      <c r="BA79" s="423"/>
      <c r="BB79" s="424"/>
      <c r="BC79" s="421"/>
      <c r="BD79" s="526"/>
      <c r="BE79" s="526"/>
      <c r="BF79" s="422"/>
      <c r="BG79" s="422"/>
      <c r="BH79" s="526"/>
      <c r="BI79" s="423"/>
      <c r="BJ79" s="412"/>
      <c r="BK79" s="421"/>
      <c r="BL79" s="526"/>
      <c r="BM79" s="526"/>
      <c r="BN79" s="526"/>
      <c r="BO79" s="422"/>
      <c r="BP79" s="422"/>
      <c r="BQ79" s="526"/>
      <c r="BR79" s="423"/>
      <c r="BS79" s="424"/>
      <c r="BT79" s="421"/>
      <c r="BU79" s="526"/>
      <c r="BV79" s="526"/>
      <c r="BW79" s="422"/>
      <c r="BX79" s="422"/>
      <c r="BY79" s="526"/>
      <c r="BZ79" s="423"/>
      <c r="CA79" s="411"/>
      <c r="CB79" s="421"/>
      <c r="CC79" s="526"/>
      <c r="CD79" s="526"/>
      <c r="CE79" s="422"/>
      <c r="CF79" s="422"/>
      <c r="CG79" s="526"/>
      <c r="CH79" s="423"/>
      <c r="CI79" s="411"/>
      <c r="CJ79" s="421"/>
      <c r="CK79" s="526"/>
      <c r="CL79" s="526"/>
      <c r="CM79" s="422"/>
      <c r="CN79" s="422"/>
      <c r="CO79" s="526"/>
      <c r="CP79" s="423"/>
      <c r="CQ79" s="424"/>
      <c r="CR79" s="422"/>
      <c r="CS79" s="422"/>
      <c r="CT79" s="422"/>
      <c r="CU79" s="422">
        <f t="shared" si="14"/>
        <v>0</v>
      </c>
      <c r="CV79" s="422">
        <f t="shared" si="19"/>
        <v>0</v>
      </c>
      <c r="CW79" s="422"/>
      <c r="CX79" s="775"/>
      <c r="CY79" s="45"/>
      <c r="CZ79" s="755"/>
      <c r="DA79" s="526"/>
      <c r="DB79" s="526"/>
      <c r="DC79" s="526"/>
      <c r="DD79" s="526"/>
      <c r="DE79" s="423"/>
      <c r="DF79" s="423"/>
      <c r="DG79" s="423"/>
      <c r="DH79" s="423"/>
      <c r="DI79" s="255"/>
      <c r="DJ79" s="44"/>
      <c r="DL79" s="44"/>
      <c r="DM79" s="389">
        <f t="shared" si="20"/>
        <v>0</v>
      </c>
      <c r="DN79" s="389">
        <f t="shared" si="21"/>
        <v>0</v>
      </c>
      <c r="DO79" s="389">
        <f t="shared" si="22"/>
        <v>0</v>
      </c>
    </row>
    <row r="80" spans="1:119" s="801" customFormat="1" ht="15" customHeight="1" outlineLevel="1">
      <c r="A80" s="798"/>
      <c r="B80" s="749" t="s">
        <v>588</v>
      </c>
      <c r="C80" s="665" t="s">
        <v>589</v>
      </c>
      <c r="D80" s="422"/>
      <c r="E80" s="526"/>
      <c r="F80" s="422"/>
      <c r="G80" s="526"/>
      <c r="H80" s="423"/>
      <c r="I80" s="424"/>
      <c r="J80" s="422"/>
      <c r="K80" s="526"/>
      <c r="L80" s="422"/>
      <c r="M80" s="526"/>
      <c r="N80" s="423"/>
      <c r="O80" s="412"/>
      <c r="P80" s="422"/>
      <c r="Q80" s="526"/>
      <c r="R80" s="422"/>
      <c r="S80" s="526"/>
      <c r="T80" s="423"/>
      <c r="U80" s="424"/>
      <c r="V80" s="422"/>
      <c r="W80" s="526"/>
      <c r="X80" s="526"/>
      <c r="Y80" s="422"/>
      <c r="Z80" s="421"/>
      <c r="AA80" s="526"/>
      <c r="AB80" s="423"/>
      <c r="AC80" s="424"/>
      <c r="AD80" s="422"/>
      <c r="AE80" s="526"/>
      <c r="AF80" s="526"/>
      <c r="AG80" s="422"/>
      <c r="AH80" s="421"/>
      <c r="AI80" s="526"/>
      <c r="AJ80" s="423"/>
      <c r="AK80" s="424"/>
      <c r="AL80" s="422"/>
      <c r="AM80" s="526"/>
      <c r="AN80" s="526"/>
      <c r="AO80" s="526"/>
      <c r="AP80" s="422"/>
      <c r="AQ80" s="421"/>
      <c r="AR80" s="526"/>
      <c r="AS80" s="423"/>
      <c r="AT80" s="412"/>
      <c r="AU80" s="421"/>
      <c r="AV80" s="526"/>
      <c r="AW80" s="526"/>
      <c r="AX80" s="422"/>
      <c r="AY80" s="422"/>
      <c r="AZ80" s="526"/>
      <c r="BA80" s="423"/>
      <c r="BB80" s="424"/>
      <c r="BC80" s="421"/>
      <c r="BD80" s="526"/>
      <c r="BE80" s="526"/>
      <c r="BF80" s="422"/>
      <c r="BG80" s="422"/>
      <c r="BH80" s="526"/>
      <c r="BI80" s="423"/>
      <c r="BJ80" s="412"/>
      <c r="BK80" s="421"/>
      <c r="BL80" s="526"/>
      <c r="BM80" s="526"/>
      <c r="BN80" s="526"/>
      <c r="BO80" s="422"/>
      <c r="BP80" s="422"/>
      <c r="BQ80" s="526"/>
      <c r="BR80" s="423"/>
      <c r="BS80" s="424"/>
      <c r="BT80" s="421"/>
      <c r="BU80" s="526"/>
      <c r="BV80" s="526"/>
      <c r="BW80" s="422"/>
      <c r="BX80" s="422"/>
      <c r="BY80" s="526"/>
      <c r="BZ80" s="423"/>
      <c r="CA80" s="411"/>
      <c r="CB80" s="421"/>
      <c r="CC80" s="526"/>
      <c r="CD80" s="526"/>
      <c r="CE80" s="422"/>
      <c r="CF80" s="422"/>
      <c r="CG80" s="526"/>
      <c r="CH80" s="423"/>
      <c r="CI80" s="411"/>
      <c r="CJ80" s="421"/>
      <c r="CK80" s="526"/>
      <c r="CL80" s="526"/>
      <c r="CM80" s="422"/>
      <c r="CN80" s="422"/>
      <c r="CO80" s="526"/>
      <c r="CP80" s="423"/>
      <c r="CQ80" s="424"/>
      <c r="CR80" s="422"/>
      <c r="CS80" s="422"/>
      <c r="CT80" s="422"/>
      <c r="CU80" s="422">
        <f t="shared" ref="CU80:CU111" si="23">+CR80-CS80</f>
        <v>0</v>
      </c>
      <c r="CV80" s="422">
        <f t="shared" si="19"/>
        <v>0</v>
      </c>
      <c r="CW80" s="422"/>
      <c r="CX80" s="775"/>
      <c r="CY80" s="45"/>
      <c r="CZ80" s="755"/>
      <c r="DA80" s="526"/>
      <c r="DB80" s="526"/>
      <c r="DC80" s="526"/>
      <c r="DD80" s="526"/>
      <c r="DE80" s="423"/>
      <c r="DF80" s="423"/>
      <c r="DG80" s="423"/>
      <c r="DH80" s="423"/>
      <c r="DI80" s="255"/>
      <c r="DJ80" s="44"/>
      <c r="DL80" s="44"/>
      <c r="DM80" s="389">
        <f t="shared" si="20"/>
        <v>0</v>
      </c>
      <c r="DN80" s="389">
        <f t="shared" si="21"/>
        <v>0</v>
      </c>
      <c r="DO80" s="389">
        <f t="shared" si="22"/>
        <v>0</v>
      </c>
    </row>
    <row r="81" spans="1:119" s="801" customFormat="1" ht="15" customHeight="1" outlineLevel="1">
      <c r="A81" s="798"/>
      <c r="B81" s="749" t="s">
        <v>590</v>
      </c>
      <c r="C81" s="665" t="s">
        <v>591</v>
      </c>
      <c r="D81" s="422"/>
      <c r="E81" s="526"/>
      <c r="F81" s="422"/>
      <c r="G81" s="526"/>
      <c r="H81" s="423"/>
      <c r="I81" s="424"/>
      <c r="J81" s="422"/>
      <c r="K81" s="526"/>
      <c r="L81" s="422"/>
      <c r="M81" s="526"/>
      <c r="N81" s="423"/>
      <c r="O81" s="412"/>
      <c r="P81" s="422"/>
      <c r="Q81" s="526"/>
      <c r="R81" s="422"/>
      <c r="S81" s="526"/>
      <c r="T81" s="423"/>
      <c r="U81" s="424"/>
      <c r="V81" s="422"/>
      <c r="W81" s="526"/>
      <c r="X81" s="526"/>
      <c r="Y81" s="422"/>
      <c r="Z81" s="421"/>
      <c r="AA81" s="526"/>
      <c r="AB81" s="423"/>
      <c r="AC81" s="424"/>
      <c r="AD81" s="422"/>
      <c r="AE81" s="526"/>
      <c r="AF81" s="526"/>
      <c r="AG81" s="422"/>
      <c r="AH81" s="421"/>
      <c r="AI81" s="526"/>
      <c r="AJ81" s="423"/>
      <c r="AK81" s="424"/>
      <c r="AL81" s="422"/>
      <c r="AM81" s="526"/>
      <c r="AN81" s="526"/>
      <c r="AO81" s="526"/>
      <c r="AP81" s="422"/>
      <c r="AQ81" s="421"/>
      <c r="AR81" s="526"/>
      <c r="AS81" s="423"/>
      <c r="AT81" s="412"/>
      <c r="AU81" s="421"/>
      <c r="AV81" s="526"/>
      <c r="AW81" s="526"/>
      <c r="AX81" s="422"/>
      <c r="AY81" s="422"/>
      <c r="AZ81" s="526"/>
      <c r="BA81" s="423"/>
      <c r="BB81" s="424"/>
      <c r="BC81" s="421"/>
      <c r="BD81" s="526"/>
      <c r="BE81" s="526"/>
      <c r="BF81" s="422"/>
      <c r="BG81" s="422"/>
      <c r="BH81" s="526"/>
      <c r="BI81" s="423"/>
      <c r="BJ81" s="412"/>
      <c r="BK81" s="421"/>
      <c r="BL81" s="526"/>
      <c r="BM81" s="526"/>
      <c r="BN81" s="526"/>
      <c r="BO81" s="422"/>
      <c r="BP81" s="422"/>
      <c r="BQ81" s="526"/>
      <c r="BR81" s="423"/>
      <c r="BS81" s="424"/>
      <c r="BT81" s="421"/>
      <c r="BU81" s="526"/>
      <c r="BV81" s="526"/>
      <c r="BW81" s="422"/>
      <c r="BX81" s="422"/>
      <c r="BY81" s="526"/>
      <c r="BZ81" s="423"/>
      <c r="CA81" s="411"/>
      <c r="CB81" s="421"/>
      <c r="CC81" s="526"/>
      <c r="CD81" s="526"/>
      <c r="CE81" s="422"/>
      <c r="CF81" s="422"/>
      <c r="CG81" s="526"/>
      <c r="CH81" s="423"/>
      <c r="CI81" s="411"/>
      <c r="CJ81" s="421"/>
      <c r="CK81" s="526"/>
      <c r="CL81" s="526"/>
      <c r="CM81" s="422"/>
      <c r="CN81" s="422"/>
      <c r="CO81" s="526"/>
      <c r="CP81" s="423"/>
      <c r="CQ81" s="424"/>
      <c r="CR81" s="422"/>
      <c r="CS81" s="422"/>
      <c r="CT81" s="422"/>
      <c r="CU81" s="422">
        <f t="shared" si="23"/>
        <v>0</v>
      </c>
      <c r="CV81" s="422">
        <f t="shared" si="19"/>
        <v>0</v>
      </c>
      <c r="CW81" s="422"/>
      <c r="CX81" s="775"/>
      <c r="CY81" s="45"/>
      <c r="CZ81" s="755"/>
      <c r="DA81" s="526"/>
      <c r="DB81" s="526"/>
      <c r="DC81" s="526"/>
      <c r="DD81" s="526"/>
      <c r="DE81" s="423"/>
      <c r="DF81" s="423"/>
      <c r="DG81" s="423"/>
      <c r="DH81" s="423"/>
      <c r="DI81" s="255"/>
      <c r="DJ81" s="44"/>
      <c r="DL81" s="44"/>
      <c r="DM81" s="389">
        <f t="shared" si="20"/>
        <v>0</v>
      </c>
      <c r="DN81" s="389">
        <f t="shared" si="21"/>
        <v>0</v>
      </c>
      <c r="DO81" s="389">
        <f t="shared" si="22"/>
        <v>0</v>
      </c>
    </row>
    <row r="82" spans="1:119" s="777" customFormat="1" ht="15" customHeight="1" outlineLevel="1">
      <c r="A82" s="770"/>
      <c r="B82" s="734" t="s">
        <v>543</v>
      </c>
      <c r="C82" s="665" t="s">
        <v>592</v>
      </c>
      <c r="D82" s="742"/>
      <c r="E82" s="742"/>
      <c r="F82" s="742"/>
      <c r="G82" s="742"/>
      <c r="H82" s="772"/>
      <c r="I82" s="773"/>
      <c r="J82" s="742"/>
      <c r="K82" s="742"/>
      <c r="L82" s="742"/>
      <c r="M82" s="742"/>
      <c r="N82" s="772"/>
      <c r="O82" s="718"/>
      <c r="P82" s="742"/>
      <c r="Q82" s="742"/>
      <c r="R82" s="742"/>
      <c r="S82" s="742"/>
      <c r="T82" s="772"/>
      <c r="U82" s="773"/>
      <c r="V82" s="742"/>
      <c r="W82" s="742"/>
      <c r="X82" s="742"/>
      <c r="Y82" s="742"/>
      <c r="Z82" s="774"/>
      <c r="AA82" s="742"/>
      <c r="AB82" s="772"/>
      <c r="AC82" s="773"/>
      <c r="AD82" s="742"/>
      <c r="AE82" s="742"/>
      <c r="AF82" s="742"/>
      <c r="AG82" s="742"/>
      <c r="AH82" s="774"/>
      <c r="AI82" s="742"/>
      <c r="AJ82" s="772"/>
      <c r="AK82" s="773"/>
      <c r="AL82" s="742"/>
      <c r="AM82" s="742"/>
      <c r="AN82" s="742"/>
      <c r="AO82" s="742"/>
      <c r="AP82" s="742"/>
      <c r="AQ82" s="774"/>
      <c r="AR82" s="742"/>
      <c r="AS82" s="772"/>
      <c r="AT82" s="718"/>
      <c r="AU82" s="774"/>
      <c r="AV82" s="742"/>
      <c r="AW82" s="742"/>
      <c r="AX82" s="742"/>
      <c r="AY82" s="742"/>
      <c r="AZ82" s="742"/>
      <c r="BA82" s="772"/>
      <c r="BB82" s="773"/>
      <c r="BC82" s="774"/>
      <c r="BD82" s="742"/>
      <c r="BE82" s="742"/>
      <c r="BF82" s="742"/>
      <c r="BG82" s="742"/>
      <c r="BH82" s="742"/>
      <c r="BI82" s="772"/>
      <c r="BJ82" s="718"/>
      <c r="BK82" s="774"/>
      <c r="BL82" s="742"/>
      <c r="BM82" s="742"/>
      <c r="BN82" s="742"/>
      <c r="BO82" s="742"/>
      <c r="BP82" s="742"/>
      <c r="BQ82" s="742"/>
      <c r="BR82" s="772"/>
      <c r="BS82" s="773"/>
      <c r="BT82" s="774"/>
      <c r="BU82" s="742"/>
      <c r="BV82" s="742"/>
      <c r="BW82" s="742"/>
      <c r="BX82" s="742"/>
      <c r="BY82" s="742"/>
      <c r="BZ82" s="772"/>
      <c r="CA82" s="717"/>
      <c r="CB82" s="774"/>
      <c r="CC82" s="742"/>
      <c r="CD82" s="742"/>
      <c r="CE82" s="742"/>
      <c r="CF82" s="742"/>
      <c r="CG82" s="742"/>
      <c r="CH82" s="772"/>
      <c r="CI82" s="717"/>
      <c r="CJ82" s="774"/>
      <c r="CK82" s="742"/>
      <c r="CL82" s="742"/>
      <c r="CM82" s="742"/>
      <c r="CN82" s="742"/>
      <c r="CO82" s="742"/>
      <c r="CP82" s="772"/>
      <c r="CQ82" s="773"/>
      <c r="CR82" s="742"/>
      <c r="CS82" s="742"/>
      <c r="CT82" s="742"/>
      <c r="CU82" s="742">
        <f t="shared" si="23"/>
        <v>0</v>
      </c>
      <c r="CV82" s="742">
        <f t="shared" si="19"/>
        <v>0</v>
      </c>
      <c r="CW82" s="742"/>
      <c r="CX82" s="802"/>
      <c r="CY82" s="106"/>
      <c r="CZ82" s="776"/>
      <c r="DA82" s="742"/>
      <c r="DB82" s="742"/>
      <c r="DC82" s="742"/>
      <c r="DD82" s="742"/>
      <c r="DE82" s="772"/>
      <c r="DF82" s="772"/>
      <c r="DG82" s="772"/>
      <c r="DH82" s="772"/>
      <c r="DI82" s="255"/>
      <c r="DJ82" s="44"/>
      <c r="DL82" s="44"/>
      <c r="DM82" s="389">
        <f t="shared" si="20"/>
        <v>0</v>
      </c>
      <c r="DN82" s="389">
        <f t="shared" si="21"/>
        <v>0</v>
      </c>
      <c r="DO82" s="389">
        <f t="shared" si="22"/>
        <v>0</v>
      </c>
    </row>
    <row r="83" spans="1:119" s="816" customFormat="1" ht="15" customHeight="1" outlineLevel="1">
      <c r="A83" s="808"/>
      <c r="B83" s="809"/>
      <c r="C83" s="665" t="s">
        <v>593</v>
      </c>
      <c r="D83" s="810"/>
      <c r="E83" s="810"/>
      <c r="F83" s="810"/>
      <c r="G83" s="810"/>
      <c r="H83" s="423"/>
      <c r="I83" s="424"/>
      <c r="J83" s="810"/>
      <c r="K83" s="810"/>
      <c r="L83" s="810"/>
      <c r="M83" s="810"/>
      <c r="N83" s="423"/>
      <c r="O83" s="412"/>
      <c r="P83" s="810"/>
      <c r="Q83" s="810"/>
      <c r="R83" s="810"/>
      <c r="S83" s="810"/>
      <c r="T83" s="423"/>
      <c r="U83" s="424"/>
      <c r="V83" s="810"/>
      <c r="W83" s="810"/>
      <c r="X83" s="810"/>
      <c r="Y83" s="810"/>
      <c r="Z83" s="421"/>
      <c r="AA83" s="810"/>
      <c r="AB83" s="423"/>
      <c r="AC83" s="424"/>
      <c r="AD83" s="810"/>
      <c r="AE83" s="810"/>
      <c r="AF83" s="810"/>
      <c r="AG83" s="810"/>
      <c r="AH83" s="421"/>
      <c r="AI83" s="810"/>
      <c r="AJ83" s="423"/>
      <c r="AK83" s="424"/>
      <c r="AL83" s="810"/>
      <c r="AM83" s="810"/>
      <c r="AN83" s="810"/>
      <c r="AO83" s="810"/>
      <c r="AP83" s="810"/>
      <c r="AQ83" s="421"/>
      <c r="AR83" s="810"/>
      <c r="AS83" s="423"/>
      <c r="AT83" s="412"/>
      <c r="AU83" s="811"/>
      <c r="AV83" s="810"/>
      <c r="AW83" s="810"/>
      <c r="AX83" s="810"/>
      <c r="AY83" s="810"/>
      <c r="AZ83" s="810"/>
      <c r="BA83" s="423"/>
      <c r="BB83" s="424"/>
      <c r="BC83" s="811"/>
      <c r="BD83" s="810"/>
      <c r="BE83" s="810"/>
      <c r="BF83" s="810"/>
      <c r="BG83" s="810"/>
      <c r="BH83" s="810"/>
      <c r="BI83" s="423"/>
      <c r="BJ83" s="412"/>
      <c r="BK83" s="811"/>
      <c r="BL83" s="810"/>
      <c r="BM83" s="810"/>
      <c r="BN83" s="810"/>
      <c r="BO83" s="810"/>
      <c r="BP83" s="810"/>
      <c r="BQ83" s="810"/>
      <c r="BR83" s="423"/>
      <c r="BS83" s="424"/>
      <c r="BT83" s="811"/>
      <c r="BU83" s="810"/>
      <c r="BV83" s="810"/>
      <c r="BW83" s="810"/>
      <c r="BX83" s="810"/>
      <c r="BY83" s="810"/>
      <c r="BZ83" s="423"/>
      <c r="CA83" s="411"/>
      <c r="CB83" s="811"/>
      <c r="CC83" s="810"/>
      <c r="CD83" s="810"/>
      <c r="CE83" s="810"/>
      <c r="CF83" s="810"/>
      <c r="CG83" s="810"/>
      <c r="CH83" s="423"/>
      <c r="CI83" s="411"/>
      <c r="CJ83" s="811"/>
      <c r="CK83" s="810"/>
      <c r="CL83" s="810"/>
      <c r="CM83" s="810"/>
      <c r="CN83" s="810"/>
      <c r="CO83" s="810"/>
      <c r="CP83" s="423"/>
      <c r="CQ83" s="424"/>
      <c r="CR83" s="810"/>
      <c r="CS83" s="810"/>
      <c r="CT83" s="810"/>
      <c r="CU83" s="810">
        <f t="shared" si="23"/>
        <v>0</v>
      </c>
      <c r="CV83" s="810">
        <f t="shared" si="19"/>
        <v>0</v>
      </c>
      <c r="CW83" s="810"/>
      <c r="CX83" s="812"/>
      <c r="CY83" s="813"/>
      <c r="CZ83" s="814"/>
      <c r="DA83" s="810"/>
      <c r="DB83" s="810"/>
      <c r="DC83" s="810"/>
      <c r="DD83" s="810"/>
      <c r="DE83" s="815"/>
      <c r="DF83" s="815"/>
      <c r="DG83" s="815"/>
      <c r="DH83" s="815" t="e">
        <f>(DC83-DD83)/DD83</f>
        <v>#DIV/0!</v>
      </c>
      <c r="DI83" s="255"/>
      <c r="DJ83" s="44"/>
      <c r="DL83" s="44"/>
      <c r="DM83" s="389">
        <f t="shared" si="20"/>
        <v>0</v>
      </c>
      <c r="DN83" s="389">
        <f t="shared" si="21"/>
        <v>0</v>
      </c>
      <c r="DO83" s="389">
        <f t="shared" si="22"/>
        <v>0</v>
      </c>
    </row>
    <row r="84" spans="1:119" s="796" customFormat="1" ht="15" customHeight="1" outlineLevel="1">
      <c r="A84" s="2341" t="s">
        <v>560</v>
      </c>
      <c r="B84" s="2341"/>
      <c r="C84" s="665" t="s">
        <v>594</v>
      </c>
      <c r="D84" s="728"/>
      <c r="E84" s="728"/>
      <c r="F84" s="728"/>
      <c r="G84" s="728"/>
      <c r="H84" s="789"/>
      <c r="I84" s="790"/>
      <c r="J84" s="728"/>
      <c r="K84" s="728"/>
      <c r="L84" s="728"/>
      <c r="M84" s="728"/>
      <c r="N84" s="789"/>
      <c r="O84" s="791"/>
      <c r="P84" s="728"/>
      <c r="Q84" s="728"/>
      <c r="R84" s="728"/>
      <c r="S84" s="728"/>
      <c r="T84" s="789"/>
      <c r="U84" s="790"/>
      <c r="V84" s="728"/>
      <c r="W84" s="728"/>
      <c r="X84" s="728"/>
      <c r="Y84" s="728"/>
      <c r="Z84" s="792"/>
      <c r="AA84" s="728"/>
      <c r="AB84" s="789"/>
      <c r="AC84" s="790"/>
      <c r="AD84" s="728"/>
      <c r="AE84" s="728"/>
      <c r="AF84" s="728"/>
      <c r="AG84" s="728"/>
      <c r="AH84" s="792"/>
      <c r="AI84" s="728"/>
      <c r="AJ84" s="789"/>
      <c r="AK84" s="790"/>
      <c r="AL84" s="728"/>
      <c r="AM84" s="728"/>
      <c r="AN84" s="728"/>
      <c r="AO84" s="728"/>
      <c r="AP84" s="728"/>
      <c r="AQ84" s="792"/>
      <c r="AR84" s="728"/>
      <c r="AS84" s="789"/>
      <c r="AT84" s="791"/>
      <c r="AU84" s="792"/>
      <c r="AV84" s="728"/>
      <c r="AW84" s="728"/>
      <c r="AX84" s="728"/>
      <c r="AY84" s="728"/>
      <c r="AZ84" s="728"/>
      <c r="BA84" s="789"/>
      <c r="BB84" s="790"/>
      <c r="BC84" s="792"/>
      <c r="BD84" s="728"/>
      <c r="BE84" s="728"/>
      <c r="BF84" s="728"/>
      <c r="BG84" s="728"/>
      <c r="BH84" s="728"/>
      <c r="BI84" s="789"/>
      <c r="BJ84" s="791"/>
      <c r="BK84" s="792"/>
      <c r="BL84" s="728"/>
      <c r="BM84" s="728"/>
      <c r="BN84" s="728"/>
      <c r="BO84" s="728"/>
      <c r="BP84" s="728"/>
      <c r="BQ84" s="728"/>
      <c r="BR84" s="789"/>
      <c r="BS84" s="790"/>
      <c r="BT84" s="792"/>
      <c r="BU84" s="728"/>
      <c r="BV84" s="728"/>
      <c r="BW84" s="728"/>
      <c r="BX84" s="728"/>
      <c r="BY84" s="728"/>
      <c r="BZ84" s="789"/>
      <c r="CA84" s="793"/>
      <c r="CB84" s="792"/>
      <c r="CC84" s="728"/>
      <c r="CD84" s="728"/>
      <c r="CE84" s="728"/>
      <c r="CF84" s="728"/>
      <c r="CG84" s="728"/>
      <c r="CH84" s="789"/>
      <c r="CI84" s="793"/>
      <c r="CJ84" s="792"/>
      <c r="CK84" s="728"/>
      <c r="CL84" s="728"/>
      <c r="CM84" s="728"/>
      <c r="CN84" s="728"/>
      <c r="CO84" s="728"/>
      <c r="CP84" s="789"/>
      <c r="CQ84" s="790"/>
      <c r="CR84" s="728"/>
      <c r="CS84" s="728"/>
      <c r="CT84" s="728"/>
      <c r="CU84" s="728">
        <f t="shared" si="23"/>
        <v>0</v>
      </c>
      <c r="CV84" s="728">
        <f t="shared" si="19"/>
        <v>0</v>
      </c>
      <c r="CW84" s="728"/>
      <c r="CX84" s="794" t="e">
        <f>+CR84/CW84-1</f>
        <v>#DIV/0!</v>
      </c>
      <c r="CY84" s="795"/>
      <c r="CZ84" s="797"/>
      <c r="DA84" s="728"/>
      <c r="DB84" s="728"/>
      <c r="DC84" s="728"/>
      <c r="DD84" s="728"/>
      <c r="DE84" s="789" t="e">
        <f>(CZ84-DD84)/DD84</f>
        <v>#DIV/0!</v>
      </c>
      <c r="DF84" s="789" t="e">
        <f>(DA84-DD84)/DD84</f>
        <v>#DIV/0!</v>
      </c>
      <c r="DG84" s="789" t="e">
        <f>(DB84-DD84)/DD84</f>
        <v>#DIV/0!</v>
      </c>
      <c r="DH84" s="789" t="e">
        <f>(DC84-DD84)/DD84</f>
        <v>#DIV/0!</v>
      </c>
      <c r="DI84" s="255"/>
      <c r="DJ84" s="44"/>
      <c r="DL84" s="44"/>
      <c r="DM84" s="389">
        <f t="shared" si="20"/>
        <v>0</v>
      </c>
      <c r="DN84" s="389">
        <f t="shared" si="21"/>
        <v>0</v>
      </c>
      <c r="DO84" s="389">
        <f t="shared" si="22"/>
        <v>0</v>
      </c>
    </row>
    <row r="85" spans="1:119" s="430" customFormat="1" ht="15" customHeight="1" outlineLevel="1">
      <c r="A85" s="748"/>
      <c r="B85" s="749" t="s">
        <v>492</v>
      </c>
      <c r="C85" s="665" t="s">
        <v>595</v>
      </c>
      <c r="D85" s="526"/>
      <c r="E85" s="526"/>
      <c r="F85" s="526"/>
      <c r="G85" s="526"/>
      <c r="H85" s="427"/>
      <c r="I85" s="750"/>
      <c r="J85" s="526"/>
      <c r="K85" s="526"/>
      <c r="L85" s="526"/>
      <c r="M85" s="526"/>
      <c r="N85" s="427"/>
      <c r="O85" s="751"/>
      <c r="P85" s="526"/>
      <c r="Q85" s="526"/>
      <c r="R85" s="526"/>
      <c r="S85" s="526"/>
      <c r="T85" s="427"/>
      <c r="U85" s="750"/>
      <c r="V85" s="526"/>
      <c r="W85" s="526"/>
      <c r="X85" s="817"/>
      <c r="Y85" s="526"/>
      <c r="Z85" s="428"/>
      <c r="AA85" s="526"/>
      <c r="AB85" s="427"/>
      <c r="AC85" s="750"/>
      <c r="AD85" s="526"/>
      <c r="AE85" s="526"/>
      <c r="AF85" s="526"/>
      <c r="AG85" s="526"/>
      <c r="AH85" s="428"/>
      <c r="AI85" s="526"/>
      <c r="AJ85" s="427"/>
      <c r="AK85" s="750"/>
      <c r="AL85" s="526"/>
      <c r="AM85" s="526"/>
      <c r="AN85" s="526"/>
      <c r="AO85" s="526"/>
      <c r="AP85" s="526"/>
      <c r="AQ85" s="428"/>
      <c r="AR85" s="526"/>
      <c r="AS85" s="427"/>
      <c r="AT85" s="751"/>
      <c r="AU85" s="428"/>
      <c r="AV85" s="526"/>
      <c r="AW85" s="526"/>
      <c r="AX85" s="526"/>
      <c r="AY85" s="526"/>
      <c r="AZ85" s="526"/>
      <c r="BA85" s="427"/>
      <c r="BB85" s="750"/>
      <c r="BC85" s="428"/>
      <c r="BD85" s="526"/>
      <c r="BE85" s="526"/>
      <c r="BF85" s="526"/>
      <c r="BG85" s="526"/>
      <c r="BH85" s="526"/>
      <c r="BI85" s="427"/>
      <c r="BJ85" s="751"/>
      <c r="BK85" s="428"/>
      <c r="BL85" s="526"/>
      <c r="BM85" s="526"/>
      <c r="BN85" s="526"/>
      <c r="BO85" s="526"/>
      <c r="BP85" s="526"/>
      <c r="BQ85" s="526"/>
      <c r="BR85" s="427"/>
      <c r="BS85" s="750"/>
      <c r="BT85" s="428"/>
      <c r="BU85" s="526"/>
      <c r="BV85" s="526"/>
      <c r="BW85" s="526"/>
      <c r="BX85" s="526"/>
      <c r="BY85" s="526"/>
      <c r="BZ85" s="427"/>
      <c r="CA85" s="752"/>
      <c r="CB85" s="428"/>
      <c r="CC85" s="526"/>
      <c r="CD85" s="526"/>
      <c r="CE85" s="526"/>
      <c r="CF85" s="526"/>
      <c r="CG85" s="526"/>
      <c r="CH85" s="427"/>
      <c r="CI85" s="752"/>
      <c r="CJ85" s="428"/>
      <c r="CK85" s="526"/>
      <c r="CL85" s="526"/>
      <c r="CM85" s="526"/>
      <c r="CN85" s="526"/>
      <c r="CO85" s="526"/>
      <c r="CP85" s="427"/>
      <c r="CQ85" s="750"/>
      <c r="CR85" s="526"/>
      <c r="CS85" s="526"/>
      <c r="CT85" s="422"/>
      <c r="CU85" s="526">
        <f t="shared" si="23"/>
        <v>0</v>
      </c>
      <c r="CV85" s="526">
        <f t="shared" si="19"/>
        <v>0</v>
      </c>
      <c r="CW85" s="526"/>
      <c r="CX85" s="753" t="e">
        <f>+CR85/CW85-1</f>
        <v>#DIV/0!</v>
      </c>
      <c r="CY85" s="754"/>
      <c r="CZ85" s="755"/>
      <c r="DA85" s="526"/>
      <c r="DB85" s="526"/>
      <c r="DC85" s="526"/>
      <c r="DD85" s="526"/>
      <c r="DE85" s="427" t="e">
        <f>(CZ85-DD85)/DD85</f>
        <v>#DIV/0!</v>
      </c>
      <c r="DF85" s="427" t="e">
        <f>(DA85-DD85)/DD85</f>
        <v>#DIV/0!</v>
      </c>
      <c r="DG85" s="427" t="e">
        <f>(DB85-DD85)/DD85</f>
        <v>#DIV/0!</v>
      </c>
      <c r="DH85" s="427" t="e">
        <f>(DC85-DD85)/DD85</f>
        <v>#DIV/0!</v>
      </c>
      <c r="DI85" s="255"/>
      <c r="DJ85" s="44"/>
      <c r="DL85" s="44"/>
      <c r="DM85" s="389">
        <f t="shared" si="20"/>
        <v>0</v>
      </c>
      <c r="DN85" s="389">
        <f t="shared" si="21"/>
        <v>0</v>
      </c>
      <c r="DO85" s="389">
        <f t="shared" si="22"/>
        <v>0</v>
      </c>
    </row>
    <row r="86" spans="1:119" s="430" customFormat="1" ht="15" customHeight="1" outlineLevel="1">
      <c r="A86" s="748"/>
      <c r="B86" s="749" t="s">
        <v>494</v>
      </c>
      <c r="C86" s="665" t="s">
        <v>596</v>
      </c>
      <c r="D86" s="526"/>
      <c r="E86" s="526"/>
      <c r="F86" s="526"/>
      <c r="G86" s="526"/>
      <c r="H86" s="427"/>
      <c r="I86" s="750"/>
      <c r="J86" s="526"/>
      <c r="K86" s="526"/>
      <c r="L86" s="526"/>
      <c r="M86" s="526"/>
      <c r="N86" s="427"/>
      <c r="O86" s="751"/>
      <c r="P86" s="526"/>
      <c r="Q86" s="526"/>
      <c r="R86" s="526"/>
      <c r="S86" s="526"/>
      <c r="T86" s="427"/>
      <c r="U86" s="750"/>
      <c r="V86" s="526"/>
      <c r="W86" s="526"/>
      <c r="X86" s="817"/>
      <c r="Y86" s="526"/>
      <c r="Z86" s="428"/>
      <c r="AA86" s="526"/>
      <c r="AB86" s="427"/>
      <c r="AC86" s="750"/>
      <c r="AD86" s="526"/>
      <c r="AE86" s="526"/>
      <c r="AF86" s="526"/>
      <c r="AG86" s="526"/>
      <c r="AH86" s="428"/>
      <c r="AI86" s="526"/>
      <c r="AJ86" s="427"/>
      <c r="AK86" s="750"/>
      <c r="AL86" s="526"/>
      <c r="AM86" s="526"/>
      <c r="AN86" s="526"/>
      <c r="AO86" s="526"/>
      <c r="AP86" s="526"/>
      <c r="AQ86" s="428"/>
      <c r="AR86" s="526"/>
      <c r="AS86" s="427"/>
      <c r="AT86" s="751"/>
      <c r="AU86" s="428"/>
      <c r="AV86" s="526"/>
      <c r="AW86" s="526"/>
      <c r="AX86" s="526"/>
      <c r="AY86" s="526"/>
      <c r="AZ86" s="526"/>
      <c r="BA86" s="427"/>
      <c r="BB86" s="750"/>
      <c r="BC86" s="428"/>
      <c r="BD86" s="526"/>
      <c r="BE86" s="526"/>
      <c r="BF86" s="526"/>
      <c r="BG86" s="526"/>
      <c r="BH86" s="526"/>
      <c r="BI86" s="427"/>
      <c r="BJ86" s="751"/>
      <c r="BK86" s="428"/>
      <c r="BL86" s="526"/>
      <c r="BM86" s="526"/>
      <c r="BN86" s="526"/>
      <c r="BO86" s="526"/>
      <c r="BP86" s="526"/>
      <c r="BQ86" s="526"/>
      <c r="BR86" s="427"/>
      <c r="BS86" s="750"/>
      <c r="BT86" s="428"/>
      <c r="BU86" s="526"/>
      <c r="BV86" s="526"/>
      <c r="BW86" s="526"/>
      <c r="BX86" s="526"/>
      <c r="BY86" s="526"/>
      <c r="BZ86" s="427"/>
      <c r="CA86" s="752"/>
      <c r="CB86" s="428"/>
      <c r="CC86" s="526"/>
      <c r="CD86" s="526"/>
      <c r="CE86" s="526"/>
      <c r="CF86" s="526"/>
      <c r="CG86" s="526"/>
      <c r="CH86" s="427"/>
      <c r="CI86" s="752"/>
      <c r="CJ86" s="428"/>
      <c r="CK86" s="526"/>
      <c r="CL86" s="526"/>
      <c r="CM86" s="526"/>
      <c r="CN86" s="526"/>
      <c r="CO86" s="526"/>
      <c r="CP86" s="427"/>
      <c r="CQ86" s="750"/>
      <c r="CR86" s="526"/>
      <c r="CS86" s="526"/>
      <c r="CT86" s="422"/>
      <c r="CU86" s="526">
        <f t="shared" si="23"/>
        <v>0</v>
      </c>
      <c r="CV86" s="526">
        <f t="shared" si="19"/>
        <v>0</v>
      </c>
      <c r="CW86" s="526"/>
      <c r="CX86" s="753" t="e">
        <f>+CR86/CW86-1</f>
        <v>#DIV/0!</v>
      </c>
      <c r="CY86" s="754"/>
      <c r="CZ86" s="755"/>
      <c r="DA86" s="526"/>
      <c r="DB86" s="526"/>
      <c r="DC86" s="526"/>
      <c r="DD86" s="526"/>
      <c r="DE86" s="427" t="e">
        <f>(CZ86-DD86)/DD86</f>
        <v>#DIV/0!</v>
      </c>
      <c r="DF86" s="427" t="e">
        <f>(DA86-DD86)/DD86</f>
        <v>#DIV/0!</v>
      </c>
      <c r="DG86" s="427" t="e">
        <f>(DB86-DD86)/DD86</f>
        <v>#DIV/0!</v>
      </c>
      <c r="DH86" s="427" t="e">
        <f>(DC86-DD86)/DD86</f>
        <v>#DIV/0!</v>
      </c>
      <c r="DI86" s="255"/>
      <c r="DJ86" s="44"/>
      <c r="DL86" s="44"/>
      <c r="DM86" s="389">
        <f t="shared" si="20"/>
        <v>0</v>
      </c>
      <c r="DN86" s="389">
        <f t="shared" si="21"/>
        <v>0</v>
      </c>
      <c r="DO86" s="389">
        <f t="shared" si="22"/>
        <v>0</v>
      </c>
    </row>
    <row r="87" spans="1:119" s="430" customFormat="1" ht="15" customHeight="1" outlineLevel="1">
      <c r="A87" s="748"/>
      <c r="B87" s="749" t="s">
        <v>496</v>
      </c>
      <c r="C87" s="665" t="s">
        <v>597</v>
      </c>
      <c r="D87" s="526"/>
      <c r="E87" s="526"/>
      <c r="F87" s="526"/>
      <c r="G87" s="526"/>
      <c r="H87" s="427"/>
      <c r="I87" s="750"/>
      <c r="J87" s="526"/>
      <c r="K87" s="526"/>
      <c r="L87" s="526"/>
      <c r="M87" s="526"/>
      <c r="N87" s="427"/>
      <c r="O87" s="751"/>
      <c r="P87" s="526"/>
      <c r="Q87" s="526"/>
      <c r="R87" s="526"/>
      <c r="S87" s="526"/>
      <c r="T87" s="427"/>
      <c r="U87" s="750"/>
      <c r="V87" s="526"/>
      <c r="W87" s="526"/>
      <c r="X87" s="526"/>
      <c r="Y87" s="526"/>
      <c r="Z87" s="428"/>
      <c r="AA87" s="526"/>
      <c r="AB87" s="427"/>
      <c r="AC87" s="750"/>
      <c r="AD87" s="526"/>
      <c r="AE87" s="526"/>
      <c r="AF87" s="526"/>
      <c r="AG87" s="526"/>
      <c r="AH87" s="428"/>
      <c r="AI87" s="526"/>
      <c r="AJ87" s="427"/>
      <c r="AK87" s="750"/>
      <c r="AL87" s="526"/>
      <c r="AM87" s="526"/>
      <c r="AN87" s="526"/>
      <c r="AO87" s="526"/>
      <c r="AP87" s="526"/>
      <c r="AQ87" s="428"/>
      <c r="AR87" s="526"/>
      <c r="AS87" s="427"/>
      <c r="AT87" s="751"/>
      <c r="AU87" s="428"/>
      <c r="AV87" s="526"/>
      <c r="AW87" s="526"/>
      <c r="AX87" s="526"/>
      <c r="AY87" s="526"/>
      <c r="AZ87" s="526"/>
      <c r="BA87" s="427"/>
      <c r="BB87" s="750"/>
      <c r="BC87" s="428"/>
      <c r="BD87" s="526"/>
      <c r="BE87" s="526"/>
      <c r="BF87" s="526"/>
      <c r="BG87" s="526"/>
      <c r="BH87" s="526"/>
      <c r="BI87" s="427"/>
      <c r="BJ87" s="751"/>
      <c r="BK87" s="428"/>
      <c r="BL87" s="526"/>
      <c r="BM87" s="526"/>
      <c r="BN87" s="526"/>
      <c r="BO87" s="526"/>
      <c r="BP87" s="526"/>
      <c r="BQ87" s="526"/>
      <c r="BR87" s="427"/>
      <c r="BS87" s="750"/>
      <c r="BT87" s="428"/>
      <c r="BU87" s="526"/>
      <c r="BV87" s="526"/>
      <c r="BW87" s="526"/>
      <c r="BX87" s="526"/>
      <c r="BY87" s="526"/>
      <c r="BZ87" s="427"/>
      <c r="CA87" s="752"/>
      <c r="CB87" s="428"/>
      <c r="CC87" s="526"/>
      <c r="CD87" s="526"/>
      <c r="CE87" s="526"/>
      <c r="CF87" s="526"/>
      <c r="CG87" s="526"/>
      <c r="CH87" s="427"/>
      <c r="CI87" s="752"/>
      <c r="CJ87" s="428"/>
      <c r="CK87" s="526"/>
      <c r="CL87" s="526"/>
      <c r="CM87" s="526"/>
      <c r="CN87" s="526"/>
      <c r="CO87" s="526"/>
      <c r="CP87" s="427"/>
      <c r="CQ87" s="750"/>
      <c r="CR87" s="526"/>
      <c r="CS87" s="526"/>
      <c r="CT87" s="422"/>
      <c r="CU87" s="526">
        <f t="shared" si="23"/>
        <v>0</v>
      </c>
      <c r="CV87" s="526">
        <f t="shared" si="19"/>
        <v>0</v>
      </c>
      <c r="CW87" s="526"/>
      <c r="CX87" s="753"/>
      <c r="CY87" s="754"/>
      <c r="CZ87" s="755"/>
      <c r="DA87" s="526"/>
      <c r="DB87" s="526"/>
      <c r="DC87" s="526"/>
      <c r="DD87" s="526"/>
      <c r="DE87" s="427"/>
      <c r="DF87" s="427"/>
      <c r="DG87" s="427"/>
      <c r="DH87" s="427"/>
      <c r="DI87" s="255"/>
      <c r="DJ87" s="44"/>
      <c r="DL87" s="44"/>
      <c r="DM87" s="389">
        <f t="shared" si="20"/>
        <v>0</v>
      </c>
      <c r="DN87" s="389">
        <f t="shared" si="21"/>
        <v>0</v>
      </c>
      <c r="DO87" s="389">
        <f t="shared" si="22"/>
        <v>0</v>
      </c>
    </row>
    <row r="88" spans="1:119" s="430" customFormat="1" ht="15" customHeight="1" outlineLevel="1">
      <c r="A88" s="748"/>
      <c r="B88" s="749" t="s">
        <v>498</v>
      </c>
      <c r="C88" s="665" t="s">
        <v>598</v>
      </c>
      <c r="D88" s="526"/>
      <c r="E88" s="526"/>
      <c r="F88" s="526"/>
      <c r="G88" s="526"/>
      <c r="H88" s="427"/>
      <c r="I88" s="750"/>
      <c r="J88" s="526"/>
      <c r="K88" s="526"/>
      <c r="L88" s="526"/>
      <c r="M88" s="526"/>
      <c r="N88" s="427"/>
      <c r="O88" s="751"/>
      <c r="P88" s="526"/>
      <c r="Q88" s="526"/>
      <c r="R88" s="526"/>
      <c r="S88" s="526"/>
      <c r="T88" s="427"/>
      <c r="U88" s="750"/>
      <c r="V88" s="526"/>
      <c r="W88" s="526"/>
      <c r="X88" s="526"/>
      <c r="Y88" s="526"/>
      <c r="Z88" s="428"/>
      <c r="AA88" s="526"/>
      <c r="AB88" s="427"/>
      <c r="AC88" s="750"/>
      <c r="AD88" s="526"/>
      <c r="AE88" s="526"/>
      <c r="AF88" s="526"/>
      <c r="AG88" s="526"/>
      <c r="AH88" s="428"/>
      <c r="AI88" s="526"/>
      <c r="AJ88" s="427"/>
      <c r="AK88" s="750"/>
      <c r="AL88" s="526"/>
      <c r="AM88" s="526"/>
      <c r="AN88" s="526"/>
      <c r="AO88" s="526"/>
      <c r="AP88" s="526"/>
      <c r="AQ88" s="428"/>
      <c r="AR88" s="526"/>
      <c r="AS88" s="427"/>
      <c r="AT88" s="751"/>
      <c r="AU88" s="428"/>
      <c r="AV88" s="526"/>
      <c r="AW88" s="526"/>
      <c r="AX88" s="526"/>
      <c r="AY88" s="526"/>
      <c r="AZ88" s="526"/>
      <c r="BA88" s="427"/>
      <c r="BB88" s="750"/>
      <c r="BC88" s="428"/>
      <c r="BD88" s="526"/>
      <c r="BE88" s="526"/>
      <c r="BF88" s="526"/>
      <c r="BG88" s="526"/>
      <c r="BH88" s="526"/>
      <c r="BI88" s="427"/>
      <c r="BJ88" s="751"/>
      <c r="BK88" s="428"/>
      <c r="BL88" s="526"/>
      <c r="BM88" s="526"/>
      <c r="BN88" s="526"/>
      <c r="BO88" s="526"/>
      <c r="BP88" s="526"/>
      <c r="BQ88" s="526"/>
      <c r="BR88" s="427"/>
      <c r="BS88" s="750"/>
      <c r="BT88" s="428"/>
      <c r="BU88" s="526"/>
      <c r="BV88" s="526"/>
      <c r="BW88" s="526"/>
      <c r="BX88" s="526"/>
      <c r="BY88" s="526"/>
      <c r="BZ88" s="427"/>
      <c r="CA88" s="752"/>
      <c r="CB88" s="428"/>
      <c r="CC88" s="526"/>
      <c r="CD88" s="526"/>
      <c r="CE88" s="526"/>
      <c r="CF88" s="526"/>
      <c r="CG88" s="526"/>
      <c r="CH88" s="427"/>
      <c r="CI88" s="752"/>
      <c r="CJ88" s="428"/>
      <c r="CK88" s="526"/>
      <c r="CL88" s="526"/>
      <c r="CM88" s="526"/>
      <c r="CN88" s="526"/>
      <c r="CO88" s="526"/>
      <c r="CP88" s="427"/>
      <c r="CQ88" s="750"/>
      <c r="CR88" s="526"/>
      <c r="CS88" s="526"/>
      <c r="CT88" s="422"/>
      <c r="CU88" s="526">
        <f t="shared" si="23"/>
        <v>0</v>
      </c>
      <c r="CV88" s="526">
        <f t="shared" si="19"/>
        <v>0</v>
      </c>
      <c r="CW88" s="526"/>
      <c r="CX88" s="753"/>
      <c r="CY88" s="754"/>
      <c r="CZ88" s="755"/>
      <c r="DA88" s="526"/>
      <c r="DB88" s="526"/>
      <c r="DC88" s="526"/>
      <c r="DD88" s="526"/>
      <c r="DE88" s="427"/>
      <c r="DF88" s="427"/>
      <c r="DG88" s="427"/>
      <c r="DH88" s="427"/>
      <c r="DI88" s="255"/>
      <c r="DJ88" s="44"/>
      <c r="DL88" s="44"/>
      <c r="DM88" s="389">
        <f t="shared" si="20"/>
        <v>0</v>
      </c>
      <c r="DN88" s="389">
        <f t="shared" si="21"/>
        <v>0</v>
      </c>
      <c r="DO88" s="389">
        <f t="shared" si="22"/>
        <v>0</v>
      </c>
    </row>
    <row r="89" spans="1:119" s="430" customFormat="1" ht="15" customHeight="1" outlineLevel="1">
      <c r="A89" s="748"/>
      <c r="B89" s="749" t="s">
        <v>500</v>
      </c>
      <c r="C89" s="665" t="s">
        <v>599</v>
      </c>
      <c r="D89" s="526"/>
      <c r="E89" s="526"/>
      <c r="F89" s="526"/>
      <c r="G89" s="526"/>
      <c r="H89" s="427"/>
      <c r="I89" s="750"/>
      <c r="J89" s="526"/>
      <c r="K89" s="526"/>
      <c r="L89" s="526"/>
      <c r="M89" s="526"/>
      <c r="N89" s="427"/>
      <c r="O89" s="751"/>
      <c r="P89" s="526"/>
      <c r="Q89" s="526"/>
      <c r="R89" s="526"/>
      <c r="S89" s="526"/>
      <c r="T89" s="427"/>
      <c r="U89" s="750"/>
      <c r="V89" s="526"/>
      <c r="W89" s="526"/>
      <c r="X89" s="526"/>
      <c r="Y89" s="526"/>
      <c r="Z89" s="428"/>
      <c r="AA89" s="526"/>
      <c r="AB89" s="427"/>
      <c r="AC89" s="750"/>
      <c r="AD89" s="526"/>
      <c r="AE89" s="526"/>
      <c r="AF89" s="526"/>
      <c r="AG89" s="526"/>
      <c r="AH89" s="428"/>
      <c r="AI89" s="526"/>
      <c r="AJ89" s="427"/>
      <c r="AK89" s="750"/>
      <c r="AL89" s="526"/>
      <c r="AM89" s="526"/>
      <c r="AN89" s="526"/>
      <c r="AO89" s="526"/>
      <c r="AP89" s="526"/>
      <c r="AQ89" s="428"/>
      <c r="AR89" s="526"/>
      <c r="AS89" s="427"/>
      <c r="AT89" s="751"/>
      <c r="AU89" s="428"/>
      <c r="AV89" s="526"/>
      <c r="AW89" s="526"/>
      <c r="AX89" s="526"/>
      <c r="AY89" s="526"/>
      <c r="AZ89" s="526"/>
      <c r="BA89" s="427"/>
      <c r="BB89" s="750"/>
      <c r="BC89" s="428"/>
      <c r="BD89" s="526"/>
      <c r="BE89" s="526"/>
      <c r="BF89" s="526"/>
      <c r="BG89" s="526"/>
      <c r="BH89" s="526"/>
      <c r="BI89" s="427"/>
      <c r="BJ89" s="751"/>
      <c r="BK89" s="428"/>
      <c r="BL89" s="526"/>
      <c r="BM89" s="526"/>
      <c r="BN89" s="526"/>
      <c r="BO89" s="526"/>
      <c r="BP89" s="526"/>
      <c r="BQ89" s="526"/>
      <c r="BR89" s="427"/>
      <c r="BS89" s="750"/>
      <c r="BT89" s="428"/>
      <c r="BU89" s="526"/>
      <c r="BV89" s="526"/>
      <c r="BW89" s="526"/>
      <c r="BX89" s="526"/>
      <c r="BY89" s="526"/>
      <c r="BZ89" s="427"/>
      <c r="CA89" s="752"/>
      <c r="CB89" s="428"/>
      <c r="CC89" s="526"/>
      <c r="CD89" s="526"/>
      <c r="CE89" s="526"/>
      <c r="CF89" s="526"/>
      <c r="CG89" s="526"/>
      <c r="CH89" s="427"/>
      <c r="CI89" s="752"/>
      <c r="CJ89" s="428"/>
      <c r="CK89" s="526"/>
      <c r="CL89" s="526"/>
      <c r="CM89" s="526"/>
      <c r="CN89" s="526"/>
      <c r="CO89" s="526"/>
      <c r="CP89" s="427"/>
      <c r="CQ89" s="750"/>
      <c r="CR89" s="526"/>
      <c r="CS89" s="526"/>
      <c r="CT89" s="422"/>
      <c r="CU89" s="526">
        <f t="shared" si="23"/>
        <v>0</v>
      </c>
      <c r="CV89" s="526">
        <f t="shared" si="19"/>
        <v>0</v>
      </c>
      <c r="CW89" s="526"/>
      <c r="CX89" s="753"/>
      <c r="CY89" s="754"/>
      <c r="CZ89" s="755"/>
      <c r="DA89" s="526"/>
      <c r="DB89" s="526"/>
      <c r="DC89" s="526"/>
      <c r="DD89" s="526"/>
      <c r="DE89" s="427"/>
      <c r="DF89" s="427"/>
      <c r="DG89" s="427"/>
      <c r="DH89" s="427"/>
      <c r="DI89" s="255"/>
      <c r="DJ89" s="44"/>
      <c r="DL89" s="44"/>
      <c r="DM89" s="389">
        <f t="shared" si="20"/>
        <v>0</v>
      </c>
      <c r="DN89" s="389">
        <f t="shared" si="21"/>
        <v>0</v>
      </c>
      <c r="DO89" s="389">
        <f t="shared" si="22"/>
        <v>0</v>
      </c>
    </row>
    <row r="90" spans="1:119" s="430" customFormat="1" ht="15" customHeight="1" outlineLevel="1">
      <c r="A90" s="748"/>
      <c r="B90" s="749" t="s">
        <v>502</v>
      </c>
      <c r="C90" s="665" t="s">
        <v>600</v>
      </c>
      <c r="D90" s="526"/>
      <c r="E90" s="526"/>
      <c r="F90" s="526"/>
      <c r="G90" s="526"/>
      <c r="H90" s="427"/>
      <c r="I90" s="750"/>
      <c r="J90" s="526"/>
      <c r="K90" s="526"/>
      <c r="L90" s="526"/>
      <c r="M90" s="526"/>
      <c r="N90" s="427"/>
      <c r="O90" s="751"/>
      <c r="P90" s="526"/>
      <c r="Q90" s="526"/>
      <c r="R90" s="526"/>
      <c r="S90" s="526"/>
      <c r="T90" s="427"/>
      <c r="U90" s="750"/>
      <c r="V90" s="526"/>
      <c r="W90" s="526"/>
      <c r="X90" s="526"/>
      <c r="Y90" s="526"/>
      <c r="Z90" s="428"/>
      <c r="AA90" s="526"/>
      <c r="AB90" s="427"/>
      <c r="AC90" s="750"/>
      <c r="AD90" s="526"/>
      <c r="AE90" s="526"/>
      <c r="AF90" s="526"/>
      <c r="AG90" s="526"/>
      <c r="AH90" s="428"/>
      <c r="AI90" s="526"/>
      <c r="AJ90" s="427"/>
      <c r="AK90" s="750"/>
      <c r="AL90" s="526"/>
      <c r="AM90" s="526"/>
      <c r="AN90" s="526"/>
      <c r="AO90" s="526"/>
      <c r="AP90" s="526"/>
      <c r="AQ90" s="428"/>
      <c r="AR90" s="526"/>
      <c r="AS90" s="427"/>
      <c r="AT90" s="751"/>
      <c r="AU90" s="428"/>
      <c r="AV90" s="526"/>
      <c r="AW90" s="526"/>
      <c r="AX90" s="526"/>
      <c r="AY90" s="526"/>
      <c r="AZ90" s="526"/>
      <c r="BA90" s="427"/>
      <c r="BB90" s="750"/>
      <c r="BC90" s="428"/>
      <c r="BD90" s="526"/>
      <c r="BE90" s="526"/>
      <c r="BF90" s="526"/>
      <c r="BG90" s="526"/>
      <c r="BH90" s="526"/>
      <c r="BI90" s="427"/>
      <c r="BJ90" s="751"/>
      <c r="BK90" s="428"/>
      <c r="BL90" s="526"/>
      <c r="BM90" s="526"/>
      <c r="BN90" s="526"/>
      <c r="BO90" s="526"/>
      <c r="BP90" s="526"/>
      <c r="BQ90" s="526"/>
      <c r="BR90" s="427"/>
      <c r="BS90" s="750"/>
      <c r="BT90" s="428"/>
      <c r="BU90" s="526"/>
      <c r="BV90" s="526"/>
      <c r="BW90" s="526"/>
      <c r="BX90" s="526"/>
      <c r="BY90" s="526"/>
      <c r="BZ90" s="427"/>
      <c r="CA90" s="752"/>
      <c r="CB90" s="428"/>
      <c r="CC90" s="526"/>
      <c r="CD90" s="526"/>
      <c r="CE90" s="526"/>
      <c r="CF90" s="526"/>
      <c r="CG90" s="526"/>
      <c r="CH90" s="427"/>
      <c r="CI90" s="752"/>
      <c r="CJ90" s="428"/>
      <c r="CK90" s="526"/>
      <c r="CL90" s="526"/>
      <c r="CM90" s="526"/>
      <c r="CN90" s="526"/>
      <c r="CO90" s="526"/>
      <c r="CP90" s="427"/>
      <c r="CQ90" s="750"/>
      <c r="CR90" s="526"/>
      <c r="CS90" s="526"/>
      <c r="CT90" s="422"/>
      <c r="CU90" s="526">
        <f t="shared" si="23"/>
        <v>0</v>
      </c>
      <c r="CV90" s="526">
        <f t="shared" si="19"/>
        <v>0</v>
      </c>
      <c r="CW90" s="526"/>
      <c r="CX90" s="753" t="e">
        <f>+CR90/CW90-1</f>
        <v>#DIV/0!</v>
      </c>
      <c r="CY90" s="754"/>
      <c r="CZ90" s="755"/>
      <c r="DA90" s="526"/>
      <c r="DB90" s="526"/>
      <c r="DC90" s="526"/>
      <c r="DD90" s="526"/>
      <c r="DE90" s="427" t="e">
        <f>(CZ90-DD90)/DD90</f>
        <v>#DIV/0!</v>
      </c>
      <c r="DF90" s="427" t="e">
        <f>(DA90-DD90)/DD90</f>
        <v>#DIV/0!</v>
      </c>
      <c r="DG90" s="427" t="e">
        <f>(DB90-DD90)/DD90</f>
        <v>#DIV/0!</v>
      </c>
      <c r="DH90" s="427" t="e">
        <f>(DC90-DD90)/DD90</f>
        <v>#DIV/0!</v>
      </c>
      <c r="DI90" s="255"/>
      <c r="DJ90" s="44"/>
      <c r="DL90" s="44"/>
      <c r="DM90" s="389">
        <f t="shared" si="20"/>
        <v>0</v>
      </c>
      <c r="DN90" s="389">
        <f t="shared" si="21"/>
        <v>0</v>
      </c>
      <c r="DO90" s="389">
        <f t="shared" si="22"/>
        <v>0</v>
      </c>
    </row>
    <row r="91" spans="1:119" s="430" customFormat="1" ht="15" customHeight="1" outlineLevel="1">
      <c r="A91" s="748"/>
      <c r="B91" s="749" t="s">
        <v>504</v>
      </c>
      <c r="C91" s="665" t="s">
        <v>601</v>
      </c>
      <c r="D91" s="526"/>
      <c r="E91" s="526"/>
      <c r="F91" s="526"/>
      <c r="G91" s="526"/>
      <c r="H91" s="427"/>
      <c r="I91" s="750"/>
      <c r="J91" s="526"/>
      <c r="K91" s="526"/>
      <c r="L91" s="526"/>
      <c r="M91" s="526"/>
      <c r="N91" s="427"/>
      <c r="O91" s="751"/>
      <c r="P91" s="526"/>
      <c r="Q91" s="526"/>
      <c r="R91" s="526"/>
      <c r="S91" s="526"/>
      <c r="T91" s="427"/>
      <c r="U91" s="750"/>
      <c r="V91" s="526"/>
      <c r="W91" s="526"/>
      <c r="X91" s="526"/>
      <c r="Y91" s="526"/>
      <c r="Z91" s="428"/>
      <c r="AA91" s="526"/>
      <c r="AB91" s="427"/>
      <c r="AC91" s="750"/>
      <c r="AD91" s="526"/>
      <c r="AE91" s="526"/>
      <c r="AF91" s="526"/>
      <c r="AG91" s="526"/>
      <c r="AH91" s="428"/>
      <c r="AI91" s="526"/>
      <c r="AJ91" s="427"/>
      <c r="AK91" s="750"/>
      <c r="AL91" s="526"/>
      <c r="AM91" s="526"/>
      <c r="AN91" s="526"/>
      <c r="AO91" s="526"/>
      <c r="AP91" s="526"/>
      <c r="AQ91" s="428"/>
      <c r="AR91" s="526"/>
      <c r="AS91" s="427"/>
      <c r="AT91" s="751"/>
      <c r="AU91" s="428"/>
      <c r="AV91" s="526"/>
      <c r="AW91" s="526"/>
      <c r="AX91" s="526"/>
      <c r="AY91" s="526"/>
      <c r="AZ91" s="526"/>
      <c r="BA91" s="427"/>
      <c r="BB91" s="750"/>
      <c r="BC91" s="428"/>
      <c r="BD91" s="526"/>
      <c r="BE91" s="526"/>
      <c r="BF91" s="526"/>
      <c r="BG91" s="526"/>
      <c r="BH91" s="526"/>
      <c r="BI91" s="427"/>
      <c r="BJ91" s="751"/>
      <c r="BK91" s="428"/>
      <c r="BL91" s="526"/>
      <c r="BM91" s="526"/>
      <c r="BN91" s="526"/>
      <c r="BO91" s="526"/>
      <c r="BP91" s="526"/>
      <c r="BQ91" s="526"/>
      <c r="BR91" s="427"/>
      <c r="BS91" s="750"/>
      <c r="BT91" s="428"/>
      <c r="BU91" s="526"/>
      <c r="BV91" s="526"/>
      <c r="BW91" s="526"/>
      <c r="BX91" s="526"/>
      <c r="BY91" s="526"/>
      <c r="BZ91" s="427"/>
      <c r="CA91" s="752"/>
      <c r="CB91" s="428"/>
      <c r="CC91" s="526"/>
      <c r="CD91" s="526"/>
      <c r="CE91" s="526"/>
      <c r="CF91" s="526"/>
      <c r="CG91" s="526"/>
      <c r="CH91" s="427"/>
      <c r="CI91" s="752"/>
      <c r="CJ91" s="428"/>
      <c r="CK91" s="526"/>
      <c r="CL91" s="526"/>
      <c r="CM91" s="526"/>
      <c r="CN91" s="526"/>
      <c r="CO91" s="526"/>
      <c r="CP91" s="427"/>
      <c r="CQ91" s="750"/>
      <c r="CR91" s="526"/>
      <c r="CS91" s="526"/>
      <c r="CT91" s="422"/>
      <c r="CU91" s="526">
        <f t="shared" si="23"/>
        <v>0</v>
      </c>
      <c r="CV91" s="526">
        <f t="shared" si="19"/>
        <v>0</v>
      </c>
      <c r="CW91" s="526"/>
      <c r="CX91" s="753" t="e">
        <f>+CR91/CW91-1</f>
        <v>#DIV/0!</v>
      </c>
      <c r="CY91" s="754"/>
      <c r="CZ91" s="755"/>
      <c r="DA91" s="526"/>
      <c r="DB91" s="526"/>
      <c r="DC91" s="526"/>
      <c r="DD91" s="526"/>
      <c r="DE91" s="427" t="e">
        <f>(CZ91-DD91)/DD91</f>
        <v>#DIV/0!</v>
      </c>
      <c r="DF91" s="427" t="e">
        <f>(DA91-DD91)/DD91</f>
        <v>#DIV/0!</v>
      </c>
      <c r="DG91" s="427" t="e">
        <f>(DB91-DD91)/DD91</f>
        <v>#DIV/0!</v>
      </c>
      <c r="DH91" s="427" t="e">
        <f>(DC91-DD91)/DD91</f>
        <v>#DIV/0!</v>
      </c>
      <c r="DI91" s="255"/>
      <c r="DJ91" s="44"/>
      <c r="DL91" s="44"/>
      <c r="DM91" s="389">
        <f t="shared" si="20"/>
        <v>0</v>
      </c>
      <c r="DN91" s="389">
        <f t="shared" si="21"/>
        <v>0</v>
      </c>
      <c r="DO91" s="389">
        <f t="shared" si="22"/>
        <v>0</v>
      </c>
    </row>
    <row r="92" spans="1:119" s="430" customFormat="1" ht="15" customHeight="1" outlineLevel="1">
      <c r="A92" s="748"/>
      <c r="B92" s="749" t="s">
        <v>506</v>
      </c>
      <c r="C92" s="665" t="s">
        <v>602</v>
      </c>
      <c r="D92" s="526"/>
      <c r="E92" s="526"/>
      <c r="F92" s="526"/>
      <c r="G92" s="526"/>
      <c r="H92" s="427"/>
      <c r="I92" s="750"/>
      <c r="J92" s="526"/>
      <c r="K92" s="526"/>
      <c r="L92" s="526"/>
      <c r="M92" s="526"/>
      <c r="N92" s="427"/>
      <c r="O92" s="751"/>
      <c r="P92" s="818"/>
      <c r="Q92" s="526"/>
      <c r="R92" s="526"/>
      <c r="S92" s="526"/>
      <c r="T92" s="427"/>
      <c r="U92" s="750"/>
      <c r="V92" s="818"/>
      <c r="W92" s="526"/>
      <c r="X92" s="757"/>
      <c r="Y92" s="526"/>
      <c r="Z92" s="428"/>
      <c r="AA92" s="526"/>
      <c r="AB92" s="427"/>
      <c r="AC92" s="750"/>
      <c r="AD92" s="818"/>
      <c r="AE92" s="526"/>
      <c r="AF92" s="526"/>
      <c r="AG92" s="526"/>
      <c r="AH92" s="428"/>
      <c r="AI92" s="526"/>
      <c r="AJ92" s="427"/>
      <c r="AK92" s="750"/>
      <c r="AL92" s="818"/>
      <c r="AM92" s="526"/>
      <c r="AN92" s="526"/>
      <c r="AO92" s="526"/>
      <c r="AP92" s="526"/>
      <c r="AQ92" s="428"/>
      <c r="AR92" s="526"/>
      <c r="AS92" s="427"/>
      <c r="AT92" s="751"/>
      <c r="AU92" s="463"/>
      <c r="AV92" s="526"/>
      <c r="AW92" s="526"/>
      <c r="AX92" s="526"/>
      <c r="AY92" s="526"/>
      <c r="AZ92" s="526"/>
      <c r="BA92" s="427"/>
      <c r="BB92" s="750"/>
      <c r="BC92" s="463"/>
      <c r="BD92" s="526"/>
      <c r="BE92" s="526"/>
      <c r="BF92" s="526"/>
      <c r="BG92" s="526"/>
      <c r="BH92" s="526"/>
      <c r="BI92" s="427"/>
      <c r="BJ92" s="751"/>
      <c r="BK92" s="463"/>
      <c r="BL92" s="526"/>
      <c r="BM92" s="526"/>
      <c r="BN92" s="526"/>
      <c r="BO92" s="526"/>
      <c r="BP92" s="526"/>
      <c r="BQ92" s="526"/>
      <c r="BR92" s="427"/>
      <c r="BS92" s="750"/>
      <c r="BT92" s="463"/>
      <c r="BU92" s="526"/>
      <c r="BV92" s="526"/>
      <c r="BW92" s="526"/>
      <c r="BX92" s="526"/>
      <c r="BY92" s="526"/>
      <c r="BZ92" s="427"/>
      <c r="CA92" s="752"/>
      <c r="CB92" s="463"/>
      <c r="CC92" s="526"/>
      <c r="CD92" s="526"/>
      <c r="CE92" s="526"/>
      <c r="CF92" s="526"/>
      <c r="CG92" s="526"/>
      <c r="CH92" s="427"/>
      <c r="CI92" s="752"/>
      <c r="CJ92" s="463"/>
      <c r="CK92" s="526"/>
      <c r="CL92" s="526"/>
      <c r="CM92" s="526"/>
      <c r="CN92" s="526"/>
      <c r="CO92" s="526"/>
      <c r="CP92" s="427"/>
      <c r="CQ92" s="750"/>
      <c r="CR92" s="526"/>
      <c r="CS92" s="526"/>
      <c r="CT92" s="422"/>
      <c r="CU92" s="526">
        <f t="shared" si="23"/>
        <v>0</v>
      </c>
      <c r="CV92" s="526">
        <f t="shared" si="19"/>
        <v>0</v>
      </c>
      <c r="CW92" s="526"/>
      <c r="CX92" s="753" t="e">
        <f>+CR92/CW92-1</f>
        <v>#DIV/0!</v>
      </c>
      <c r="CY92" s="754"/>
      <c r="CZ92" s="755"/>
      <c r="DA92" s="526"/>
      <c r="DB92" s="526"/>
      <c r="DC92" s="526"/>
      <c r="DD92" s="526"/>
      <c r="DE92" s="427" t="e">
        <f>(CZ92-DD92)/DD92</f>
        <v>#DIV/0!</v>
      </c>
      <c r="DF92" s="427" t="e">
        <f>(DA92-DD92)/DD92</f>
        <v>#DIV/0!</v>
      </c>
      <c r="DG92" s="427" t="e">
        <f>(DB92-DD92)/DD92</f>
        <v>#DIV/0!</v>
      </c>
      <c r="DH92" s="427" t="e">
        <f>(DC92-DD92)/DD92</f>
        <v>#DIV/0!</v>
      </c>
      <c r="DI92" s="255"/>
      <c r="DJ92" s="44"/>
      <c r="DL92" s="44"/>
      <c r="DM92" s="389">
        <f t="shared" si="20"/>
        <v>0</v>
      </c>
      <c r="DN92" s="389">
        <f t="shared" si="21"/>
        <v>0</v>
      </c>
      <c r="DO92" s="389">
        <f t="shared" si="22"/>
        <v>0</v>
      </c>
    </row>
    <row r="93" spans="1:119" s="747" customFormat="1" ht="15" customHeight="1" outlineLevel="1">
      <c r="A93" s="733"/>
      <c r="B93" s="734" t="s">
        <v>508</v>
      </c>
      <c r="C93" s="665" t="s">
        <v>603</v>
      </c>
      <c r="D93" s="736"/>
      <c r="E93" s="736"/>
      <c r="F93" s="736"/>
      <c r="G93" s="736"/>
      <c r="H93" s="737"/>
      <c r="I93" s="738"/>
      <c r="J93" s="736"/>
      <c r="K93" s="736"/>
      <c r="L93" s="736"/>
      <c r="M93" s="736"/>
      <c r="N93" s="737"/>
      <c r="O93" s="739"/>
      <c r="P93" s="736"/>
      <c r="Q93" s="736"/>
      <c r="R93" s="736"/>
      <c r="S93" s="736"/>
      <c r="T93" s="737"/>
      <c r="U93" s="738"/>
      <c r="V93" s="736"/>
      <c r="W93" s="736"/>
      <c r="X93" s="736"/>
      <c r="Y93" s="736"/>
      <c r="Z93" s="735"/>
      <c r="AA93" s="736"/>
      <c r="AB93" s="737"/>
      <c r="AC93" s="738"/>
      <c r="AD93" s="736"/>
      <c r="AE93" s="736"/>
      <c r="AF93" s="736"/>
      <c r="AG93" s="736"/>
      <c r="AH93" s="735"/>
      <c r="AI93" s="736"/>
      <c r="AJ93" s="737"/>
      <c r="AK93" s="738"/>
      <c r="AL93" s="736"/>
      <c r="AM93" s="736"/>
      <c r="AN93" s="736"/>
      <c r="AO93" s="736"/>
      <c r="AP93" s="736"/>
      <c r="AQ93" s="735"/>
      <c r="AR93" s="736"/>
      <c r="AS93" s="737"/>
      <c r="AT93" s="739"/>
      <c r="AU93" s="735"/>
      <c r="AV93" s="736"/>
      <c r="AW93" s="736"/>
      <c r="AX93" s="736"/>
      <c r="AY93" s="736"/>
      <c r="AZ93" s="736"/>
      <c r="BA93" s="737"/>
      <c r="BB93" s="738"/>
      <c r="BC93" s="735"/>
      <c r="BD93" s="736"/>
      <c r="BE93" s="736"/>
      <c r="BF93" s="736"/>
      <c r="BG93" s="736"/>
      <c r="BH93" s="736"/>
      <c r="BI93" s="737"/>
      <c r="BJ93" s="739"/>
      <c r="BK93" s="735"/>
      <c r="BL93" s="736"/>
      <c r="BM93" s="736"/>
      <c r="BN93" s="736"/>
      <c r="BO93" s="736"/>
      <c r="BP93" s="736"/>
      <c r="BQ93" s="736"/>
      <c r="BR93" s="737"/>
      <c r="BS93" s="738"/>
      <c r="BT93" s="735"/>
      <c r="BU93" s="736"/>
      <c r="BV93" s="736"/>
      <c r="BW93" s="736"/>
      <c r="BX93" s="736"/>
      <c r="BY93" s="736"/>
      <c r="BZ93" s="737"/>
      <c r="CA93" s="741"/>
      <c r="CB93" s="735"/>
      <c r="CC93" s="736"/>
      <c r="CD93" s="736"/>
      <c r="CE93" s="736"/>
      <c r="CF93" s="736"/>
      <c r="CG93" s="736"/>
      <c r="CH93" s="737"/>
      <c r="CI93" s="741"/>
      <c r="CJ93" s="735"/>
      <c r="CK93" s="736"/>
      <c r="CL93" s="736"/>
      <c r="CM93" s="736"/>
      <c r="CN93" s="736"/>
      <c r="CO93" s="736"/>
      <c r="CP93" s="737"/>
      <c r="CQ93" s="738"/>
      <c r="CR93" s="736"/>
      <c r="CS93" s="736"/>
      <c r="CT93" s="742"/>
      <c r="CU93" s="736">
        <f t="shared" si="23"/>
        <v>0</v>
      </c>
      <c r="CV93" s="736">
        <f t="shared" si="19"/>
        <v>0</v>
      </c>
      <c r="CW93" s="736"/>
      <c r="CX93" s="743" t="e">
        <f>+CR93/CW93-1</f>
        <v>#DIV/0!</v>
      </c>
      <c r="CY93" s="744"/>
      <c r="CZ93" s="745"/>
      <c r="DA93" s="736"/>
      <c r="DB93" s="736"/>
      <c r="DC93" s="736"/>
      <c r="DD93" s="736"/>
      <c r="DE93" s="737" t="e">
        <f>(CZ93-DD93)/DD93</f>
        <v>#DIV/0!</v>
      </c>
      <c r="DF93" s="737" t="e">
        <f>(DA93-DD93)/DD93</f>
        <v>#DIV/0!</v>
      </c>
      <c r="DG93" s="737" t="e">
        <f>(DB93-DD93)/DD93</f>
        <v>#DIV/0!</v>
      </c>
      <c r="DH93" s="737" t="e">
        <f>(DC93-DD93)/DD93</f>
        <v>#DIV/0!</v>
      </c>
      <c r="DI93" s="255"/>
      <c r="DJ93" s="44"/>
      <c r="DL93" s="44"/>
      <c r="DM93" s="389">
        <f t="shared" si="20"/>
        <v>0</v>
      </c>
      <c r="DN93" s="389">
        <f t="shared" si="21"/>
        <v>0</v>
      </c>
      <c r="DO93" s="389">
        <f t="shared" si="22"/>
        <v>0</v>
      </c>
    </row>
    <row r="94" spans="1:119" s="801" customFormat="1" ht="15" customHeight="1" outlineLevel="1">
      <c r="A94" s="798"/>
      <c r="B94" s="799"/>
      <c r="C94" s="665" t="s">
        <v>604</v>
      </c>
      <c r="D94" s="422"/>
      <c r="E94" s="422"/>
      <c r="F94" s="422"/>
      <c r="G94" s="422"/>
      <c r="H94" s="423"/>
      <c r="I94" s="424"/>
      <c r="J94" s="422"/>
      <c r="K94" s="422"/>
      <c r="L94" s="422"/>
      <c r="M94" s="422"/>
      <c r="N94" s="423"/>
      <c r="O94" s="412"/>
      <c r="P94" s="422"/>
      <c r="Q94" s="422"/>
      <c r="R94" s="422"/>
      <c r="S94" s="422"/>
      <c r="T94" s="423"/>
      <c r="U94" s="424"/>
      <c r="V94" s="422"/>
      <c r="W94" s="422"/>
      <c r="X94" s="422"/>
      <c r="Y94" s="422"/>
      <c r="Z94" s="421"/>
      <c r="AA94" s="422"/>
      <c r="AB94" s="423"/>
      <c r="AC94" s="424"/>
      <c r="AD94" s="422"/>
      <c r="AE94" s="422"/>
      <c r="AF94" s="422"/>
      <c r="AG94" s="422"/>
      <c r="AH94" s="421"/>
      <c r="AI94" s="422"/>
      <c r="AJ94" s="423"/>
      <c r="AK94" s="424"/>
      <c r="AL94" s="422"/>
      <c r="AM94" s="422"/>
      <c r="AN94" s="422"/>
      <c r="AO94" s="422"/>
      <c r="AP94" s="422"/>
      <c r="AQ94" s="421"/>
      <c r="AR94" s="422"/>
      <c r="AS94" s="423"/>
      <c r="AT94" s="412"/>
      <c r="AU94" s="421"/>
      <c r="AV94" s="422"/>
      <c r="AW94" s="422"/>
      <c r="AX94" s="422"/>
      <c r="AY94" s="422"/>
      <c r="AZ94" s="422"/>
      <c r="BA94" s="423"/>
      <c r="BB94" s="424"/>
      <c r="BC94" s="421"/>
      <c r="BD94" s="422"/>
      <c r="BE94" s="422"/>
      <c r="BF94" s="422"/>
      <c r="BG94" s="422"/>
      <c r="BH94" s="422"/>
      <c r="BI94" s="423"/>
      <c r="BJ94" s="412"/>
      <c r="BK94" s="421"/>
      <c r="BL94" s="422"/>
      <c r="BM94" s="422"/>
      <c r="BN94" s="422"/>
      <c r="BO94" s="422"/>
      <c r="BP94" s="422"/>
      <c r="BQ94" s="422"/>
      <c r="BR94" s="423"/>
      <c r="BS94" s="424"/>
      <c r="BT94" s="421"/>
      <c r="BU94" s="422"/>
      <c r="BV94" s="422"/>
      <c r="BW94" s="422"/>
      <c r="BX94" s="422"/>
      <c r="BY94" s="422"/>
      <c r="BZ94" s="423"/>
      <c r="CA94" s="411"/>
      <c r="CB94" s="421"/>
      <c r="CC94" s="422"/>
      <c r="CD94" s="422"/>
      <c r="CE94" s="422"/>
      <c r="CF94" s="422"/>
      <c r="CG94" s="422"/>
      <c r="CH94" s="423"/>
      <c r="CI94" s="411"/>
      <c r="CJ94" s="421"/>
      <c r="CK94" s="422"/>
      <c r="CL94" s="422"/>
      <c r="CM94" s="422"/>
      <c r="CN94" s="422"/>
      <c r="CO94" s="422"/>
      <c r="CP94" s="423"/>
      <c r="CQ94" s="424"/>
      <c r="CR94" s="422"/>
      <c r="CS94" s="422"/>
      <c r="CT94" s="422"/>
      <c r="CU94" s="422">
        <f t="shared" si="23"/>
        <v>0</v>
      </c>
      <c r="CV94" s="422">
        <f t="shared" si="19"/>
        <v>0</v>
      </c>
      <c r="CW94" s="422"/>
      <c r="CX94" s="775"/>
      <c r="CY94" s="45"/>
      <c r="CZ94" s="800"/>
      <c r="DA94" s="422"/>
      <c r="DB94" s="422"/>
      <c r="DC94" s="422"/>
      <c r="DD94" s="422"/>
      <c r="DE94" s="423"/>
      <c r="DF94" s="423"/>
      <c r="DG94" s="423"/>
      <c r="DH94" s="423"/>
      <c r="DI94" s="255"/>
      <c r="DJ94" s="44"/>
      <c r="DL94" s="44"/>
      <c r="DM94" s="389">
        <f t="shared" si="20"/>
        <v>0</v>
      </c>
      <c r="DN94" s="389">
        <f t="shared" si="21"/>
        <v>0</v>
      </c>
      <c r="DO94" s="389">
        <f t="shared" si="22"/>
        <v>0</v>
      </c>
    </row>
    <row r="95" spans="1:119" s="801" customFormat="1" ht="15" customHeight="1" outlineLevel="1">
      <c r="A95" s="798"/>
      <c r="B95" s="749" t="s">
        <v>511</v>
      </c>
      <c r="C95" s="665" t="s">
        <v>605</v>
      </c>
      <c r="D95" s="422"/>
      <c r="E95" s="526"/>
      <c r="F95" s="422"/>
      <c r="G95" s="526"/>
      <c r="H95" s="423"/>
      <c r="I95" s="424"/>
      <c r="J95" s="422"/>
      <c r="K95" s="526"/>
      <c r="L95" s="422"/>
      <c r="M95" s="526"/>
      <c r="N95" s="423"/>
      <c r="O95" s="412"/>
      <c r="P95" s="422"/>
      <c r="Q95" s="526"/>
      <c r="R95" s="422"/>
      <c r="S95" s="526"/>
      <c r="T95" s="423"/>
      <c r="U95" s="424"/>
      <c r="V95" s="460"/>
      <c r="W95" s="526"/>
      <c r="X95" s="526"/>
      <c r="Y95" s="422"/>
      <c r="Z95" s="421"/>
      <c r="AA95" s="526"/>
      <c r="AB95" s="423"/>
      <c r="AC95" s="424"/>
      <c r="AD95" s="460"/>
      <c r="AE95" s="526"/>
      <c r="AF95" s="526"/>
      <c r="AG95" s="422"/>
      <c r="AH95" s="421"/>
      <c r="AI95" s="526"/>
      <c r="AJ95" s="423"/>
      <c r="AK95" s="424"/>
      <c r="AL95" s="460"/>
      <c r="AM95" s="526"/>
      <c r="AN95" s="526"/>
      <c r="AO95" s="526"/>
      <c r="AP95" s="422"/>
      <c r="AQ95" s="421"/>
      <c r="AR95" s="526"/>
      <c r="AS95" s="423"/>
      <c r="AT95" s="412"/>
      <c r="AU95" s="444"/>
      <c r="AV95" s="526"/>
      <c r="AW95" s="526"/>
      <c r="AX95" s="422"/>
      <c r="AY95" s="422"/>
      <c r="AZ95" s="526"/>
      <c r="BA95" s="423"/>
      <c r="BB95" s="424"/>
      <c r="BC95" s="444"/>
      <c r="BD95" s="526"/>
      <c r="BE95" s="526"/>
      <c r="BF95" s="422"/>
      <c r="BG95" s="422"/>
      <c r="BH95" s="526"/>
      <c r="BI95" s="423"/>
      <c r="BJ95" s="412"/>
      <c r="BK95" s="444"/>
      <c r="BL95" s="526"/>
      <c r="BM95" s="526"/>
      <c r="BN95" s="526"/>
      <c r="BO95" s="422"/>
      <c r="BP95" s="422"/>
      <c r="BQ95" s="526"/>
      <c r="BR95" s="423"/>
      <c r="BS95" s="424"/>
      <c r="BT95" s="444"/>
      <c r="BU95" s="526"/>
      <c r="BV95" s="526"/>
      <c r="BW95" s="422"/>
      <c r="BX95" s="422"/>
      <c r="BY95" s="526"/>
      <c r="BZ95" s="423"/>
      <c r="CA95" s="411"/>
      <c r="CB95" s="444"/>
      <c r="CC95" s="526"/>
      <c r="CD95" s="526"/>
      <c r="CE95" s="422"/>
      <c r="CF95" s="422"/>
      <c r="CG95" s="526"/>
      <c r="CH95" s="423"/>
      <c r="CI95" s="411"/>
      <c r="CJ95" s="444"/>
      <c r="CK95" s="526"/>
      <c r="CL95" s="526"/>
      <c r="CM95" s="422"/>
      <c r="CN95" s="422"/>
      <c r="CO95" s="526"/>
      <c r="CP95" s="423"/>
      <c r="CQ95" s="424"/>
      <c r="CR95" s="432"/>
      <c r="CS95" s="422"/>
      <c r="CT95" s="422"/>
      <c r="CU95" s="422">
        <f t="shared" si="23"/>
        <v>0</v>
      </c>
      <c r="CV95" s="422">
        <f t="shared" si="19"/>
        <v>0</v>
      </c>
      <c r="CW95" s="422"/>
      <c r="CX95" s="775" t="e">
        <f>+CR95/CW95-1</f>
        <v>#DIV/0!</v>
      </c>
      <c r="CY95" s="45"/>
      <c r="CZ95" s="755"/>
      <c r="DA95" s="526"/>
      <c r="DB95" s="526"/>
      <c r="DC95" s="526"/>
      <c r="DD95" s="526"/>
      <c r="DE95" s="423" t="e">
        <f>(CZ95-DD95)/DD95</f>
        <v>#DIV/0!</v>
      </c>
      <c r="DF95" s="423" t="e">
        <f>(DA95-DD95)/DD95</f>
        <v>#DIV/0!</v>
      </c>
      <c r="DG95" s="423" t="e">
        <f>(DB95-DD95)/DD95</f>
        <v>#DIV/0!</v>
      </c>
      <c r="DH95" s="423" t="e">
        <f>(DC95-DD95)/DD95</f>
        <v>#DIV/0!</v>
      </c>
      <c r="DI95" s="255"/>
      <c r="DJ95" s="44"/>
      <c r="DL95" s="44"/>
      <c r="DM95" s="389">
        <f t="shared" si="20"/>
        <v>0</v>
      </c>
      <c r="DN95" s="389">
        <f t="shared" si="21"/>
        <v>0</v>
      </c>
      <c r="DO95" s="389">
        <f t="shared" si="22"/>
        <v>0</v>
      </c>
    </row>
    <row r="96" spans="1:119" s="801" customFormat="1" ht="15" customHeight="1" outlineLevel="1">
      <c r="A96" s="798"/>
      <c r="B96" s="749" t="s">
        <v>513</v>
      </c>
      <c r="C96" s="665" t="s">
        <v>606</v>
      </c>
      <c r="D96" s="422"/>
      <c r="E96" s="526"/>
      <c r="F96" s="422"/>
      <c r="G96" s="526"/>
      <c r="H96" s="423"/>
      <c r="I96" s="424"/>
      <c r="J96" s="422"/>
      <c r="K96" s="526"/>
      <c r="L96" s="422"/>
      <c r="M96" s="526"/>
      <c r="N96" s="423"/>
      <c r="O96" s="412"/>
      <c r="P96" s="422"/>
      <c r="Q96" s="526"/>
      <c r="R96" s="422"/>
      <c r="S96" s="526"/>
      <c r="T96" s="423"/>
      <c r="U96" s="424"/>
      <c r="V96" s="422"/>
      <c r="W96" s="526"/>
      <c r="X96" s="526"/>
      <c r="Y96" s="422"/>
      <c r="Z96" s="421"/>
      <c r="AA96" s="526"/>
      <c r="AB96" s="423"/>
      <c r="AC96" s="424"/>
      <c r="AD96" s="422"/>
      <c r="AE96" s="526"/>
      <c r="AF96" s="526"/>
      <c r="AG96" s="422"/>
      <c r="AH96" s="421"/>
      <c r="AI96" s="526"/>
      <c r="AJ96" s="423"/>
      <c r="AK96" s="424"/>
      <c r="AL96" s="422"/>
      <c r="AM96" s="526"/>
      <c r="AN96" s="526"/>
      <c r="AO96" s="526"/>
      <c r="AP96" s="422"/>
      <c r="AQ96" s="421"/>
      <c r="AR96" s="526"/>
      <c r="AS96" s="423"/>
      <c r="AT96" s="412"/>
      <c r="AU96" s="421"/>
      <c r="AV96" s="526"/>
      <c r="AW96" s="526"/>
      <c r="AX96" s="422"/>
      <c r="AY96" s="422"/>
      <c r="AZ96" s="526"/>
      <c r="BA96" s="423"/>
      <c r="BB96" s="424"/>
      <c r="BC96" s="421"/>
      <c r="BD96" s="526"/>
      <c r="BE96" s="526"/>
      <c r="BF96" s="422"/>
      <c r="BG96" s="422"/>
      <c r="BH96" s="526"/>
      <c r="BI96" s="423"/>
      <c r="BJ96" s="412"/>
      <c r="BK96" s="421"/>
      <c r="BL96" s="526"/>
      <c r="BM96" s="526"/>
      <c r="BN96" s="526"/>
      <c r="BO96" s="422"/>
      <c r="BP96" s="422"/>
      <c r="BQ96" s="526"/>
      <c r="BR96" s="423"/>
      <c r="BS96" s="424"/>
      <c r="BT96" s="421"/>
      <c r="BU96" s="526"/>
      <c r="BV96" s="526"/>
      <c r="BW96" s="422"/>
      <c r="BX96" s="422"/>
      <c r="BY96" s="526"/>
      <c r="BZ96" s="423"/>
      <c r="CA96" s="411"/>
      <c r="CB96" s="421"/>
      <c r="CC96" s="526"/>
      <c r="CD96" s="526"/>
      <c r="CE96" s="422"/>
      <c r="CF96" s="422"/>
      <c r="CG96" s="526"/>
      <c r="CH96" s="423"/>
      <c r="CI96" s="411"/>
      <c r="CJ96" s="421"/>
      <c r="CK96" s="526"/>
      <c r="CL96" s="526"/>
      <c r="CM96" s="422"/>
      <c r="CN96" s="422"/>
      <c r="CO96" s="526"/>
      <c r="CP96" s="423"/>
      <c r="CQ96" s="424"/>
      <c r="CR96" s="422"/>
      <c r="CS96" s="422"/>
      <c r="CT96" s="422"/>
      <c r="CU96" s="422">
        <f t="shared" si="23"/>
        <v>0</v>
      </c>
      <c r="CV96" s="422">
        <f t="shared" si="19"/>
        <v>0</v>
      </c>
      <c r="CW96" s="422"/>
      <c r="CX96" s="775" t="e">
        <f>+CR96/CW96-1</f>
        <v>#DIV/0!</v>
      </c>
      <c r="CY96" s="45"/>
      <c r="CZ96" s="755"/>
      <c r="DA96" s="526"/>
      <c r="DB96" s="526"/>
      <c r="DC96" s="526"/>
      <c r="DD96" s="526"/>
      <c r="DE96" s="423" t="e">
        <f>(CZ96-DD96)/DD96</f>
        <v>#DIV/0!</v>
      </c>
      <c r="DF96" s="423" t="e">
        <f>(DA96-DD96)/DD96</f>
        <v>#DIV/0!</v>
      </c>
      <c r="DG96" s="423" t="e">
        <f>(DB96-DD96)/DD96</f>
        <v>#DIV/0!</v>
      </c>
      <c r="DH96" s="423" t="e">
        <f>(DC96-DD96)/DD96</f>
        <v>#DIV/0!</v>
      </c>
      <c r="DI96" s="255"/>
      <c r="DJ96" s="44"/>
      <c r="DL96" s="44"/>
      <c r="DM96" s="389">
        <f t="shared" si="20"/>
        <v>0</v>
      </c>
      <c r="DN96" s="389">
        <f t="shared" si="21"/>
        <v>0</v>
      </c>
      <c r="DO96" s="389">
        <f t="shared" si="22"/>
        <v>0</v>
      </c>
    </row>
    <row r="97" spans="1:119" s="801" customFormat="1" ht="15" customHeight="1" outlineLevel="1">
      <c r="A97" s="798"/>
      <c r="B97" s="749" t="s">
        <v>515</v>
      </c>
      <c r="C97" s="665" t="s">
        <v>607</v>
      </c>
      <c r="D97" s="422"/>
      <c r="E97" s="526"/>
      <c r="F97" s="422"/>
      <c r="G97" s="526"/>
      <c r="H97" s="423"/>
      <c r="I97" s="424"/>
      <c r="J97" s="422"/>
      <c r="K97" s="526"/>
      <c r="L97" s="422"/>
      <c r="M97" s="526"/>
      <c r="N97" s="423"/>
      <c r="O97" s="412"/>
      <c r="P97" s="422"/>
      <c r="Q97" s="526"/>
      <c r="R97" s="422"/>
      <c r="S97" s="526"/>
      <c r="T97" s="423"/>
      <c r="U97" s="424"/>
      <c r="V97" s="422"/>
      <c r="W97" s="526"/>
      <c r="X97" s="526"/>
      <c r="Y97" s="422"/>
      <c r="Z97" s="421"/>
      <c r="AA97" s="526"/>
      <c r="AB97" s="423"/>
      <c r="AC97" s="424"/>
      <c r="AD97" s="422"/>
      <c r="AE97" s="526"/>
      <c r="AF97" s="526"/>
      <c r="AG97" s="422"/>
      <c r="AH97" s="421"/>
      <c r="AI97" s="526"/>
      <c r="AJ97" s="423"/>
      <c r="AK97" s="424"/>
      <c r="AL97" s="422"/>
      <c r="AM97" s="526"/>
      <c r="AN97" s="526"/>
      <c r="AO97" s="526"/>
      <c r="AP97" s="422"/>
      <c r="AQ97" s="421"/>
      <c r="AR97" s="526"/>
      <c r="AS97" s="423"/>
      <c r="AT97" s="412"/>
      <c r="AU97" s="421"/>
      <c r="AV97" s="526"/>
      <c r="AW97" s="526"/>
      <c r="AX97" s="422"/>
      <c r="AY97" s="422"/>
      <c r="AZ97" s="526"/>
      <c r="BA97" s="423"/>
      <c r="BB97" s="424"/>
      <c r="BC97" s="421"/>
      <c r="BD97" s="526"/>
      <c r="BE97" s="526"/>
      <c r="BF97" s="422"/>
      <c r="BG97" s="422"/>
      <c r="BH97" s="526"/>
      <c r="BI97" s="423"/>
      <c r="BJ97" s="412"/>
      <c r="BK97" s="421"/>
      <c r="BL97" s="526"/>
      <c r="BM97" s="526"/>
      <c r="BN97" s="526"/>
      <c r="BO97" s="422"/>
      <c r="BP97" s="422"/>
      <c r="BQ97" s="526"/>
      <c r="BR97" s="423"/>
      <c r="BS97" s="424"/>
      <c r="BT97" s="421"/>
      <c r="BU97" s="526"/>
      <c r="BV97" s="526"/>
      <c r="BW97" s="422"/>
      <c r="BX97" s="422"/>
      <c r="BY97" s="526"/>
      <c r="BZ97" s="423"/>
      <c r="CA97" s="411"/>
      <c r="CB97" s="421"/>
      <c r="CC97" s="526"/>
      <c r="CD97" s="526"/>
      <c r="CE97" s="422"/>
      <c r="CF97" s="422"/>
      <c r="CG97" s="526"/>
      <c r="CH97" s="423"/>
      <c r="CI97" s="411"/>
      <c r="CJ97" s="421"/>
      <c r="CK97" s="526"/>
      <c r="CL97" s="526"/>
      <c r="CM97" s="422"/>
      <c r="CN97" s="422"/>
      <c r="CO97" s="526"/>
      <c r="CP97" s="423"/>
      <c r="CQ97" s="424"/>
      <c r="CR97" s="422"/>
      <c r="CS97" s="422"/>
      <c r="CT97" s="422"/>
      <c r="CU97" s="422">
        <f t="shared" si="23"/>
        <v>0</v>
      </c>
      <c r="CV97" s="422">
        <f t="shared" si="19"/>
        <v>0</v>
      </c>
      <c r="CW97" s="422"/>
      <c r="CX97" s="775"/>
      <c r="CY97" s="45"/>
      <c r="CZ97" s="755"/>
      <c r="DA97" s="526"/>
      <c r="DB97" s="526"/>
      <c r="DC97" s="526"/>
      <c r="DD97" s="526"/>
      <c r="DE97" s="423"/>
      <c r="DF97" s="423"/>
      <c r="DG97" s="423"/>
      <c r="DH97" s="423"/>
      <c r="DI97" s="255"/>
      <c r="DJ97" s="44"/>
      <c r="DL97" s="44"/>
      <c r="DM97" s="389">
        <f t="shared" si="20"/>
        <v>0</v>
      </c>
      <c r="DN97" s="389">
        <f t="shared" si="21"/>
        <v>0</v>
      </c>
      <c r="DO97" s="389">
        <f t="shared" si="22"/>
        <v>0</v>
      </c>
    </row>
    <row r="98" spans="1:119" s="801" customFormat="1" ht="15" customHeight="1" outlineLevel="1">
      <c r="A98" s="798"/>
      <c r="B98" s="749" t="s">
        <v>517</v>
      </c>
      <c r="C98" s="665" t="s">
        <v>608</v>
      </c>
      <c r="D98" s="422"/>
      <c r="E98" s="526"/>
      <c r="F98" s="422"/>
      <c r="G98" s="526"/>
      <c r="H98" s="423"/>
      <c r="I98" s="424"/>
      <c r="J98" s="422"/>
      <c r="K98" s="526"/>
      <c r="L98" s="422"/>
      <c r="M98" s="526"/>
      <c r="N98" s="423"/>
      <c r="O98" s="412"/>
      <c r="P98" s="422"/>
      <c r="Q98" s="526"/>
      <c r="R98" s="422"/>
      <c r="S98" s="526"/>
      <c r="T98" s="423"/>
      <c r="U98" s="424"/>
      <c r="V98" s="422"/>
      <c r="W98" s="526"/>
      <c r="X98" s="526"/>
      <c r="Y98" s="422"/>
      <c r="Z98" s="421"/>
      <c r="AA98" s="526"/>
      <c r="AB98" s="423"/>
      <c r="AC98" s="424"/>
      <c r="AD98" s="422"/>
      <c r="AE98" s="526"/>
      <c r="AF98" s="526"/>
      <c r="AG98" s="422"/>
      <c r="AH98" s="421"/>
      <c r="AI98" s="526"/>
      <c r="AJ98" s="423"/>
      <c r="AK98" s="424"/>
      <c r="AL98" s="422"/>
      <c r="AM98" s="526"/>
      <c r="AN98" s="526"/>
      <c r="AO98" s="526"/>
      <c r="AP98" s="422"/>
      <c r="AQ98" s="421"/>
      <c r="AR98" s="526"/>
      <c r="AS98" s="423"/>
      <c r="AT98" s="412"/>
      <c r="AU98" s="421"/>
      <c r="AV98" s="526"/>
      <c r="AW98" s="526"/>
      <c r="AX98" s="422"/>
      <c r="AY98" s="422"/>
      <c r="AZ98" s="526"/>
      <c r="BA98" s="423"/>
      <c r="BB98" s="424"/>
      <c r="BC98" s="421"/>
      <c r="BD98" s="526"/>
      <c r="BE98" s="526"/>
      <c r="BF98" s="422"/>
      <c r="BG98" s="422"/>
      <c r="BH98" s="526"/>
      <c r="BI98" s="423"/>
      <c r="BJ98" s="412"/>
      <c r="BK98" s="421"/>
      <c r="BL98" s="526"/>
      <c r="BM98" s="526"/>
      <c r="BN98" s="526"/>
      <c r="BO98" s="422"/>
      <c r="BP98" s="422"/>
      <c r="BQ98" s="526"/>
      <c r="BR98" s="423"/>
      <c r="BS98" s="424"/>
      <c r="BT98" s="421"/>
      <c r="BU98" s="526"/>
      <c r="BV98" s="526"/>
      <c r="BW98" s="422"/>
      <c r="BX98" s="422"/>
      <c r="BY98" s="526"/>
      <c r="BZ98" s="423"/>
      <c r="CA98" s="411"/>
      <c r="CB98" s="421"/>
      <c r="CC98" s="526"/>
      <c r="CD98" s="526"/>
      <c r="CE98" s="422"/>
      <c r="CF98" s="422"/>
      <c r="CG98" s="526"/>
      <c r="CH98" s="423"/>
      <c r="CI98" s="411"/>
      <c r="CJ98" s="421"/>
      <c r="CK98" s="526"/>
      <c r="CL98" s="526"/>
      <c r="CM98" s="422"/>
      <c r="CN98" s="422"/>
      <c r="CO98" s="526"/>
      <c r="CP98" s="423"/>
      <c r="CQ98" s="424"/>
      <c r="CR98" s="422"/>
      <c r="CS98" s="422"/>
      <c r="CT98" s="422"/>
      <c r="CU98" s="422">
        <f t="shared" si="23"/>
        <v>0</v>
      </c>
      <c r="CV98" s="422">
        <f t="shared" si="19"/>
        <v>0</v>
      </c>
      <c r="CW98" s="422"/>
      <c r="CX98" s="775" t="e">
        <f>+CR98/CW98-1</f>
        <v>#DIV/0!</v>
      </c>
      <c r="CY98" s="45"/>
      <c r="CZ98" s="755"/>
      <c r="DA98" s="526"/>
      <c r="DB98" s="526"/>
      <c r="DC98" s="526"/>
      <c r="DD98" s="526"/>
      <c r="DE98" s="423" t="e">
        <f>(CZ98-DD98)/DD98</f>
        <v>#DIV/0!</v>
      </c>
      <c r="DF98" s="423" t="e">
        <f>(DA98-DD98)/DD98</f>
        <v>#DIV/0!</v>
      </c>
      <c r="DG98" s="423" t="e">
        <f>(DB98-DD98)/DD98</f>
        <v>#DIV/0!</v>
      </c>
      <c r="DH98" s="423" t="e">
        <f>(DC98-DD98)/DD98</f>
        <v>#DIV/0!</v>
      </c>
      <c r="DI98" s="255"/>
      <c r="DJ98" s="44"/>
      <c r="DL98" s="44"/>
      <c r="DM98" s="389">
        <f t="shared" si="20"/>
        <v>0</v>
      </c>
      <c r="DN98" s="389">
        <f t="shared" si="21"/>
        <v>0</v>
      </c>
      <c r="DO98" s="389">
        <f t="shared" si="22"/>
        <v>0</v>
      </c>
    </row>
    <row r="99" spans="1:119" s="801" customFormat="1" ht="15" customHeight="1" outlineLevel="1">
      <c r="A99" s="798"/>
      <c r="B99" s="749" t="s">
        <v>519</v>
      </c>
      <c r="C99" s="665" t="s">
        <v>609</v>
      </c>
      <c r="D99" s="422"/>
      <c r="E99" s="526"/>
      <c r="F99" s="422"/>
      <c r="G99" s="526"/>
      <c r="H99" s="423"/>
      <c r="I99" s="424"/>
      <c r="J99" s="422"/>
      <c r="K99" s="526"/>
      <c r="L99" s="422"/>
      <c r="M99" s="526"/>
      <c r="N99" s="423"/>
      <c r="O99" s="412"/>
      <c r="P99" s="422"/>
      <c r="Q99" s="526"/>
      <c r="R99" s="422"/>
      <c r="S99" s="526"/>
      <c r="T99" s="423"/>
      <c r="U99" s="424"/>
      <c r="V99" s="422"/>
      <c r="W99" s="526"/>
      <c r="X99" s="526"/>
      <c r="Y99" s="422"/>
      <c r="Z99" s="421"/>
      <c r="AA99" s="526"/>
      <c r="AB99" s="423"/>
      <c r="AC99" s="424"/>
      <c r="AD99" s="422"/>
      <c r="AE99" s="526"/>
      <c r="AF99" s="526"/>
      <c r="AG99" s="422"/>
      <c r="AH99" s="421"/>
      <c r="AI99" s="526"/>
      <c r="AJ99" s="423"/>
      <c r="AK99" s="424"/>
      <c r="AL99" s="422"/>
      <c r="AM99" s="526"/>
      <c r="AN99" s="526"/>
      <c r="AO99" s="526"/>
      <c r="AP99" s="422"/>
      <c r="AQ99" s="421"/>
      <c r="AR99" s="526"/>
      <c r="AS99" s="423"/>
      <c r="AT99" s="412"/>
      <c r="AU99" s="421"/>
      <c r="AV99" s="526"/>
      <c r="AW99" s="526"/>
      <c r="AX99" s="422"/>
      <c r="AY99" s="422"/>
      <c r="AZ99" s="526"/>
      <c r="BA99" s="423"/>
      <c r="BB99" s="424"/>
      <c r="BC99" s="421"/>
      <c r="BD99" s="526"/>
      <c r="BE99" s="526"/>
      <c r="BF99" s="422"/>
      <c r="BG99" s="422"/>
      <c r="BH99" s="526"/>
      <c r="BI99" s="423"/>
      <c r="BJ99" s="412"/>
      <c r="BK99" s="421"/>
      <c r="BL99" s="526"/>
      <c r="BM99" s="526"/>
      <c r="BN99" s="526"/>
      <c r="BO99" s="422"/>
      <c r="BP99" s="422"/>
      <c r="BQ99" s="526"/>
      <c r="BR99" s="423"/>
      <c r="BS99" s="424"/>
      <c r="BT99" s="421"/>
      <c r="BU99" s="526"/>
      <c r="BV99" s="526"/>
      <c r="BW99" s="422"/>
      <c r="BX99" s="422"/>
      <c r="BY99" s="526"/>
      <c r="BZ99" s="423"/>
      <c r="CA99" s="411"/>
      <c r="CB99" s="421"/>
      <c r="CC99" s="526"/>
      <c r="CD99" s="526"/>
      <c r="CE99" s="422"/>
      <c r="CF99" s="422"/>
      <c r="CG99" s="526"/>
      <c r="CH99" s="423"/>
      <c r="CI99" s="411"/>
      <c r="CJ99" s="421"/>
      <c r="CK99" s="526"/>
      <c r="CL99" s="526"/>
      <c r="CM99" s="422"/>
      <c r="CN99" s="422"/>
      <c r="CO99" s="526"/>
      <c r="CP99" s="423"/>
      <c r="CQ99" s="424"/>
      <c r="CR99" s="422"/>
      <c r="CS99" s="422"/>
      <c r="CT99" s="422"/>
      <c r="CU99" s="422">
        <f t="shared" si="23"/>
        <v>0</v>
      </c>
      <c r="CV99" s="422">
        <f t="shared" si="19"/>
        <v>0</v>
      </c>
      <c r="CW99" s="422"/>
      <c r="CX99" s="775"/>
      <c r="CY99" s="45"/>
      <c r="CZ99" s="755"/>
      <c r="DA99" s="526"/>
      <c r="DB99" s="526"/>
      <c r="DC99" s="526"/>
      <c r="DD99" s="526"/>
      <c r="DE99" s="423"/>
      <c r="DF99" s="423"/>
      <c r="DG99" s="423"/>
      <c r="DH99" s="423"/>
      <c r="DI99" s="255"/>
      <c r="DJ99" s="44"/>
      <c r="DL99" s="44"/>
      <c r="DM99" s="389">
        <f t="shared" si="20"/>
        <v>0</v>
      </c>
      <c r="DN99" s="389">
        <f t="shared" si="21"/>
        <v>0</v>
      </c>
      <c r="DO99" s="389">
        <f t="shared" si="22"/>
        <v>0</v>
      </c>
    </row>
    <row r="100" spans="1:119" s="801" customFormat="1" ht="15" customHeight="1" outlineLevel="1">
      <c r="A100" s="798"/>
      <c r="B100" s="749" t="s">
        <v>521</v>
      </c>
      <c r="C100" s="665" t="s">
        <v>610</v>
      </c>
      <c r="D100" s="422"/>
      <c r="E100" s="526"/>
      <c r="F100" s="422"/>
      <c r="G100" s="526"/>
      <c r="H100" s="423"/>
      <c r="I100" s="424"/>
      <c r="J100" s="422"/>
      <c r="K100" s="526"/>
      <c r="L100" s="422"/>
      <c r="M100" s="526"/>
      <c r="N100" s="423"/>
      <c r="O100" s="412"/>
      <c r="P100" s="422"/>
      <c r="Q100" s="526"/>
      <c r="R100" s="422"/>
      <c r="S100" s="526"/>
      <c r="T100" s="423"/>
      <c r="U100" s="424"/>
      <c r="V100" s="422"/>
      <c r="W100" s="526"/>
      <c r="X100" s="526"/>
      <c r="Y100" s="422"/>
      <c r="Z100" s="421"/>
      <c r="AA100" s="526"/>
      <c r="AB100" s="423"/>
      <c r="AC100" s="424"/>
      <c r="AD100" s="422"/>
      <c r="AE100" s="526"/>
      <c r="AF100" s="526"/>
      <c r="AG100" s="422"/>
      <c r="AH100" s="421"/>
      <c r="AI100" s="526"/>
      <c r="AJ100" s="423"/>
      <c r="AK100" s="424"/>
      <c r="AL100" s="422"/>
      <c r="AM100" s="526"/>
      <c r="AN100" s="526"/>
      <c r="AO100" s="526"/>
      <c r="AP100" s="422"/>
      <c r="AQ100" s="421"/>
      <c r="AR100" s="526"/>
      <c r="AS100" s="423"/>
      <c r="AT100" s="412"/>
      <c r="AU100" s="421"/>
      <c r="AV100" s="526"/>
      <c r="AW100" s="526"/>
      <c r="AX100" s="422"/>
      <c r="AY100" s="422"/>
      <c r="AZ100" s="526"/>
      <c r="BA100" s="423"/>
      <c r="BB100" s="424"/>
      <c r="BC100" s="421"/>
      <c r="BD100" s="526"/>
      <c r="BE100" s="526"/>
      <c r="BF100" s="422"/>
      <c r="BG100" s="422"/>
      <c r="BH100" s="526"/>
      <c r="BI100" s="423"/>
      <c r="BJ100" s="412"/>
      <c r="BK100" s="421"/>
      <c r="BL100" s="526"/>
      <c r="BM100" s="526"/>
      <c r="BN100" s="526"/>
      <c r="BO100" s="422"/>
      <c r="BP100" s="422"/>
      <c r="BQ100" s="526"/>
      <c r="BR100" s="423"/>
      <c r="BS100" s="424"/>
      <c r="BT100" s="421"/>
      <c r="BU100" s="526"/>
      <c r="BV100" s="526"/>
      <c r="BW100" s="422"/>
      <c r="BX100" s="422"/>
      <c r="BY100" s="526"/>
      <c r="BZ100" s="423"/>
      <c r="CA100" s="411"/>
      <c r="CB100" s="421"/>
      <c r="CC100" s="526"/>
      <c r="CD100" s="526"/>
      <c r="CE100" s="422"/>
      <c r="CF100" s="422"/>
      <c r="CG100" s="526"/>
      <c r="CH100" s="423"/>
      <c r="CI100" s="411"/>
      <c r="CJ100" s="421"/>
      <c r="CK100" s="526"/>
      <c r="CL100" s="526"/>
      <c r="CM100" s="422"/>
      <c r="CN100" s="422"/>
      <c r="CO100" s="526"/>
      <c r="CP100" s="423"/>
      <c r="CQ100" s="424"/>
      <c r="CR100" s="422"/>
      <c r="CS100" s="422"/>
      <c r="CT100" s="422"/>
      <c r="CU100" s="422">
        <f t="shared" si="23"/>
        <v>0</v>
      </c>
      <c r="CV100" s="422">
        <f t="shared" si="19"/>
        <v>0</v>
      </c>
      <c r="CW100" s="422"/>
      <c r="CX100" s="775" t="e">
        <f>+CR100/CW100-1</f>
        <v>#DIV/0!</v>
      </c>
      <c r="CY100" s="45"/>
      <c r="CZ100" s="755"/>
      <c r="DA100" s="526"/>
      <c r="DB100" s="526"/>
      <c r="DC100" s="526"/>
      <c r="DD100" s="526"/>
      <c r="DE100" s="423" t="e">
        <f>(CZ100-DD100)/DD100</f>
        <v>#DIV/0!</v>
      </c>
      <c r="DF100" s="423" t="e">
        <f>(DA100-DD100)/DD100</f>
        <v>#DIV/0!</v>
      </c>
      <c r="DG100" s="423" t="e">
        <f>(DB100-DD100)/DD100</f>
        <v>#DIV/0!</v>
      </c>
      <c r="DH100" s="423" t="e">
        <f>(DC100-DD100)/DD100</f>
        <v>#DIV/0!</v>
      </c>
      <c r="DI100" s="255"/>
      <c r="DJ100" s="44"/>
      <c r="DL100" s="44"/>
      <c r="DM100" s="389">
        <f t="shared" si="20"/>
        <v>0</v>
      </c>
      <c r="DN100" s="389">
        <f t="shared" si="21"/>
        <v>0</v>
      </c>
      <c r="DO100" s="389">
        <f t="shared" si="22"/>
        <v>0</v>
      </c>
    </row>
    <row r="101" spans="1:119" s="777" customFormat="1" ht="15" customHeight="1" outlineLevel="1">
      <c r="A101" s="770"/>
      <c r="B101" s="734" t="s">
        <v>523</v>
      </c>
      <c r="C101" s="665" t="s">
        <v>611</v>
      </c>
      <c r="D101" s="742"/>
      <c r="E101" s="742"/>
      <c r="F101" s="742"/>
      <c r="G101" s="742"/>
      <c r="H101" s="772"/>
      <c r="I101" s="773"/>
      <c r="J101" s="742"/>
      <c r="K101" s="742"/>
      <c r="L101" s="742"/>
      <c r="M101" s="742"/>
      <c r="N101" s="772"/>
      <c r="O101" s="718"/>
      <c r="P101" s="742"/>
      <c r="Q101" s="742"/>
      <c r="R101" s="742"/>
      <c r="S101" s="742"/>
      <c r="T101" s="772"/>
      <c r="U101" s="773"/>
      <c r="V101" s="742"/>
      <c r="W101" s="742"/>
      <c r="X101" s="742"/>
      <c r="Y101" s="742"/>
      <c r="Z101" s="774"/>
      <c r="AA101" s="742"/>
      <c r="AB101" s="772"/>
      <c r="AC101" s="773"/>
      <c r="AD101" s="742"/>
      <c r="AE101" s="742"/>
      <c r="AF101" s="742"/>
      <c r="AG101" s="742"/>
      <c r="AH101" s="774"/>
      <c r="AI101" s="742"/>
      <c r="AJ101" s="772"/>
      <c r="AK101" s="773"/>
      <c r="AL101" s="742"/>
      <c r="AM101" s="742"/>
      <c r="AN101" s="742"/>
      <c r="AO101" s="742"/>
      <c r="AP101" s="742"/>
      <c r="AQ101" s="774"/>
      <c r="AR101" s="742"/>
      <c r="AS101" s="772"/>
      <c r="AT101" s="718"/>
      <c r="AU101" s="774"/>
      <c r="AV101" s="742"/>
      <c r="AW101" s="742"/>
      <c r="AX101" s="742"/>
      <c r="AY101" s="742"/>
      <c r="AZ101" s="742"/>
      <c r="BA101" s="772"/>
      <c r="BB101" s="773"/>
      <c r="BC101" s="774"/>
      <c r="BD101" s="742"/>
      <c r="BE101" s="742"/>
      <c r="BF101" s="742"/>
      <c r="BG101" s="742"/>
      <c r="BH101" s="742"/>
      <c r="BI101" s="772"/>
      <c r="BJ101" s="718"/>
      <c r="BK101" s="774"/>
      <c r="BL101" s="742"/>
      <c r="BM101" s="742"/>
      <c r="BN101" s="742"/>
      <c r="BO101" s="742"/>
      <c r="BP101" s="742"/>
      <c r="BQ101" s="742"/>
      <c r="BR101" s="772"/>
      <c r="BS101" s="773"/>
      <c r="BT101" s="774"/>
      <c r="BU101" s="742"/>
      <c r="BV101" s="742"/>
      <c r="BW101" s="742"/>
      <c r="BX101" s="742"/>
      <c r="BY101" s="742"/>
      <c r="BZ101" s="772"/>
      <c r="CA101" s="717"/>
      <c r="CB101" s="774"/>
      <c r="CC101" s="742"/>
      <c r="CD101" s="742"/>
      <c r="CE101" s="742"/>
      <c r="CF101" s="742"/>
      <c r="CG101" s="742"/>
      <c r="CH101" s="772"/>
      <c r="CI101" s="717"/>
      <c r="CJ101" s="774"/>
      <c r="CK101" s="742"/>
      <c r="CL101" s="742"/>
      <c r="CM101" s="742"/>
      <c r="CN101" s="742"/>
      <c r="CO101" s="742"/>
      <c r="CP101" s="772"/>
      <c r="CQ101" s="773"/>
      <c r="CR101" s="742"/>
      <c r="CS101" s="742"/>
      <c r="CT101" s="742"/>
      <c r="CU101" s="742">
        <f t="shared" si="23"/>
        <v>0</v>
      </c>
      <c r="CV101" s="742">
        <f t="shared" si="19"/>
        <v>0</v>
      </c>
      <c r="CW101" s="742"/>
      <c r="CX101" s="802" t="e">
        <f>+CR101/CW101-1</f>
        <v>#DIV/0!</v>
      </c>
      <c r="CY101" s="106"/>
      <c r="CZ101" s="776"/>
      <c r="DA101" s="742"/>
      <c r="DB101" s="742"/>
      <c r="DC101" s="742"/>
      <c r="DD101" s="742"/>
      <c r="DE101" s="772" t="e">
        <f>(CZ101-DD101)/DD101</f>
        <v>#DIV/0!</v>
      </c>
      <c r="DF101" s="772" t="e">
        <f>(DA101-DD101)/DD101</f>
        <v>#DIV/0!</v>
      </c>
      <c r="DG101" s="772" t="e">
        <f>(DB101-DD101)/DD101</f>
        <v>#DIV/0!</v>
      </c>
      <c r="DH101" s="772" t="e">
        <f>(DC101-DD101)/DD101</f>
        <v>#DIV/0!</v>
      </c>
      <c r="DI101" s="255"/>
      <c r="DJ101" s="44"/>
      <c r="DL101" s="44"/>
      <c r="DM101" s="389">
        <f t="shared" si="20"/>
        <v>0</v>
      </c>
      <c r="DN101" s="389">
        <f t="shared" si="21"/>
        <v>0</v>
      </c>
      <c r="DO101" s="389">
        <f t="shared" si="22"/>
        <v>0</v>
      </c>
    </row>
    <row r="102" spans="1:119" s="801" customFormat="1" ht="15" customHeight="1" outlineLevel="1">
      <c r="A102" s="798"/>
      <c r="B102" s="799"/>
      <c r="C102" s="665" t="s">
        <v>612</v>
      </c>
      <c r="D102" s="422"/>
      <c r="E102" s="422"/>
      <c r="F102" s="422"/>
      <c r="G102" s="422"/>
      <c r="H102" s="423"/>
      <c r="I102" s="424"/>
      <c r="J102" s="422"/>
      <c r="K102" s="422"/>
      <c r="L102" s="422"/>
      <c r="M102" s="422"/>
      <c r="N102" s="423"/>
      <c r="O102" s="412"/>
      <c r="P102" s="422"/>
      <c r="Q102" s="422"/>
      <c r="R102" s="422"/>
      <c r="S102" s="422"/>
      <c r="T102" s="423"/>
      <c r="U102" s="424"/>
      <c r="V102" s="422"/>
      <c r="W102" s="422"/>
      <c r="X102" s="422"/>
      <c r="Y102" s="422"/>
      <c r="Z102" s="421"/>
      <c r="AA102" s="422"/>
      <c r="AB102" s="423"/>
      <c r="AC102" s="424"/>
      <c r="AD102" s="422"/>
      <c r="AE102" s="422"/>
      <c r="AF102" s="422"/>
      <c r="AG102" s="422"/>
      <c r="AH102" s="421"/>
      <c r="AI102" s="422"/>
      <c r="AJ102" s="423"/>
      <c r="AK102" s="424"/>
      <c r="AL102" s="422"/>
      <c r="AM102" s="422"/>
      <c r="AN102" s="422"/>
      <c r="AO102" s="422"/>
      <c r="AP102" s="422"/>
      <c r="AQ102" s="421"/>
      <c r="AR102" s="422"/>
      <c r="AS102" s="423"/>
      <c r="AT102" s="412"/>
      <c r="AU102" s="421"/>
      <c r="AV102" s="422"/>
      <c r="AW102" s="422"/>
      <c r="AX102" s="422"/>
      <c r="AY102" s="422"/>
      <c r="AZ102" s="422"/>
      <c r="BA102" s="423"/>
      <c r="BB102" s="424"/>
      <c r="BC102" s="421"/>
      <c r="BD102" s="422"/>
      <c r="BE102" s="422"/>
      <c r="BF102" s="422"/>
      <c r="BG102" s="422"/>
      <c r="BH102" s="422"/>
      <c r="BI102" s="423"/>
      <c r="BJ102" s="412"/>
      <c r="BK102" s="421"/>
      <c r="BL102" s="422"/>
      <c r="BM102" s="422"/>
      <c r="BN102" s="422"/>
      <c r="BO102" s="422"/>
      <c r="BP102" s="422"/>
      <c r="BQ102" s="422"/>
      <c r="BR102" s="423"/>
      <c r="BS102" s="424"/>
      <c r="BT102" s="421"/>
      <c r="BU102" s="422"/>
      <c r="BV102" s="422"/>
      <c r="BW102" s="422"/>
      <c r="BX102" s="422"/>
      <c r="BY102" s="422"/>
      <c r="BZ102" s="423"/>
      <c r="CA102" s="411"/>
      <c r="CB102" s="421"/>
      <c r="CC102" s="422"/>
      <c r="CD102" s="422"/>
      <c r="CE102" s="422"/>
      <c r="CF102" s="422"/>
      <c r="CG102" s="422"/>
      <c r="CH102" s="423"/>
      <c r="CI102" s="411"/>
      <c r="CJ102" s="421"/>
      <c r="CK102" s="422"/>
      <c r="CL102" s="422"/>
      <c r="CM102" s="422"/>
      <c r="CN102" s="422"/>
      <c r="CO102" s="422"/>
      <c r="CP102" s="423"/>
      <c r="CQ102" s="424"/>
      <c r="CR102" s="422"/>
      <c r="CS102" s="422"/>
      <c r="CT102" s="422"/>
      <c r="CU102" s="422">
        <f t="shared" si="23"/>
        <v>0</v>
      </c>
      <c r="CV102" s="422">
        <f t="shared" si="19"/>
        <v>0</v>
      </c>
      <c r="CW102" s="422"/>
      <c r="CX102" s="775"/>
      <c r="CY102" s="45"/>
      <c r="CZ102" s="800"/>
      <c r="DA102" s="422"/>
      <c r="DB102" s="422"/>
      <c r="DC102" s="422"/>
      <c r="DD102" s="422"/>
      <c r="DE102" s="423"/>
      <c r="DF102" s="423"/>
      <c r="DG102" s="423"/>
      <c r="DH102" s="423"/>
      <c r="DI102" s="255"/>
      <c r="DJ102" s="44"/>
      <c r="DL102" s="44"/>
      <c r="DM102" s="389">
        <f t="shared" si="20"/>
        <v>0</v>
      </c>
      <c r="DN102" s="389">
        <f t="shared" si="21"/>
        <v>0</v>
      </c>
      <c r="DO102" s="389">
        <f t="shared" si="22"/>
        <v>0</v>
      </c>
    </row>
    <row r="103" spans="1:119" s="767" customFormat="1" ht="15" customHeight="1" outlineLevel="1">
      <c r="A103" s="803"/>
      <c r="B103" s="759" t="s">
        <v>526</v>
      </c>
      <c r="C103" s="665" t="s">
        <v>613</v>
      </c>
      <c r="D103" s="506"/>
      <c r="E103" s="506"/>
      <c r="F103" s="506"/>
      <c r="G103" s="819"/>
      <c r="H103" s="804"/>
      <c r="I103" s="805"/>
      <c r="J103" s="506"/>
      <c r="K103" s="506"/>
      <c r="L103" s="506"/>
      <c r="M103" s="819"/>
      <c r="N103" s="804"/>
      <c r="O103" s="412"/>
      <c r="P103" s="506"/>
      <c r="Q103" s="506"/>
      <c r="R103" s="506"/>
      <c r="S103" s="819"/>
      <c r="T103" s="804"/>
      <c r="U103" s="805"/>
      <c r="V103" s="460"/>
      <c r="W103" s="506"/>
      <c r="X103" s="460"/>
      <c r="Y103" s="506"/>
      <c r="Z103" s="431"/>
      <c r="AA103" s="819"/>
      <c r="AB103" s="804"/>
      <c r="AC103" s="805"/>
      <c r="AD103" s="460"/>
      <c r="AE103" s="506"/>
      <c r="AF103" s="506"/>
      <c r="AG103" s="506"/>
      <c r="AH103" s="431"/>
      <c r="AI103" s="819"/>
      <c r="AJ103" s="804"/>
      <c r="AK103" s="805"/>
      <c r="AL103" s="460"/>
      <c r="AM103" s="506"/>
      <c r="AN103" s="506"/>
      <c r="AO103" s="506"/>
      <c r="AP103" s="506"/>
      <c r="AQ103" s="431"/>
      <c r="AR103" s="819"/>
      <c r="AS103" s="804"/>
      <c r="AT103" s="412"/>
      <c r="AU103" s="444"/>
      <c r="AV103" s="506"/>
      <c r="AW103" s="506"/>
      <c r="AX103" s="506"/>
      <c r="AY103" s="506"/>
      <c r="AZ103" s="819"/>
      <c r="BA103" s="804"/>
      <c r="BB103" s="805"/>
      <c r="BC103" s="459"/>
      <c r="BD103" s="506"/>
      <c r="BE103" s="506"/>
      <c r="BF103" s="506"/>
      <c r="BG103" s="506"/>
      <c r="BH103" s="819"/>
      <c r="BI103" s="804"/>
      <c r="BJ103" s="412"/>
      <c r="BK103" s="459"/>
      <c r="BL103" s="506"/>
      <c r="BM103" s="506"/>
      <c r="BN103" s="506"/>
      <c r="BO103" s="506"/>
      <c r="BP103" s="506"/>
      <c r="BQ103" s="819"/>
      <c r="BR103" s="804"/>
      <c r="BS103" s="805"/>
      <c r="BT103" s="459"/>
      <c r="BU103" s="506"/>
      <c r="BV103" s="506"/>
      <c r="BW103" s="506"/>
      <c r="BX103" s="506"/>
      <c r="BY103" s="819"/>
      <c r="BZ103" s="804"/>
      <c r="CA103" s="411"/>
      <c r="CB103" s="459"/>
      <c r="CC103" s="506"/>
      <c r="CD103" s="506"/>
      <c r="CE103" s="506"/>
      <c r="CF103" s="506"/>
      <c r="CG103" s="819"/>
      <c r="CH103" s="804"/>
      <c r="CI103" s="411"/>
      <c r="CJ103" s="459"/>
      <c r="CK103" s="506"/>
      <c r="CL103" s="506"/>
      <c r="CM103" s="506"/>
      <c r="CN103" s="506"/>
      <c r="CO103" s="819"/>
      <c r="CP103" s="804"/>
      <c r="CQ103" s="805"/>
      <c r="CR103" s="820"/>
      <c r="CS103" s="506"/>
      <c r="CT103" s="506"/>
      <c r="CU103" s="506">
        <f t="shared" si="23"/>
        <v>0</v>
      </c>
      <c r="CV103" s="506">
        <f t="shared" si="19"/>
        <v>0</v>
      </c>
      <c r="CW103" s="506"/>
      <c r="CX103" s="806" t="e">
        <f>+CR103/CW103-1</f>
        <v>#DIV/0!</v>
      </c>
      <c r="CY103" s="45"/>
      <c r="CZ103" s="807"/>
      <c r="DA103" s="506"/>
      <c r="DB103" s="506"/>
      <c r="DC103" s="506"/>
      <c r="DD103" s="819"/>
      <c r="DE103" s="804" t="e">
        <f>(CZ103-DD103)/DD103</f>
        <v>#DIV/0!</v>
      </c>
      <c r="DF103" s="804" t="e">
        <f>(DA103-DD103)/DD103</f>
        <v>#DIV/0!</v>
      </c>
      <c r="DG103" s="804" t="e">
        <f>(DB103-DD103)/DD103</f>
        <v>#DIV/0!</v>
      </c>
      <c r="DH103" s="804" t="e">
        <f>(DC103-DD103)/DD103</f>
        <v>#DIV/0!</v>
      </c>
      <c r="DI103" s="255"/>
      <c r="DJ103" s="766"/>
      <c r="DL103" s="766"/>
      <c r="DM103" s="389">
        <f t="shared" si="20"/>
        <v>0</v>
      </c>
      <c r="DN103" s="389">
        <f t="shared" si="21"/>
        <v>0</v>
      </c>
      <c r="DO103" s="389">
        <f t="shared" si="22"/>
        <v>0</v>
      </c>
    </row>
    <row r="104" spans="1:119" s="801" customFormat="1" ht="15" customHeight="1" outlineLevel="1">
      <c r="A104" s="798"/>
      <c r="B104" s="749" t="s">
        <v>586</v>
      </c>
      <c r="C104" s="665" t="s">
        <v>614</v>
      </c>
      <c r="D104" s="422"/>
      <c r="E104" s="526"/>
      <c r="F104" s="422"/>
      <c r="G104" s="526"/>
      <c r="H104" s="423"/>
      <c r="I104" s="424"/>
      <c r="J104" s="422"/>
      <c r="K104" s="526"/>
      <c r="L104" s="422"/>
      <c r="M104" s="526"/>
      <c r="N104" s="423"/>
      <c r="O104" s="412"/>
      <c r="P104" s="422"/>
      <c r="Q104" s="526"/>
      <c r="R104" s="422"/>
      <c r="S104" s="526"/>
      <c r="T104" s="423"/>
      <c r="U104" s="424"/>
      <c r="V104" s="422"/>
      <c r="W104" s="526"/>
      <c r="X104" s="526"/>
      <c r="Y104" s="422"/>
      <c r="Z104" s="421"/>
      <c r="AA104" s="526"/>
      <c r="AB104" s="423"/>
      <c r="AC104" s="424"/>
      <c r="AD104" s="422"/>
      <c r="AE104" s="526"/>
      <c r="AF104" s="526"/>
      <c r="AG104" s="422"/>
      <c r="AH104" s="421"/>
      <c r="AI104" s="526"/>
      <c r="AJ104" s="423"/>
      <c r="AK104" s="424"/>
      <c r="AL104" s="422"/>
      <c r="AM104" s="526"/>
      <c r="AN104" s="526"/>
      <c r="AO104" s="526"/>
      <c r="AP104" s="422"/>
      <c r="AQ104" s="421"/>
      <c r="AR104" s="526"/>
      <c r="AS104" s="423"/>
      <c r="AT104" s="412"/>
      <c r="AU104" s="421"/>
      <c r="AV104" s="526"/>
      <c r="AW104" s="526"/>
      <c r="AX104" s="422"/>
      <c r="AY104" s="422"/>
      <c r="AZ104" s="526"/>
      <c r="BA104" s="423"/>
      <c r="BB104" s="424"/>
      <c r="BC104" s="421"/>
      <c r="BD104" s="526"/>
      <c r="BE104" s="526"/>
      <c r="BF104" s="422"/>
      <c r="BG104" s="422"/>
      <c r="BH104" s="526"/>
      <c r="BI104" s="423"/>
      <c r="BJ104" s="412"/>
      <c r="BK104" s="421"/>
      <c r="BL104" s="526"/>
      <c r="BM104" s="526"/>
      <c r="BN104" s="526"/>
      <c r="BO104" s="422"/>
      <c r="BP104" s="422"/>
      <c r="BQ104" s="526"/>
      <c r="BR104" s="423"/>
      <c r="BS104" s="424"/>
      <c r="BT104" s="421"/>
      <c r="BU104" s="526"/>
      <c r="BV104" s="526"/>
      <c r="BW104" s="422"/>
      <c r="BX104" s="422"/>
      <c r="BY104" s="526"/>
      <c r="BZ104" s="423"/>
      <c r="CA104" s="411"/>
      <c r="CB104" s="421"/>
      <c r="CC104" s="526"/>
      <c r="CD104" s="526"/>
      <c r="CE104" s="422"/>
      <c r="CF104" s="422"/>
      <c r="CG104" s="526"/>
      <c r="CH104" s="423"/>
      <c r="CI104" s="411"/>
      <c r="CJ104" s="421"/>
      <c r="CK104" s="526"/>
      <c r="CL104" s="526"/>
      <c r="CM104" s="422"/>
      <c r="CN104" s="422"/>
      <c r="CO104" s="526"/>
      <c r="CP104" s="423"/>
      <c r="CQ104" s="424"/>
      <c r="CR104" s="422"/>
      <c r="CS104" s="422"/>
      <c r="CT104" s="422"/>
      <c r="CU104" s="422">
        <f t="shared" si="23"/>
        <v>0</v>
      </c>
      <c r="CV104" s="422">
        <f t="shared" ref="CV104:CV135" si="24">+CR104-CT104</f>
        <v>0</v>
      </c>
      <c r="CW104" s="422"/>
      <c r="CX104" s="775"/>
      <c r="CY104" s="45"/>
      <c r="CZ104" s="755"/>
      <c r="DA104" s="526"/>
      <c r="DB104" s="526"/>
      <c r="DC104" s="526"/>
      <c r="DD104" s="526"/>
      <c r="DE104" s="423"/>
      <c r="DF104" s="423"/>
      <c r="DG104" s="423"/>
      <c r="DH104" s="423"/>
      <c r="DI104" s="255"/>
      <c r="DJ104" s="44"/>
      <c r="DL104" s="44"/>
      <c r="DM104" s="389">
        <f t="shared" si="20"/>
        <v>0</v>
      </c>
      <c r="DN104" s="389">
        <f t="shared" si="21"/>
        <v>0</v>
      </c>
      <c r="DO104" s="389">
        <f t="shared" si="22"/>
        <v>0</v>
      </c>
    </row>
    <row r="105" spans="1:119" s="801" customFormat="1" ht="15" customHeight="1" outlineLevel="1">
      <c r="A105" s="798"/>
      <c r="B105" s="749" t="s">
        <v>588</v>
      </c>
      <c r="C105" s="665" t="s">
        <v>615</v>
      </c>
      <c r="D105" s="422"/>
      <c r="E105" s="526"/>
      <c r="F105" s="422"/>
      <c r="G105" s="526"/>
      <c r="H105" s="423"/>
      <c r="I105" s="424"/>
      <c r="J105" s="422"/>
      <c r="K105" s="526"/>
      <c r="L105" s="422"/>
      <c r="M105" s="526"/>
      <c r="N105" s="423"/>
      <c r="O105" s="412"/>
      <c r="P105" s="422"/>
      <c r="Q105" s="526"/>
      <c r="R105" s="422"/>
      <c r="S105" s="526"/>
      <c r="T105" s="423"/>
      <c r="U105" s="424"/>
      <c r="V105" s="422"/>
      <c r="W105" s="526"/>
      <c r="X105" s="526"/>
      <c r="Y105" s="422"/>
      <c r="Z105" s="421"/>
      <c r="AA105" s="526"/>
      <c r="AB105" s="423"/>
      <c r="AC105" s="424"/>
      <c r="AD105" s="422"/>
      <c r="AE105" s="526"/>
      <c r="AF105" s="526"/>
      <c r="AG105" s="422"/>
      <c r="AH105" s="421"/>
      <c r="AI105" s="526"/>
      <c r="AJ105" s="423"/>
      <c r="AK105" s="424"/>
      <c r="AL105" s="422"/>
      <c r="AM105" s="526"/>
      <c r="AN105" s="526"/>
      <c r="AO105" s="526"/>
      <c r="AP105" s="422"/>
      <c r="AQ105" s="421"/>
      <c r="AR105" s="526"/>
      <c r="AS105" s="423"/>
      <c r="AT105" s="412"/>
      <c r="AU105" s="421"/>
      <c r="AV105" s="526"/>
      <c r="AW105" s="526"/>
      <c r="AX105" s="422"/>
      <c r="AY105" s="422"/>
      <c r="AZ105" s="526"/>
      <c r="BA105" s="423"/>
      <c r="BB105" s="424"/>
      <c r="BC105" s="421"/>
      <c r="BD105" s="526"/>
      <c r="BE105" s="526"/>
      <c r="BF105" s="422"/>
      <c r="BG105" s="422"/>
      <c r="BH105" s="526"/>
      <c r="BI105" s="423"/>
      <c r="BJ105" s="412"/>
      <c r="BK105" s="421"/>
      <c r="BL105" s="526"/>
      <c r="BM105" s="526"/>
      <c r="BN105" s="526"/>
      <c r="BO105" s="422"/>
      <c r="BP105" s="422"/>
      <c r="BQ105" s="526"/>
      <c r="BR105" s="423"/>
      <c r="BS105" s="424"/>
      <c r="BT105" s="421"/>
      <c r="BU105" s="526"/>
      <c r="BV105" s="526"/>
      <c r="BW105" s="422"/>
      <c r="BX105" s="422"/>
      <c r="BY105" s="526"/>
      <c r="BZ105" s="423"/>
      <c r="CA105" s="411"/>
      <c r="CB105" s="421"/>
      <c r="CC105" s="526"/>
      <c r="CD105" s="526"/>
      <c r="CE105" s="422"/>
      <c r="CF105" s="422"/>
      <c r="CG105" s="526"/>
      <c r="CH105" s="423"/>
      <c r="CI105" s="411"/>
      <c r="CJ105" s="421"/>
      <c r="CK105" s="526"/>
      <c r="CL105" s="526"/>
      <c r="CM105" s="422"/>
      <c r="CN105" s="422"/>
      <c r="CO105" s="526"/>
      <c r="CP105" s="423"/>
      <c r="CQ105" s="424"/>
      <c r="CR105" s="422"/>
      <c r="CS105" s="422"/>
      <c r="CT105" s="422"/>
      <c r="CU105" s="422">
        <f t="shared" si="23"/>
        <v>0</v>
      </c>
      <c r="CV105" s="422">
        <f t="shared" si="24"/>
        <v>0</v>
      </c>
      <c r="CW105" s="422"/>
      <c r="CX105" s="775"/>
      <c r="CY105" s="45"/>
      <c r="CZ105" s="755"/>
      <c r="DA105" s="526"/>
      <c r="DB105" s="526"/>
      <c r="DC105" s="526"/>
      <c r="DD105" s="526"/>
      <c r="DE105" s="423"/>
      <c r="DF105" s="423"/>
      <c r="DG105" s="423"/>
      <c r="DH105" s="423" t="e">
        <f>(DC105-DD105)/DD105</f>
        <v>#DIV/0!</v>
      </c>
      <c r="DI105" s="255"/>
      <c r="DJ105" s="44"/>
      <c r="DL105" s="44"/>
      <c r="DM105" s="389">
        <f t="shared" ref="DM105:DM136" si="25">(CS105-CZ105)*10^6</f>
        <v>0</v>
      </c>
      <c r="DN105" s="389">
        <f t="shared" ref="DN105:DN136" si="26">(CT105-DC105)*10^6</f>
        <v>0</v>
      </c>
      <c r="DO105" s="389">
        <f t="shared" ref="DO105:DO136" si="27">(CW105-DD105)*10^6</f>
        <v>0</v>
      </c>
    </row>
    <row r="106" spans="1:119" s="801" customFormat="1" ht="15" customHeight="1" outlineLevel="1">
      <c r="A106" s="798"/>
      <c r="B106" s="749" t="s">
        <v>590</v>
      </c>
      <c r="C106" s="665" t="s">
        <v>616</v>
      </c>
      <c r="D106" s="422"/>
      <c r="E106" s="526"/>
      <c r="F106" s="422"/>
      <c r="G106" s="526"/>
      <c r="H106" s="423"/>
      <c r="I106" s="424"/>
      <c r="J106" s="422"/>
      <c r="K106" s="526"/>
      <c r="L106" s="422"/>
      <c r="M106" s="526"/>
      <c r="N106" s="423"/>
      <c r="O106" s="412"/>
      <c r="P106" s="422"/>
      <c r="Q106" s="526"/>
      <c r="R106" s="422"/>
      <c r="S106" s="526"/>
      <c r="T106" s="423"/>
      <c r="U106" s="424"/>
      <c r="V106" s="422"/>
      <c r="W106" s="526"/>
      <c r="X106" s="526"/>
      <c r="Y106" s="422"/>
      <c r="Z106" s="421"/>
      <c r="AA106" s="526"/>
      <c r="AB106" s="423"/>
      <c r="AC106" s="424"/>
      <c r="AD106" s="422"/>
      <c r="AE106" s="526"/>
      <c r="AF106" s="526"/>
      <c r="AG106" s="422"/>
      <c r="AH106" s="421"/>
      <c r="AI106" s="526"/>
      <c r="AJ106" s="423"/>
      <c r="AK106" s="424"/>
      <c r="AL106" s="422"/>
      <c r="AM106" s="526"/>
      <c r="AN106" s="526"/>
      <c r="AO106" s="526"/>
      <c r="AP106" s="422"/>
      <c r="AQ106" s="421"/>
      <c r="AR106" s="526"/>
      <c r="AS106" s="423"/>
      <c r="AT106" s="412"/>
      <c r="AU106" s="421"/>
      <c r="AV106" s="526"/>
      <c r="AW106" s="526"/>
      <c r="AX106" s="422"/>
      <c r="AY106" s="422"/>
      <c r="AZ106" s="526"/>
      <c r="BA106" s="423"/>
      <c r="BB106" s="424"/>
      <c r="BC106" s="421"/>
      <c r="BD106" s="526"/>
      <c r="BE106" s="526"/>
      <c r="BF106" s="422"/>
      <c r="BG106" s="422"/>
      <c r="BH106" s="526"/>
      <c r="BI106" s="423"/>
      <c r="BJ106" s="412"/>
      <c r="BK106" s="421"/>
      <c r="BL106" s="526"/>
      <c r="BM106" s="526"/>
      <c r="BN106" s="526"/>
      <c r="BO106" s="422"/>
      <c r="BP106" s="422"/>
      <c r="BQ106" s="526"/>
      <c r="BR106" s="423"/>
      <c r="BS106" s="424"/>
      <c r="BT106" s="421"/>
      <c r="BU106" s="526"/>
      <c r="BV106" s="526"/>
      <c r="BW106" s="422"/>
      <c r="BX106" s="422"/>
      <c r="BY106" s="526"/>
      <c r="BZ106" s="423"/>
      <c r="CA106" s="411"/>
      <c r="CB106" s="421"/>
      <c r="CC106" s="526"/>
      <c r="CD106" s="526"/>
      <c r="CE106" s="422"/>
      <c r="CF106" s="422"/>
      <c r="CG106" s="526"/>
      <c r="CH106" s="423"/>
      <c r="CI106" s="411"/>
      <c r="CJ106" s="421"/>
      <c r="CK106" s="526"/>
      <c r="CL106" s="526"/>
      <c r="CM106" s="422"/>
      <c r="CN106" s="422"/>
      <c r="CO106" s="526"/>
      <c r="CP106" s="423"/>
      <c r="CQ106" s="424"/>
      <c r="CR106" s="422"/>
      <c r="CS106" s="422"/>
      <c r="CT106" s="422"/>
      <c r="CU106" s="422">
        <f t="shared" si="23"/>
        <v>0</v>
      </c>
      <c r="CV106" s="422">
        <f t="shared" si="24"/>
        <v>0</v>
      </c>
      <c r="CW106" s="422"/>
      <c r="CX106" s="775"/>
      <c r="CY106" s="45"/>
      <c r="CZ106" s="755"/>
      <c r="DA106" s="526"/>
      <c r="DB106" s="526"/>
      <c r="DC106" s="526"/>
      <c r="DD106" s="526"/>
      <c r="DE106" s="423"/>
      <c r="DF106" s="423"/>
      <c r="DG106" s="423"/>
      <c r="DH106" s="423"/>
      <c r="DI106" s="255"/>
      <c r="DJ106" s="44"/>
      <c r="DL106" s="44"/>
      <c r="DM106" s="389">
        <f t="shared" si="25"/>
        <v>0</v>
      </c>
      <c r="DN106" s="389">
        <f t="shared" si="26"/>
        <v>0</v>
      </c>
      <c r="DO106" s="389">
        <f t="shared" si="27"/>
        <v>0</v>
      </c>
    </row>
    <row r="107" spans="1:119" s="777" customFormat="1" ht="15" customHeight="1" outlineLevel="1">
      <c r="A107" s="770"/>
      <c r="B107" s="734" t="s">
        <v>543</v>
      </c>
      <c r="C107" s="665" t="s">
        <v>617</v>
      </c>
      <c r="D107" s="742"/>
      <c r="E107" s="742"/>
      <c r="F107" s="742"/>
      <c r="G107" s="742"/>
      <c r="H107" s="772"/>
      <c r="I107" s="773"/>
      <c r="J107" s="742"/>
      <c r="K107" s="742"/>
      <c r="L107" s="742"/>
      <c r="M107" s="742"/>
      <c r="N107" s="772"/>
      <c r="O107" s="718"/>
      <c r="P107" s="742"/>
      <c r="Q107" s="742"/>
      <c r="R107" s="742"/>
      <c r="S107" s="742"/>
      <c r="T107" s="772"/>
      <c r="U107" s="773"/>
      <c r="V107" s="742"/>
      <c r="W107" s="742"/>
      <c r="X107" s="742"/>
      <c r="Y107" s="742"/>
      <c r="Z107" s="774"/>
      <c r="AA107" s="742"/>
      <c r="AB107" s="772"/>
      <c r="AC107" s="773"/>
      <c r="AD107" s="742"/>
      <c r="AE107" s="742"/>
      <c r="AF107" s="742"/>
      <c r="AG107" s="742"/>
      <c r="AH107" s="774"/>
      <c r="AI107" s="742"/>
      <c r="AJ107" s="772"/>
      <c r="AK107" s="773"/>
      <c r="AL107" s="742"/>
      <c r="AM107" s="742"/>
      <c r="AN107" s="742"/>
      <c r="AO107" s="742"/>
      <c r="AP107" s="742"/>
      <c r="AQ107" s="774"/>
      <c r="AR107" s="742"/>
      <c r="AS107" s="772"/>
      <c r="AT107" s="718"/>
      <c r="AU107" s="774"/>
      <c r="AV107" s="742"/>
      <c r="AW107" s="742"/>
      <c r="AX107" s="742"/>
      <c r="AY107" s="742"/>
      <c r="AZ107" s="742"/>
      <c r="BA107" s="772"/>
      <c r="BB107" s="773"/>
      <c r="BC107" s="774"/>
      <c r="BD107" s="742"/>
      <c r="BE107" s="742"/>
      <c r="BF107" s="742"/>
      <c r="BG107" s="742"/>
      <c r="BH107" s="742"/>
      <c r="BI107" s="772"/>
      <c r="BJ107" s="718"/>
      <c r="BK107" s="774"/>
      <c r="BL107" s="742"/>
      <c r="BM107" s="742"/>
      <c r="BN107" s="742"/>
      <c r="BO107" s="742"/>
      <c r="BP107" s="742"/>
      <c r="BQ107" s="742"/>
      <c r="BR107" s="772"/>
      <c r="BS107" s="773"/>
      <c r="BT107" s="774"/>
      <c r="BU107" s="742"/>
      <c r="BV107" s="742"/>
      <c r="BW107" s="742"/>
      <c r="BX107" s="742"/>
      <c r="BY107" s="742"/>
      <c r="BZ107" s="772"/>
      <c r="CA107" s="717"/>
      <c r="CB107" s="774"/>
      <c r="CC107" s="742"/>
      <c r="CD107" s="742"/>
      <c r="CE107" s="742"/>
      <c r="CF107" s="742"/>
      <c r="CG107" s="742"/>
      <c r="CH107" s="772"/>
      <c r="CI107" s="717"/>
      <c r="CJ107" s="774"/>
      <c r="CK107" s="742"/>
      <c r="CL107" s="742"/>
      <c r="CM107" s="742"/>
      <c r="CN107" s="742"/>
      <c r="CO107" s="742"/>
      <c r="CP107" s="772"/>
      <c r="CQ107" s="773"/>
      <c r="CR107" s="742"/>
      <c r="CS107" s="742"/>
      <c r="CT107" s="742"/>
      <c r="CU107" s="742">
        <f t="shared" si="23"/>
        <v>0</v>
      </c>
      <c r="CV107" s="742">
        <f t="shared" si="24"/>
        <v>0</v>
      </c>
      <c r="CW107" s="742"/>
      <c r="CX107" s="802"/>
      <c r="CY107" s="106"/>
      <c r="CZ107" s="776"/>
      <c r="DA107" s="742"/>
      <c r="DB107" s="742"/>
      <c r="DC107" s="742"/>
      <c r="DD107" s="742"/>
      <c r="DE107" s="772"/>
      <c r="DF107" s="772"/>
      <c r="DG107" s="772"/>
      <c r="DH107" s="772" t="e">
        <f>(DC107-DD107)/DD107</f>
        <v>#DIV/0!</v>
      </c>
      <c r="DI107" s="255"/>
      <c r="DJ107" s="44"/>
      <c r="DL107" s="44"/>
      <c r="DM107" s="389">
        <f t="shared" si="25"/>
        <v>0</v>
      </c>
      <c r="DN107" s="389">
        <f t="shared" si="26"/>
        <v>0</v>
      </c>
      <c r="DO107" s="389">
        <f t="shared" si="27"/>
        <v>0</v>
      </c>
    </row>
    <row r="108" spans="1:119" s="816" customFormat="1" ht="15" customHeight="1" outlineLevel="1">
      <c r="A108" s="808"/>
      <c r="B108" s="821"/>
      <c r="C108" s="665" t="s">
        <v>618</v>
      </c>
      <c r="D108" s="810"/>
      <c r="E108" s="810"/>
      <c r="F108" s="810"/>
      <c r="G108" s="810"/>
      <c r="H108" s="423"/>
      <c r="I108" s="424"/>
      <c r="J108" s="810"/>
      <c r="K108" s="810"/>
      <c r="L108" s="810"/>
      <c r="M108" s="810"/>
      <c r="N108" s="423"/>
      <c r="O108" s="412"/>
      <c r="P108" s="810"/>
      <c r="Q108" s="810"/>
      <c r="R108" s="810"/>
      <c r="S108" s="810"/>
      <c r="T108" s="423"/>
      <c r="U108" s="424"/>
      <c r="V108" s="810"/>
      <c r="W108" s="810"/>
      <c r="X108" s="810"/>
      <c r="Y108" s="810"/>
      <c r="Z108" s="421"/>
      <c r="AA108" s="810"/>
      <c r="AB108" s="423"/>
      <c r="AC108" s="424"/>
      <c r="AD108" s="810"/>
      <c r="AE108" s="810"/>
      <c r="AF108" s="810"/>
      <c r="AG108" s="810"/>
      <c r="AH108" s="421"/>
      <c r="AI108" s="810"/>
      <c r="AJ108" s="423"/>
      <c r="AK108" s="424"/>
      <c r="AL108" s="810"/>
      <c r="AM108" s="810"/>
      <c r="AN108" s="810"/>
      <c r="AO108" s="810"/>
      <c r="AP108" s="810"/>
      <c r="AQ108" s="421"/>
      <c r="AR108" s="810"/>
      <c r="AS108" s="423"/>
      <c r="AT108" s="412"/>
      <c r="AU108" s="811"/>
      <c r="AV108" s="810"/>
      <c r="AW108" s="810"/>
      <c r="AX108" s="810"/>
      <c r="AY108" s="810"/>
      <c r="AZ108" s="810"/>
      <c r="BA108" s="423"/>
      <c r="BB108" s="424"/>
      <c r="BC108" s="811"/>
      <c r="BD108" s="810"/>
      <c r="BE108" s="810"/>
      <c r="BF108" s="810"/>
      <c r="BG108" s="810"/>
      <c r="BH108" s="810"/>
      <c r="BI108" s="423"/>
      <c r="BJ108" s="412"/>
      <c r="BK108" s="811"/>
      <c r="BL108" s="810"/>
      <c r="BM108" s="810"/>
      <c r="BN108" s="810"/>
      <c r="BO108" s="810"/>
      <c r="BP108" s="810"/>
      <c r="BQ108" s="810"/>
      <c r="BR108" s="423"/>
      <c r="BS108" s="424"/>
      <c r="BT108" s="811"/>
      <c r="BU108" s="810"/>
      <c r="BV108" s="810"/>
      <c r="BW108" s="810"/>
      <c r="BX108" s="810"/>
      <c r="BY108" s="810"/>
      <c r="BZ108" s="423"/>
      <c r="CA108" s="411"/>
      <c r="CB108" s="811"/>
      <c r="CC108" s="810"/>
      <c r="CD108" s="810"/>
      <c r="CE108" s="810"/>
      <c r="CF108" s="810"/>
      <c r="CG108" s="810"/>
      <c r="CH108" s="423"/>
      <c r="CI108" s="411"/>
      <c r="CJ108" s="811"/>
      <c r="CK108" s="810"/>
      <c r="CL108" s="810"/>
      <c r="CM108" s="810"/>
      <c r="CN108" s="810"/>
      <c r="CO108" s="810"/>
      <c r="CP108" s="423"/>
      <c r="CQ108" s="424"/>
      <c r="CR108" s="810"/>
      <c r="CS108" s="810"/>
      <c r="CT108" s="810"/>
      <c r="CU108" s="810">
        <f t="shared" si="23"/>
        <v>0</v>
      </c>
      <c r="CV108" s="810">
        <f t="shared" si="24"/>
        <v>0</v>
      </c>
      <c r="CW108" s="810"/>
      <c r="CX108" s="812"/>
      <c r="CY108" s="813"/>
      <c r="CZ108" s="814"/>
      <c r="DA108" s="810"/>
      <c r="DB108" s="810"/>
      <c r="DC108" s="810"/>
      <c r="DD108" s="810"/>
      <c r="DE108" s="815"/>
      <c r="DF108" s="815"/>
      <c r="DG108" s="815"/>
      <c r="DH108" s="815"/>
      <c r="DI108" s="255"/>
      <c r="DJ108" s="44"/>
      <c r="DL108" s="44"/>
      <c r="DM108" s="389">
        <f t="shared" si="25"/>
        <v>0</v>
      </c>
      <c r="DN108" s="389">
        <f t="shared" si="26"/>
        <v>0</v>
      </c>
      <c r="DO108" s="389">
        <f t="shared" si="27"/>
        <v>0</v>
      </c>
    </row>
    <row r="109" spans="1:119" s="796" customFormat="1" ht="15" customHeight="1" outlineLevel="1">
      <c r="A109" s="2341" t="s">
        <v>562</v>
      </c>
      <c r="B109" s="2341"/>
      <c r="C109" s="665" t="s">
        <v>619</v>
      </c>
      <c r="D109" s="728"/>
      <c r="E109" s="728"/>
      <c r="F109" s="728"/>
      <c r="G109" s="728"/>
      <c r="H109" s="789"/>
      <c r="I109" s="790"/>
      <c r="J109" s="728"/>
      <c r="K109" s="728"/>
      <c r="L109" s="728"/>
      <c r="M109" s="728"/>
      <c r="N109" s="789"/>
      <c r="O109" s="791"/>
      <c r="P109" s="728"/>
      <c r="Q109" s="728"/>
      <c r="R109" s="728"/>
      <c r="S109" s="728"/>
      <c r="T109" s="789"/>
      <c r="U109" s="790"/>
      <c r="V109" s="728"/>
      <c r="W109" s="728"/>
      <c r="X109" s="728"/>
      <c r="Y109" s="728"/>
      <c r="Z109" s="792"/>
      <c r="AA109" s="728"/>
      <c r="AB109" s="789"/>
      <c r="AC109" s="790"/>
      <c r="AD109" s="728"/>
      <c r="AE109" s="728"/>
      <c r="AF109" s="728"/>
      <c r="AG109" s="728"/>
      <c r="AH109" s="792"/>
      <c r="AI109" s="728"/>
      <c r="AJ109" s="789"/>
      <c r="AK109" s="790"/>
      <c r="AL109" s="728"/>
      <c r="AM109" s="728"/>
      <c r="AN109" s="728"/>
      <c r="AO109" s="728"/>
      <c r="AP109" s="728"/>
      <c r="AQ109" s="792"/>
      <c r="AR109" s="728"/>
      <c r="AS109" s="789"/>
      <c r="AT109" s="791"/>
      <c r="AU109" s="792"/>
      <c r="AV109" s="728"/>
      <c r="AW109" s="728"/>
      <c r="AX109" s="728"/>
      <c r="AY109" s="728"/>
      <c r="AZ109" s="728"/>
      <c r="BA109" s="789"/>
      <c r="BB109" s="790"/>
      <c r="BC109" s="792"/>
      <c r="BD109" s="728"/>
      <c r="BE109" s="728"/>
      <c r="BF109" s="728"/>
      <c r="BG109" s="728"/>
      <c r="BH109" s="728"/>
      <c r="BI109" s="789"/>
      <c r="BJ109" s="791"/>
      <c r="BK109" s="792"/>
      <c r="BL109" s="728"/>
      <c r="BM109" s="728"/>
      <c r="BN109" s="728"/>
      <c r="BO109" s="728"/>
      <c r="BP109" s="728"/>
      <c r="BQ109" s="728"/>
      <c r="BR109" s="789"/>
      <c r="BS109" s="790"/>
      <c r="BT109" s="792"/>
      <c r="BU109" s="728"/>
      <c r="BV109" s="728"/>
      <c r="BW109" s="728"/>
      <c r="BX109" s="728"/>
      <c r="BY109" s="728"/>
      <c r="BZ109" s="789"/>
      <c r="CA109" s="793"/>
      <c r="CB109" s="792"/>
      <c r="CC109" s="728"/>
      <c r="CD109" s="728"/>
      <c r="CE109" s="728"/>
      <c r="CF109" s="728"/>
      <c r="CG109" s="728"/>
      <c r="CH109" s="789"/>
      <c r="CI109" s="793"/>
      <c r="CJ109" s="792"/>
      <c r="CK109" s="728"/>
      <c r="CL109" s="728"/>
      <c r="CM109" s="728"/>
      <c r="CN109" s="728"/>
      <c r="CO109" s="728"/>
      <c r="CP109" s="789"/>
      <c r="CQ109" s="790"/>
      <c r="CR109" s="728"/>
      <c r="CS109" s="728"/>
      <c r="CT109" s="728"/>
      <c r="CU109" s="728">
        <f t="shared" si="23"/>
        <v>0</v>
      </c>
      <c r="CV109" s="728">
        <f t="shared" si="24"/>
        <v>0</v>
      </c>
      <c r="CW109" s="728"/>
      <c r="CX109" s="794" t="e">
        <f>+CR109/CW109-1</f>
        <v>#DIV/0!</v>
      </c>
      <c r="CY109" s="795"/>
      <c r="CZ109" s="797"/>
      <c r="DA109" s="728"/>
      <c r="DB109" s="728"/>
      <c r="DC109" s="728"/>
      <c r="DD109" s="728"/>
      <c r="DE109" s="789" t="e">
        <f>(CZ109-DD109)/DD109</f>
        <v>#DIV/0!</v>
      </c>
      <c r="DF109" s="789" t="e">
        <f>(DA109-DD109)/DD109</f>
        <v>#DIV/0!</v>
      </c>
      <c r="DG109" s="789" t="e">
        <f>(DB109-DD109)/DD109</f>
        <v>#DIV/0!</v>
      </c>
      <c r="DH109" s="789" t="e">
        <f>(DC109-DD109)/DD109</f>
        <v>#DIV/0!</v>
      </c>
      <c r="DI109" s="255"/>
      <c r="DJ109" s="44"/>
      <c r="DL109" s="44"/>
      <c r="DM109" s="389">
        <f t="shared" si="25"/>
        <v>0</v>
      </c>
      <c r="DN109" s="389">
        <f t="shared" si="26"/>
        <v>0</v>
      </c>
      <c r="DO109" s="389">
        <f t="shared" si="27"/>
        <v>0</v>
      </c>
    </row>
    <row r="110" spans="1:119" s="430" customFormat="1" ht="15" customHeight="1" outlineLevel="1">
      <c r="A110" s="748"/>
      <c r="B110" s="749" t="s">
        <v>492</v>
      </c>
      <c r="C110" s="665" t="s">
        <v>620</v>
      </c>
      <c r="D110" s="526"/>
      <c r="E110" s="526"/>
      <c r="F110" s="526"/>
      <c r="G110" s="526"/>
      <c r="H110" s="427"/>
      <c r="I110" s="750"/>
      <c r="J110" s="526"/>
      <c r="K110" s="526"/>
      <c r="L110" s="526"/>
      <c r="M110" s="526"/>
      <c r="N110" s="427"/>
      <c r="O110" s="751"/>
      <c r="P110" s="526"/>
      <c r="Q110" s="526"/>
      <c r="R110" s="526"/>
      <c r="S110" s="526"/>
      <c r="T110" s="427"/>
      <c r="U110" s="750"/>
      <c r="V110" s="526"/>
      <c r="W110" s="526"/>
      <c r="X110" s="526"/>
      <c r="Y110" s="526"/>
      <c r="Z110" s="428"/>
      <c r="AA110" s="526"/>
      <c r="AB110" s="427"/>
      <c r="AC110" s="750"/>
      <c r="AD110" s="526"/>
      <c r="AE110" s="526"/>
      <c r="AF110" s="526"/>
      <c r="AG110" s="526"/>
      <c r="AH110" s="428"/>
      <c r="AI110" s="526"/>
      <c r="AJ110" s="427"/>
      <c r="AK110" s="750"/>
      <c r="AL110" s="526"/>
      <c r="AM110" s="526"/>
      <c r="AN110" s="526"/>
      <c r="AO110" s="526"/>
      <c r="AP110" s="526"/>
      <c r="AQ110" s="428"/>
      <c r="AR110" s="526"/>
      <c r="AS110" s="427"/>
      <c r="AT110" s="751"/>
      <c r="AU110" s="428"/>
      <c r="AV110" s="526"/>
      <c r="AW110" s="526"/>
      <c r="AX110" s="526"/>
      <c r="AY110" s="526"/>
      <c r="AZ110" s="526"/>
      <c r="BA110" s="427"/>
      <c r="BB110" s="750"/>
      <c r="BC110" s="428"/>
      <c r="BD110" s="526"/>
      <c r="BE110" s="526"/>
      <c r="BF110" s="526"/>
      <c r="BG110" s="526"/>
      <c r="BH110" s="526"/>
      <c r="BI110" s="427"/>
      <c r="BJ110" s="751"/>
      <c r="BK110" s="428"/>
      <c r="BL110" s="526"/>
      <c r="BM110" s="526"/>
      <c r="BN110" s="526"/>
      <c r="BO110" s="526"/>
      <c r="BP110" s="526"/>
      <c r="BQ110" s="526"/>
      <c r="BR110" s="427"/>
      <c r="BS110" s="750"/>
      <c r="BT110" s="428"/>
      <c r="BU110" s="526"/>
      <c r="BV110" s="526"/>
      <c r="BW110" s="526"/>
      <c r="BX110" s="526"/>
      <c r="BY110" s="526"/>
      <c r="BZ110" s="427"/>
      <c r="CA110" s="752"/>
      <c r="CB110" s="428"/>
      <c r="CC110" s="526"/>
      <c r="CD110" s="526"/>
      <c r="CE110" s="526"/>
      <c r="CF110" s="526"/>
      <c r="CG110" s="526"/>
      <c r="CH110" s="427"/>
      <c r="CI110" s="752"/>
      <c r="CJ110" s="428"/>
      <c r="CK110" s="526"/>
      <c r="CL110" s="526"/>
      <c r="CM110" s="526"/>
      <c r="CN110" s="526"/>
      <c r="CO110" s="526"/>
      <c r="CP110" s="427"/>
      <c r="CQ110" s="750"/>
      <c r="CR110" s="526"/>
      <c r="CS110" s="526"/>
      <c r="CT110" s="422"/>
      <c r="CU110" s="526">
        <f t="shared" si="23"/>
        <v>0</v>
      </c>
      <c r="CV110" s="526">
        <f t="shared" si="24"/>
        <v>0</v>
      </c>
      <c r="CW110" s="526"/>
      <c r="CX110" s="753" t="e">
        <f>+CR110/CW110-1</f>
        <v>#DIV/0!</v>
      </c>
      <c r="CY110" s="754"/>
      <c r="CZ110" s="755"/>
      <c r="DA110" s="526"/>
      <c r="DB110" s="526"/>
      <c r="DC110" s="526"/>
      <c r="DD110" s="526"/>
      <c r="DE110" s="427" t="e">
        <f>(CZ110-DD110)/DD110</f>
        <v>#DIV/0!</v>
      </c>
      <c r="DF110" s="427" t="e">
        <f>(DA110-DD110)/DD110</f>
        <v>#DIV/0!</v>
      </c>
      <c r="DG110" s="427" t="e">
        <f>(DB110-DD110)/DD110</f>
        <v>#DIV/0!</v>
      </c>
      <c r="DH110" s="427" t="e">
        <f>(DC110-DD110)/DD110</f>
        <v>#DIV/0!</v>
      </c>
      <c r="DI110" s="255"/>
      <c r="DJ110" s="44"/>
      <c r="DL110" s="44"/>
      <c r="DM110" s="389">
        <f t="shared" si="25"/>
        <v>0</v>
      </c>
      <c r="DN110" s="389">
        <f t="shared" si="26"/>
        <v>0</v>
      </c>
      <c r="DO110" s="389">
        <f t="shared" si="27"/>
        <v>0</v>
      </c>
    </row>
    <row r="111" spans="1:119" s="430" customFormat="1" ht="15" customHeight="1" outlineLevel="1">
      <c r="A111" s="748"/>
      <c r="B111" s="749" t="s">
        <v>494</v>
      </c>
      <c r="C111" s="665" t="s">
        <v>621</v>
      </c>
      <c r="D111" s="526"/>
      <c r="E111" s="526"/>
      <c r="F111" s="526"/>
      <c r="G111" s="526"/>
      <c r="H111" s="427"/>
      <c r="I111" s="750"/>
      <c r="J111" s="526"/>
      <c r="K111" s="526"/>
      <c r="L111" s="526"/>
      <c r="M111" s="526"/>
      <c r="N111" s="427"/>
      <c r="O111" s="751"/>
      <c r="P111" s="526"/>
      <c r="Q111" s="526"/>
      <c r="R111" s="526"/>
      <c r="S111" s="526"/>
      <c r="T111" s="427"/>
      <c r="U111" s="750"/>
      <c r="V111" s="526"/>
      <c r="W111" s="526"/>
      <c r="X111" s="526"/>
      <c r="Y111" s="526"/>
      <c r="Z111" s="428"/>
      <c r="AA111" s="526"/>
      <c r="AB111" s="427"/>
      <c r="AC111" s="750"/>
      <c r="AD111" s="526"/>
      <c r="AE111" s="526"/>
      <c r="AF111" s="526"/>
      <c r="AG111" s="526"/>
      <c r="AH111" s="428"/>
      <c r="AI111" s="526"/>
      <c r="AJ111" s="427"/>
      <c r="AK111" s="750"/>
      <c r="AL111" s="822"/>
      <c r="AM111" s="526"/>
      <c r="AN111" s="526"/>
      <c r="AO111" s="526"/>
      <c r="AP111" s="526"/>
      <c r="AQ111" s="428"/>
      <c r="AR111" s="526"/>
      <c r="AS111" s="427"/>
      <c r="AT111" s="751"/>
      <c r="AU111" s="428"/>
      <c r="AV111" s="526"/>
      <c r="AW111" s="526"/>
      <c r="AX111" s="526"/>
      <c r="AY111" s="526"/>
      <c r="AZ111" s="526"/>
      <c r="BA111" s="427"/>
      <c r="BB111" s="750"/>
      <c r="BC111" s="428"/>
      <c r="BD111" s="526"/>
      <c r="BE111" s="526"/>
      <c r="BF111" s="526"/>
      <c r="BG111" s="526"/>
      <c r="BH111" s="526"/>
      <c r="BI111" s="427"/>
      <c r="BJ111" s="751"/>
      <c r="BK111" s="428"/>
      <c r="BL111" s="526"/>
      <c r="BM111" s="526"/>
      <c r="BN111" s="526"/>
      <c r="BO111" s="526"/>
      <c r="BP111" s="526"/>
      <c r="BQ111" s="526"/>
      <c r="BR111" s="427"/>
      <c r="BS111" s="750"/>
      <c r="BT111" s="428"/>
      <c r="BU111" s="526"/>
      <c r="BV111" s="526"/>
      <c r="BW111" s="526"/>
      <c r="BX111" s="526"/>
      <c r="BY111" s="526"/>
      <c r="BZ111" s="427"/>
      <c r="CA111" s="752"/>
      <c r="CB111" s="428"/>
      <c r="CC111" s="526"/>
      <c r="CD111" s="526"/>
      <c r="CE111" s="526"/>
      <c r="CF111" s="526"/>
      <c r="CG111" s="526"/>
      <c r="CH111" s="427"/>
      <c r="CI111" s="752"/>
      <c r="CJ111" s="428"/>
      <c r="CK111" s="526"/>
      <c r="CL111" s="526"/>
      <c r="CM111" s="526"/>
      <c r="CN111" s="526"/>
      <c r="CO111" s="526"/>
      <c r="CP111" s="427"/>
      <c r="CQ111" s="750"/>
      <c r="CR111" s="526"/>
      <c r="CS111" s="526"/>
      <c r="CT111" s="422"/>
      <c r="CU111" s="526">
        <f t="shared" si="23"/>
        <v>0</v>
      </c>
      <c r="CV111" s="526">
        <f t="shared" si="24"/>
        <v>0</v>
      </c>
      <c r="CW111" s="526"/>
      <c r="CX111" s="753" t="e">
        <f>+CR111/CW111-1</f>
        <v>#DIV/0!</v>
      </c>
      <c r="CY111" s="754"/>
      <c r="CZ111" s="755"/>
      <c r="DA111" s="526"/>
      <c r="DB111" s="526"/>
      <c r="DC111" s="526"/>
      <c r="DD111" s="526"/>
      <c r="DE111" s="427" t="e">
        <f>(CZ111-DD111)/DD111</f>
        <v>#DIV/0!</v>
      </c>
      <c r="DF111" s="427" t="e">
        <f>(DA111-DD111)/DD111</f>
        <v>#DIV/0!</v>
      </c>
      <c r="DG111" s="427" t="e">
        <f>(DB111-DD111)/DD111</f>
        <v>#DIV/0!</v>
      </c>
      <c r="DH111" s="427" t="e">
        <f>(DC111-DD111)/DD111</f>
        <v>#DIV/0!</v>
      </c>
      <c r="DI111" s="255"/>
      <c r="DJ111" s="44"/>
      <c r="DL111" s="44"/>
      <c r="DM111" s="389">
        <f t="shared" si="25"/>
        <v>0</v>
      </c>
      <c r="DN111" s="389">
        <f t="shared" si="26"/>
        <v>0</v>
      </c>
      <c r="DO111" s="389">
        <f t="shared" si="27"/>
        <v>0</v>
      </c>
    </row>
    <row r="112" spans="1:119" s="430" customFormat="1" ht="15" customHeight="1" outlineLevel="1">
      <c r="A112" s="748"/>
      <c r="B112" s="749" t="s">
        <v>496</v>
      </c>
      <c r="C112" s="665" t="s">
        <v>622</v>
      </c>
      <c r="D112" s="526"/>
      <c r="E112" s="526"/>
      <c r="F112" s="526"/>
      <c r="G112" s="526"/>
      <c r="H112" s="427"/>
      <c r="I112" s="750"/>
      <c r="J112" s="526"/>
      <c r="K112" s="526"/>
      <c r="L112" s="526"/>
      <c r="M112" s="526"/>
      <c r="N112" s="427"/>
      <c r="O112" s="751"/>
      <c r="P112" s="526"/>
      <c r="Q112" s="526"/>
      <c r="R112" s="526"/>
      <c r="S112" s="526"/>
      <c r="T112" s="427"/>
      <c r="U112" s="750"/>
      <c r="V112" s="526"/>
      <c r="W112" s="526"/>
      <c r="X112" s="526"/>
      <c r="Y112" s="526"/>
      <c r="Z112" s="428"/>
      <c r="AA112" s="526"/>
      <c r="AB112" s="427"/>
      <c r="AC112" s="750"/>
      <c r="AD112" s="526"/>
      <c r="AE112" s="526"/>
      <c r="AF112" s="526"/>
      <c r="AG112" s="526"/>
      <c r="AH112" s="428"/>
      <c r="AI112" s="526"/>
      <c r="AJ112" s="427"/>
      <c r="AK112" s="750"/>
      <c r="AL112" s="526"/>
      <c r="AM112" s="526"/>
      <c r="AN112" s="526"/>
      <c r="AO112" s="526"/>
      <c r="AP112" s="526"/>
      <c r="AQ112" s="428"/>
      <c r="AR112" s="526"/>
      <c r="AS112" s="427"/>
      <c r="AT112" s="751"/>
      <c r="AU112" s="428"/>
      <c r="AV112" s="526"/>
      <c r="AW112" s="526"/>
      <c r="AX112" s="526"/>
      <c r="AY112" s="526"/>
      <c r="AZ112" s="526"/>
      <c r="BA112" s="427"/>
      <c r="BB112" s="750"/>
      <c r="BC112" s="428"/>
      <c r="BD112" s="526"/>
      <c r="BE112" s="526"/>
      <c r="BF112" s="526"/>
      <c r="BG112" s="526"/>
      <c r="BH112" s="526"/>
      <c r="BI112" s="427"/>
      <c r="BJ112" s="751"/>
      <c r="BK112" s="428"/>
      <c r="BL112" s="526"/>
      <c r="BM112" s="526"/>
      <c r="BN112" s="526"/>
      <c r="BO112" s="526"/>
      <c r="BP112" s="526"/>
      <c r="BQ112" s="526"/>
      <c r="BR112" s="427"/>
      <c r="BS112" s="750"/>
      <c r="BT112" s="428"/>
      <c r="BU112" s="526"/>
      <c r="BV112" s="526"/>
      <c r="BW112" s="526"/>
      <c r="BX112" s="526"/>
      <c r="BY112" s="526"/>
      <c r="BZ112" s="427"/>
      <c r="CA112" s="752"/>
      <c r="CB112" s="428"/>
      <c r="CC112" s="526"/>
      <c r="CD112" s="526"/>
      <c r="CE112" s="526"/>
      <c r="CF112" s="526"/>
      <c r="CG112" s="526"/>
      <c r="CH112" s="427"/>
      <c r="CI112" s="752"/>
      <c r="CJ112" s="428"/>
      <c r="CK112" s="526"/>
      <c r="CL112" s="526"/>
      <c r="CM112" s="526"/>
      <c r="CN112" s="526"/>
      <c r="CO112" s="526"/>
      <c r="CP112" s="427"/>
      <c r="CQ112" s="750"/>
      <c r="CR112" s="526"/>
      <c r="CS112" s="526"/>
      <c r="CT112" s="422"/>
      <c r="CU112" s="526">
        <f t="shared" ref="CU112:CU145" si="28">+CR112-CS112</f>
        <v>0</v>
      </c>
      <c r="CV112" s="526">
        <f t="shared" si="24"/>
        <v>0</v>
      </c>
      <c r="CW112" s="526"/>
      <c r="CX112" s="753"/>
      <c r="CY112" s="754"/>
      <c r="CZ112" s="755"/>
      <c r="DA112" s="526"/>
      <c r="DB112" s="526"/>
      <c r="DC112" s="526"/>
      <c r="DD112" s="526"/>
      <c r="DE112" s="427"/>
      <c r="DF112" s="427"/>
      <c r="DG112" s="427"/>
      <c r="DH112" s="427"/>
      <c r="DI112" s="255"/>
      <c r="DJ112" s="44"/>
      <c r="DL112" s="44"/>
      <c r="DM112" s="389">
        <f t="shared" si="25"/>
        <v>0</v>
      </c>
      <c r="DN112" s="389">
        <f t="shared" si="26"/>
        <v>0</v>
      </c>
      <c r="DO112" s="389">
        <f t="shared" si="27"/>
        <v>0</v>
      </c>
    </row>
    <row r="113" spans="1:119" s="430" customFormat="1" ht="15" customHeight="1" outlineLevel="1">
      <c r="A113" s="748"/>
      <c r="B113" s="749" t="s">
        <v>498</v>
      </c>
      <c r="C113" s="665" t="s">
        <v>623</v>
      </c>
      <c r="D113" s="526"/>
      <c r="E113" s="526"/>
      <c r="F113" s="526"/>
      <c r="G113" s="526"/>
      <c r="H113" s="427"/>
      <c r="I113" s="750"/>
      <c r="J113" s="526"/>
      <c r="K113" s="526"/>
      <c r="L113" s="526"/>
      <c r="M113" s="526"/>
      <c r="N113" s="427"/>
      <c r="O113" s="751"/>
      <c r="P113" s="526"/>
      <c r="Q113" s="526"/>
      <c r="R113" s="526"/>
      <c r="S113" s="526"/>
      <c r="T113" s="427"/>
      <c r="U113" s="750"/>
      <c r="V113" s="526"/>
      <c r="W113" s="526"/>
      <c r="X113" s="526"/>
      <c r="Y113" s="526"/>
      <c r="Z113" s="428"/>
      <c r="AA113" s="526"/>
      <c r="AB113" s="427"/>
      <c r="AC113" s="750"/>
      <c r="AD113" s="526"/>
      <c r="AE113" s="526"/>
      <c r="AF113" s="526"/>
      <c r="AG113" s="526"/>
      <c r="AH113" s="428"/>
      <c r="AI113" s="526"/>
      <c r="AJ113" s="427"/>
      <c r="AK113" s="750"/>
      <c r="AL113" s="526"/>
      <c r="AM113" s="526"/>
      <c r="AN113" s="526"/>
      <c r="AO113" s="526"/>
      <c r="AP113" s="526"/>
      <c r="AQ113" s="428"/>
      <c r="AR113" s="526"/>
      <c r="AS113" s="427"/>
      <c r="AT113" s="751"/>
      <c r="AU113" s="428"/>
      <c r="AV113" s="526"/>
      <c r="AW113" s="526"/>
      <c r="AX113" s="526"/>
      <c r="AY113" s="526"/>
      <c r="AZ113" s="526"/>
      <c r="BA113" s="427"/>
      <c r="BB113" s="750"/>
      <c r="BC113" s="428"/>
      <c r="BD113" s="526"/>
      <c r="BE113" s="526"/>
      <c r="BF113" s="526"/>
      <c r="BG113" s="526"/>
      <c r="BH113" s="526"/>
      <c r="BI113" s="427"/>
      <c r="BJ113" s="751"/>
      <c r="BK113" s="428"/>
      <c r="BL113" s="526"/>
      <c r="BM113" s="526"/>
      <c r="BN113" s="526"/>
      <c r="BO113" s="526"/>
      <c r="BP113" s="526"/>
      <c r="BQ113" s="526"/>
      <c r="BR113" s="427"/>
      <c r="BS113" s="750"/>
      <c r="BT113" s="428"/>
      <c r="BU113" s="526"/>
      <c r="BV113" s="526"/>
      <c r="BW113" s="526"/>
      <c r="BX113" s="526"/>
      <c r="BY113" s="526"/>
      <c r="BZ113" s="427"/>
      <c r="CA113" s="752"/>
      <c r="CB113" s="428"/>
      <c r="CC113" s="526"/>
      <c r="CD113" s="526"/>
      <c r="CE113" s="526"/>
      <c r="CF113" s="526"/>
      <c r="CG113" s="526"/>
      <c r="CH113" s="427"/>
      <c r="CI113" s="752"/>
      <c r="CJ113" s="428"/>
      <c r="CK113" s="526"/>
      <c r="CL113" s="526"/>
      <c r="CM113" s="526"/>
      <c r="CN113" s="526"/>
      <c r="CO113" s="526"/>
      <c r="CP113" s="427"/>
      <c r="CQ113" s="750"/>
      <c r="CR113" s="526"/>
      <c r="CS113" s="526"/>
      <c r="CT113" s="422"/>
      <c r="CU113" s="526">
        <f t="shared" si="28"/>
        <v>0</v>
      </c>
      <c r="CV113" s="526">
        <f t="shared" si="24"/>
        <v>0</v>
      </c>
      <c r="CW113" s="526"/>
      <c r="CX113" s="753"/>
      <c r="CY113" s="754"/>
      <c r="CZ113" s="755"/>
      <c r="DA113" s="526"/>
      <c r="DB113" s="526"/>
      <c r="DC113" s="526"/>
      <c r="DD113" s="526"/>
      <c r="DE113" s="427"/>
      <c r="DF113" s="427"/>
      <c r="DG113" s="427"/>
      <c r="DH113" s="427"/>
      <c r="DI113" s="255"/>
      <c r="DJ113" s="44"/>
      <c r="DL113" s="44"/>
      <c r="DM113" s="389">
        <f t="shared" si="25"/>
        <v>0</v>
      </c>
      <c r="DN113" s="389">
        <f t="shared" si="26"/>
        <v>0</v>
      </c>
      <c r="DO113" s="389">
        <f t="shared" si="27"/>
        <v>0</v>
      </c>
    </row>
    <row r="114" spans="1:119" s="430" customFormat="1" ht="15" customHeight="1" outlineLevel="1">
      <c r="A114" s="748"/>
      <c r="B114" s="749" t="s">
        <v>500</v>
      </c>
      <c r="C114" s="665" t="s">
        <v>624</v>
      </c>
      <c r="D114" s="526"/>
      <c r="E114" s="526"/>
      <c r="F114" s="526"/>
      <c r="G114" s="526"/>
      <c r="H114" s="427"/>
      <c r="I114" s="750"/>
      <c r="J114" s="526"/>
      <c r="K114" s="526"/>
      <c r="L114" s="526"/>
      <c r="M114" s="526"/>
      <c r="N114" s="427"/>
      <c r="O114" s="751"/>
      <c r="P114" s="526"/>
      <c r="Q114" s="526"/>
      <c r="R114" s="526"/>
      <c r="S114" s="526"/>
      <c r="T114" s="427"/>
      <c r="U114" s="750"/>
      <c r="V114" s="526"/>
      <c r="W114" s="526"/>
      <c r="X114" s="526"/>
      <c r="Y114" s="526"/>
      <c r="Z114" s="428"/>
      <c r="AA114" s="526"/>
      <c r="AB114" s="427"/>
      <c r="AC114" s="750"/>
      <c r="AD114" s="526"/>
      <c r="AE114" s="526"/>
      <c r="AF114" s="526"/>
      <c r="AG114" s="526"/>
      <c r="AH114" s="428"/>
      <c r="AI114" s="526"/>
      <c r="AJ114" s="427"/>
      <c r="AK114" s="750"/>
      <c r="AL114" s="526"/>
      <c r="AM114" s="526"/>
      <c r="AN114" s="526"/>
      <c r="AO114" s="526"/>
      <c r="AP114" s="526"/>
      <c r="AQ114" s="428"/>
      <c r="AR114" s="526"/>
      <c r="AS114" s="427"/>
      <c r="AT114" s="751"/>
      <c r="AU114" s="428"/>
      <c r="AV114" s="526"/>
      <c r="AW114" s="526"/>
      <c r="AX114" s="526"/>
      <c r="AY114" s="526"/>
      <c r="AZ114" s="526"/>
      <c r="BA114" s="427"/>
      <c r="BB114" s="750"/>
      <c r="BC114" s="428"/>
      <c r="BD114" s="526"/>
      <c r="BE114" s="526"/>
      <c r="BF114" s="526"/>
      <c r="BG114" s="526"/>
      <c r="BH114" s="526"/>
      <c r="BI114" s="427"/>
      <c r="BJ114" s="751"/>
      <c r="BK114" s="428"/>
      <c r="BL114" s="526"/>
      <c r="BM114" s="526"/>
      <c r="BN114" s="526"/>
      <c r="BO114" s="526"/>
      <c r="BP114" s="526"/>
      <c r="BQ114" s="526"/>
      <c r="BR114" s="427"/>
      <c r="BS114" s="750"/>
      <c r="BT114" s="428"/>
      <c r="BU114" s="526"/>
      <c r="BV114" s="526"/>
      <c r="BW114" s="526"/>
      <c r="BX114" s="526"/>
      <c r="BY114" s="526"/>
      <c r="BZ114" s="427"/>
      <c r="CA114" s="752"/>
      <c r="CB114" s="428"/>
      <c r="CC114" s="526"/>
      <c r="CD114" s="526"/>
      <c r="CE114" s="526"/>
      <c r="CF114" s="526"/>
      <c r="CG114" s="526"/>
      <c r="CH114" s="427"/>
      <c r="CI114" s="752"/>
      <c r="CJ114" s="428"/>
      <c r="CK114" s="526"/>
      <c r="CL114" s="526"/>
      <c r="CM114" s="526"/>
      <c r="CN114" s="526"/>
      <c r="CO114" s="526"/>
      <c r="CP114" s="427"/>
      <c r="CQ114" s="750"/>
      <c r="CR114" s="526"/>
      <c r="CS114" s="526"/>
      <c r="CT114" s="422"/>
      <c r="CU114" s="526">
        <f t="shared" si="28"/>
        <v>0</v>
      </c>
      <c r="CV114" s="526">
        <f t="shared" si="24"/>
        <v>0</v>
      </c>
      <c r="CW114" s="526"/>
      <c r="CX114" s="753"/>
      <c r="CY114" s="754"/>
      <c r="CZ114" s="755"/>
      <c r="DA114" s="526"/>
      <c r="DB114" s="526"/>
      <c r="DC114" s="526"/>
      <c r="DD114" s="526"/>
      <c r="DE114" s="427"/>
      <c r="DF114" s="427"/>
      <c r="DG114" s="427"/>
      <c r="DH114" s="427"/>
      <c r="DI114" s="255"/>
      <c r="DJ114" s="44"/>
      <c r="DL114" s="44"/>
      <c r="DM114" s="389">
        <f t="shared" si="25"/>
        <v>0</v>
      </c>
      <c r="DN114" s="389">
        <f t="shared" si="26"/>
        <v>0</v>
      </c>
      <c r="DO114" s="389">
        <f t="shared" si="27"/>
        <v>0</v>
      </c>
    </row>
    <row r="115" spans="1:119" s="430" customFormat="1" ht="15" customHeight="1" outlineLevel="1">
      <c r="A115" s="748"/>
      <c r="B115" s="749" t="s">
        <v>502</v>
      </c>
      <c r="C115" s="665" t="s">
        <v>625</v>
      </c>
      <c r="D115" s="526"/>
      <c r="E115" s="526"/>
      <c r="F115" s="526"/>
      <c r="G115" s="526"/>
      <c r="H115" s="427"/>
      <c r="I115" s="750"/>
      <c r="J115" s="526"/>
      <c r="K115" s="526"/>
      <c r="L115" s="526"/>
      <c r="M115" s="526"/>
      <c r="N115" s="427"/>
      <c r="O115" s="751"/>
      <c r="P115" s="526"/>
      <c r="Q115" s="526"/>
      <c r="R115" s="526"/>
      <c r="S115" s="526"/>
      <c r="T115" s="427"/>
      <c r="U115" s="750"/>
      <c r="V115" s="526"/>
      <c r="W115" s="526"/>
      <c r="X115" s="526"/>
      <c r="Y115" s="526"/>
      <c r="Z115" s="428"/>
      <c r="AA115" s="526"/>
      <c r="AB115" s="427"/>
      <c r="AC115" s="750"/>
      <c r="AD115" s="526"/>
      <c r="AE115" s="526"/>
      <c r="AF115" s="526"/>
      <c r="AG115" s="526"/>
      <c r="AH115" s="428"/>
      <c r="AI115" s="526"/>
      <c r="AJ115" s="427"/>
      <c r="AK115" s="750"/>
      <c r="AL115" s="526"/>
      <c r="AM115" s="526"/>
      <c r="AN115" s="526"/>
      <c r="AO115" s="526"/>
      <c r="AP115" s="526"/>
      <c r="AQ115" s="428"/>
      <c r="AR115" s="526"/>
      <c r="AS115" s="427"/>
      <c r="AT115" s="751"/>
      <c r="AU115" s="428"/>
      <c r="AV115" s="526"/>
      <c r="AW115" s="526"/>
      <c r="AX115" s="526"/>
      <c r="AY115" s="526"/>
      <c r="AZ115" s="526"/>
      <c r="BA115" s="427"/>
      <c r="BB115" s="750"/>
      <c r="BC115" s="428"/>
      <c r="BD115" s="526"/>
      <c r="BE115" s="526"/>
      <c r="BF115" s="526"/>
      <c r="BG115" s="526"/>
      <c r="BH115" s="526"/>
      <c r="BI115" s="427"/>
      <c r="BJ115" s="751"/>
      <c r="BK115" s="428"/>
      <c r="BL115" s="526"/>
      <c r="BM115" s="526"/>
      <c r="BN115" s="526"/>
      <c r="BO115" s="526"/>
      <c r="BP115" s="526"/>
      <c r="BQ115" s="526"/>
      <c r="BR115" s="427"/>
      <c r="BS115" s="750"/>
      <c r="BT115" s="428"/>
      <c r="BU115" s="526"/>
      <c r="BV115" s="526"/>
      <c r="BW115" s="526"/>
      <c r="BX115" s="526"/>
      <c r="BY115" s="526"/>
      <c r="BZ115" s="427"/>
      <c r="CA115" s="752"/>
      <c r="CB115" s="428"/>
      <c r="CC115" s="526"/>
      <c r="CD115" s="526"/>
      <c r="CE115" s="526"/>
      <c r="CF115" s="526"/>
      <c r="CG115" s="526"/>
      <c r="CH115" s="427"/>
      <c r="CI115" s="752"/>
      <c r="CJ115" s="428"/>
      <c r="CK115" s="526"/>
      <c r="CL115" s="526"/>
      <c r="CM115" s="526"/>
      <c r="CN115" s="526"/>
      <c r="CO115" s="526"/>
      <c r="CP115" s="427"/>
      <c r="CQ115" s="750"/>
      <c r="CR115" s="526"/>
      <c r="CS115" s="526"/>
      <c r="CT115" s="422"/>
      <c r="CU115" s="526">
        <f t="shared" si="28"/>
        <v>0</v>
      </c>
      <c r="CV115" s="526">
        <f t="shared" si="24"/>
        <v>0</v>
      </c>
      <c r="CW115" s="526"/>
      <c r="CX115" s="753" t="e">
        <f>+CR115/CW115-1</f>
        <v>#DIV/0!</v>
      </c>
      <c r="CY115" s="754"/>
      <c r="CZ115" s="755"/>
      <c r="DA115" s="526"/>
      <c r="DB115" s="526"/>
      <c r="DC115" s="526"/>
      <c r="DD115" s="526"/>
      <c r="DE115" s="427" t="e">
        <f>(CZ115-DD115)/DD115</f>
        <v>#DIV/0!</v>
      </c>
      <c r="DF115" s="427" t="e">
        <f>(DA115-DD115)/DD115</f>
        <v>#DIV/0!</v>
      </c>
      <c r="DG115" s="427" t="e">
        <f>(DB115-DD115)/DD115</f>
        <v>#DIV/0!</v>
      </c>
      <c r="DH115" s="427" t="e">
        <f>(DC115-DD115)/DD115</f>
        <v>#DIV/0!</v>
      </c>
      <c r="DI115" s="255"/>
      <c r="DJ115" s="44"/>
      <c r="DL115" s="44"/>
      <c r="DM115" s="389">
        <f t="shared" si="25"/>
        <v>0</v>
      </c>
      <c r="DN115" s="389">
        <f t="shared" si="26"/>
        <v>0</v>
      </c>
      <c r="DO115" s="389">
        <f t="shared" si="27"/>
        <v>0</v>
      </c>
    </row>
    <row r="116" spans="1:119" s="430" customFormat="1" ht="15" customHeight="1" outlineLevel="1">
      <c r="A116" s="748"/>
      <c r="B116" s="749" t="s">
        <v>504</v>
      </c>
      <c r="C116" s="665" t="s">
        <v>626</v>
      </c>
      <c r="D116" s="526"/>
      <c r="E116" s="526"/>
      <c r="F116" s="526"/>
      <c r="G116" s="526"/>
      <c r="H116" s="427"/>
      <c r="I116" s="750"/>
      <c r="J116" s="526"/>
      <c r="K116" s="526"/>
      <c r="L116" s="526"/>
      <c r="M116" s="526"/>
      <c r="N116" s="427"/>
      <c r="O116" s="751"/>
      <c r="P116" s="526"/>
      <c r="Q116" s="526"/>
      <c r="R116" s="526"/>
      <c r="S116" s="526"/>
      <c r="T116" s="427"/>
      <c r="U116" s="750"/>
      <c r="V116" s="526"/>
      <c r="W116" s="526"/>
      <c r="X116" s="526"/>
      <c r="Y116" s="526"/>
      <c r="Z116" s="428"/>
      <c r="AA116" s="526"/>
      <c r="AB116" s="427"/>
      <c r="AC116" s="750"/>
      <c r="AD116" s="526"/>
      <c r="AE116" s="526"/>
      <c r="AF116" s="526"/>
      <c r="AG116" s="526"/>
      <c r="AH116" s="428"/>
      <c r="AI116" s="526"/>
      <c r="AJ116" s="427"/>
      <c r="AK116" s="750"/>
      <c r="AL116" s="526"/>
      <c r="AM116" s="526"/>
      <c r="AN116" s="526"/>
      <c r="AO116" s="526"/>
      <c r="AP116" s="526"/>
      <c r="AQ116" s="428"/>
      <c r="AR116" s="526"/>
      <c r="AS116" s="427"/>
      <c r="AT116" s="751"/>
      <c r="AU116" s="428"/>
      <c r="AV116" s="526"/>
      <c r="AW116" s="526"/>
      <c r="AX116" s="526"/>
      <c r="AY116" s="526"/>
      <c r="AZ116" s="526"/>
      <c r="BA116" s="427"/>
      <c r="BB116" s="750"/>
      <c r="BC116" s="428"/>
      <c r="BD116" s="526"/>
      <c r="BE116" s="526"/>
      <c r="BF116" s="526"/>
      <c r="BG116" s="526"/>
      <c r="BH116" s="526"/>
      <c r="BI116" s="427"/>
      <c r="BJ116" s="751"/>
      <c r="BK116" s="428"/>
      <c r="BL116" s="526"/>
      <c r="BM116" s="526"/>
      <c r="BN116" s="526"/>
      <c r="BO116" s="526"/>
      <c r="BP116" s="526"/>
      <c r="BQ116" s="526"/>
      <c r="BR116" s="427"/>
      <c r="BS116" s="750"/>
      <c r="BT116" s="428"/>
      <c r="BU116" s="526"/>
      <c r="BV116" s="526"/>
      <c r="BW116" s="526"/>
      <c r="BX116" s="526"/>
      <c r="BY116" s="526"/>
      <c r="BZ116" s="427"/>
      <c r="CA116" s="752"/>
      <c r="CB116" s="428"/>
      <c r="CC116" s="526"/>
      <c r="CD116" s="526"/>
      <c r="CE116" s="526"/>
      <c r="CF116" s="526"/>
      <c r="CG116" s="526"/>
      <c r="CH116" s="427"/>
      <c r="CI116" s="752"/>
      <c r="CJ116" s="428"/>
      <c r="CK116" s="526"/>
      <c r="CL116" s="526"/>
      <c r="CM116" s="526"/>
      <c r="CN116" s="526"/>
      <c r="CO116" s="526"/>
      <c r="CP116" s="427"/>
      <c r="CQ116" s="750"/>
      <c r="CR116" s="526"/>
      <c r="CS116" s="526"/>
      <c r="CT116" s="422"/>
      <c r="CU116" s="526">
        <f t="shared" si="28"/>
        <v>0</v>
      </c>
      <c r="CV116" s="526">
        <f t="shared" si="24"/>
        <v>0</v>
      </c>
      <c r="CW116" s="526"/>
      <c r="CX116" s="753" t="e">
        <f>+CR116/CW116-1</f>
        <v>#DIV/0!</v>
      </c>
      <c r="CY116" s="754"/>
      <c r="CZ116" s="755"/>
      <c r="DA116" s="526"/>
      <c r="DB116" s="526"/>
      <c r="DC116" s="526"/>
      <c r="DD116" s="526"/>
      <c r="DE116" s="427" t="e">
        <f>(CZ116-DD116)/DD116</f>
        <v>#DIV/0!</v>
      </c>
      <c r="DF116" s="427" t="e">
        <f>(DA116-DD116)/DD116</f>
        <v>#DIV/0!</v>
      </c>
      <c r="DG116" s="427" t="e">
        <f>(DB116-DD116)/DD116</f>
        <v>#DIV/0!</v>
      </c>
      <c r="DH116" s="427" t="e">
        <f>(DC116-DD116)/DD116</f>
        <v>#DIV/0!</v>
      </c>
      <c r="DI116" s="255"/>
      <c r="DJ116" s="44"/>
      <c r="DL116" s="44"/>
      <c r="DM116" s="389">
        <f t="shared" si="25"/>
        <v>0</v>
      </c>
      <c r="DN116" s="389">
        <f t="shared" si="26"/>
        <v>0</v>
      </c>
      <c r="DO116" s="389">
        <f t="shared" si="27"/>
        <v>0</v>
      </c>
    </row>
    <row r="117" spans="1:119" s="430" customFormat="1" ht="15" customHeight="1" outlineLevel="1">
      <c r="A117" s="748"/>
      <c r="B117" s="749" t="s">
        <v>506</v>
      </c>
      <c r="C117" s="665" t="s">
        <v>627</v>
      </c>
      <c r="D117" s="526"/>
      <c r="E117" s="526"/>
      <c r="F117" s="526"/>
      <c r="G117" s="526"/>
      <c r="H117" s="427"/>
      <c r="I117" s="750"/>
      <c r="J117" s="526"/>
      <c r="K117" s="526"/>
      <c r="L117" s="526"/>
      <c r="M117" s="526"/>
      <c r="N117" s="427"/>
      <c r="O117" s="751"/>
      <c r="P117" s="526"/>
      <c r="Q117" s="526"/>
      <c r="R117" s="526"/>
      <c r="S117" s="526"/>
      <c r="T117" s="427"/>
      <c r="U117" s="750"/>
      <c r="V117" s="757"/>
      <c r="W117" s="526"/>
      <c r="X117" s="526"/>
      <c r="Y117" s="526"/>
      <c r="Z117" s="428"/>
      <c r="AA117" s="526"/>
      <c r="AB117" s="427"/>
      <c r="AC117" s="750"/>
      <c r="AD117" s="757"/>
      <c r="AE117" s="526"/>
      <c r="AF117" s="526"/>
      <c r="AG117" s="526"/>
      <c r="AH117" s="428"/>
      <c r="AI117" s="526"/>
      <c r="AJ117" s="427"/>
      <c r="AK117" s="750"/>
      <c r="AL117" s="757"/>
      <c r="AM117" s="526"/>
      <c r="AN117" s="526"/>
      <c r="AO117" s="526"/>
      <c r="AP117" s="526"/>
      <c r="AQ117" s="428"/>
      <c r="AR117" s="526"/>
      <c r="AS117" s="427"/>
      <c r="AT117" s="751"/>
      <c r="AU117" s="458"/>
      <c r="AV117" s="526"/>
      <c r="AW117" s="526"/>
      <c r="AX117" s="526"/>
      <c r="AY117" s="526"/>
      <c r="AZ117" s="526"/>
      <c r="BA117" s="427"/>
      <c r="BB117" s="750"/>
      <c r="BC117" s="458"/>
      <c r="BD117" s="526"/>
      <c r="BE117" s="526"/>
      <c r="BF117" s="526"/>
      <c r="BG117" s="526"/>
      <c r="BH117" s="526"/>
      <c r="BI117" s="427"/>
      <c r="BJ117" s="751"/>
      <c r="BK117" s="458"/>
      <c r="BL117" s="526"/>
      <c r="BM117" s="526"/>
      <c r="BN117" s="526"/>
      <c r="BO117" s="526"/>
      <c r="BP117" s="526"/>
      <c r="BQ117" s="526"/>
      <c r="BR117" s="427"/>
      <c r="BS117" s="750"/>
      <c r="BT117" s="458"/>
      <c r="BU117" s="526"/>
      <c r="BV117" s="526"/>
      <c r="BW117" s="526"/>
      <c r="BX117" s="526"/>
      <c r="BY117" s="526"/>
      <c r="BZ117" s="427"/>
      <c r="CA117" s="752"/>
      <c r="CB117" s="458"/>
      <c r="CC117" s="526"/>
      <c r="CD117" s="526"/>
      <c r="CE117" s="526"/>
      <c r="CF117" s="526"/>
      <c r="CG117" s="526"/>
      <c r="CH117" s="427"/>
      <c r="CI117" s="752"/>
      <c r="CJ117" s="458"/>
      <c r="CK117" s="526"/>
      <c r="CL117" s="526"/>
      <c r="CM117" s="526"/>
      <c r="CN117" s="526"/>
      <c r="CO117" s="526"/>
      <c r="CP117" s="427"/>
      <c r="CQ117" s="750"/>
      <c r="CR117" s="526"/>
      <c r="CS117" s="526"/>
      <c r="CT117" s="422"/>
      <c r="CU117" s="526">
        <f t="shared" si="28"/>
        <v>0</v>
      </c>
      <c r="CV117" s="526">
        <f t="shared" si="24"/>
        <v>0</v>
      </c>
      <c r="CW117" s="526"/>
      <c r="CX117" s="753" t="e">
        <f>+CR117/CW117-1</f>
        <v>#DIV/0!</v>
      </c>
      <c r="CY117" s="754"/>
      <c r="CZ117" s="755"/>
      <c r="DA117" s="526"/>
      <c r="DB117" s="526"/>
      <c r="DC117" s="526"/>
      <c r="DD117" s="526"/>
      <c r="DE117" s="427" t="e">
        <f>(CZ117-DD117)/DD117</f>
        <v>#DIV/0!</v>
      </c>
      <c r="DF117" s="427" t="e">
        <f>(DA117-DD117)/DD117</f>
        <v>#DIV/0!</v>
      </c>
      <c r="DG117" s="427" t="e">
        <f>(DB117-DD117)/DD117</f>
        <v>#DIV/0!</v>
      </c>
      <c r="DH117" s="427" t="e">
        <f>(DC117-DD117)/DD117</f>
        <v>#DIV/0!</v>
      </c>
      <c r="DI117" s="255"/>
      <c r="DJ117" s="44"/>
      <c r="DL117" s="44"/>
      <c r="DM117" s="389">
        <f t="shared" si="25"/>
        <v>0</v>
      </c>
      <c r="DN117" s="389">
        <f t="shared" si="26"/>
        <v>0</v>
      </c>
      <c r="DO117" s="389">
        <f t="shared" si="27"/>
        <v>0</v>
      </c>
    </row>
    <row r="118" spans="1:119" s="747" customFormat="1" ht="15" customHeight="1" outlineLevel="1">
      <c r="A118" s="733"/>
      <c r="B118" s="734" t="s">
        <v>508</v>
      </c>
      <c r="C118" s="665" t="s">
        <v>628</v>
      </c>
      <c r="D118" s="736"/>
      <c r="E118" s="736"/>
      <c r="F118" s="736"/>
      <c r="G118" s="736"/>
      <c r="H118" s="737"/>
      <c r="I118" s="738"/>
      <c r="J118" s="736"/>
      <c r="K118" s="736"/>
      <c r="L118" s="736"/>
      <c r="M118" s="736"/>
      <c r="N118" s="737"/>
      <c r="O118" s="739"/>
      <c r="P118" s="736"/>
      <c r="Q118" s="736"/>
      <c r="R118" s="736"/>
      <c r="S118" s="736"/>
      <c r="T118" s="737"/>
      <c r="U118" s="738"/>
      <c r="V118" s="736"/>
      <c r="W118" s="736"/>
      <c r="X118" s="736"/>
      <c r="Y118" s="736"/>
      <c r="Z118" s="735"/>
      <c r="AA118" s="736"/>
      <c r="AB118" s="737"/>
      <c r="AC118" s="738"/>
      <c r="AD118" s="736"/>
      <c r="AE118" s="736"/>
      <c r="AF118" s="736"/>
      <c r="AG118" s="736"/>
      <c r="AH118" s="735"/>
      <c r="AI118" s="736"/>
      <c r="AJ118" s="737"/>
      <c r="AK118" s="738"/>
      <c r="AL118" s="736"/>
      <c r="AM118" s="736"/>
      <c r="AN118" s="736"/>
      <c r="AO118" s="736"/>
      <c r="AP118" s="736"/>
      <c r="AQ118" s="735"/>
      <c r="AR118" s="736"/>
      <c r="AS118" s="737"/>
      <c r="AT118" s="739"/>
      <c r="AU118" s="735"/>
      <c r="AV118" s="736"/>
      <c r="AW118" s="736"/>
      <c r="AX118" s="736"/>
      <c r="AY118" s="736"/>
      <c r="AZ118" s="736"/>
      <c r="BA118" s="737"/>
      <c r="BB118" s="738"/>
      <c r="BC118" s="735"/>
      <c r="BD118" s="736"/>
      <c r="BE118" s="736"/>
      <c r="BF118" s="736"/>
      <c r="BG118" s="736"/>
      <c r="BH118" s="736"/>
      <c r="BI118" s="737"/>
      <c r="BJ118" s="739"/>
      <c r="BK118" s="735"/>
      <c r="BL118" s="736"/>
      <c r="BM118" s="736"/>
      <c r="BN118" s="736"/>
      <c r="BO118" s="736"/>
      <c r="BP118" s="736"/>
      <c r="BQ118" s="736"/>
      <c r="BR118" s="737"/>
      <c r="BS118" s="738"/>
      <c r="BT118" s="735"/>
      <c r="BU118" s="736"/>
      <c r="BV118" s="736"/>
      <c r="BW118" s="736"/>
      <c r="BX118" s="736"/>
      <c r="BY118" s="736"/>
      <c r="BZ118" s="737"/>
      <c r="CA118" s="741"/>
      <c r="CB118" s="735"/>
      <c r="CC118" s="736"/>
      <c r="CD118" s="736"/>
      <c r="CE118" s="736"/>
      <c r="CF118" s="736"/>
      <c r="CG118" s="736"/>
      <c r="CH118" s="737"/>
      <c r="CI118" s="741"/>
      <c r="CJ118" s="735"/>
      <c r="CK118" s="736"/>
      <c r="CL118" s="736"/>
      <c r="CM118" s="736"/>
      <c r="CN118" s="736"/>
      <c r="CO118" s="736"/>
      <c r="CP118" s="737"/>
      <c r="CQ118" s="738"/>
      <c r="CR118" s="736"/>
      <c r="CS118" s="736"/>
      <c r="CT118" s="742"/>
      <c r="CU118" s="736">
        <f t="shared" si="28"/>
        <v>0</v>
      </c>
      <c r="CV118" s="736">
        <f t="shared" si="24"/>
        <v>0</v>
      </c>
      <c r="CW118" s="736"/>
      <c r="CX118" s="743" t="e">
        <f>+CR118/CW118-1</f>
        <v>#DIV/0!</v>
      </c>
      <c r="CY118" s="744"/>
      <c r="CZ118" s="745"/>
      <c r="DA118" s="736"/>
      <c r="DB118" s="736"/>
      <c r="DC118" s="736"/>
      <c r="DD118" s="736"/>
      <c r="DE118" s="737" t="e">
        <f>(CZ118-DD118)/DD118</f>
        <v>#DIV/0!</v>
      </c>
      <c r="DF118" s="737" t="e">
        <f>(DA118-DD118)/DD118</f>
        <v>#DIV/0!</v>
      </c>
      <c r="DG118" s="737" t="e">
        <f>(DB118-DD118)/DD118</f>
        <v>#DIV/0!</v>
      </c>
      <c r="DH118" s="737" t="e">
        <f>(DC118-DD118)/DD118</f>
        <v>#DIV/0!</v>
      </c>
      <c r="DI118" s="255"/>
      <c r="DJ118" s="44"/>
      <c r="DL118" s="44"/>
      <c r="DM118" s="389">
        <f t="shared" si="25"/>
        <v>0</v>
      </c>
      <c r="DN118" s="389">
        <f t="shared" si="26"/>
        <v>0</v>
      </c>
      <c r="DO118" s="389">
        <f t="shared" si="27"/>
        <v>0</v>
      </c>
    </row>
    <row r="119" spans="1:119" s="801" customFormat="1" ht="15" customHeight="1" outlineLevel="1">
      <c r="A119" s="798"/>
      <c r="B119" s="799"/>
      <c r="C119" s="665" t="s">
        <v>629</v>
      </c>
      <c r="D119" s="422"/>
      <c r="E119" s="422"/>
      <c r="F119" s="422"/>
      <c r="G119" s="422"/>
      <c r="H119" s="423"/>
      <c r="I119" s="424"/>
      <c r="J119" s="422"/>
      <c r="K119" s="422"/>
      <c r="L119" s="422"/>
      <c r="M119" s="422"/>
      <c r="N119" s="423"/>
      <c r="O119" s="412"/>
      <c r="P119" s="422"/>
      <c r="Q119" s="422"/>
      <c r="R119" s="422"/>
      <c r="S119" s="422"/>
      <c r="T119" s="423"/>
      <c r="U119" s="424"/>
      <c r="V119" s="422"/>
      <c r="W119" s="422"/>
      <c r="X119" s="422"/>
      <c r="Y119" s="422"/>
      <c r="Z119" s="421"/>
      <c r="AA119" s="422"/>
      <c r="AB119" s="423"/>
      <c r="AC119" s="424"/>
      <c r="AD119" s="422"/>
      <c r="AE119" s="422"/>
      <c r="AF119" s="422"/>
      <c r="AG119" s="422"/>
      <c r="AH119" s="421"/>
      <c r="AI119" s="422"/>
      <c r="AJ119" s="423"/>
      <c r="AK119" s="424"/>
      <c r="AL119" s="422"/>
      <c r="AM119" s="422"/>
      <c r="AN119" s="422"/>
      <c r="AO119" s="422"/>
      <c r="AP119" s="422"/>
      <c r="AQ119" s="421"/>
      <c r="AR119" s="422"/>
      <c r="AS119" s="423"/>
      <c r="AT119" s="412"/>
      <c r="AU119" s="421"/>
      <c r="AV119" s="422"/>
      <c r="AW119" s="422"/>
      <c r="AX119" s="422"/>
      <c r="AY119" s="422"/>
      <c r="AZ119" s="422"/>
      <c r="BA119" s="423"/>
      <c r="BB119" s="424"/>
      <c r="BC119" s="421"/>
      <c r="BD119" s="422"/>
      <c r="BE119" s="422"/>
      <c r="BF119" s="422"/>
      <c r="BG119" s="422"/>
      <c r="BH119" s="422"/>
      <c r="BI119" s="423"/>
      <c r="BJ119" s="412"/>
      <c r="BK119" s="421"/>
      <c r="BL119" s="422"/>
      <c r="BM119" s="422"/>
      <c r="BN119" s="422"/>
      <c r="BO119" s="422"/>
      <c r="BP119" s="422"/>
      <c r="BQ119" s="422"/>
      <c r="BR119" s="423"/>
      <c r="BS119" s="424"/>
      <c r="BT119" s="421"/>
      <c r="BU119" s="422"/>
      <c r="BV119" s="422"/>
      <c r="BW119" s="422"/>
      <c r="BX119" s="422"/>
      <c r="BY119" s="422"/>
      <c r="BZ119" s="423"/>
      <c r="CA119" s="411"/>
      <c r="CB119" s="421"/>
      <c r="CC119" s="422"/>
      <c r="CD119" s="422"/>
      <c r="CE119" s="422"/>
      <c r="CF119" s="422"/>
      <c r="CG119" s="422"/>
      <c r="CH119" s="423"/>
      <c r="CI119" s="411"/>
      <c r="CJ119" s="421"/>
      <c r="CK119" s="422"/>
      <c r="CL119" s="422"/>
      <c r="CM119" s="422"/>
      <c r="CN119" s="422"/>
      <c r="CO119" s="422"/>
      <c r="CP119" s="423"/>
      <c r="CQ119" s="424"/>
      <c r="CR119" s="422"/>
      <c r="CS119" s="422"/>
      <c r="CT119" s="422"/>
      <c r="CU119" s="422">
        <f t="shared" si="28"/>
        <v>0</v>
      </c>
      <c r="CV119" s="422">
        <f t="shared" si="24"/>
        <v>0</v>
      </c>
      <c r="CW119" s="422"/>
      <c r="CX119" s="775"/>
      <c r="CY119" s="45"/>
      <c r="CZ119" s="800"/>
      <c r="DA119" s="422"/>
      <c r="DB119" s="422"/>
      <c r="DC119" s="422"/>
      <c r="DD119" s="422"/>
      <c r="DE119" s="423"/>
      <c r="DF119" s="423"/>
      <c r="DG119" s="423"/>
      <c r="DH119" s="423"/>
      <c r="DI119" s="255"/>
      <c r="DJ119" s="44"/>
      <c r="DL119" s="44"/>
      <c r="DM119" s="389">
        <f t="shared" si="25"/>
        <v>0</v>
      </c>
      <c r="DN119" s="389">
        <f t="shared" si="26"/>
        <v>0</v>
      </c>
      <c r="DO119" s="389">
        <f t="shared" si="27"/>
        <v>0</v>
      </c>
    </row>
    <row r="120" spans="1:119" s="801" customFormat="1" ht="15" customHeight="1" outlineLevel="1">
      <c r="A120" s="798"/>
      <c r="B120" s="749" t="s">
        <v>511</v>
      </c>
      <c r="C120" s="665" t="s">
        <v>630</v>
      </c>
      <c r="D120" s="421"/>
      <c r="E120" s="526"/>
      <c r="F120" s="422"/>
      <c r="G120" s="526"/>
      <c r="H120" s="423"/>
      <c r="I120" s="424"/>
      <c r="J120" s="421"/>
      <c r="K120" s="526"/>
      <c r="L120" s="422"/>
      <c r="M120" s="526"/>
      <c r="N120" s="423"/>
      <c r="O120" s="412"/>
      <c r="P120" s="421"/>
      <c r="Q120" s="526"/>
      <c r="R120" s="422"/>
      <c r="S120" s="526"/>
      <c r="T120" s="423"/>
      <c r="U120" s="424"/>
      <c r="V120" s="421"/>
      <c r="W120" s="526"/>
      <c r="X120" s="526"/>
      <c r="Y120" s="422"/>
      <c r="Z120" s="421"/>
      <c r="AA120" s="526"/>
      <c r="AB120" s="423"/>
      <c r="AC120" s="424"/>
      <c r="AD120" s="421"/>
      <c r="AE120" s="526"/>
      <c r="AF120" s="526"/>
      <c r="AG120" s="422"/>
      <c r="AH120" s="421"/>
      <c r="AI120" s="526"/>
      <c r="AJ120" s="423"/>
      <c r="AK120" s="424"/>
      <c r="AL120" s="421"/>
      <c r="AM120" s="526"/>
      <c r="AN120" s="526"/>
      <c r="AO120" s="526"/>
      <c r="AP120" s="422"/>
      <c r="AQ120" s="421"/>
      <c r="AR120" s="526"/>
      <c r="AS120" s="423"/>
      <c r="AT120" s="412"/>
      <c r="AU120" s="421"/>
      <c r="AV120" s="526"/>
      <c r="AW120" s="526"/>
      <c r="AX120" s="422"/>
      <c r="AY120" s="422"/>
      <c r="AZ120" s="526"/>
      <c r="BA120" s="423"/>
      <c r="BB120" s="424"/>
      <c r="BC120" s="421"/>
      <c r="BD120" s="526"/>
      <c r="BE120" s="526"/>
      <c r="BF120" s="422"/>
      <c r="BG120" s="422"/>
      <c r="BH120" s="526"/>
      <c r="BI120" s="423"/>
      <c r="BJ120" s="412"/>
      <c r="BK120" s="421"/>
      <c r="BL120" s="526"/>
      <c r="BM120" s="526"/>
      <c r="BN120" s="526"/>
      <c r="BO120" s="422"/>
      <c r="BP120" s="422"/>
      <c r="BQ120" s="526"/>
      <c r="BR120" s="423"/>
      <c r="BS120" s="424"/>
      <c r="BT120" s="421"/>
      <c r="BU120" s="526"/>
      <c r="BV120" s="526"/>
      <c r="BW120" s="422"/>
      <c r="BX120" s="422"/>
      <c r="BY120" s="526"/>
      <c r="BZ120" s="423"/>
      <c r="CA120" s="411"/>
      <c r="CB120" s="421"/>
      <c r="CC120" s="526"/>
      <c r="CD120" s="526"/>
      <c r="CE120" s="422"/>
      <c r="CF120" s="422"/>
      <c r="CG120" s="526"/>
      <c r="CH120" s="423"/>
      <c r="CI120" s="411"/>
      <c r="CJ120" s="421"/>
      <c r="CK120" s="526"/>
      <c r="CL120" s="526"/>
      <c r="CM120" s="422"/>
      <c r="CN120" s="422"/>
      <c r="CO120" s="526"/>
      <c r="CP120" s="423"/>
      <c r="CQ120" s="424"/>
      <c r="CR120" s="422"/>
      <c r="CS120" s="422"/>
      <c r="CT120" s="422"/>
      <c r="CU120" s="422">
        <f t="shared" si="28"/>
        <v>0</v>
      </c>
      <c r="CV120" s="422">
        <f t="shared" si="24"/>
        <v>0</v>
      </c>
      <c r="CW120" s="422"/>
      <c r="CX120" s="775" t="e">
        <f>+CR120/CW120-1</f>
        <v>#DIV/0!</v>
      </c>
      <c r="CY120" s="45"/>
      <c r="CZ120" s="755"/>
      <c r="DA120" s="526"/>
      <c r="DB120" s="526"/>
      <c r="DC120" s="526"/>
      <c r="DD120" s="526"/>
      <c r="DE120" s="423" t="e">
        <f>(CZ120-DD120)/DD120</f>
        <v>#DIV/0!</v>
      </c>
      <c r="DF120" s="423" t="e">
        <f>(DA120-DD120)/DD120</f>
        <v>#DIV/0!</v>
      </c>
      <c r="DG120" s="423" t="e">
        <f>(DB120-DD120)/DD120</f>
        <v>#DIV/0!</v>
      </c>
      <c r="DH120" s="423" t="e">
        <f>(DC120-DD120)/DD120</f>
        <v>#DIV/0!</v>
      </c>
      <c r="DI120" s="255"/>
      <c r="DJ120" s="44"/>
      <c r="DL120" s="44"/>
      <c r="DM120" s="389">
        <f t="shared" si="25"/>
        <v>0</v>
      </c>
      <c r="DN120" s="389">
        <f t="shared" si="26"/>
        <v>0</v>
      </c>
      <c r="DO120" s="389">
        <f t="shared" si="27"/>
        <v>0</v>
      </c>
    </row>
    <row r="121" spans="1:119" s="801" customFormat="1" ht="15" customHeight="1" outlineLevel="1">
      <c r="A121" s="798"/>
      <c r="B121" s="749" t="s">
        <v>513</v>
      </c>
      <c r="C121" s="665" t="s">
        <v>631</v>
      </c>
      <c r="D121" s="422"/>
      <c r="E121" s="526"/>
      <c r="F121" s="422"/>
      <c r="G121" s="526"/>
      <c r="H121" s="423"/>
      <c r="I121" s="424"/>
      <c r="J121" s="422"/>
      <c r="K121" s="526"/>
      <c r="L121" s="422"/>
      <c r="M121" s="526"/>
      <c r="N121" s="423"/>
      <c r="O121" s="412"/>
      <c r="P121" s="422"/>
      <c r="Q121" s="526"/>
      <c r="R121" s="422"/>
      <c r="S121" s="526"/>
      <c r="T121" s="423"/>
      <c r="U121" s="424"/>
      <c r="V121" s="422"/>
      <c r="W121" s="526"/>
      <c r="X121" s="526"/>
      <c r="Y121" s="422"/>
      <c r="Z121" s="421"/>
      <c r="AA121" s="526"/>
      <c r="AB121" s="423"/>
      <c r="AC121" s="424"/>
      <c r="AD121" s="422"/>
      <c r="AE121" s="526"/>
      <c r="AF121" s="526"/>
      <c r="AG121" s="422"/>
      <c r="AH121" s="421"/>
      <c r="AI121" s="526"/>
      <c r="AJ121" s="423"/>
      <c r="AK121" s="424"/>
      <c r="AL121" s="422"/>
      <c r="AM121" s="526"/>
      <c r="AN121" s="526"/>
      <c r="AO121" s="526"/>
      <c r="AP121" s="422"/>
      <c r="AQ121" s="421"/>
      <c r="AR121" s="526"/>
      <c r="AS121" s="423"/>
      <c r="AT121" s="412"/>
      <c r="AU121" s="421"/>
      <c r="AV121" s="526"/>
      <c r="AW121" s="526"/>
      <c r="AX121" s="422"/>
      <c r="AY121" s="422"/>
      <c r="AZ121" s="526"/>
      <c r="BA121" s="423"/>
      <c r="BB121" s="424"/>
      <c r="BC121" s="421"/>
      <c r="BD121" s="526"/>
      <c r="BE121" s="526"/>
      <c r="BF121" s="422"/>
      <c r="BG121" s="422"/>
      <c r="BH121" s="526"/>
      <c r="BI121" s="423"/>
      <c r="BJ121" s="412"/>
      <c r="BK121" s="421"/>
      <c r="BL121" s="526"/>
      <c r="BM121" s="526"/>
      <c r="BN121" s="526"/>
      <c r="BO121" s="422"/>
      <c r="BP121" s="422"/>
      <c r="BQ121" s="526"/>
      <c r="BR121" s="423"/>
      <c r="BS121" s="424"/>
      <c r="BT121" s="421"/>
      <c r="BU121" s="526"/>
      <c r="BV121" s="526"/>
      <c r="BW121" s="422"/>
      <c r="BX121" s="422"/>
      <c r="BY121" s="526"/>
      <c r="BZ121" s="423"/>
      <c r="CA121" s="411"/>
      <c r="CB121" s="421"/>
      <c r="CC121" s="526"/>
      <c r="CD121" s="526"/>
      <c r="CE121" s="422"/>
      <c r="CF121" s="422"/>
      <c r="CG121" s="526"/>
      <c r="CH121" s="423"/>
      <c r="CI121" s="411"/>
      <c r="CJ121" s="421"/>
      <c r="CK121" s="526"/>
      <c r="CL121" s="526"/>
      <c r="CM121" s="422"/>
      <c r="CN121" s="422"/>
      <c r="CO121" s="526"/>
      <c r="CP121" s="423"/>
      <c r="CQ121" s="424"/>
      <c r="CR121" s="422"/>
      <c r="CS121" s="422"/>
      <c r="CT121" s="422"/>
      <c r="CU121" s="422">
        <f t="shared" si="28"/>
        <v>0</v>
      </c>
      <c r="CV121" s="422">
        <f t="shared" si="24"/>
        <v>0</v>
      </c>
      <c r="CW121" s="422"/>
      <c r="CX121" s="775" t="e">
        <f>+CR121/CW121-1</f>
        <v>#DIV/0!</v>
      </c>
      <c r="CY121" s="45"/>
      <c r="CZ121" s="755"/>
      <c r="DA121" s="526"/>
      <c r="DB121" s="526"/>
      <c r="DC121" s="526"/>
      <c r="DD121" s="526"/>
      <c r="DE121" s="423" t="e">
        <f>(CZ121-DD121)/DD121</f>
        <v>#DIV/0!</v>
      </c>
      <c r="DF121" s="423" t="e">
        <f>(DA121-DD121)/DD121</f>
        <v>#DIV/0!</v>
      </c>
      <c r="DG121" s="423" t="e">
        <f>(DB121-DD121)/DD121</f>
        <v>#DIV/0!</v>
      </c>
      <c r="DH121" s="423" t="e">
        <f>(DC121-DD121)/DD121</f>
        <v>#DIV/0!</v>
      </c>
      <c r="DI121" s="255"/>
      <c r="DJ121" s="44"/>
      <c r="DL121" s="44"/>
      <c r="DM121" s="389">
        <f t="shared" si="25"/>
        <v>0</v>
      </c>
      <c r="DN121" s="389">
        <f t="shared" si="26"/>
        <v>0</v>
      </c>
      <c r="DO121" s="389">
        <f t="shared" si="27"/>
        <v>0</v>
      </c>
    </row>
    <row r="122" spans="1:119" s="801" customFormat="1" ht="15" customHeight="1" outlineLevel="1">
      <c r="A122" s="798"/>
      <c r="B122" s="749" t="s">
        <v>515</v>
      </c>
      <c r="C122" s="665" t="s">
        <v>632</v>
      </c>
      <c r="D122" s="422"/>
      <c r="E122" s="526"/>
      <c r="F122" s="422"/>
      <c r="G122" s="526"/>
      <c r="H122" s="423"/>
      <c r="I122" s="424"/>
      <c r="J122" s="422"/>
      <c r="K122" s="526"/>
      <c r="L122" s="422"/>
      <c r="M122" s="526"/>
      <c r="N122" s="423"/>
      <c r="O122" s="412"/>
      <c r="P122" s="422"/>
      <c r="Q122" s="526"/>
      <c r="R122" s="422"/>
      <c r="S122" s="526"/>
      <c r="T122" s="423"/>
      <c r="U122" s="424"/>
      <c r="V122" s="422"/>
      <c r="W122" s="526"/>
      <c r="X122" s="526"/>
      <c r="Y122" s="422"/>
      <c r="Z122" s="421"/>
      <c r="AA122" s="526"/>
      <c r="AB122" s="423"/>
      <c r="AC122" s="424"/>
      <c r="AD122" s="422"/>
      <c r="AE122" s="526"/>
      <c r="AF122" s="526"/>
      <c r="AG122" s="422"/>
      <c r="AH122" s="421"/>
      <c r="AI122" s="526"/>
      <c r="AJ122" s="423"/>
      <c r="AK122" s="424"/>
      <c r="AL122" s="422"/>
      <c r="AM122" s="526"/>
      <c r="AN122" s="526"/>
      <c r="AO122" s="526"/>
      <c r="AP122" s="422"/>
      <c r="AQ122" s="421"/>
      <c r="AR122" s="526"/>
      <c r="AS122" s="423"/>
      <c r="AT122" s="412"/>
      <c r="AU122" s="421"/>
      <c r="AV122" s="526"/>
      <c r="AW122" s="526"/>
      <c r="AX122" s="422"/>
      <c r="AY122" s="422"/>
      <c r="AZ122" s="526"/>
      <c r="BA122" s="423"/>
      <c r="BB122" s="424"/>
      <c r="BC122" s="421"/>
      <c r="BD122" s="526"/>
      <c r="BE122" s="526"/>
      <c r="BF122" s="422"/>
      <c r="BG122" s="422"/>
      <c r="BH122" s="526"/>
      <c r="BI122" s="423"/>
      <c r="BJ122" s="412"/>
      <c r="BK122" s="421"/>
      <c r="BL122" s="526"/>
      <c r="BM122" s="526"/>
      <c r="BN122" s="526"/>
      <c r="BO122" s="422"/>
      <c r="BP122" s="422"/>
      <c r="BQ122" s="526"/>
      <c r="BR122" s="423"/>
      <c r="BS122" s="424"/>
      <c r="BT122" s="421"/>
      <c r="BU122" s="526"/>
      <c r="BV122" s="526"/>
      <c r="BW122" s="422"/>
      <c r="BX122" s="422"/>
      <c r="BY122" s="526"/>
      <c r="BZ122" s="423"/>
      <c r="CA122" s="411"/>
      <c r="CB122" s="421"/>
      <c r="CC122" s="526"/>
      <c r="CD122" s="526"/>
      <c r="CE122" s="422"/>
      <c r="CF122" s="422"/>
      <c r="CG122" s="526"/>
      <c r="CH122" s="423"/>
      <c r="CI122" s="411"/>
      <c r="CJ122" s="421"/>
      <c r="CK122" s="526"/>
      <c r="CL122" s="526"/>
      <c r="CM122" s="422"/>
      <c r="CN122" s="422"/>
      <c r="CO122" s="526"/>
      <c r="CP122" s="423"/>
      <c r="CQ122" s="424"/>
      <c r="CR122" s="422"/>
      <c r="CS122" s="422"/>
      <c r="CT122" s="422"/>
      <c r="CU122" s="422">
        <f t="shared" si="28"/>
        <v>0</v>
      </c>
      <c r="CV122" s="422">
        <f t="shared" si="24"/>
        <v>0</v>
      </c>
      <c r="CW122" s="422"/>
      <c r="CX122" s="775"/>
      <c r="CY122" s="45"/>
      <c r="CZ122" s="755"/>
      <c r="DA122" s="526"/>
      <c r="DB122" s="526"/>
      <c r="DC122" s="526"/>
      <c r="DD122" s="526"/>
      <c r="DE122" s="423"/>
      <c r="DF122" s="423"/>
      <c r="DG122" s="423"/>
      <c r="DH122" s="423"/>
      <c r="DI122" s="255"/>
      <c r="DJ122" s="44"/>
      <c r="DL122" s="44"/>
      <c r="DM122" s="389">
        <f t="shared" si="25"/>
        <v>0</v>
      </c>
      <c r="DN122" s="389">
        <f t="shared" si="26"/>
        <v>0</v>
      </c>
      <c r="DO122" s="389">
        <f t="shared" si="27"/>
        <v>0</v>
      </c>
    </row>
    <row r="123" spans="1:119" s="801" customFormat="1" ht="15" customHeight="1" outlineLevel="1">
      <c r="A123" s="798"/>
      <c r="B123" s="749" t="s">
        <v>517</v>
      </c>
      <c r="C123" s="665" t="s">
        <v>633</v>
      </c>
      <c r="D123" s="422"/>
      <c r="E123" s="526"/>
      <c r="F123" s="422"/>
      <c r="G123" s="526"/>
      <c r="H123" s="423"/>
      <c r="I123" s="424"/>
      <c r="J123" s="422"/>
      <c r="K123" s="526"/>
      <c r="L123" s="422"/>
      <c r="M123" s="526"/>
      <c r="N123" s="423"/>
      <c r="O123" s="412"/>
      <c r="P123" s="422"/>
      <c r="Q123" s="526"/>
      <c r="R123" s="422"/>
      <c r="S123" s="526"/>
      <c r="T123" s="423"/>
      <c r="U123" s="424"/>
      <c r="V123" s="422"/>
      <c r="W123" s="526"/>
      <c r="X123" s="526"/>
      <c r="Y123" s="422"/>
      <c r="Z123" s="421"/>
      <c r="AA123" s="526"/>
      <c r="AB123" s="423"/>
      <c r="AC123" s="424"/>
      <c r="AD123" s="422"/>
      <c r="AE123" s="526"/>
      <c r="AF123" s="526"/>
      <c r="AG123" s="422"/>
      <c r="AH123" s="421"/>
      <c r="AI123" s="526"/>
      <c r="AJ123" s="423"/>
      <c r="AK123" s="424"/>
      <c r="AL123" s="422"/>
      <c r="AM123" s="526"/>
      <c r="AN123" s="526"/>
      <c r="AO123" s="526"/>
      <c r="AP123" s="422"/>
      <c r="AQ123" s="421"/>
      <c r="AR123" s="526"/>
      <c r="AS123" s="423"/>
      <c r="AT123" s="412"/>
      <c r="AU123" s="421"/>
      <c r="AV123" s="526"/>
      <c r="AW123" s="526"/>
      <c r="AX123" s="422"/>
      <c r="AY123" s="422"/>
      <c r="AZ123" s="526"/>
      <c r="BA123" s="423"/>
      <c r="BB123" s="424"/>
      <c r="BC123" s="421"/>
      <c r="BD123" s="526"/>
      <c r="BE123" s="526"/>
      <c r="BF123" s="422"/>
      <c r="BG123" s="422"/>
      <c r="BH123" s="526"/>
      <c r="BI123" s="423"/>
      <c r="BJ123" s="412"/>
      <c r="BK123" s="421"/>
      <c r="BL123" s="526"/>
      <c r="BM123" s="526"/>
      <c r="BN123" s="526"/>
      <c r="BO123" s="422"/>
      <c r="BP123" s="422"/>
      <c r="BQ123" s="526"/>
      <c r="BR123" s="423"/>
      <c r="BS123" s="424"/>
      <c r="BT123" s="421"/>
      <c r="BU123" s="526"/>
      <c r="BV123" s="526"/>
      <c r="BW123" s="422"/>
      <c r="BX123" s="422"/>
      <c r="BY123" s="526"/>
      <c r="BZ123" s="423"/>
      <c r="CA123" s="411"/>
      <c r="CB123" s="421"/>
      <c r="CC123" s="526"/>
      <c r="CD123" s="526"/>
      <c r="CE123" s="422"/>
      <c r="CF123" s="422"/>
      <c r="CG123" s="526"/>
      <c r="CH123" s="423"/>
      <c r="CI123" s="411"/>
      <c r="CJ123" s="421"/>
      <c r="CK123" s="526"/>
      <c r="CL123" s="526"/>
      <c r="CM123" s="422"/>
      <c r="CN123" s="422"/>
      <c r="CO123" s="526"/>
      <c r="CP123" s="423"/>
      <c r="CQ123" s="424"/>
      <c r="CR123" s="422"/>
      <c r="CS123" s="422"/>
      <c r="CT123" s="422"/>
      <c r="CU123" s="422">
        <f t="shared" si="28"/>
        <v>0</v>
      </c>
      <c r="CV123" s="422">
        <f t="shared" si="24"/>
        <v>0</v>
      </c>
      <c r="CW123" s="422"/>
      <c r="CX123" s="775" t="e">
        <f>+CR123/CW123-1</f>
        <v>#DIV/0!</v>
      </c>
      <c r="CY123" s="45"/>
      <c r="CZ123" s="755"/>
      <c r="DA123" s="526"/>
      <c r="DB123" s="526"/>
      <c r="DC123" s="526"/>
      <c r="DD123" s="526"/>
      <c r="DE123" s="423" t="e">
        <f>(CZ123-DD123)/DD123</f>
        <v>#DIV/0!</v>
      </c>
      <c r="DF123" s="423" t="e">
        <f>(DA123-DD123)/DD123</f>
        <v>#DIV/0!</v>
      </c>
      <c r="DG123" s="423" t="e">
        <f>(DB123-DD123)/DD123</f>
        <v>#DIV/0!</v>
      </c>
      <c r="DH123" s="423" t="e">
        <f>(DC123-DD123)/DD123</f>
        <v>#DIV/0!</v>
      </c>
      <c r="DI123" s="255"/>
      <c r="DJ123" s="44"/>
      <c r="DL123" s="44"/>
      <c r="DM123" s="389">
        <f t="shared" si="25"/>
        <v>0</v>
      </c>
      <c r="DN123" s="389">
        <f t="shared" si="26"/>
        <v>0</v>
      </c>
      <c r="DO123" s="389">
        <f t="shared" si="27"/>
        <v>0</v>
      </c>
    </row>
    <row r="124" spans="1:119" s="801" customFormat="1" ht="15" customHeight="1" outlineLevel="1">
      <c r="A124" s="798"/>
      <c r="B124" s="749" t="s">
        <v>519</v>
      </c>
      <c r="C124" s="665" t="s">
        <v>634</v>
      </c>
      <c r="D124" s="422"/>
      <c r="E124" s="526"/>
      <c r="F124" s="422"/>
      <c r="G124" s="526"/>
      <c r="H124" s="423"/>
      <c r="I124" s="424"/>
      <c r="J124" s="422"/>
      <c r="K124" s="526"/>
      <c r="L124" s="422"/>
      <c r="M124" s="526"/>
      <c r="N124" s="423"/>
      <c r="O124" s="412"/>
      <c r="P124" s="422"/>
      <c r="Q124" s="526"/>
      <c r="R124" s="422"/>
      <c r="S124" s="526"/>
      <c r="T124" s="423"/>
      <c r="U124" s="424"/>
      <c r="V124" s="422"/>
      <c r="W124" s="526"/>
      <c r="X124" s="526"/>
      <c r="Y124" s="422"/>
      <c r="Z124" s="421"/>
      <c r="AA124" s="526"/>
      <c r="AB124" s="423"/>
      <c r="AC124" s="424"/>
      <c r="AD124" s="422"/>
      <c r="AE124" s="526"/>
      <c r="AF124" s="526"/>
      <c r="AG124" s="422"/>
      <c r="AH124" s="421"/>
      <c r="AI124" s="526"/>
      <c r="AJ124" s="423"/>
      <c r="AK124" s="424"/>
      <c r="AL124" s="422"/>
      <c r="AM124" s="526"/>
      <c r="AN124" s="526"/>
      <c r="AO124" s="526"/>
      <c r="AP124" s="422"/>
      <c r="AQ124" s="421"/>
      <c r="AR124" s="526"/>
      <c r="AS124" s="423"/>
      <c r="AT124" s="412"/>
      <c r="AU124" s="421"/>
      <c r="AV124" s="526"/>
      <c r="AW124" s="526"/>
      <c r="AX124" s="422"/>
      <c r="AY124" s="422"/>
      <c r="AZ124" s="526"/>
      <c r="BA124" s="423"/>
      <c r="BB124" s="424"/>
      <c r="BC124" s="421"/>
      <c r="BD124" s="526"/>
      <c r="BE124" s="526"/>
      <c r="BF124" s="422"/>
      <c r="BG124" s="422"/>
      <c r="BH124" s="526"/>
      <c r="BI124" s="423"/>
      <c r="BJ124" s="412"/>
      <c r="BK124" s="421"/>
      <c r="BL124" s="526"/>
      <c r="BM124" s="526"/>
      <c r="BN124" s="526"/>
      <c r="BO124" s="422"/>
      <c r="BP124" s="422"/>
      <c r="BQ124" s="526"/>
      <c r="BR124" s="423"/>
      <c r="BS124" s="424"/>
      <c r="BT124" s="421"/>
      <c r="BU124" s="526"/>
      <c r="BV124" s="526"/>
      <c r="BW124" s="422"/>
      <c r="BX124" s="422"/>
      <c r="BY124" s="526"/>
      <c r="BZ124" s="423"/>
      <c r="CA124" s="411"/>
      <c r="CB124" s="421"/>
      <c r="CC124" s="526"/>
      <c r="CD124" s="526"/>
      <c r="CE124" s="422"/>
      <c r="CF124" s="422"/>
      <c r="CG124" s="526"/>
      <c r="CH124" s="423"/>
      <c r="CI124" s="411"/>
      <c r="CJ124" s="421"/>
      <c r="CK124" s="526"/>
      <c r="CL124" s="526"/>
      <c r="CM124" s="422"/>
      <c r="CN124" s="422"/>
      <c r="CO124" s="526"/>
      <c r="CP124" s="423"/>
      <c r="CQ124" s="424"/>
      <c r="CR124" s="422"/>
      <c r="CS124" s="422"/>
      <c r="CT124" s="422"/>
      <c r="CU124" s="422">
        <f t="shared" si="28"/>
        <v>0</v>
      </c>
      <c r="CV124" s="422">
        <f t="shared" si="24"/>
        <v>0</v>
      </c>
      <c r="CW124" s="422"/>
      <c r="CX124" s="775" t="e">
        <f>+CR124/CW124-1</f>
        <v>#DIV/0!</v>
      </c>
      <c r="CY124" s="45"/>
      <c r="CZ124" s="755"/>
      <c r="DA124" s="526"/>
      <c r="DB124" s="526"/>
      <c r="DC124" s="526"/>
      <c r="DD124" s="526"/>
      <c r="DE124" s="423" t="e">
        <f>(CZ124-DD124)/DD124</f>
        <v>#DIV/0!</v>
      </c>
      <c r="DF124" s="423" t="e">
        <f>(DA124-DD124)/DD124</f>
        <v>#DIV/0!</v>
      </c>
      <c r="DG124" s="423" t="e">
        <f>(DB124-DD124)/DD124</f>
        <v>#DIV/0!</v>
      </c>
      <c r="DH124" s="423" t="e">
        <f>(DC124-DD124)/DD124</f>
        <v>#DIV/0!</v>
      </c>
      <c r="DI124" s="255"/>
      <c r="DJ124" s="44"/>
      <c r="DL124" s="44"/>
      <c r="DM124" s="389">
        <f t="shared" si="25"/>
        <v>0</v>
      </c>
      <c r="DN124" s="389">
        <f t="shared" si="26"/>
        <v>0</v>
      </c>
      <c r="DO124" s="389">
        <f t="shared" si="27"/>
        <v>0</v>
      </c>
    </row>
    <row r="125" spans="1:119" s="801" customFormat="1" ht="15" customHeight="1" outlineLevel="1">
      <c r="A125" s="798"/>
      <c r="B125" s="749" t="s">
        <v>521</v>
      </c>
      <c r="C125" s="665" t="s">
        <v>635</v>
      </c>
      <c r="D125" s="422"/>
      <c r="E125" s="526"/>
      <c r="F125" s="422"/>
      <c r="G125" s="526"/>
      <c r="H125" s="423"/>
      <c r="I125" s="424"/>
      <c r="J125" s="422"/>
      <c r="K125" s="526"/>
      <c r="L125" s="422"/>
      <c r="M125" s="526"/>
      <c r="N125" s="423"/>
      <c r="O125" s="412"/>
      <c r="P125" s="422"/>
      <c r="Q125" s="526"/>
      <c r="R125" s="422"/>
      <c r="S125" s="526"/>
      <c r="T125" s="423"/>
      <c r="U125" s="424"/>
      <c r="V125" s="422"/>
      <c r="W125" s="526"/>
      <c r="X125" s="526"/>
      <c r="Y125" s="422"/>
      <c r="Z125" s="421"/>
      <c r="AA125" s="526"/>
      <c r="AB125" s="423"/>
      <c r="AC125" s="424"/>
      <c r="AD125" s="422"/>
      <c r="AE125" s="526"/>
      <c r="AF125" s="526"/>
      <c r="AG125" s="422"/>
      <c r="AH125" s="421"/>
      <c r="AI125" s="526"/>
      <c r="AJ125" s="423"/>
      <c r="AK125" s="424"/>
      <c r="AL125" s="422"/>
      <c r="AM125" s="526"/>
      <c r="AN125" s="526"/>
      <c r="AO125" s="526"/>
      <c r="AP125" s="422"/>
      <c r="AQ125" s="421"/>
      <c r="AR125" s="526"/>
      <c r="AS125" s="423"/>
      <c r="AT125" s="412"/>
      <c r="AU125" s="421"/>
      <c r="AV125" s="526"/>
      <c r="AW125" s="526"/>
      <c r="AX125" s="422"/>
      <c r="AY125" s="422"/>
      <c r="AZ125" s="526"/>
      <c r="BA125" s="423"/>
      <c r="BB125" s="424"/>
      <c r="BC125" s="421"/>
      <c r="BD125" s="526"/>
      <c r="BE125" s="526"/>
      <c r="BF125" s="422"/>
      <c r="BG125" s="422"/>
      <c r="BH125" s="526"/>
      <c r="BI125" s="423"/>
      <c r="BJ125" s="412"/>
      <c r="BK125" s="421"/>
      <c r="BL125" s="526"/>
      <c r="BM125" s="526"/>
      <c r="BN125" s="526"/>
      <c r="BO125" s="422"/>
      <c r="BP125" s="422"/>
      <c r="BQ125" s="526"/>
      <c r="BR125" s="423"/>
      <c r="BS125" s="424"/>
      <c r="BT125" s="421"/>
      <c r="BU125" s="526"/>
      <c r="BV125" s="526"/>
      <c r="BW125" s="422"/>
      <c r="BX125" s="422"/>
      <c r="BY125" s="526"/>
      <c r="BZ125" s="423"/>
      <c r="CA125" s="411"/>
      <c r="CB125" s="421"/>
      <c r="CC125" s="526"/>
      <c r="CD125" s="526"/>
      <c r="CE125" s="422"/>
      <c r="CF125" s="422"/>
      <c r="CG125" s="526"/>
      <c r="CH125" s="423"/>
      <c r="CI125" s="411"/>
      <c r="CJ125" s="421"/>
      <c r="CK125" s="526"/>
      <c r="CL125" s="526"/>
      <c r="CM125" s="422"/>
      <c r="CN125" s="422"/>
      <c r="CO125" s="526"/>
      <c r="CP125" s="423"/>
      <c r="CQ125" s="424"/>
      <c r="CR125" s="422"/>
      <c r="CS125" s="422"/>
      <c r="CT125" s="422"/>
      <c r="CU125" s="422">
        <f t="shared" si="28"/>
        <v>0</v>
      </c>
      <c r="CV125" s="422">
        <f t="shared" si="24"/>
        <v>0</v>
      </c>
      <c r="CW125" s="422"/>
      <c r="CX125" s="775" t="e">
        <f>+CR125/CW125-1</f>
        <v>#DIV/0!</v>
      </c>
      <c r="CY125" s="45"/>
      <c r="CZ125" s="755"/>
      <c r="DA125" s="526"/>
      <c r="DB125" s="526"/>
      <c r="DC125" s="526"/>
      <c r="DD125" s="526"/>
      <c r="DE125" s="423" t="e">
        <f>(CZ125-DD125)/DD125</f>
        <v>#DIV/0!</v>
      </c>
      <c r="DF125" s="423" t="e">
        <f>(DA125-DD125)/DD125</f>
        <v>#DIV/0!</v>
      </c>
      <c r="DG125" s="423" t="e">
        <f>(DB125-DD125)/DD125</f>
        <v>#DIV/0!</v>
      </c>
      <c r="DH125" s="423" t="e">
        <f>(DC125-DD125)/DD125</f>
        <v>#DIV/0!</v>
      </c>
      <c r="DI125" s="255"/>
      <c r="DJ125" s="44"/>
      <c r="DL125" s="44"/>
      <c r="DM125" s="389">
        <f t="shared" si="25"/>
        <v>0</v>
      </c>
      <c r="DN125" s="389">
        <f t="shared" si="26"/>
        <v>0</v>
      </c>
      <c r="DO125" s="389">
        <f t="shared" si="27"/>
        <v>0</v>
      </c>
    </row>
    <row r="126" spans="1:119" s="777" customFormat="1" ht="15" customHeight="1" outlineLevel="1">
      <c r="A126" s="770"/>
      <c r="B126" s="734" t="s">
        <v>523</v>
      </c>
      <c r="C126" s="665" t="s">
        <v>636</v>
      </c>
      <c r="D126" s="742"/>
      <c r="E126" s="742"/>
      <c r="F126" s="742"/>
      <c r="G126" s="742"/>
      <c r="H126" s="772"/>
      <c r="I126" s="773"/>
      <c r="J126" s="742"/>
      <c r="K126" s="742"/>
      <c r="L126" s="742"/>
      <c r="M126" s="742"/>
      <c r="N126" s="772"/>
      <c r="O126" s="718"/>
      <c r="P126" s="742"/>
      <c r="Q126" s="742"/>
      <c r="R126" s="742"/>
      <c r="S126" s="742"/>
      <c r="T126" s="772"/>
      <c r="U126" s="773"/>
      <c r="V126" s="742"/>
      <c r="W126" s="742"/>
      <c r="X126" s="742"/>
      <c r="Y126" s="742"/>
      <c r="Z126" s="774"/>
      <c r="AA126" s="742"/>
      <c r="AB126" s="772"/>
      <c r="AC126" s="773"/>
      <c r="AD126" s="742"/>
      <c r="AE126" s="742"/>
      <c r="AF126" s="742"/>
      <c r="AG126" s="742"/>
      <c r="AH126" s="774"/>
      <c r="AI126" s="742"/>
      <c r="AJ126" s="772"/>
      <c r="AK126" s="773"/>
      <c r="AL126" s="742"/>
      <c r="AM126" s="742"/>
      <c r="AN126" s="742"/>
      <c r="AO126" s="742"/>
      <c r="AP126" s="742"/>
      <c r="AQ126" s="774"/>
      <c r="AR126" s="742"/>
      <c r="AS126" s="772"/>
      <c r="AT126" s="718"/>
      <c r="AU126" s="774"/>
      <c r="AV126" s="742"/>
      <c r="AW126" s="742"/>
      <c r="AX126" s="742"/>
      <c r="AY126" s="742"/>
      <c r="AZ126" s="742"/>
      <c r="BA126" s="772"/>
      <c r="BB126" s="773"/>
      <c r="BC126" s="774"/>
      <c r="BD126" s="742"/>
      <c r="BE126" s="742"/>
      <c r="BF126" s="742"/>
      <c r="BG126" s="742"/>
      <c r="BH126" s="742"/>
      <c r="BI126" s="772"/>
      <c r="BJ126" s="718"/>
      <c r="BK126" s="774"/>
      <c r="BL126" s="742"/>
      <c r="BM126" s="742"/>
      <c r="BN126" s="742"/>
      <c r="BO126" s="742"/>
      <c r="BP126" s="742"/>
      <c r="BQ126" s="742"/>
      <c r="BR126" s="772"/>
      <c r="BS126" s="773"/>
      <c r="BT126" s="774"/>
      <c r="BU126" s="742"/>
      <c r="BV126" s="742"/>
      <c r="BW126" s="742"/>
      <c r="BX126" s="742"/>
      <c r="BY126" s="742"/>
      <c r="BZ126" s="772"/>
      <c r="CA126" s="717"/>
      <c r="CB126" s="774"/>
      <c r="CC126" s="742"/>
      <c r="CD126" s="742"/>
      <c r="CE126" s="742"/>
      <c r="CF126" s="742"/>
      <c r="CG126" s="742"/>
      <c r="CH126" s="772"/>
      <c r="CI126" s="717"/>
      <c r="CJ126" s="774"/>
      <c r="CK126" s="742"/>
      <c r="CL126" s="742"/>
      <c r="CM126" s="742"/>
      <c r="CN126" s="742"/>
      <c r="CO126" s="742"/>
      <c r="CP126" s="772"/>
      <c r="CQ126" s="773"/>
      <c r="CR126" s="742"/>
      <c r="CS126" s="742"/>
      <c r="CT126" s="742"/>
      <c r="CU126" s="742">
        <f t="shared" si="28"/>
        <v>0</v>
      </c>
      <c r="CV126" s="742">
        <f t="shared" si="24"/>
        <v>0</v>
      </c>
      <c r="CW126" s="742"/>
      <c r="CX126" s="802" t="e">
        <f>+CR126/CW126-1</f>
        <v>#DIV/0!</v>
      </c>
      <c r="CY126" s="106"/>
      <c r="CZ126" s="776"/>
      <c r="DA126" s="742"/>
      <c r="DB126" s="742"/>
      <c r="DC126" s="742"/>
      <c r="DD126" s="742"/>
      <c r="DE126" s="772" t="e">
        <f>(CZ126-DD126)/DD126</f>
        <v>#DIV/0!</v>
      </c>
      <c r="DF126" s="772" t="e">
        <f>(DA126-DD126)/DD126</f>
        <v>#DIV/0!</v>
      </c>
      <c r="DG126" s="772" t="e">
        <f>(DB126-DD126)/DD126</f>
        <v>#DIV/0!</v>
      </c>
      <c r="DH126" s="772" t="e">
        <f>(DC126-DD126)/DD126</f>
        <v>#DIV/0!</v>
      </c>
      <c r="DI126" s="255"/>
      <c r="DJ126" s="44"/>
      <c r="DL126" s="44"/>
      <c r="DM126" s="389">
        <f t="shared" si="25"/>
        <v>0</v>
      </c>
      <c r="DN126" s="389">
        <f t="shared" si="26"/>
        <v>0</v>
      </c>
      <c r="DO126" s="389">
        <f t="shared" si="27"/>
        <v>0</v>
      </c>
    </row>
    <row r="127" spans="1:119" s="801" customFormat="1" ht="15" customHeight="1" outlineLevel="1">
      <c r="A127" s="798"/>
      <c r="B127" s="799"/>
      <c r="C127" s="665" t="s">
        <v>637</v>
      </c>
      <c r="D127" s="422"/>
      <c r="E127" s="422"/>
      <c r="F127" s="422"/>
      <c r="G127" s="422"/>
      <c r="H127" s="423"/>
      <c r="I127" s="424"/>
      <c r="J127" s="422"/>
      <c r="K127" s="422"/>
      <c r="L127" s="422"/>
      <c r="M127" s="422"/>
      <c r="N127" s="423"/>
      <c r="O127" s="412"/>
      <c r="P127" s="422"/>
      <c r="Q127" s="422"/>
      <c r="R127" s="422"/>
      <c r="S127" s="422"/>
      <c r="T127" s="423"/>
      <c r="U127" s="424"/>
      <c r="V127" s="422"/>
      <c r="W127" s="422"/>
      <c r="X127" s="422"/>
      <c r="Y127" s="422"/>
      <c r="Z127" s="421"/>
      <c r="AA127" s="422"/>
      <c r="AB127" s="423"/>
      <c r="AC127" s="424"/>
      <c r="AD127" s="422"/>
      <c r="AE127" s="422"/>
      <c r="AF127" s="422"/>
      <c r="AG127" s="422"/>
      <c r="AH127" s="421"/>
      <c r="AI127" s="422"/>
      <c r="AJ127" s="423"/>
      <c r="AK127" s="424"/>
      <c r="AL127" s="422"/>
      <c r="AM127" s="422"/>
      <c r="AN127" s="422"/>
      <c r="AO127" s="422"/>
      <c r="AP127" s="422"/>
      <c r="AQ127" s="421"/>
      <c r="AR127" s="422"/>
      <c r="AS127" s="423"/>
      <c r="AT127" s="412"/>
      <c r="AU127" s="421"/>
      <c r="AV127" s="422"/>
      <c r="AW127" s="422"/>
      <c r="AX127" s="422"/>
      <c r="AY127" s="422"/>
      <c r="AZ127" s="422"/>
      <c r="BA127" s="423"/>
      <c r="BB127" s="424"/>
      <c r="BC127" s="421"/>
      <c r="BD127" s="422"/>
      <c r="BE127" s="422"/>
      <c r="BF127" s="422"/>
      <c r="BG127" s="422"/>
      <c r="BH127" s="422"/>
      <c r="BI127" s="423"/>
      <c r="BJ127" s="412"/>
      <c r="BK127" s="421"/>
      <c r="BL127" s="422"/>
      <c r="BM127" s="422"/>
      <c r="BN127" s="422"/>
      <c r="BO127" s="422"/>
      <c r="BP127" s="422"/>
      <c r="BQ127" s="422"/>
      <c r="BR127" s="423"/>
      <c r="BS127" s="424"/>
      <c r="BT127" s="421"/>
      <c r="BU127" s="422"/>
      <c r="BV127" s="422"/>
      <c r="BW127" s="422"/>
      <c r="BX127" s="422"/>
      <c r="BY127" s="422"/>
      <c r="BZ127" s="423"/>
      <c r="CA127" s="411"/>
      <c r="CB127" s="421"/>
      <c r="CC127" s="422"/>
      <c r="CD127" s="422"/>
      <c r="CE127" s="422"/>
      <c r="CF127" s="422"/>
      <c r="CG127" s="422"/>
      <c r="CH127" s="423"/>
      <c r="CI127" s="411"/>
      <c r="CJ127" s="421"/>
      <c r="CK127" s="422"/>
      <c r="CL127" s="422"/>
      <c r="CM127" s="422"/>
      <c r="CN127" s="422"/>
      <c r="CO127" s="422"/>
      <c r="CP127" s="423"/>
      <c r="CQ127" s="424"/>
      <c r="CR127" s="422"/>
      <c r="CS127" s="422"/>
      <c r="CT127" s="422"/>
      <c r="CU127" s="422">
        <f t="shared" si="28"/>
        <v>0</v>
      </c>
      <c r="CV127" s="422">
        <f t="shared" si="24"/>
        <v>0</v>
      </c>
      <c r="CW127" s="422"/>
      <c r="CX127" s="775"/>
      <c r="CY127" s="45"/>
      <c r="CZ127" s="800"/>
      <c r="DA127" s="422"/>
      <c r="DB127" s="422"/>
      <c r="DC127" s="422"/>
      <c r="DD127" s="422"/>
      <c r="DE127" s="423"/>
      <c r="DF127" s="423"/>
      <c r="DG127" s="423"/>
      <c r="DH127" s="423"/>
      <c r="DI127" s="255"/>
      <c r="DJ127" s="44"/>
      <c r="DL127" s="44"/>
      <c r="DM127" s="389">
        <f t="shared" si="25"/>
        <v>0</v>
      </c>
      <c r="DN127" s="389">
        <f t="shared" si="26"/>
        <v>0</v>
      </c>
      <c r="DO127" s="389">
        <f t="shared" si="27"/>
        <v>0</v>
      </c>
    </row>
    <row r="128" spans="1:119" s="767" customFormat="1" ht="15" customHeight="1" outlineLevel="1">
      <c r="A128" s="803"/>
      <c r="B128" s="759" t="s">
        <v>526</v>
      </c>
      <c r="C128" s="665" t="s">
        <v>638</v>
      </c>
      <c r="D128" s="506"/>
      <c r="E128" s="506"/>
      <c r="F128" s="506"/>
      <c r="G128" s="506"/>
      <c r="H128" s="804"/>
      <c r="I128" s="805"/>
      <c r="J128" s="506"/>
      <c r="K128" s="506"/>
      <c r="L128" s="506"/>
      <c r="M128" s="506"/>
      <c r="N128" s="804"/>
      <c r="O128" s="412"/>
      <c r="P128" s="506"/>
      <c r="Q128" s="506"/>
      <c r="R128" s="506"/>
      <c r="S128" s="506"/>
      <c r="T128" s="804"/>
      <c r="U128" s="805"/>
      <c r="V128" s="506"/>
      <c r="W128" s="506"/>
      <c r="X128" s="506"/>
      <c r="Y128" s="506"/>
      <c r="Z128" s="431"/>
      <c r="AA128" s="506"/>
      <c r="AB128" s="804"/>
      <c r="AC128" s="805"/>
      <c r="AD128" s="506"/>
      <c r="AE128" s="506"/>
      <c r="AF128" s="506"/>
      <c r="AG128" s="506"/>
      <c r="AH128" s="431"/>
      <c r="AI128" s="506"/>
      <c r="AJ128" s="804"/>
      <c r="AK128" s="805"/>
      <c r="AL128" s="506"/>
      <c r="AM128" s="506"/>
      <c r="AN128" s="506"/>
      <c r="AO128" s="506"/>
      <c r="AP128" s="506"/>
      <c r="AQ128" s="431"/>
      <c r="AR128" s="506"/>
      <c r="AS128" s="804"/>
      <c r="AT128" s="412"/>
      <c r="AU128" s="431"/>
      <c r="AV128" s="506"/>
      <c r="AW128" s="506"/>
      <c r="AX128" s="506"/>
      <c r="AY128" s="506"/>
      <c r="AZ128" s="506"/>
      <c r="BA128" s="804"/>
      <c r="BB128" s="805"/>
      <c r="BC128" s="431"/>
      <c r="BD128" s="506"/>
      <c r="BE128" s="506"/>
      <c r="BF128" s="506"/>
      <c r="BG128" s="506"/>
      <c r="BH128" s="506"/>
      <c r="BI128" s="804"/>
      <c r="BJ128" s="412"/>
      <c r="BK128" s="431"/>
      <c r="BL128" s="506"/>
      <c r="BM128" s="506"/>
      <c r="BN128" s="506"/>
      <c r="BO128" s="506"/>
      <c r="BP128" s="506"/>
      <c r="BQ128" s="506"/>
      <c r="BR128" s="804"/>
      <c r="BS128" s="805"/>
      <c r="BT128" s="431"/>
      <c r="BU128" s="506"/>
      <c r="BV128" s="506"/>
      <c r="BW128" s="506"/>
      <c r="BX128" s="506"/>
      <c r="BY128" s="506"/>
      <c r="BZ128" s="804"/>
      <c r="CA128" s="411"/>
      <c r="CB128" s="431"/>
      <c r="CC128" s="506"/>
      <c r="CD128" s="506"/>
      <c r="CE128" s="506"/>
      <c r="CF128" s="506"/>
      <c r="CG128" s="506"/>
      <c r="CH128" s="804"/>
      <c r="CI128" s="411"/>
      <c r="CJ128" s="431"/>
      <c r="CK128" s="506"/>
      <c r="CL128" s="506"/>
      <c r="CM128" s="506"/>
      <c r="CN128" s="506"/>
      <c r="CO128" s="506"/>
      <c r="CP128" s="804"/>
      <c r="CQ128" s="805"/>
      <c r="CR128" s="506"/>
      <c r="CS128" s="506"/>
      <c r="CT128" s="506"/>
      <c r="CU128" s="506">
        <f t="shared" si="28"/>
        <v>0</v>
      </c>
      <c r="CV128" s="506">
        <f t="shared" si="24"/>
        <v>0</v>
      </c>
      <c r="CW128" s="506"/>
      <c r="CX128" s="806" t="e">
        <f>+CR128/CW128-1</f>
        <v>#DIV/0!</v>
      </c>
      <c r="CY128" s="45"/>
      <c r="CZ128" s="807"/>
      <c r="DA128" s="506"/>
      <c r="DB128" s="506"/>
      <c r="DC128" s="506"/>
      <c r="DD128" s="506"/>
      <c r="DE128" s="804" t="e">
        <f>(CZ128-DD128)/DD128</f>
        <v>#DIV/0!</v>
      </c>
      <c r="DF128" s="804" t="e">
        <f>(DA128-DD128)/DD128</f>
        <v>#DIV/0!</v>
      </c>
      <c r="DG128" s="804" t="e">
        <f>(DB128-DD128)/DD128</f>
        <v>#DIV/0!</v>
      </c>
      <c r="DH128" s="804" t="e">
        <f t="shared" ref="DH128:DH133" si="29">(DC128-DD128)/DD128</f>
        <v>#DIV/0!</v>
      </c>
      <c r="DI128" s="255"/>
      <c r="DJ128" s="766"/>
      <c r="DL128" s="766"/>
      <c r="DM128" s="389">
        <f t="shared" si="25"/>
        <v>0</v>
      </c>
      <c r="DN128" s="389">
        <f t="shared" si="26"/>
        <v>0</v>
      </c>
      <c r="DO128" s="389">
        <f t="shared" si="27"/>
        <v>0</v>
      </c>
    </row>
    <row r="129" spans="1:220" s="801" customFormat="1" ht="15" customHeight="1" outlineLevel="1">
      <c r="A129" s="798"/>
      <c r="B129" s="749" t="s">
        <v>586</v>
      </c>
      <c r="C129" s="665" t="s">
        <v>639</v>
      </c>
      <c r="D129" s="422"/>
      <c r="E129" s="422"/>
      <c r="F129" s="422"/>
      <c r="G129" s="526"/>
      <c r="H129" s="423"/>
      <c r="I129" s="424"/>
      <c r="J129" s="422"/>
      <c r="K129" s="422"/>
      <c r="L129" s="422"/>
      <c r="M129" s="526"/>
      <c r="N129" s="423"/>
      <c r="O129" s="412"/>
      <c r="P129" s="422"/>
      <c r="Q129" s="422"/>
      <c r="R129" s="422"/>
      <c r="S129" s="526"/>
      <c r="T129" s="423"/>
      <c r="U129" s="424"/>
      <c r="V129" s="422"/>
      <c r="W129" s="422"/>
      <c r="X129" s="422"/>
      <c r="Y129" s="422"/>
      <c r="Z129" s="421"/>
      <c r="AA129" s="526"/>
      <c r="AB129" s="423"/>
      <c r="AC129" s="424"/>
      <c r="AD129" s="422"/>
      <c r="AE129" s="422"/>
      <c r="AF129" s="422"/>
      <c r="AG129" s="422"/>
      <c r="AH129" s="421"/>
      <c r="AI129" s="526"/>
      <c r="AJ129" s="423"/>
      <c r="AK129" s="424"/>
      <c r="AL129" s="422"/>
      <c r="AM129" s="422"/>
      <c r="AN129" s="422"/>
      <c r="AO129" s="422"/>
      <c r="AP129" s="422"/>
      <c r="AQ129" s="421"/>
      <c r="AR129" s="526"/>
      <c r="AS129" s="423"/>
      <c r="AT129" s="412"/>
      <c r="AU129" s="421"/>
      <c r="AV129" s="422"/>
      <c r="AW129" s="422"/>
      <c r="AX129" s="422"/>
      <c r="AY129" s="422"/>
      <c r="AZ129" s="526"/>
      <c r="BA129" s="423"/>
      <c r="BB129" s="424"/>
      <c r="BC129" s="421"/>
      <c r="BD129" s="422"/>
      <c r="BE129" s="422"/>
      <c r="BF129" s="422"/>
      <c r="BG129" s="422"/>
      <c r="BH129" s="526"/>
      <c r="BI129" s="423"/>
      <c r="BJ129" s="412"/>
      <c r="BK129" s="421"/>
      <c r="BL129" s="422"/>
      <c r="BM129" s="422"/>
      <c r="BN129" s="422"/>
      <c r="BO129" s="422"/>
      <c r="BP129" s="422"/>
      <c r="BQ129" s="526"/>
      <c r="BR129" s="423"/>
      <c r="BS129" s="424"/>
      <c r="BT129" s="421"/>
      <c r="BU129" s="422"/>
      <c r="BV129" s="422"/>
      <c r="BW129" s="422"/>
      <c r="BX129" s="422"/>
      <c r="BY129" s="526"/>
      <c r="BZ129" s="423"/>
      <c r="CA129" s="411"/>
      <c r="CB129" s="421"/>
      <c r="CC129" s="422"/>
      <c r="CD129" s="422"/>
      <c r="CE129" s="422"/>
      <c r="CF129" s="422"/>
      <c r="CG129" s="526"/>
      <c r="CH129" s="423"/>
      <c r="CI129" s="411"/>
      <c r="CJ129" s="421"/>
      <c r="CK129" s="422"/>
      <c r="CL129" s="422"/>
      <c r="CM129" s="422"/>
      <c r="CN129" s="422"/>
      <c r="CO129" s="526"/>
      <c r="CP129" s="423"/>
      <c r="CQ129" s="424"/>
      <c r="CR129" s="422"/>
      <c r="CS129" s="422"/>
      <c r="CT129" s="422"/>
      <c r="CU129" s="422">
        <f t="shared" si="28"/>
        <v>0</v>
      </c>
      <c r="CV129" s="422">
        <f t="shared" si="24"/>
        <v>0</v>
      </c>
      <c r="CW129" s="422"/>
      <c r="CX129" s="775"/>
      <c r="CY129" s="45"/>
      <c r="CZ129" s="800"/>
      <c r="DA129" s="422"/>
      <c r="DB129" s="422"/>
      <c r="DC129" s="422"/>
      <c r="DD129" s="526"/>
      <c r="DE129" s="423"/>
      <c r="DF129" s="423"/>
      <c r="DG129" s="423"/>
      <c r="DH129" s="423" t="e">
        <f t="shared" si="29"/>
        <v>#DIV/0!</v>
      </c>
      <c r="DI129" s="255"/>
      <c r="DJ129" s="44"/>
      <c r="DL129" s="44"/>
      <c r="DM129" s="389">
        <f t="shared" si="25"/>
        <v>0</v>
      </c>
      <c r="DN129" s="389">
        <f t="shared" si="26"/>
        <v>0</v>
      </c>
      <c r="DO129" s="389">
        <f t="shared" si="27"/>
        <v>0</v>
      </c>
    </row>
    <row r="130" spans="1:220" s="801" customFormat="1" ht="15" customHeight="1" outlineLevel="1">
      <c r="A130" s="798"/>
      <c r="B130" s="749" t="s">
        <v>588</v>
      </c>
      <c r="C130" s="665" t="s">
        <v>640</v>
      </c>
      <c r="D130" s="422"/>
      <c r="E130" s="422"/>
      <c r="F130" s="422"/>
      <c r="G130" s="526"/>
      <c r="H130" s="423"/>
      <c r="I130" s="424"/>
      <c r="J130" s="422"/>
      <c r="K130" s="422"/>
      <c r="L130" s="422"/>
      <c r="M130" s="526"/>
      <c r="N130" s="423"/>
      <c r="O130" s="412"/>
      <c r="P130" s="422"/>
      <c r="Q130" s="422"/>
      <c r="R130" s="422"/>
      <c r="S130" s="526"/>
      <c r="T130" s="423"/>
      <c r="U130" s="424"/>
      <c r="V130" s="422"/>
      <c r="W130" s="422"/>
      <c r="X130" s="422"/>
      <c r="Y130" s="422"/>
      <c r="Z130" s="421"/>
      <c r="AA130" s="526"/>
      <c r="AB130" s="423"/>
      <c r="AC130" s="424"/>
      <c r="AD130" s="422"/>
      <c r="AE130" s="422"/>
      <c r="AF130" s="422"/>
      <c r="AG130" s="422"/>
      <c r="AH130" s="421"/>
      <c r="AI130" s="526"/>
      <c r="AJ130" s="423"/>
      <c r="AK130" s="424"/>
      <c r="AL130" s="422"/>
      <c r="AM130" s="422"/>
      <c r="AN130" s="422"/>
      <c r="AO130" s="422"/>
      <c r="AP130" s="422"/>
      <c r="AQ130" s="421"/>
      <c r="AR130" s="526"/>
      <c r="AS130" s="423"/>
      <c r="AT130" s="412"/>
      <c r="AU130" s="421"/>
      <c r="AV130" s="422"/>
      <c r="AW130" s="422"/>
      <c r="AX130" s="422"/>
      <c r="AY130" s="422"/>
      <c r="AZ130" s="526"/>
      <c r="BA130" s="423"/>
      <c r="BB130" s="424"/>
      <c r="BC130" s="421"/>
      <c r="BD130" s="422"/>
      <c r="BE130" s="422"/>
      <c r="BF130" s="422"/>
      <c r="BG130" s="422"/>
      <c r="BH130" s="526"/>
      <c r="BI130" s="423"/>
      <c r="BJ130" s="412"/>
      <c r="BK130" s="421"/>
      <c r="BL130" s="422"/>
      <c r="BM130" s="422"/>
      <c r="BN130" s="422"/>
      <c r="BO130" s="422"/>
      <c r="BP130" s="422"/>
      <c r="BQ130" s="526"/>
      <c r="BR130" s="423"/>
      <c r="BS130" s="424"/>
      <c r="BT130" s="421"/>
      <c r="BU130" s="422"/>
      <c r="BV130" s="422"/>
      <c r="BW130" s="422"/>
      <c r="BX130" s="422"/>
      <c r="BY130" s="526"/>
      <c r="BZ130" s="423"/>
      <c r="CA130" s="411"/>
      <c r="CB130" s="421"/>
      <c r="CC130" s="422"/>
      <c r="CD130" s="422"/>
      <c r="CE130" s="422"/>
      <c r="CF130" s="422"/>
      <c r="CG130" s="526"/>
      <c r="CH130" s="423"/>
      <c r="CI130" s="411"/>
      <c r="CJ130" s="421"/>
      <c r="CK130" s="422"/>
      <c r="CL130" s="422"/>
      <c r="CM130" s="422"/>
      <c r="CN130" s="422"/>
      <c r="CO130" s="526"/>
      <c r="CP130" s="423"/>
      <c r="CQ130" s="424"/>
      <c r="CR130" s="422"/>
      <c r="CS130" s="422"/>
      <c r="CT130" s="422"/>
      <c r="CU130" s="422">
        <f t="shared" si="28"/>
        <v>0</v>
      </c>
      <c r="CV130" s="422">
        <f t="shared" si="24"/>
        <v>0</v>
      </c>
      <c r="CW130" s="422"/>
      <c r="CX130" s="775"/>
      <c r="CY130" s="45"/>
      <c r="CZ130" s="800"/>
      <c r="DA130" s="422"/>
      <c r="DB130" s="422"/>
      <c r="DC130" s="422"/>
      <c r="DD130" s="526"/>
      <c r="DE130" s="423"/>
      <c r="DF130" s="423"/>
      <c r="DG130" s="423"/>
      <c r="DH130" s="423" t="e">
        <f t="shared" si="29"/>
        <v>#DIV/0!</v>
      </c>
      <c r="DI130" s="255"/>
      <c r="DJ130" s="44"/>
      <c r="DL130" s="44"/>
      <c r="DM130" s="389">
        <f t="shared" si="25"/>
        <v>0</v>
      </c>
      <c r="DN130" s="389">
        <f t="shared" si="26"/>
        <v>0</v>
      </c>
      <c r="DO130" s="389">
        <f t="shared" si="27"/>
        <v>0</v>
      </c>
    </row>
    <row r="131" spans="1:220" s="801" customFormat="1" ht="25.5" customHeight="1" outlineLevel="1">
      <c r="A131" s="798"/>
      <c r="B131" s="823" t="s">
        <v>641</v>
      </c>
      <c r="C131" s="665" t="s">
        <v>642</v>
      </c>
      <c r="D131" s="422"/>
      <c r="E131" s="422"/>
      <c r="F131" s="422"/>
      <c r="G131" s="526"/>
      <c r="H131" s="423"/>
      <c r="I131" s="424"/>
      <c r="J131" s="422"/>
      <c r="K131" s="422"/>
      <c r="L131" s="422"/>
      <c r="M131" s="526"/>
      <c r="N131" s="423"/>
      <c r="O131" s="412"/>
      <c r="P131" s="422"/>
      <c r="Q131" s="422"/>
      <c r="R131" s="422"/>
      <c r="S131" s="526"/>
      <c r="T131" s="423"/>
      <c r="U131" s="424"/>
      <c r="V131" s="422"/>
      <c r="W131" s="422"/>
      <c r="X131" s="422"/>
      <c r="Y131" s="422"/>
      <c r="Z131" s="421"/>
      <c r="AA131" s="526"/>
      <c r="AB131" s="423"/>
      <c r="AC131" s="424"/>
      <c r="AD131" s="422"/>
      <c r="AE131" s="422"/>
      <c r="AF131" s="422"/>
      <c r="AG131" s="422"/>
      <c r="AH131" s="421"/>
      <c r="AI131" s="526"/>
      <c r="AJ131" s="423"/>
      <c r="AK131" s="424"/>
      <c r="AL131" s="422"/>
      <c r="AM131" s="422"/>
      <c r="AN131" s="422"/>
      <c r="AO131" s="422"/>
      <c r="AP131" s="422"/>
      <c r="AQ131" s="421"/>
      <c r="AR131" s="526"/>
      <c r="AS131" s="423"/>
      <c r="AT131" s="412"/>
      <c r="AU131" s="421"/>
      <c r="AV131" s="422"/>
      <c r="AW131" s="422"/>
      <c r="AX131" s="422"/>
      <c r="AY131" s="422"/>
      <c r="AZ131" s="526"/>
      <c r="BA131" s="423"/>
      <c r="BB131" s="424"/>
      <c r="BC131" s="421"/>
      <c r="BD131" s="422"/>
      <c r="BE131" s="422"/>
      <c r="BF131" s="422"/>
      <c r="BG131" s="422"/>
      <c r="BH131" s="526"/>
      <c r="BI131" s="423"/>
      <c r="BJ131" s="412"/>
      <c r="BK131" s="421"/>
      <c r="BL131" s="422"/>
      <c r="BM131" s="422"/>
      <c r="BN131" s="422"/>
      <c r="BO131" s="422"/>
      <c r="BP131" s="422"/>
      <c r="BQ131" s="526"/>
      <c r="BR131" s="423"/>
      <c r="BS131" s="424"/>
      <c r="BT131" s="421"/>
      <c r="BU131" s="422"/>
      <c r="BV131" s="422"/>
      <c r="BW131" s="422"/>
      <c r="BX131" s="422"/>
      <c r="BY131" s="526"/>
      <c r="BZ131" s="423"/>
      <c r="CA131" s="411"/>
      <c r="CB131" s="421"/>
      <c r="CC131" s="422"/>
      <c r="CD131" s="422"/>
      <c r="CE131" s="422"/>
      <c r="CF131" s="422"/>
      <c r="CG131" s="526"/>
      <c r="CH131" s="423"/>
      <c r="CI131" s="411"/>
      <c r="CJ131" s="421"/>
      <c r="CK131" s="422"/>
      <c r="CL131" s="422"/>
      <c r="CM131" s="422"/>
      <c r="CN131" s="422"/>
      <c r="CO131" s="526"/>
      <c r="CP131" s="423"/>
      <c r="CQ131" s="424"/>
      <c r="CR131" s="422"/>
      <c r="CS131" s="422"/>
      <c r="CT131" s="422"/>
      <c r="CU131" s="422">
        <f t="shared" si="28"/>
        <v>0</v>
      </c>
      <c r="CV131" s="422">
        <f t="shared" si="24"/>
        <v>0</v>
      </c>
      <c r="CW131" s="422"/>
      <c r="CX131" s="775"/>
      <c r="CY131" s="45"/>
      <c r="CZ131" s="800"/>
      <c r="DA131" s="422"/>
      <c r="DB131" s="422"/>
      <c r="DC131" s="422"/>
      <c r="DD131" s="526"/>
      <c r="DE131" s="423"/>
      <c r="DF131" s="423"/>
      <c r="DG131" s="423"/>
      <c r="DH131" s="423" t="e">
        <f t="shared" si="29"/>
        <v>#DIV/0!</v>
      </c>
      <c r="DI131" s="255"/>
      <c r="DJ131" s="44"/>
      <c r="DL131" s="44"/>
      <c r="DM131" s="389">
        <f t="shared" si="25"/>
        <v>0</v>
      </c>
      <c r="DN131" s="389">
        <f t="shared" si="26"/>
        <v>0</v>
      </c>
      <c r="DO131" s="389">
        <f t="shared" si="27"/>
        <v>0</v>
      </c>
    </row>
    <row r="132" spans="1:220" s="801" customFormat="1" ht="24.75" customHeight="1" outlineLevel="1">
      <c r="A132" s="798"/>
      <c r="B132" s="823" t="s">
        <v>643</v>
      </c>
      <c r="C132" s="665" t="s">
        <v>644</v>
      </c>
      <c r="D132" s="422"/>
      <c r="E132" s="422"/>
      <c r="F132" s="422"/>
      <c r="G132" s="526"/>
      <c r="H132" s="423"/>
      <c r="I132" s="424"/>
      <c r="J132" s="422"/>
      <c r="K132" s="422"/>
      <c r="L132" s="422"/>
      <c r="M132" s="526"/>
      <c r="N132" s="423"/>
      <c r="O132" s="412"/>
      <c r="P132" s="422"/>
      <c r="Q132" s="422"/>
      <c r="R132" s="422"/>
      <c r="S132" s="526"/>
      <c r="T132" s="423"/>
      <c r="U132" s="424"/>
      <c r="V132" s="422"/>
      <c r="W132" s="422"/>
      <c r="X132" s="422"/>
      <c r="Y132" s="422"/>
      <c r="Z132" s="421"/>
      <c r="AA132" s="526"/>
      <c r="AB132" s="423"/>
      <c r="AC132" s="424"/>
      <c r="AD132" s="422"/>
      <c r="AE132" s="422"/>
      <c r="AF132" s="422"/>
      <c r="AG132" s="422"/>
      <c r="AH132" s="421"/>
      <c r="AI132" s="526"/>
      <c r="AJ132" s="423"/>
      <c r="AK132" s="424"/>
      <c r="AL132" s="422"/>
      <c r="AM132" s="422"/>
      <c r="AN132" s="422"/>
      <c r="AO132" s="422"/>
      <c r="AP132" s="422"/>
      <c r="AQ132" s="421"/>
      <c r="AR132" s="526"/>
      <c r="AS132" s="423"/>
      <c r="AT132" s="412"/>
      <c r="AU132" s="421"/>
      <c r="AV132" s="422"/>
      <c r="AW132" s="422"/>
      <c r="AX132" s="422"/>
      <c r="AY132" s="422"/>
      <c r="AZ132" s="526"/>
      <c r="BA132" s="423"/>
      <c r="BB132" s="424"/>
      <c r="BC132" s="421"/>
      <c r="BD132" s="422"/>
      <c r="BE132" s="422"/>
      <c r="BF132" s="422"/>
      <c r="BG132" s="422"/>
      <c r="BH132" s="526"/>
      <c r="BI132" s="423"/>
      <c r="BJ132" s="412"/>
      <c r="BK132" s="421"/>
      <c r="BL132" s="422"/>
      <c r="BM132" s="422"/>
      <c r="BN132" s="422"/>
      <c r="BO132" s="422"/>
      <c r="BP132" s="422"/>
      <c r="BQ132" s="526"/>
      <c r="BR132" s="423"/>
      <c r="BS132" s="424"/>
      <c r="BT132" s="421"/>
      <c r="BU132" s="422"/>
      <c r="BV132" s="422"/>
      <c r="BW132" s="422"/>
      <c r="BX132" s="422"/>
      <c r="BY132" s="526"/>
      <c r="BZ132" s="423"/>
      <c r="CA132" s="411"/>
      <c r="CB132" s="421"/>
      <c r="CC132" s="422"/>
      <c r="CD132" s="422"/>
      <c r="CE132" s="422"/>
      <c r="CF132" s="422"/>
      <c r="CG132" s="526"/>
      <c r="CH132" s="423"/>
      <c r="CI132" s="411"/>
      <c r="CJ132" s="421"/>
      <c r="CK132" s="422"/>
      <c r="CL132" s="422"/>
      <c r="CM132" s="422"/>
      <c r="CN132" s="422"/>
      <c r="CO132" s="526"/>
      <c r="CP132" s="423"/>
      <c r="CQ132" s="424"/>
      <c r="CR132" s="422"/>
      <c r="CS132" s="422"/>
      <c r="CT132" s="422"/>
      <c r="CU132" s="422">
        <f t="shared" si="28"/>
        <v>0</v>
      </c>
      <c r="CV132" s="422">
        <f t="shared" si="24"/>
        <v>0</v>
      </c>
      <c r="CW132" s="422"/>
      <c r="CX132" s="775" t="e">
        <f>+CR132/CW132-1</f>
        <v>#DIV/0!</v>
      </c>
      <c r="CY132" s="45"/>
      <c r="CZ132" s="800"/>
      <c r="DA132" s="422"/>
      <c r="DB132" s="422"/>
      <c r="DC132" s="422"/>
      <c r="DD132" s="526"/>
      <c r="DE132" s="423" t="e">
        <f>(CZ132-DD132)/DD132</f>
        <v>#DIV/0!</v>
      </c>
      <c r="DF132" s="423" t="e">
        <f>(DA132-DD132)/DD132</f>
        <v>#DIV/0!</v>
      </c>
      <c r="DG132" s="423" t="e">
        <f>(DB132-DD132)/DD132</f>
        <v>#DIV/0!</v>
      </c>
      <c r="DH132" s="423" t="e">
        <f t="shared" si="29"/>
        <v>#DIV/0!</v>
      </c>
      <c r="DI132" s="255"/>
      <c r="DJ132" s="44"/>
      <c r="DL132" s="44"/>
      <c r="DM132" s="389">
        <f t="shared" si="25"/>
        <v>0</v>
      </c>
      <c r="DN132" s="389">
        <f t="shared" si="26"/>
        <v>0</v>
      </c>
      <c r="DO132" s="389">
        <f t="shared" si="27"/>
        <v>0</v>
      </c>
    </row>
    <row r="133" spans="1:220" s="801" customFormat="1" ht="15" customHeight="1" outlineLevel="1">
      <c r="A133" s="798"/>
      <c r="B133" s="749" t="s">
        <v>529</v>
      </c>
      <c r="C133" s="665" t="s">
        <v>645</v>
      </c>
      <c r="D133" s="422"/>
      <c r="E133" s="422"/>
      <c r="F133" s="422"/>
      <c r="G133" s="526"/>
      <c r="H133" s="423"/>
      <c r="I133" s="424"/>
      <c r="J133" s="422"/>
      <c r="K133" s="422"/>
      <c r="L133" s="422"/>
      <c r="M133" s="526"/>
      <c r="N133" s="423"/>
      <c r="O133" s="412"/>
      <c r="P133" s="422"/>
      <c r="Q133" s="422"/>
      <c r="R133" s="422"/>
      <c r="S133" s="526"/>
      <c r="T133" s="423"/>
      <c r="U133" s="424"/>
      <c r="V133" s="422"/>
      <c r="W133" s="422"/>
      <c r="X133" s="422"/>
      <c r="Y133" s="422"/>
      <c r="Z133" s="421"/>
      <c r="AA133" s="526"/>
      <c r="AB133" s="423"/>
      <c r="AC133" s="424"/>
      <c r="AD133" s="422"/>
      <c r="AE133" s="422"/>
      <c r="AF133" s="422"/>
      <c r="AG133" s="422"/>
      <c r="AH133" s="421"/>
      <c r="AI133" s="526"/>
      <c r="AJ133" s="423"/>
      <c r="AK133" s="424"/>
      <c r="AL133" s="422"/>
      <c r="AM133" s="422"/>
      <c r="AN133" s="422"/>
      <c r="AO133" s="422"/>
      <c r="AP133" s="422"/>
      <c r="AQ133" s="421"/>
      <c r="AR133" s="526"/>
      <c r="AS133" s="423"/>
      <c r="AT133" s="412"/>
      <c r="AU133" s="421"/>
      <c r="AV133" s="422"/>
      <c r="AW133" s="422"/>
      <c r="AX133" s="422"/>
      <c r="AY133" s="422"/>
      <c r="AZ133" s="526"/>
      <c r="BA133" s="423"/>
      <c r="BB133" s="424"/>
      <c r="BC133" s="421"/>
      <c r="BD133" s="422"/>
      <c r="BE133" s="422"/>
      <c r="BF133" s="422"/>
      <c r="BG133" s="422"/>
      <c r="BH133" s="526"/>
      <c r="BI133" s="423"/>
      <c r="BJ133" s="412"/>
      <c r="BK133" s="421"/>
      <c r="BL133" s="422"/>
      <c r="BM133" s="422"/>
      <c r="BN133" s="422"/>
      <c r="BO133" s="422"/>
      <c r="BP133" s="422"/>
      <c r="BQ133" s="526"/>
      <c r="BR133" s="423"/>
      <c r="BS133" s="424"/>
      <c r="BT133" s="421"/>
      <c r="BU133" s="422"/>
      <c r="BV133" s="422"/>
      <c r="BW133" s="422"/>
      <c r="BX133" s="422"/>
      <c r="BY133" s="526"/>
      <c r="BZ133" s="423"/>
      <c r="CA133" s="411"/>
      <c r="CB133" s="421"/>
      <c r="CC133" s="422"/>
      <c r="CD133" s="422"/>
      <c r="CE133" s="422"/>
      <c r="CF133" s="422"/>
      <c r="CG133" s="526"/>
      <c r="CH133" s="423"/>
      <c r="CI133" s="411"/>
      <c r="CJ133" s="421"/>
      <c r="CK133" s="422"/>
      <c r="CL133" s="422"/>
      <c r="CM133" s="422"/>
      <c r="CN133" s="422"/>
      <c r="CO133" s="526"/>
      <c r="CP133" s="423"/>
      <c r="CQ133" s="424"/>
      <c r="CR133" s="422"/>
      <c r="CS133" s="422"/>
      <c r="CT133" s="422"/>
      <c r="CU133" s="422">
        <f t="shared" si="28"/>
        <v>0</v>
      </c>
      <c r="CV133" s="422">
        <f t="shared" si="24"/>
        <v>0</v>
      </c>
      <c r="CW133" s="422"/>
      <c r="CX133" s="775" t="e">
        <f>+CR133/CW133-1</f>
        <v>#DIV/0!</v>
      </c>
      <c r="CY133" s="45"/>
      <c r="CZ133" s="800"/>
      <c r="DA133" s="422"/>
      <c r="DB133" s="422"/>
      <c r="DC133" s="422"/>
      <c r="DD133" s="526"/>
      <c r="DE133" s="423" t="e">
        <f>(CZ133-DD133)/DD133</f>
        <v>#DIV/0!</v>
      </c>
      <c r="DF133" s="423" t="e">
        <f>(DA133-DD133)/DD133</f>
        <v>#DIV/0!</v>
      </c>
      <c r="DG133" s="423" t="e">
        <f>(DB133-DD133)/DD133</f>
        <v>#DIV/0!</v>
      </c>
      <c r="DH133" s="423" t="e">
        <f t="shared" si="29"/>
        <v>#DIV/0!</v>
      </c>
      <c r="DI133" s="255"/>
      <c r="DJ133" s="44"/>
      <c r="DL133" s="44"/>
      <c r="DM133" s="389">
        <f t="shared" si="25"/>
        <v>0</v>
      </c>
      <c r="DN133" s="389">
        <f t="shared" si="26"/>
        <v>0</v>
      </c>
      <c r="DO133" s="389">
        <f t="shared" si="27"/>
        <v>0</v>
      </c>
    </row>
    <row r="134" spans="1:220" s="801" customFormat="1" ht="15" customHeight="1" outlineLevel="1">
      <c r="A134" s="798"/>
      <c r="B134" s="749" t="s">
        <v>533</v>
      </c>
      <c r="C134" s="665" t="s">
        <v>646</v>
      </c>
      <c r="D134" s="422"/>
      <c r="E134" s="422"/>
      <c r="F134" s="422"/>
      <c r="G134" s="526"/>
      <c r="H134" s="423"/>
      <c r="I134" s="424"/>
      <c r="J134" s="422"/>
      <c r="K134" s="422"/>
      <c r="L134" s="422"/>
      <c r="M134" s="526"/>
      <c r="N134" s="423"/>
      <c r="O134" s="412"/>
      <c r="P134" s="422"/>
      <c r="Q134" s="422"/>
      <c r="R134" s="422"/>
      <c r="S134" s="526"/>
      <c r="T134" s="423"/>
      <c r="U134" s="424"/>
      <c r="V134" s="422"/>
      <c r="W134" s="422"/>
      <c r="X134" s="422"/>
      <c r="Y134" s="422"/>
      <c r="Z134" s="421"/>
      <c r="AA134" s="526"/>
      <c r="AB134" s="423"/>
      <c r="AC134" s="424"/>
      <c r="AD134" s="422"/>
      <c r="AE134" s="422"/>
      <c r="AF134" s="422"/>
      <c r="AG134" s="422"/>
      <c r="AH134" s="421"/>
      <c r="AI134" s="526"/>
      <c r="AJ134" s="423"/>
      <c r="AK134" s="424"/>
      <c r="AL134" s="422"/>
      <c r="AM134" s="422"/>
      <c r="AN134" s="422"/>
      <c r="AO134" s="422"/>
      <c r="AP134" s="422"/>
      <c r="AQ134" s="421"/>
      <c r="AR134" s="526"/>
      <c r="AS134" s="423"/>
      <c r="AT134" s="412"/>
      <c r="AU134" s="421"/>
      <c r="AV134" s="422"/>
      <c r="AW134" s="422"/>
      <c r="AX134" s="422"/>
      <c r="AY134" s="422"/>
      <c r="AZ134" s="526"/>
      <c r="BA134" s="423"/>
      <c r="BB134" s="424"/>
      <c r="BC134" s="421"/>
      <c r="BD134" s="422"/>
      <c r="BE134" s="422"/>
      <c r="BF134" s="422"/>
      <c r="BG134" s="422"/>
      <c r="BH134" s="526"/>
      <c r="BI134" s="423"/>
      <c r="BJ134" s="412"/>
      <c r="BK134" s="421"/>
      <c r="BL134" s="422"/>
      <c r="BM134" s="422"/>
      <c r="BN134" s="422"/>
      <c r="BO134" s="422"/>
      <c r="BP134" s="422"/>
      <c r="BQ134" s="526"/>
      <c r="BR134" s="423"/>
      <c r="BS134" s="424"/>
      <c r="BT134" s="421"/>
      <c r="BU134" s="422"/>
      <c r="BV134" s="422"/>
      <c r="BW134" s="422"/>
      <c r="BX134" s="422"/>
      <c r="BY134" s="526"/>
      <c r="BZ134" s="423"/>
      <c r="CA134" s="411"/>
      <c r="CB134" s="421"/>
      <c r="CC134" s="422"/>
      <c r="CD134" s="422"/>
      <c r="CE134" s="422"/>
      <c r="CF134" s="422"/>
      <c r="CG134" s="526"/>
      <c r="CH134" s="423"/>
      <c r="CI134" s="411"/>
      <c r="CJ134" s="421"/>
      <c r="CK134" s="422"/>
      <c r="CL134" s="422"/>
      <c r="CM134" s="422"/>
      <c r="CN134" s="422"/>
      <c r="CO134" s="526"/>
      <c r="CP134" s="423"/>
      <c r="CQ134" s="424"/>
      <c r="CR134" s="422"/>
      <c r="CS134" s="422"/>
      <c r="CT134" s="422"/>
      <c r="CU134" s="422">
        <f t="shared" si="28"/>
        <v>0</v>
      </c>
      <c r="CV134" s="422">
        <f t="shared" si="24"/>
        <v>0</v>
      </c>
      <c r="CW134" s="422"/>
      <c r="CX134" s="775"/>
      <c r="CY134" s="45"/>
      <c r="CZ134" s="800"/>
      <c r="DA134" s="422"/>
      <c r="DB134" s="422"/>
      <c r="DC134" s="422"/>
      <c r="DD134" s="526"/>
      <c r="DE134" s="423"/>
      <c r="DF134" s="423"/>
      <c r="DG134" s="423"/>
      <c r="DH134" s="423"/>
      <c r="DI134" s="255"/>
      <c r="DJ134" s="44"/>
      <c r="DL134" s="44"/>
      <c r="DM134" s="389">
        <f t="shared" si="25"/>
        <v>0</v>
      </c>
      <c r="DN134" s="389">
        <f t="shared" si="26"/>
        <v>0</v>
      </c>
      <c r="DO134" s="389">
        <f t="shared" si="27"/>
        <v>0</v>
      </c>
    </row>
    <row r="135" spans="1:220" s="801" customFormat="1" ht="15" customHeight="1" outlineLevel="1">
      <c r="A135" s="798"/>
      <c r="B135" s="749" t="s">
        <v>535</v>
      </c>
      <c r="C135" s="665" t="s">
        <v>647</v>
      </c>
      <c r="D135" s="422"/>
      <c r="E135" s="422"/>
      <c r="F135" s="422"/>
      <c r="G135" s="526"/>
      <c r="H135" s="423"/>
      <c r="I135" s="424"/>
      <c r="J135" s="422"/>
      <c r="K135" s="422"/>
      <c r="L135" s="422"/>
      <c r="M135" s="526"/>
      <c r="N135" s="423"/>
      <c r="O135" s="412"/>
      <c r="P135" s="422"/>
      <c r="Q135" s="422"/>
      <c r="R135" s="422"/>
      <c r="S135" s="526"/>
      <c r="T135" s="423"/>
      <c r="U135" s="424"/>
      <c r="V135" s="422"/>
      <c r="W135" s="422"/>
      <c r="X135" s="422"/>
      <c r="Y135" s="422"/>
      <c r="Z135" s="421"/>
      <c r="AA135" s="526"/>
      <c r="AB135" s="423"/>
      <c r="AC135" s="424"/>
      <c r="AD135" s="422"/>
      <c r="AE135" s="422"/>
      <c r="AF135" s="422"/>
      <c r="AG135" s="422"/>
      <c r="AH135" s="421"/>
      <c r="AI135" s="526"/>
      <c r="AJ135" s="423"/>
      <c r="AK135" s="424"/>
      <c r="AL135" s="422"/>
      <c r="AM135" s="422"/>
      <c r="AN135" s="422"/>
      <c r="AO135" s="422"/>
      <c r="AP135" s="422"/>
      <c r="AQ135" s="421"/>
      <c r="AR135" s="526"/>
      <c r="AS135" s="423"/>
      <c r="AT135" s="412"/>
      <c r="AU135" s="421"/>
      <c r="AV135" s="422"/>
      <c r="AW135" s="422"/>
      <c r="AX135" s="422"/>
      <c r="AY135" s="422"/>
      <c r="AZ135" s="526"/>
      <c r="BA135" s="423"/>
      <c r="BB135" s="424"/>
      <c r="BC135" s="421"/>
      <c r="BD135" s="422"/>
      <c r="BE135" s="422"/>
      <c r="BF135" s="422"/>
      <c r="BG135" s="422"/>
      <c r="BH135" s="526"/>
      <c r="BI135" s="423"/>
      <c r="BJ135" s="412"/>
      <c r="BK135" s="421"/>
      <c r="BL135" s="422"/>
      <c r="BM135" s="422"/>
      <c r="BN135" s="422"/>
      <c r="BO135" s="422"/>
      <c r="BP135" s="422"/>
      <c r="BQ135" s="526"/>
      <c r="BR135" s="423"/>
      <c r="BS135" s="424"/>
      <c r="BT135" s="421"/>
      <c r="BU135" s="422"/>
      <c r="BV135" s="422"/>
      <c r="BW135" s="422"/>
      <c r="BX135" s="422"/>
      <c r="BY135" s="526"/>
      <c r="BZ135" s="423"/>
      <c r="CA135" s="411"/>
      <c r="CB135" s="421"/>
      <c r="CC135" s="422"/>
      <c r="CD135" s="422"/>
      <c r="CE135" s="422"/>
      <c r="CF135" s="422"/>
      <c r="CG135" s="526"/>
      <c r="CH135" s="423"/>
      <c r="CI135" s="411"/>
      <c r="CJ135" s="421"/>
      <c r="CK135" s="422"/>
      <c r="CL135" s="422"/>
      <c r="CM135" s="422"/>
      <c r="CN135" s="422"/>
      <c r="CO135" s="526"/>
      <c r="CP135" s="423"/>
      <c r="CQ135" s="424"/>
      <c r="CR135" s="422"/>
      <c r="CS135" s="422"/>
      <c r="CT135" s="422"/>
      <c r="CU135" s="422">
        <f t="shared" si="28"/>
        <v>0</v>
      </c>
      <c r="CV135" s="422">
        <f t="shared" si="24"/>
        <v>0</v>
      </c>
      <c r="CW135" s="422"/>
      <c r="CX135" s="775"/>
      <c r="CY135" s="45"/>
      <c r="CZ135" s="800"/>
      <c r="DA135" s="422"/>
      <c r="DB135" s="422"/>
      <c r="DC135" s="422"/>
      <c r="DD135" s="526"/>
      <c r="DE135" s="423"/>
      <c r="DF135" s="423"/>
      <c r="DG135" s="423"/>
      <c r="DH135" s="423"/>
      <c r="DI135" s="255"/>
      <c r="DJ135" s="44"/>
      <c r="DL135" s="44"/>
      <c r="DM135" s="389">
        <f t="shared" si="25"/>
        <v>0</v>
      </c>
      <c r="DN135" s="389">
        <f t="shared" si="26"/>
        <v>0</v>
      </c>
      <c r="DO135" s="389">
        <f t="shared" si="27"/>
        <v>0</v>
      </c>
    </row>
    <row r="136" spans="1:220" s="801" customFormat="1" ht="15" customHeight="1" outlineLevel="1">
      <c r="A136" s="798"/>
      <c r="B136" s="749" t="s">
        <v>537</v>
      </c>
      <c r="C136" s="665" t="s">
        <v>648</v>
      </c>
      <c r="D136" s="422"/>
      <c r="E136" s="422"/>
      <c r="F136" s="422"/>
      <c r="G136" s="526"/>
      <c r="H136" s="423"/>
      <c r="I136" s="424"/>
      <c r="J136" s="422"/>
      <c r="K136" s="422"/>
      <c r="L136" s="422"/>
      <c r="M136" s="526"/>
      <c r="N136" s="423"/>
      <c r="O136" s="412"/>
      <c r="P136" s="422"/>
      <c r="Q136" s="422"/>
      <c r="R136" s="422"/>
      <c r="S136" s="526"/>
      <c r="T136" s="423"/>
      <c r="U136" s="424"/>
      <c r="V136" s="422"/>
      <c r="W136" s="422"/>
      <c r="X136" s="422"/>
      <c r="Y136" s="422"/>
      <c r="Z136" s="421"/>
      <c r="AA136" s="526"/>
      <c r="AB136" s="423"/>
      <c r="AC136" s="424"/>
      <c r="AD136" s="422"/>
      <c r="AE136" s="422"/>
      <c r="AF136" s="422"/>
      <c r="AG136" s="422"/>
      <c r="AH136" s="421"/>
      <c r="AI136" s="526"/>
      <c r="AJ136" s="423"/>
      <c r="AK136" s="424"/>
      <c r="AL136" s="422"/>
      <c r="AM136" s="422"/>
      <c r="AN136" s="422"/>
      <c r="AO136" s="422"/>
      <c r="AP136" s="422"/>
      <c r="AQ136" s="421"/>
      <c r="AR136" s="526"/>
      <c r="AS136" s="423"/>
      <c r="AT136" s="412"/>
      <c r="AU136" s="421"/>
      <c r="AV136" s="422"/>
      <c r="AW136" s="422"/>
      <c r="AX136" s="422"/>
      <c r="AY136" s="422"/>
      <c r="AZ136" s="526"/>
      <c r="BA136" s="423"/>
      <c r="BB136" s="424"/>
      <c r="BC136" s="421"/>
      <c r="BD136" s="422"/>
      <c r="BE136" s="422"/>
      <c r="BF136" s="422"/>
      <c r="BG136" s="422"/>
      <c r="BH136" s="526"/>
      <c r="BI136" s="423"/>
      <c r="BJ136" s="412"/>
      <c r="BK136" s="421"/>
      <c r="BL136" s="422"/>
      <c r="BM136" s="422"/>
      <c r="BN136" s="422"/>
      <c r="BO136" s="422"/>
      <c r="BP136" s="422"/>
      <c r="BQ136" s="526"/>
      <c r="BR136" s="423"/>
      <c r="BS136" s="424"/>
      <c r="BT136" s="421"/>
      <c r="BU136" s="422"/>
      <c r="BV136" s="422"/>
      <c r="BW136" s="422"/>
      <c r="BX136" s="422"/>
      <c r="BY136" s="526"/>
      <c r="BZ136" s="423"/>
      <c r="CA136" s="411"/>
      <c r="CB136" s="421"/>
      <c r="CC136" s="422"/>
      <c r="CD136" s="422"/>
      <c r="CE136" s="422"/>
      <c r="CF136" s="422"/>
      <c r="CG136" s="526"/>
      <c r="CH136" s="423"/>
      <c r="CI136" s="411"/>
      <c r="CJ136" s="421"/>
      <c r="CK136" s="422"/>
      <c r="CL136" s="422"/>
      <c r="CM136" s="422"/>
      <c r="CN136" s="422"/>
      <c r="CO136" s="526"/>
      <c r="CP136" s="423"/>
      <c r="CQ136" s="424"/>
      <c r="CR136" s="422"/>
      <c r="CS136" s="422"/>
      <c r="CT136" s="422"/>
      <c r="CU136" s="422">
        <f t="shared" si="28"/>
        <v>0</v>
      </c>
      <c r="CV136" s="422">
        <f t="shared" ref="CV136:CV171" si="30">+CR136-CT136</f>
        <v>0</v>
      </c>
      <c r="CW136" s="422"/>
      <c r="CX136" s="775"/>
      <c r="CY136" s="45"/>
      <c r="CZ136" s="800"/>
      <c r="DA136" s="422"/>
      <c r="DB136" s="422"/>
      <c r="DC136" s="422"/>
      <c r="DD136" s="526"/>
      <c r="DE136" s="423"/>
      <c r="DF136" s="423"/>
      <c r="DG136" s="423"/>
      <c r="DH136" s="423"/>
      <c r="DI136" s="255"/>
      <c r="DJ136" s="44"/>
      <c r="DL136" s="44"/>
      <c r="DM136" s="389">
        <f t="shared" si="25"/>
        <v>0</v>
      </c>
      <c r="DN136" s="389">
        <f t="shared" si="26"/>
        <v>0</v>
      </c>
      <c r="DO136" s="389">
        <f t="shared" si="27"/>
        <v>0</v>
      </c>
    </row>
    <row r="137" spans="1:220" s="777" customFormat="1" ht="15" customHeight="1" outlineLevel="1">
      <c r="A137" s="770"/>
      <c r="B137" s="734" t="s">
        <v>543</v>
      </c>
      <c r="C137" s="665" t="s">
        <v>649</v>
      </c>
      <c r="D137" s="742"/>
      <c r="E137" s="742"/>
      <c r="F137" s="742"/>
      <c r="G137" s="742"/>
      <c r="H137" s="772"/>
      <c r="I137" s="773"/>
      <c r="J137" s="742"/>
      <c r="K137" s="742"/>
      <c r="L137" s="742"/>
      <c r="M137" s="742"/>
      <c r="N137" s="772"/>
      <c r="O137" s="718"/>
      <c r="P137" s="742"/>
      <c r="Q137" s="742"/>
      <c r="R137" s="742"/>
      <c r="S137" s="742"/>
      <c r="T137" s="772"/>
      <c r="U137" s="773"/>
      <c r="V137" s="742"/>
      <c r="W137" s="742"/>
      <c r="X137" s="742"/>
      <c r="Y137" s="742"/>
      <c r="Z137" s="774"/>
      <c r="AA137" s="742"/>
      <c r="AB137" s="772"/>
      <c r="AC137" s="773"/>
      <c r="AD137" s="742"/>
      <c r="AE137" s="742"/>
      <c r="AF137" s="742"/>
      <c r="AG137" s="742"/>
      <c r="AH137" s="774"/>
      <c r="AI137" s="742"/>
      <c r="AJ137" s="772"/>
      <c r="AK137" s="773"/>
      <c r="AL137" s="742"/>
      <c r="AM137" s="742"/>
      <c r="AN137" s="742"/>
      <c r="AO137" s="742"/>
      <c r="AP137" s="742"/>
      <c r="AQ137" s="774"/>
      <c r="AR137" s="742"/>
      <c r="AS137" s="772"/>
      <c r="AT137" s="718"/>
      <c r="AU137" s="774"/>
      <c r="AV137" s="742"/>
      <c r="AW137" s="742"/>
      <c r="AX137" s="742"/>
      <c r="AY137" s="742"/>
      <c r="AZ137" s="742"/>
      <c r="BA137" s="772"/>
      <c r="BB137" s="773"/>
      <c r="BC137" s="774"/>
      <c r="BD137" s="742"/>
      <c r="BE137" s="742"/>
      <c r="BF137" s="742"/>
      <c r="BG137" s="742"/>
      <c r="BH137" s="742"/>
      <c r="BI137" s="772"/>
      <c r="BJ137" s="718"/>
      <c r="BK137" s="774"/>
      <c r="BL137" s="742"/>
      <c r="BM137" s="742"/>
      <c r="BN137" s="742"/>
      <c r="BO137" s="742"/>
      <c r="BP137" s="742"/>
      <c r="BQ137" s="742"/>
      <c r="BR137" s="772"/>
      <c r="BS137" s="773"/>
      <c r="BT137" s="774"/>
      <c r="BU137" s="742"/>
      <c r="BV137" s="742"/>
      <c r="BW137" s="742"/>
      <c r="BX137" s="742"/>
      <c r="BY137" s="742"/>
      <c r="BZ137" s="772"/>
      <c r="CA137" s="717"/>
      <c r="CB137" s="774"/>
      <c r="CC137" s="742"/>
      <c r="CD137" s="742"/>
      <c r="CE137" s="742"/>
      <c r="CF137" s="742"/>
      <c r="CG137" s="742"/>
      <c r="CH137" s="772"/>
      <c r="CI137" s="717"/>
      <c r="CJ137" s="774"/>
      <c r="CK137" s="742"/>
      <c r="CL137" s="742"/>
      <c r="CM137" s="742"/>
      <c r="CN137" s="742"/>
      <c r="CO137" s="742"/>
      <c r="CP137" s="772"/>
      <c r="CQ137" s="773"/>
      <c r="CR137" s="742"/>
      <c r="CS137" s="742"/>
      <c r="CT137" s="742"/>
      <c r="CU137" s="742">
        <f t="shared" si="28"/>
        <v>0</v>
      </c>
      <c r="CV137" s="742">
        <f t="shared" si="30"/>
        <v>0</v>
      </c>
      <c r="CW137" s="742"/>
      <c r="CX137" s="802" t="e">
        <f>+CR137/CW137-1</f>
        <v>#DIV/0!</v>
      </c>
      <c r="CY137" s="106"/>
      <c r="CZ137" s="776"/>
      <c r="DA137" s="742"/>
      <c r="DB137" s="742"/>
      <c r="DC137" s="742"/>
      <c r="DD137" s="742"/>
      <c r="DE137" s="772" t="e">
        <f>(CZ137-DD137)/DD137</f>
        <v>#DIV/0!</v>
      </c>
      <c r="DF137" s="772" t="e">
        <f>(DA137-DD137)/DD137</f>
        <v>#DIV/0!</v>
      </c>
      <c r="DG137" s="772" t="e">
        <f>(DB137-DD137)/DD137</f>
        <v>#DIV/0!</v>
      </c>
      <c r="DH137" s="772" t="e">
        <f>(DC137-DD137)/DD137</f>
        <v>#DIV/0!</v>
      </c>
      <c r="DI137" s="255"/>
      <c r="DJ137" s="44"/>
      <c r="DL137" s="44"/>
      <c r="DM137" s="389">
        <f t="shared" ref="DM137:DM168" si="31">(CS137-CZ137)*10^6</f>
        <v>0</v>
      </c>
      <c r="DN137" s="389">
        <f t="shared" ref="DN137:DN168" si="32">(CT137-DC137)*10^6</f>
        <v>0</v>
      </c>
      <c r="DO137" s="389">
        <f t="shared" ref="DO137:DO168" si="33">(CW137-DD137)*10^6</f>
        <v>0</v>
      </c>
    </row>
    <row r="138" spans="1:220" s="784" customFormat="1" ht="12.75" customHeight="1" outlineLevel="1">
      <c r="A138" s="778"/>
      <c r="B138" s="779"/>
      <c r="C138" s="665" t="s">
        <v>650</v>
      </c>
      <c r="D138" s="449"/>
      <c r="E138" s="449"/>
      <c r="F138" s="449"/>
      <c r="G138" s="449"/>
      <c r="H138" s="451"/>
      <c r="I138" s="780"/>
      <c r="J138" s="449"/>
      <c r="K138" s="449"/>
      <c r="L138" s="449"/>
      <c r="M138" s="449"/>
      <c r="N138" s="451"/>
      <c r="O138" s="781"/>
      <c r="P138" s="449"/>
      <c r="Q138" s="449"/>
      <c r="R138" s="449"/>
      <c r="S138" s="449"/>
      <c r="T138" s="451"/>
      <c r="U138" s="780"/>
      <c r="V138" s="449"/>
      <c r="W138" s="449"/>
      <c r="X138" s="449"/>
      <c r="Y138" s="449"/>
      <c r="Z138" s="450"/>
      <c r="AA138" s="449"/>
      <c r="AB138" s="451"/>
      <c r="AC138" s="780"/>
      <c r="AD138" s="449"/>
      <c r="AE138" s="449"/>
      <c r="AF138" s="449"/>
      <c r="AG138" s="449"/>
      <c r="AH138" s="450"/>
      <c r="AI138" s="449"/>
      <c r="AJ138" s="451"/>
      <c r="AK138" s="780"/>
      <c r="AL138" s="449"/>
      <c r="AM138" s="449"/>
      <c r="AN138" s="449"/>
      <c r="AO138" s="449"/>
      <c r="AP138" s="449"/>
      <c r="AQ138" s="450"/>
      <c r="AR138" s="449"/>
      <c r="AS138" s="451"/>
      <c r="AT138" s="781"/>
      <c r="AU138" s="450"/>
      <c r="AV138" s="449"/>
      <c r="AW138" s="449"/>
      <c r="AX138" s="449"/>
      <c r="AY138" s="449"/>
      <c r="AZ138" s="449"/>
      <c r="BA138" s="451"/>
      <c r="BB138" s="780"/>
      <c r="BC138" s="450"/>
      <c r="BD138" s="449"/>
      <c r="BE138" s="449"/>
      <c r="BF138" s="449"/>
      <c r="BG138" s="449"/>
      <c r="BH138" s="449"/>
      <c r="BI138" s="451"/>
      <c r="BJ138" s="781"/>
      <c r="BK138" s="450"/>
      <c r="BL138" s="449"/>
      <c r="BM138" s="449"/>
      <c r="BN138" s="449"/>
      <c r="BO138" s="449"/>
      <c r="BP138" s="449"/>
      <c r="BQ138" s="449"/>
      <c r="BR138" s="451"/>
      <c r="BS138" s="780"/>
      <c r="BT138" s="450"/>
      <c r="BU138" s="449"/>
      <c r="BV138" s="449"/>
      <c r="BW138" s="449"/>
      <c r="BX138" s="449"/>
      <c r="BY138" s="449"/>
      <c r="BZ138" s="451"/>
      <c r="CA138" s="782"/>
      <c r="CB138" s="450"/>
      <c r="CC138" s="449"/>
      <c r="CD138" s="449"/>
      <c r="CE138" s="449"/>
      <c r="CF138" s="449"/>
      <c r="CG138" s="449"/>
      <c r="CH138" s="451"/>
      <c r="CI138" s="782"/>
      <c r="CJ138" s="450"/>
      <c r="CK138" s="449"/>
      <c r="CL138" s="449"/>
      <c r="CM138" s="449"/>
      <c r="CN138" s="449"/>
      <c r="CO138" s="449"/>
      <c r="CP138" s="451"/>
      <c r="CQ138" s="780"/>
      <c r="CR138" s="449"/>
      <c r="CS138" s="449"/>
      <c r="CT138" s="449"/>
      <c r="CU138" s="449">
        <f t="shared" si="28"/>
        <v>0</v>
      </c>
      <c r="CV138" s="449">
        <f t="shared" si="30"/>
        <v>0</v>
      </c>
      <c r="CW138" s="449"/>
      <c r="CX138" s="783"/>
      <c r="CY138" s="257"/>
      <c r="CZ138" s="785"/>
      <c r="DA138" s="449"/>
      <c r="DB138" s="449"/>
      <c r="DC138" s="449"/>
      <c r="DD138" s="449"/>
      <c r="DE138" s="451"/>
      <c r="DF138" s="451"/>
      <c r="DG138" s="451"/>
      <c r="DH138" s="451"/>
      <c r="DI138" s="255"/>
      <c r="DJ138" s="255"/>
      <c r="DK138" s="25"/>
      <c r="DL138" s="255"/>
      <c r="DM138" s="389">
        <f t="shared" si="31"/>
        <v>0</v>
      </c>
      <c r="DN138" s="389">
        <f t="shared" si="32"/>
        <v>0</v>
      </c>
      <c r="DO138" s="389">
        <f t="shared" si="33"/>
        <v>0</v>
      </c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</row>
    <row r="139" spans="1:220" s="784" customFormat="1" ht="12.75" customHeight="1" outlineLevel="1">
      <c r="A139" s="778"/>
      <c r="B139" s="779" t="s">
        <v>546</v>
      </c>
      <c r="C139" s="665" t="s">
        <v>651</v>
      </c>
      <c r="D139" s="449"/>
      <c r="E139" s="449"/>
      <c r="F139" s="449"/>
      <c r="G139" s="449"/>
      <c r="H139" s="451"/>
      <c r="I139" s="780"/>
      <c r="J139" s="449"/>
      <c r="K139" s="449"/>
      <c r="L139" s="449"/>
      <c r="M139" s="449"/>
      <c r="N139" s="451"/>
      <c r="O139" s="781"/>
      <c r="P139" s="449"/>
      <c r="Q139" s="449"/>
      <c r="R139" s="449"/>
      <c r="S139" s="449"/>
      <c r="T139" s="451"/>
      <c r="U139" s="780"/>
      <c r="V139" s="449"/>
      <c r="W139" s="449"/>
      <c r="X139" s="449"/>
      <c r="Y139" s="449"/>
      <c r="Z139" s="450"/>
      <c r="AA139" s="449"/>
      <c r="AB139" s="451"/>
      <c r="AC139" s="780"/>
      <c r="AD139" s="449"/>
      <c r="AE139" s="449"/>
      <c r="AF139" s="449"/>
      <c r="AG139" s="449"/>
      <c r="AH139" s="450"/>
      <c r="AI139" s="449"/>
      <c r="AJ139" s="451"/>
      <c r="AK139" s="780"/>
      <c r="AL139" s="449"/>
      <c r="AM139" s="449"/>
      <c r="AN139" s="449"/>
      <c r="AO139" s="449"/>
      <c r="AP139" s="449"/>
      <c r="AQ139" s="450"/>
      <c r="AR139" s="449"/>
      <c r="AS139" s="451"/>
      <c r="AT139" s="781"/>
      <c r="AU139" s="450"/>
      <c r="AV139" s="449"/>
      <c r="AW139" s="449"/>
      <c r="AX139" s="449"/>
      <c r="AY139" s="449"/>
      <c r="AZ139" s="449"/>
      <c r="BA139" s="451"/>
      <c r="BB139" s="780"/>
      <c r="BC139" s="450"/>
      <c r="BD139" s="449"/>
      <c r="BE139" s="449"/>
      <c r="BF139" s="449"/>
      <c r="BG139" s="449"/>
      <c r="BH139" s="449"/>
      <c r="BI139" s="451"/>
      <c r="BJ139" s="781"/>
      <c r="BK139" s="450"/>
      <c r="BL139" s="449"/>
      <c r="BM139" s="449"/>
      <c r="BN139" s="449"/>
      <c r="BO139" s="449"/>
      <c r="BP139" s="449"/>
      <c r="BQ139" s="449"/>
      <c r="BR139" s="451"/>
      <c r="BS139" s="780"/>
      <c r="BT139" s="450"/>
      <c r="BU139" s="449"/>
      <c r="BV139" s="449"/>
      <c r="BW139" s="449"/>
      <c r="BX139" s="449"/>
      <c r="BY139" s="449"/>
      <c r="BZ139" s="451"/>
      <c r="CA139" s="782"/>
      <c r="CB139" s="450"/>
      <c r="CC139" s="449"/>
      <c r="CD139" s="449"/>
      <c r="CE139" s="449"/>
      <c r="CF139" s="449"/>
      <c r="CG139" s="449"/>
      <c r="CH139" s="451"/>
      <c r="CI139" s="782"/>
      <c r="CJ139" s="450"/>
      <c r="CK139" s="449"/>
      <c r="CL139" s="449"/>
      <c r="CM139" s="449"/>
      <c r="CN139" s="449"/>
      <c r="CO139" s="449"/>
      <c r="CP139" s="451"/>
      <c r="CQ139" s="780"/>
      <c r="CR139" s="449"/>
      <c r="CS139" s="449"/>
      <c r="CT139" s="449"/>
      <c r="CU139" s="449">
        <f t="shared" si="28"/>
        <v>0</v>
      </c>
      <c r="CV139" s="449">
        <f t="shared" si="30"/>
        <v>0</v>
      </c>
      <c r="CW139" s="449"/>
      <c r="CX139" s="783"/>
      <c r="CY139" s="257"/>
      <c r="CZ139" s="785"/>
      <c r="DA139" s="449"/>
      <c r="DB139" s="449"/>
      <c r="DC139" s="449"/>
      <c r="DD139" s="449"/>
      <c r="DE139" s="451"/>
      <c r="DF139" s="451"/>
      <c r="DG139" s="451"/>
      <c r="DH139" s="451"/>
      <c r="DI139" s="255"/>
      <c r="DJ139" s="255"/>
      <c r="DK139" s="25"/>
      <c r="DL139" s="255"/>
      <c r="DM139" s="389">
        <f t="shared" si="31"/>
        <v>0</v>
      </c>
      <c r="DN139" s="389">
        <f t="shared" si="32"/>
        <v>0</v>
      </c>
      <c r="DO139" s="389">
        <f t="shared" si="33"/>
        <v>0</v>
      </c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</row>
    <row r="140" spans="1:220" s="784" customFormat="1" ht="12.75" customHeight="1" outlineLevel="1">
      <c r="A140" s="778"/>
      <c r="B140" s="779" t="s">
        <v>548</v>
      </c>
      <c r="C140" s="665" t="s">
        <v>652</v>
      </c>
      <c r="D140" s="449"/>
      <c r="E140" s="449"/>
      <c r="F140" s="449"/>
      <c r="G140" s="449"/>
      <c r="H140" s="451"/>
      <c r="I140" s="780"/>
      <c r="J140" s="449"/>
      <c r="K140" s="449"/>
      <c r="L140" s="449"/>
      <c r="M140" s="449"/>
      <c r="N140" s="451"/>
      <c r="O140" s="781"/>
      <c r="P140" s="449"/>
      <c r="Q140" s="449"/>
      <c r="R140" s="449"/>
      <c r="S140" s="449"/>
      <c r="T140" s="451"/>
      <c r="U140" s="780"/>
      <c r="V140" s="449"/>
      <c r="W140" s="449"/>
      <c r="X140" s="449"/>
      <c r="Y140" s="449"/>
      <c r="Z140" s="450"/>
      <c r="AA140" s="449"/>
      <c r="AB140" s="451"/>
      <c r="AC140" s="780"/>
      <c r="AD140" s="449"/>
      <c r="AE140" s="449"/>
      <c r="AF140" s="449"/>
      <c r="AG140" s="449"/>
      <c r="AH140" s="450"/>
      <c r="AI140" s="449"/>
      <c r="AJ140" s="451"/>
      <c r="AK140" s="780"/>
      <c r="AL140" s="449"/>
      <c r="AM140" s="449"/>
      <c r="AN140" s="449"/>
      <c r="AO140" s="449"/>
      <c r="AP140" s="449"/>
      <c r="AQ140" s="450"/>
      <c r="AR140" s="449"/>
      <c r="AS140" s="451"/>
      <c r="AT140" s="781"/>
      <c r="AU140" s="450"/>
      <c r="AV140" s="449"/>
      <c r="AW140" s="449"/>
      <c r="AX140" s="449"/>
      <c r="AY140" s="449"/>
      <c r="AZ140" s="449"/>
      <c r="BA140" s="451"/>
      <c r="BB140" s="780"/>
      <c r="BC140" s="450"/>
      <c r="BD140" s="449"/>
      <c r="BE140" s="449"/>
      <c r="BF140" s="449"/>
      <c r="BG140" s="449"/>
      <c r="BH140" s="449"/>
      <c r="BI140" s="451"/>
      <c r="BJ140" s="781"/>
      <c r="BK140" s="450"/>
      <c r="BL140" s="449"/>
      <c r="BM140" s="449"/>
      <c r="BN140" s="449"/>
      <c r="BO140" s="449"/>
      <c r="BP140" s="449"/>
      <c r="BQ140" s="449"/>
      <c r="BR140" s="451"/>
      <c r="BS140" s="780"/>
      <c r="BT140" s="450"/>
      <c r="BU140" s="449"/>
      <c r="BV140" s="449"/>
      <c r="BW140" s="449"/>
      <c r="BX140" s="449"/>
      <c r="BY140" s="449"/>
      <c r="BZ140" s="451"/>
      <c r="CA140" s="782"/>
      <c r="CB140" s="450"/>
      <c r="CC140" s="449"/>
      <c r="CD140" s="449"/>
      <c r="CE140" s="449"/>
      <c r="CF140" s="449"/>
      <c r="CG140" s="449"/>
      <c r="CH140" s="451"/>
      <c r="CI140" s="782"/>
      <c r="CJ140" s="450"/>
      <c r="CK140" s="449"/>
      <c r="CL140" s="449"/>
      <c r="CM140" s="449"/>
      <c r="CN140" s="449"/>
      <c r="CO140" s="449"/>
      <c r="CP140" s="451"/>
      <c r="CQ140" s="780"/>
      <c r="CR140" s="449"/>
      <c r="CS140" s="449"/>
      <c r="CT140" s="449"/>
      <c r="CU140" s="449">
        <f t="shared" si="28"/>
        <v>0</v>
      </c>
      <c r="CV140" s="449">
        <f t="shared" si="30"/>
        <v>0</v>
      </c>
      <c r="CW140" s="449"/>
      <c r="CX140" s="783"/>
      <c r="CY140" s="257"/>
      <c r="CZ140" s="785"/>
      <c r="DA140" s="449"/>
      <c r="DB140" s="449"/>
      <c r="DC140" s="449"/>
      <c r="DD140" s="449"/>
      <c r="DE140" s="451"/>
      <c r="DF140" s="451"/>
      <c r="DG140" s="451"/>
      <c r="DH140" s="451"/>
      <c r="DI140" s="255"/>
      <c r="DJ140" s="255"/>
      <c r="DK140" s="25"/>
      <c r="DL140" s="255"/>
      <c r="DM140" s="389">
        <f t="shared" si="31"/>
        <v>0</v>
      </c>
      <c r="DN140" s="389">
        <f t="shared" si="32"/>
        <v>0</v>
      </c>
      <c r="DO140" s="389">
        <f t="shared" si="33"/>
        <v>0</v>
      </c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25"/>
      <c r="FG140" s="25"/>
      <c r="FH140" s="25"/>
      <c r="FI140" s="25"/>
      <c r="FJ140" s="25"/>
      <c r="FK140" s="25"/>
      <c r="FL140" s="25"/>
      <c r="FM140" s="25"/>
      <c r="FN140" s="25"/>
      <c r="FO140" s="25"/>
      <c r="FP140" s="25"/>
      <c r="FQ140" s="25"/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/>
      <c r="GW140" s="25"/>
      <c r="GX140" s="25"/>
      <c r="GY140" s="25"/>
      <c r="GZ140" s="25"/>
      <c r="HA140" s="25"/>
      <c r="HB140" s="25"/>
      <c r="HC140" s="25"/>
      <c r="HD140" s="25"/>
      <c r="HE140" s="25"/>
      <c r="HF140" s="25"/>
      <c r="HG140" s="25"/>
      <c r="HH140" s="25"/>
      <c r="HI140" s="25"/>
      <c r="HJ140" s="25"/>
      <c r="HK140" s="25"/>
      <c r="HL140" s="25"/>
    </row>
    <row r="141" spans="1:220" s="784" customFormat="1" ht="12.75" customHeight="1" outlineLevel="1">
      <c r="A141" s="778"/>
      <c r="B141" s="779" t="s">
        <v>550</v>
      </c>
      <c r="C141" s="665" t="s">
        <v>653</v>
      </c>
      <c r="D141" s="449"/>
      <c r="E141" s="449"/>
      <c r="F141" s="449"/>
      <c r="G141" s="449"/>
      <c r="H141" s="451"/>
      <c r="I141" s="780"/>
      <c r="J141" s="449"/>
      <c r="K141" s="449"/>
      <c r="L141" s="449"/>
      <c r="M141" s="449"/>
      <c r="N141" s="451"/>
      <c r="O141" s="781"/>
      <c r="P141" s="449"/>
      <c r="Q141" s="449"/>
      <c r="R141" s="449"/>
      <c r="S141" s="449"/>
      <c r="T141" s="451"/>
      <c r="U141" s="780"/>
      <c r="V141" s="449"/>
      <c r="W141" s="449"/>
      <c r="X141" s="449"/>
      <c r="Y141" s="449"/>
      <c r="Z141" s="450"/>
      <c r="AA141" s="449"/>
      <c r="AB141" s="451"/>
      <c r="AC141" s="780"/>
      <c r="AD141" s="449"/>
      <c r="AE141" s="449"/>
      <c r="AF141" s="449"/>
      <c r="AG141" s="449"/>
      <c r="AH141" s="450"/>
      <c r="AI141" s="449"/>
      <c r="AJ141" s="451"/>
      <c r="AK141" s="780"/>
      <c r="AL141" s="449"/>
      <c r="AM141" s="449"/>
      <c r="AN141" s="449"/>
      <c r="AO141" s="449"/>
      <c r="AP141" s="449"/>
      <c r="AQ141" s="450"/>
      <c r="AR141" s="449"/>
      <c r="AS141" s="451"/>
      <c r="AT141" s="781"/>
      <c r="AU141" s="450"/>
      <c r="AV141" s="449"/>
      <c r="AW141" s="449"/>
      <c r="AX141" s="449"/>
      <c r="AY141" s="449"/>
      <c r="AZ141" s="449"/>
      <c r="BA141" s="451"/>
      <c r="BB141" s="780"/>
      <c r="BC141" s="450"/>
      <c r="BD141" s="449"/>
      <c r="BE141" s="449"/>
      <c r="BF141" s="449"/>
      <c r="BG141" s="449"/>
      <c r="BH141" s="449"/>
      <c r="BI141" s="451"/>
      <c r="BJ141" s="781"/>
      <c r="BK141" s="450"/>
      <c r="BL141" s="449"/>
      <c r="BM141" s="449"/>
      <c r="BN141" s="449"/>
      <c r="BO141" s="449"/>
      <c r="BP141" s="449"/>
      <c r="BQ141" s="449"/>
      <c r="BR141" s="451"/>
      <c r="BS141" s="780"/>
      <c r="BT141" s="450"/>
      <c r="BU141" s="449"/>
      <c r="BV141" s="449"/>
      <c r="BW141" s="449"/>
      <c r="BX141" s="449"/>
      <c r="BY141" s="449"/>
      <c r="BZ141" s="451"/>
      <c r="CA141" s="782"/>
      <c r="CB141" s="450"/>
      <c r="CC141" s="449"/>
      <c r="CD141" s="449"/>
      <c r="CE141" s="449"/>
      <c r="CF141" s="449"/>
      <c r="CG141" s="449"/>
      <c r="CH141" s="451"/>
      <c r="CI141" s="782"/>
      <c r="CJ141" s="450"/>
      <c r="CK141" s="449"/>
      <c r="CL141" s="449"/>
      <c r="CM141" s="449"/>
      <c r="CN141" s="449"/>
      <c r="CO141" s="449"/>
      <c r="CP141" s="451"/>
      <c r="CQ141" s="780"/>
      <c r="CR141" s="449"/>
      <c r="CS141" s="449"/>
      <c r="CT141" s="449"/>
      <c r="CU141" s="449">
        <f t="shared" si="28"/>
        <v>0</v>
      </c>
      <c r="CV141" s="449">
        <f t="shared" si="30"/>
        <v>0</v>
      </c>
      <c r="CW141" s="449"/>
      <c r="CX141" s="783"/>
      <c r="CY141" s="257"/>
      <c r="CZ141" s="785"/>
      <c r="DA141" s="449"/>
      <c r="DB141" s="449"/>
      <c r="DC141" s="449"/>
      <c r="DD141" s="449"/>
      <c r="DE141" s="451"/>
      <c r="DF141" s="451"/>
      <c r="DG141" s="451"/>
      <c r="DH141" s="451"/>
      <c r="DI141" s="255"/>
      <c r="DJ141" s="255"/>
      <c r="DK141" s="25"/>
      <c r="DL141" s="255"/>
      <c r="DM141" s="389">
        <f t="shared" si="31"/>
        <v>0</v>
      </c>
      <c r="DN141" s="389">
        <f t="shared" si="32"/>
        <v>0</v>
      </c>
      <c r="DO141" s="389">
        <f t="shared" si="33"/>
        <v>0</v>
      </c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25"/>
      <c r="FD141" s="25"/>
      <c r="FE141" s="25"/>
      <c r="FF141" s="25"/>
      <c r="FG141" s="25"/>
      <c r="FH141" s="25"/>
      <c r="FI141" s="25"/>
      <c r="FJ141" s="25"/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  <c r="GT141" s="25"/>
      <c r="GU141" s="25"/>
      <c r="GV141" s="25"/>
      <c r="GW141" s="25"/>
      <c r="GX141" s="25"/>
      <c r="GY141" s="25"/>
      <c r="GZ141" s="25"/>
      <c r="HA141" s="25"/>
      <c r="HB141" s="25"/>
      <c r="HC141" s="25"/>
      <c r="HD141" s="25"/>
      <c r="HE141" s="25"/>
      <c r="HF141" s="25"/>
      <c r="HG141" s="25"/>
      <c r="HH141" s="25"/>
      <c r="HI141" s="25"/>
      <c r="HJ141" s="25"/>
      <c r="HK141" s="25"/>
      <c r="HL141" s="25"/>
    </row>
    <row r="142" spans="1:220" s="784" customFormat="1" ht="12.75" customHeight="1" outlineLevel="1">
      <c r="A142" s="778"/>
      <c r="B142" s="779" t="s">
        <v>552</v>
      </c>
      <c r="C142" s="665" t="s">
        <v>654</v>
      </c>
      <c r="D142" s="449"/>
      <c r="E142" s="449"/>
      <c r="F142" s="449"/>
      <c r="G142" s="449"/>
      <c r="H142" s="451"/>
      <c r="I142" s="780"/>
      <c r="J142" s="449"/>
      <c r="K142" s="449"/>
      <c r="L142" s="449"/>
      <c r="M142" s="449"/>
      <c r="N142" s="451"/>
      <c r="O142" s="781"/>
      <c r="P142" s="449"/>
      <c r="Q142" s="449"/>
      <c r="R142" s="449"/>
      <c r="S142" s="449"/>
      <c r="T142" s="451"/>
      <c r="U142" s="780"/>
      <c r="V142" s="449"/>
      <c r="W142" s="449"/>
      <c r="X142" s="824"/>
      <c r="Y142" s="449"/>
      <c r="Z142" s="450"/>
      <c r="AA142" s="449"/>
      <c r="AB142" s="451"/>
      <c r="AC142" s="780"/>
      <c r="AD142" s="449"/>
      <c r="AE142" s="449"/>
      <c r="AF142" s="449"/>
      <c r="AG142" s="449"/>
      <c r="AH142" s="450"/>
      <c r="AI142" s="449"/>
      <c r="AJ142" s="451"/>
      <c r="AK142" s="780"/>
      <c r="AL142" s="449"/>
      <c r="AM142" s="449"/>
      <c r="AN142" s="449"/>
      <c r="AO142" s="449"/>
      <c r="AP142" s="449"/>
      <c r="AQ142" s="450"/>
      <c r="AR142" s="449"/>
      <c r="AS142" s="451"/>
      <c r="AT142" s="781"/>
      <c r="AU142" s="450"/>
      <c r="AV142" s="449"/>
      <c r="AW142" s="449"/>
      <c r="AX142" s="449"/>
      <c r="AY142" s="449"/>
      <c r="AZ142" s="449"/>
      <c r="BA142" s="451"/>
      <c r="BB142" s="780"/>
      <c r="BC142" s="450"/>
      <c r="BD142" s="449"/>
      <c r="BE142" s="449"/>
      <c r="BF142" s="449"/>
      <c r="BG142" s="449"/>
      <c r="BH142" s="449"/>
      <c r="BI142" s="451"/>
      <c r="BJ142" s="781"/>
      <c r="BK142" s="450"/>
      <c r="BL142" s="449"/>
      <c r="BM142" s="449"/>
      <c r="BN142" s="449"/>
      <c r="BO142" s="449"/>
      <c r="BP142" s="449"/>
      <c r="BQ142" s="449"/>
      <c r="BR142" s="451"/>
      <c r="BS142" s="780"/>
      <c r="BT142" s="450"/>
      <c r="BU142" s="449"/>
      <c r="BV142" s="449"/>
      <c r="BW142" s="449"/>
      <c r="BX142" s="449"/>
      <c r="BY142" s="449"/>
      <c r="BZ142" s="451"/>
      <c r="CA142" s="782"/>
      <c r="CB142" s="450"/>
      <c r="CC142" s="449"/>
      <c r="CD142" s="449"/>
      <c r="CE142" s="449"/>
      <c r="CF142" s="449"/>
      <c r="CG142" s="449"/>
      <c r="CH142" s="451"/>
      <c r="CI142" s="782"/>
      <c r="CJ142" s="450"/>
      <c r="CK142" s="449"/>
      <c r="CL142" s="449"/>
      <c r="CM142" s="449"/>
      <c r="CN142" s="449"/>
      <c r="CO142" s="449"/>
      <c r="CP142" s="451"/>
      <c r="CQ142" s="780"/>
      <c r="CR142" s="449"/>
      <c r="CS142" s="449"/>
      <c r="CT142" s="449"/>
      <c r="CU142" s="449">
        <f t="shared" si="28"/>
        <v>0</v>
      </c>
      <c r="CV142" s="449">
        <f t="shared" si="30"/>
        <v>0</v>
      </c>
      <c r="CW142" s="449"/>
      <c r="CX142" s="783" t="e">
        <f>+CR142/CW142-1</f>
        <v>#DIV/0!</v>
      </c>
      <c r="CY142" s="257"/>
      <c r="CZ142" s="785"/>
      <c r="DA142" s="449"/>
      <c r="DB142" s="449"/>
      <c r="DC142" s="449"/>
      <c r="DD142" s="449"/>
      <c r="DE142" s="451" t="e">
        <f>(CZ142-DD142)/DD142</f>
        <v>#DIV/0!</v>
      </c>
      <c r="DF142" s="451" t="e">
        <f>(DA142-DD142)/DD142</f>
        <v>#DIV/0!</v>
      </c>
      <c r="DG142" s="451" t="e">
        <f>(DB142-DD142)/DD142</f>
        <v>#DIV/0!</v>
      </c>
      <c r="DH142" s="451" t="e">
        <f>(DC142-DD142)/DD142</f>
        <v>#DIV/0!</v>
      </c>
      <c r="DI142" s="255"/>
      <c r="DJ142" s="255"/>
      <c r="DK142" s="25"/>
      <c r="DL142" s="255"/>
      <c r="DM142" s="389">
        <f t="shared" si="31"/>
        <v>0</v>
      </c>
      <c r="DN142" s="389">
        <f t="shared" si="32"/>
        <v>0</v>
      </c>
      <c r="DO142" s="389">
        <f t="shared" si="33"/>
        <v>0</v>
      </c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25"/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</row>
    <row r="143" spans="1:220" s="836" customFormat="1" ht="13.5" customHeight="1">
      <c r="A143" s="825"/>
      <c r="B143" s="826" t="s">
        <v>655</v>
      </c>
      <c r="C143" s="665" t="s">
        <v>656</v>
      </c>
      <c r="D143" s="185"/>
      <c r="E143" s="185"/>
      <c r="F143" s="185"/>
      <c r="G143" s="185"/>
      <c r="H143" s="827"/>
      <c r="I143" s="828"/>
      <c r="J143" s="131"/>
      <c r="K143" s="185"/>
      <c r="L143" s="185"/>
      <c r="M143" s="185"/>
      <c r="N143" s="827"/>
      <c r="O143" s="829"/>
      <c r="P143" s="131"/>
      <c r="Q143" s="185"/>
      <c r="R143" s="185"/>
      <c r="S143" s="185"/>
      <c r="T143" s="827"/>
      <c r="U143" s="828"/>
      <c r="V143" s="131"/>
      <c r="W143" s="185"/>
      <c r="X143" s="185"/>
      <c r="Y143" s="185"/>
      <c r="Z143" s="830"/>
      <c r="AA143" s="185"/>
      <c r="AB143" s="827"/>
      <c r="AC143" s="828"/>
      <c r="AD143" s="131"/>
      <c r="AE143" s="185"/>
      <c r="AF143" s="185"/>
      <c r="AG143" s="185"/>
      <c r="AH143" s="830"/>
      <c r="AI143" s="185"/>
      <c r="AJ143" s="827"/>
      <c r="AK143" s="828"/>
      <c r="AL143" s="131"/>
      <c r="AM143" s="185"/>
      <c r="AN143" s="131"/>
      <c r="AO143" s="185"/>
      <c r="AP143" s="185"/>
      <c r="AQ143" s="830"/>
      <c r="AR143" s="185"/>
      <c r="AS143" s="827"/>
      <c r="AT143" s="829"/>
      <c r="AU143" s="719"/>
      <c r="AV143" s="185"/>
      <c r="AW143" s="185"/>
      <c r="AX143" s="185"/>
      <c r="AY143" s="185"/>
      <c r="AZ143" s="185"/>
      <c r="BA143" s="827"/>
      <c r="BB143" s="828"/>
      <c r="BC143" s="719"/>
      <c r="BD143" s="185"/>
      <c r="BE143" s="185"/>
      <c r="BF143" s="185"/>
      <c r="BG143" s="185"/>
      <c r="BH143" s="185"/>
      <c r="BI143" s="827"/>
      <c r="BJ143" s="829"/>
      <c r="BK143" s="719"/>
      <c r="BL143" s="185"/>
      <c r="BM143" s="185"/>
      <c r="BN143" s="185"/>
      <c r="BO143" s="185"/>
      <c r="BP143" s="185"/>
      <c r="BQ143" s="185"/>
      <c r="BR143" s="827"/>
      <c r="BS143" s="828"/>
      <c r="BT143" s="719"/>
      <c r="BU143" s="185"/>
      <c r="BV143" s="185"/>
      <c r="BW143" s="185"/>
      <c r="BX143" s="185"/>
      <c r="BY143" s="831"/>
      <c r="BZ143" s="827"/>
      <c r="CA143" s="828"/>
      <c r="CB143" s="719"/>
      <c r="CC143" s="185"/>
      <c r="CD143" s="185"/>
      <c r="CE143" s="185"/>
      <c r="CF143" s="185"/>
      <c r="CG143" s="831"/>
      <c r="CH143" s="827"/>
      <c r="CI143" s="828"/>
      <c r="CJ143" s="719"/>
      <c r="CK143" s="185"/>
      <c r="CL143" s="185"/>
      <c r="CM143" s="185"/>
      <c r="CN143" s="185"/>
      <c r="CO143" s="831"/>
      <c r="CP143" s="827"/>
      <c r="CQ143" s="828"/>
      <c r="CR143" s="185"/>
      <c r="CS143" s="185"/>
      <c r="CT143" s="131"/>
      <c r="CU143" s="185">
        <f t="shared" si="28"/>
        <v>0</v>
      </c>
      <c r="CV143" s="185">
        <f t="shared" si="30"/>
        <v>0</v>
      </c>
      <c r="CW143" s="185"/>
      <c r="CX143" s="832" t="str">
        <f>IFERROR(CR143/CW143-1, "-")</f>
        <v>-</v>
      </c>
      <c r="CY143" s="106"/>
      <c r="CZ143" s="833"/>
      <c r="DA143" s="185"/>
      <c r="DB143" s="185"/>
      <c r="DC143" s="185"/>
      <c r="DD143" s="185"/>
      <c r="DE143" s="827" t="e">
        <f>(CZ143-DD143)/DD143</f>
        <v>#DIV/0!</v>
      </c>
      <c r="DF143" s="827" t="e">
        <f>(DA143-DD143)/DD143</f>
        <v>#DIV/0!</v>
      </c>
      <c r="DG143" s="827" t="e">
        <f>(DB143-DD143)/DD143</f>
        <v>#DIV/0!</v>
      </c>
      <c r="DH143" s="827" t="e">
        <f>(DC143-DD143)/DD143</f>
        <v>#DIV/0!</v>
      </c>
      <c r="DI143" s="255"/>
      <c r="DJ143" s="834"/>
      <c r="DK143" s="835"/>
      <c r="DL143" s="834"/>
      <c r="DM143" s="389">
        <f t="shared" si="31"/>
        <v>0</v>
      </c>
      <c r="DN143" s="389">
        <f t="shared" si="32"/>
        <v>0</v>
      </c>
      <c r="DO143" s="389">
        <f t="shared" si="33"/>
        <v>0</v>
      </c>
      <c r="DP143" s="835"/>
      <c r="DQ143" s="835"/>
      <c r="DR143" s="835"/>
      <c r="DS143" s="835"/>
      <c r="DT143" s="835"/>
      <c r="DU143" s="835"/>
      <c r="DV143" s="835"/>
      <c r="DW143" s="835"/>
      <c r="DX143" s="835"/>
      <c r="DY143" s="835"/>
      <c r="DZ143" s="835"/>
      <c r="EA143" s="835"/>
      <c r="EB143" s="835"/>
      <c r="EC143" s="835"/>
      <c r="ED143" s="835"/>
      <c r="EE143" s="835"/>
      <c r="EF143" s="835"/>
      <c r="EG143" s="835"/>
      <c r="EH143" s="835"/>
      <c r="EI143" s="835"/>
      <c r="EJ143" s="835"/>
      <c r="EK143" s="835"/>
      <c r="EL143" s="835"/>
      <c r="EM143" s="835"/>
      <c r="EN143" s="835"/>
      <c r="EO143" s="835"/>
      <c r="EP143" s="835"/>
      <c r="EQ143" s="835"/>
      <c r="ER143" s="835"/>
      <c r="ES143" s="835"/>
      <c r="ET143" s="835"/>
      <c r="EU143" s="835"/>
      <c r="EV143" s="835"/>
      <c r="EW143" s="835"/>
      <c r="EX143" s="835"/>
      <c r="EY143" s="835"/>
      <c r="EZ143" s="835"/>
      <c r="FA143" s="835"/>
      <c r="FB143" s="835"/>
      <c r="FC143" s="835"/>
      <c r="FD143" s="835"/>
      <c r="FE143" s="835"/>
      <c r="FF143" s="835"/>
      <c r="FG143" s="835"/>
      <c r="FH143" s="835"/>
      <c r="FI143" s="835"/>
      <c r="FJ143" s="835"/>
      <c r="FK143" s="835"/>
      <c r="FL143" s="835"/>
      <c r="FM143" s="835"/>
      <c r="FN143" s="835"/>
      <c r="FO143" s="835"/>
      <c r="FP143" s="835"/>
      <c r="FQ143" s="835"/>
      <c r="FR143" s="835"/>
      <c r="FS143" s="835"/>
      <c r="FT143" s="835"/>
      <c r="FU143" s="835"/>
      <c r="FV143" s="835"/>
      <c r="FW143" s="835"/>
      <c r="FX143" s="835"/>
      <c r="FY143" s="835"/>
      <c r="FZ143" s="835"/>
      <c r="GA143" s="835"/>
      <c r="GB143" s="835"/>
      <c r="GC143" s="835"/>
      <c r="GD143" s="835"/>
      <c r="GE143" s="835"/>
      <c r="GF143" s="835"/>
      <c r="GG143" s="835"/>
      <c r="GH143" s="835"/>
      <c r="GI143" s="835"/>
      <c r="GJ143" s="835"/>
      <c r="GK143" s="835"/>
      <c r="GL143" s="835"/>
      <c r="GM143" s="835"/>
      <c r="GN143" s="835"/>
      <c r="GO143" s="835"/>
      <c r="GP143" s="835"/>
      <c r="GQ143" s="835"/>
      <c r="GR143" s="835"/>
      <c r="GS143" s="835"/>
      <c r="GT143" s="835"/>
      <c r="GU143" s="835"/>
      <c r="GV143" s="835"/>
      <c r="GW143" s="835"/>
      <c r="GX143" s="835"/>
      <c r="GY143" s="835"/>
      <c r="GZ143" s="835"/>
      <c r="HA143" s="835"/>
      <c r="HB143" s="835"/>
      <c r="HC143" s="835"/>
      <c r="HD143" s="835"/>
      <c r="HE143" s="835"/>
      <c r="HF143" s="835"/>
      <c r="HG143" s="835"/>
      <c r="HH143" s="835"/>
      <c r="HI143" s="835"/>
      <c r="HJ143" s="835"/>
      <c r="HK143" s="835"/>
      <c r="HL143" s="835"/>
    </row>
    <row r="144" spans="1:220" s="157" customFormat="1" ht="14.25" customHeight="1">
      <c r="A144" s="714"/>
      <c r="B144" s="715" t="s">
        <v>657</v>
      </c>
      <c r="C144" s="665" t="s">
        <v>658</v>
      </c>
      <c r="D144" s="131"/>
      <c r="E144" s="185"/>
      <c r="F144" s="131"/>
      <c r="G144" s="185"/>
      <c r="H144" s="716"/>
      <c r="I144" s="717"/>
      <c r="J144" s="131"/>
      <c r="K144" s="185"/>
      <c r="L144" s="131"/>
      <c r="M144" s="185"/>
      <c r="N144" s="716"/>
      <c r="O144" s="718"/>
      <c r="P144" s="131"/>
      <c r="Q144" s="185"/>
      <c r="R144" s="131"/>
      <c r="S144" s="185"/>
      <c r="T144" s="716"/>
      <c r="U144" s="717"/>
      <c r="V144" s="131"/>
      <c r="W144" s="185"/>
      <c r="X144" s="185"/>
      <c r="Y144" s="131"/>
      <c r="Z144" s="719"/>
      <c r="AA144" s="185"/>
      <c r="AB144" s="716"/>
      <c r="AC144" s="717"/>
      <c r="AD144" s="131"/>
      <c r="AE144" s="185"/>
      <c r="AF144" s="185"/>
      <c r="AG144" s="131"/>
      <c r="AH144" s="719"/>
      <c r="AI144" s="185"/>
      <c r="AJ144" s="716"/>
      <c r="AK144" s="717"/>
      <c r="AL144" s="131"/>
      <c r="AM144" s="185"/>
      <c r="AN144" s="185"/>
      <c r="AO144" s="185"/>
      <c r="AP144" s="131"/>
      <c r="AQ144" s="719"/>
      <c r="AR144" s="185"/>
      <c r="AS144" s="716"/>
      <c r="AT144" s="718"/>
      <c r="AU144" s="719"/>
      <c r="AV144" s="185"/>
      <c r="AW144" s="185"/>
      <c r="AX144" s="131"/>
      <c r="AY144" s="131"/>
      <c r="AZ144" s="185"/>
      <c r="BA144" s="716"/>
      <c r="BB144" s="717"/>
      <c r="BC144" s="719"/>
      <c r="BD144" s="185"/>
      <c r="BE144" s="185"/>
      <c r="BF144" s="131"/>
      <c r="BG144" s="131"/>
      <c r="BH144" s="185"/>
      <c r="BI144" s="716"/>
      <c r="BJ144" s="718"/>
      <c r="BK144" s="719"/>
      <c r="BL144" s="185"/>
      <c r="BM144" s="185"/>
      <c r="BN144" s="185"/>
      <c r="BO144" s="131"/>
      <c r="BP144" s="131"/>
      <c r="BQ144" s="185"/>
      <c r="BR144" s="716"/>
      <c r="BS144" s="717"/>
      <c r="BT144" s="719"/>
      <c r="BU144" s="185"/>
      <c r="BV144" s="185"/>
      <c r="BW144" s="131"/>
      <c r="BX144" s="131"/>
      <c r="BY144" s="185"/>
      <c r="BZ144" s="716"/>
      <c r="CA144" s="717"/>
      <c r="CB144" s="719"/>
      <c r="CC144" s="185"/>
      <c r="CD144" s="185"/>
      <c r="CE144" s="131"/>
      <c r="CF144" s="131"/>
      <c r="CG144" s="185"/>
      <c r="CH144" s="716"/>
      <c r="CI144" s="717"/>
      <c r="CJ144" s="719"/>
      <c r="CK144" s="185"/>
      <c r="CL144" s="185"/>
      <c r="CM144" s="131"/>
      <c r="CN144" s="131"/>
      <c r="CO144" s="185"/>
      <c r="CP144" s="716"/>
      <c r="CQ144" s="717"/>
      <c r="CR144" s="131"/>
      <c r="CS144" s="131"/>
      <c r="CT144" s="131"/>
      <c r="CU144" s="131">
        <f t="shared" si="28"/>
        <v>0</v>
      </c>
      <c r="CV144" s="131">
        <f t="shared" si="30"/>
        <v>0</v>
      </c>
      <c r="CW144" s="131"/>
      <c r="CX144" s="720" t="str">
        <f>IFERROR(CR144/CW144-1, "-")</f>
        <v>-</v>
      </c>
      <c r="CY144" s="106"/>
      <c r="CZ144" s="833"/>
      <c r="DA144" s="185"/>
      <c r="DB144" s="185"/>
      <c r="DC144" s="185"/>
      <c r="DD144" s="185"/>
      <c r="DE144" s="716" t="e">
        <f>(CZ144-DD144)/DD144</f>
        <v>#DIV/0!</v>
      </c>
      <c r="DF144" s="716" t="e">
        <f>(DA144-DD144)/DD144</f>
        <v>#DIV/0!</v>
      </c>
      <c r="DG144" s="716" t="e">
        <f>(DB144-DD144)/DD144</f>
        <v>#DIV/0!</v>
      </c>
      <c r="DH144" s="716" t="e">
        <f>(DC144-DD144)/DD144</f>
        <v>#DIV/0!</v>
      </c>
      <c r="DI144" s="255"/>
      <c r="DJ144" s="44"/>
      <c r="DL144" s="44"/>
      <c r="DM144" s="389">
        <f t="shared" si="31"/>
        <v>0</v>
      </c>
      <c r="DN144" s="389">
        <f t="shared" si="32"/>
        <v>0</v>
      </c>
      <c r="DO144" s="389">
        <f t="shared" si="33"/>
        <v>0</v>
      </c>
    </row>
    <row r="145" spans="1:220" s="157" customFormat="1" ht="14.25" customHeight="1">
      <c r="A145" s="714"/>
      <c r="B145" s="715" t="s">
        <v>659</v>
      </c>
      <c r="C145" s="665" t="s">
        <v>660</v>
      </c>
      <c r="D145" s="719"/>
      <c r="E145" s="719"/>
      <c r="F145" s="131"/>
      <c r="G145" s="719"/>
      <c r="H145" s="716"/>
      <c r="I145" s="717"/>
      <c r="J145" s="719"/>
      <c r="K145" s="719"/>
      <c r="L145" s="131"/>
      <c r="M145" s="719"/>
      <c r="N145" s="716"/>
      <c r="O145" s="718"/>
      <c r="P145" s="719"/>
      <c r="Q145" s="719"/>
      <c r="R145" s="131"/>
      <c r="S145" s="719"/>
      <c r="T145" s="716"/>
      <c r="U145" s="717"/>
      <c r="V145" s="719"/>
      <c r="W145" s="719"/>
      <c r="X145" s="719"/>
      <c r="Y145" s="131"/>
      <c r="Z145" s="719"/>
      <c r="AA145" s="719"/>
      <c r="AB145" s="716"/>
      <c r="AC145" s="717"/>
      <c r="AD145" s="719"/>
      <c r="AE145" s="719"/>
      <c r="AF145" s="719"/>
      <c r="AG145" s="131"/>
      <c r="AH145" s="719"/>
      <c r="AI145" s="719"/>
      <c r="AJ145" s="716"/>
      <c r="AK145" s="717"/>
      <c r="AL145" s="719"/>
      <c r="AM145" s="719"/>
      <c r="AN145" s="719"/>
      <c r="AO145" s="719"/>
      <c r="AP145" s="131"/>
      <c r="AQ145" s="719"/>
      <c r="AR145" s="719"/>
      <c r="AS145" s="716"/>
      <c r="AT145" s="718"/>
      <c r="AU145" s="719"/>
      <c r="AV145" s="719"/>
      <c r="AW145" s="719"/>
      <c r="AX145" s="131"/>
      <c r="AY145" s="131"/>
      <c r="AZ145" s="719"/>
      <c r="BA145" s="716"/>
      <c r="BB145" s="717"/>
      <c r="BC145" s="719"/>
      <c r="BD145" s="719"/>
      <c r="BE145" s="719"/>
      <c r="BF145" s="131"/>
      <c r="BG145" s="131"/>
      <c r="BH145" s="719"/>
      <c r="BI145" s="716"/>
      <c r="BJ145" s="718"/>
      <c r="BK145" s="719"/>
      <c r="BL145" s="719"/>
      <c r="BM145" s="719"/>
      <c r="BN145" s="719"/>
      <c r="BO145" s="131"/>
      <c r="BP145" s="131"/>
      <c r="BQ145" s="719"/>
      <c r="BR145" s="716"/>
      <c r="BS145" s="717"/>
      <c r="BT145" s="719"/>
      <c r="BU145" s="719"/>
      <c r="BV145" s="719"/>
      <c r="BW145" s="131"/>
      <c r="BX145" s="131"/>
      <c r="BY145" s="719"/>
      <c r="BZ145" s="716"/>
      <c r="CA145" s="717"/>
      <c r="CB145" s="719"/>
      <c r="CC145" s="719"/>
      <c r="CD145" s="719"/>
      <c r="CE145" s="131"/>
      <c r="CF145" s="131"/>
      <c r="CG145" s="719"/>
      <c r="CH145" s="716"/>
      <c r="CI145" s="717"/>
      <c r="CJ145" s="719"/>
      <c r="CK145" s="719"/>
      <c r="CL145" s="719"/>
      <c r="CM145" s="131"/>
      <c r="CN145" s="131"/>
      <c r="CO145" s="719"/>
      <c r="CP145" s="716"/>
      <c r="CQ145" s="717"/>
      <c r="CR145" s="131"/>
      <c r="CS145" s="131"/>
      <c r="CT145" s="131"/>
      <c r="CU145" s="131">
        <f t="shared" si="28"/>
        <v>0</v>
      </c>
      <c r="CV145" s="131">
        <f t="shared" si="30"/>
        <v>0</v>
      </c>
      <c r="CW145" s="131"/>
      <c r="CX145" s="837" t="str">
        <f>IFERROR(CR145/CW145-1, "-")</f>
        <v>-</v>
      </c>
      <c r="CY145" s="106"/>
      <c r="CZ145" s="838"/>
      <c r="DA145" s="719"/>
      <c r="DB145" s="719"/>
      <c r="DC145" s="719"/>
      <c r="DD145" s="719"/>
      <c r="DE145" s="716" t="e">
        <f>(CZ145-DD145)/DD145</f>
        <v>#DIV/0!</v>
      </c>
      <c r="DF145" s="716" t="e">
        <f>(DA145-DD145)/DD145</f>
        <v>#DIV/0!</v>
      </c>
      <c r="DG145" s="716" t="e">
        <f>(DB145-DD145)/DD145</f>
        <v>#DIV/0!</v>
      </c>
      <c r="DH145" s="716" t="e">
        <f>(DC145-DD145)/DD145</f>
        <v>#DIV/0!</v>
      </c>
      <c r="DI145" s="255"/>
      <c r="DJ145" s="44"/>
      <c r="DL145" s="44"/>
      <c r="DM145" s="389">
        <f t="shared" si="31"/>
        <v>0</v>
      </c>
      <c r="DN145" s="389">
        <f t="shared" si="32"/>
        <v>0</v>
      </c>
      <c r="DO145" s="389">
        <f t="shared" si="33"/>
        <v>0</v>
      </c>
    </row>
    <row r="146" spans="1:220" s="784" customFormat="1" ht="12.75" customHeight="1" outlineLevel="1">
      <c r="A146" s="778"/>
      <c r="B146" s="779" t="s">
        <v>661</v>
      </c>
      <c r="C146" s="665" t="s">
        <v>662</v>
      </c>
      <c r="D146" s="449"/>
      <c r="E146" s="449"/>
      <c r="F146" s="449"/>
      <c r="G146" s="449"/>
      <c r="H146" s="451"/>
      <c r="I146" s="780"/>
      <c r="J146" s="449"/>
      <c r="K146" s="449"/>
      <c r="L146" s="449"/>
      <c r="M146" s="449"/>
      <c r="N146" s="451"/>
      <c r="O146" s="781"/>
      <c r="P146" s="449"/>
      <c r="Q146" s="449"/>
      <c r="R146" s="449"/>
      <c r="S146" s="449"/>
      <c r="T146" s="451"/>
      <c r="U146" s="780"/>
      <c r="V146" s="449"/>
      <c r="W146" s="449"/>
      <c r="X146" s="449"/>
      <c r="Y146" s="449"/>
      <c r="Z146" s="450"/>
      <c r="AA146" s="449"/>
      <c r="AB146" s="451"/>
      <c r="AC146" s="780"/>
      <c r="AD146" s="449"/>
      <c r="AE146" s="449"/>
      <c r="AF146" s="449"/>
      <c r="AG146" s="449"/>
      <c r="AH146" s="450"/>
      <c r="AI146" s="449"/>
      <c r="AJ146" s="451"/>
      <c r="AK146" s="780"/>
      <c r="AL146" s="449"/>
      <c r="AM146" s="449"/>
      <c r="AN146" s="449"/>
      <c r="AO146" s="449"/>
      <c r="AP146" s="449"/>
      <c r="AQ146" s="450"/>
      <c r="AR146" s="449"/>
      <c r="AS146" s="451"/>
      <c r="AT146" s="781"/>
      <c r="AU146" s="450"/>
      <c r="AV146" s="449"/>
      <c r="AW146" s="449"/>
      <c r="AX146" s="449"/>
      <c r="AY146" s="449"/>
      <c r="AZ146" s="449"/>
      <c r="BA146" s="451"/>
      <c r="BB146" s="780"/>
      <c r="BC146" s="450"/>
      <c r="BD146" s="449"/>
      <c r="BE146" s="449"/>
      <c r="BF146" s="449"/>
      <c r="BG146" s="449"/>
      <c r="BH146" s="449"/>
      <c r="BI146" s="451"/>
      <c r="BJ146" s="781"/>
      <c r="BK146" s="450"/>
      <c r="BL146" s="449"/>
      <c r="BM146" s="449"/>
      <c r="BN146" s="449"/>
      <c r="BO146" s="449"/>
      <c r="BP146" s="449"/>
      <c r="BQ146" s="449"/>
      <c r="BR146" s="451"/>
      <c r="BS146" s="780"/>
      <c r="BT146" s="450"/>
      <c r="BU146" s="449"/>
      <c r="BV146" s="449"/>
      <c r="BW146" s="449"/>
      <c r="BX146" s="449"/>
      <c r="BY146" s="449"/>
      <c r="BZ146" s="451"/>
      <c r="CA146" s="782"/>
      <c r="CB146" s="450"/>
      <c r="CC146" s="449"/>
      <c r="CD146" s="449"/>
      <c r="CE146" s="449"/>
      <c r="CF146" s="449"/>
      <c r="CG146" s="449"/>
      <c r="CH146" s="451"/>
      <c r="CI146" s="782"/>
      <c r="CJ146" s="450"/>
      <c r="CK146" s="449"/>
      <c r="CL146" s="449"/>
      <c r="CM146" s="449"/>
      <c r="CN146" s="449"/>
      <c r="CO146" s="449"/>
      <c r="CP146" s="451"/>
      <c r="CQ146" s="780"/>
      <c r="CR146" s="449"/>
      <c r="CS146" s="449"/>
      <c r="CT146" s="449"/>
      <c r="CU146" s="449"/>
      <c r="CV146" s="449">
        <f t="shared" si="30"/>
        <v>0</v>
      </c>
      <c r="CW146" s="449"/>
      <c r="CX146" s="783"/>
      <c r="CY146" s="257"/>
      <c r="CZ146" s="785"/>
      <c r="DA146" s="449"/>
      <c r="DB146" s="449"/>
      <c r="DC146" s="449"/>
      <c r="DD146" s="449"/>
      <c r="DE146" s="451"/>
      <c r="DF146" s="451"/>
      <c r="DG146" s="451"/>
      <c r="DH146" s="451"/>
      <c r="DI146" s="255"/>
      <c r="DJ146" s="255"/>
      <c r="DK146" s="25"/>
      <c r="DL146" s="255"/>
      <c r="DM146" s="389">
        <f t="shared" si="31"/>
        <v>0</v>
      </c>
      <c r="DN146" s="389">
        <f t="shared" si="32"/>
        <v>0</v>
      </c>
      <c r="DO146" s="389">
        <f t="shared" si="33"/>
        <v>0</v>
      </c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</row>
    <row r="147" spans="1:220" s="784" customFormat="1" ht="12.75" customHeight="1" outlineLevel="1">
      <c r="A147" s="778"/>
      <c r="B147" s="779" t="s">
        <v>663</v>
      </c>
      <c r="C147" s="665" t="s">
        <v>664</v>
      </c>
      <c r="D147" s="449"/>
      <c r="E147" s="449"/>
      <c r="F147" s="449"/>
      <c r="G147" s="449"/>
      <c r="H147" s="451"/>
      <c r="I147" s="780"/>
      <c r="J147" s="449"/>
      <c r="K147" s="449"/>
      <c r="L147" s="449"/>
      <c r="M147" s="449"/>
      <c r="N147" s="451"/>
      <c r="O147" s="781"/>
      <c r="P147" s="449"/>
      <c r="Q147" s="449"/>
      <c r="R147" s="449"/>
      <c r="S147" s="449"/>
      <c r="T147" s="451"/>
      <c r="U147" s="780"/>
      <c r="V147" s="449"/>
      <c r="W147" s="449"/>
      <c r="X147" s="449"/>
      <c r="Y147" s="449"/>
      <c r="Z147" s="450"/>
      <c r="AA147" s="449"/>
      <c r="AB147" s="451"/>
      <c r="AC147" s="780"/>
      <c r="AD147" s="449"/>
      <c r="AE147" s="449"/>
      <c r="AF147" s="449"/>
      <c r="AG147" s="449"/>
      <c r="AH147" s="450"/>
      <c r="AI147" s="449"/>
      <c r="AJ147" s="451"/>
      <c r="AK147" s="780"/>
      <c r="AL147" s="449"/>
      <c r="AM147" s="449"/>
      <c r="AN147" s="449"/>
      <c r="AO147" s="449"/>
      <c r="AP147" s="449"/>
      <c r="AQ147" s="450"/>
      <c r="AR147" s="449"/>
      <c r="AS147" s="451"/>
      <c r="AT147" s="781"/>
      <c r="AU147" s="450"/>
      <c r="AV147" s="449"/>
      <c r="AW147" s="449"/>
      <c r="AX147" s="449"/>
      <c r="AY147" s="449"/>
      <c r="AZ147" s="449"/>
      <c r="BA147" s="451"/>
      <c r="BB147" s="780"/>
      <c r="BC147" s="450"/>
      <c r="BD147" s="449"/>
      <c r="BE147" s="449"/>
      <c r="BF147" s="449"/>
      <c r="BG147" s="449"/>
      <c r="BH147" s="449"/>
      <c r="BI147" s="451"/>
      <c r="BJ147" s="781"/>
      <c r="BK147" s="450"/>
      <c r="BL147" s="449"/>
      <c r="BM147" s="449"/>
      <c r="BN147" s="449"/>
      <c r="BO147" s="449"/>
      <c r="BP147" s="449"/>
      <c r="BQ147" s="449"/>
      <c r="BR147" s="451"/>
      <c r="BS147" s="780"/>
      <c r="BT147" s="450"/>
      <c r="BU147" s="449"/>
      <c r="BV147" s="449"/>
      <c r="BW147" s="449"/>
      <c r="BX147" s="449"/>
      <c r="BY147" s="449"/>
      <c r="BZ147" s="451"/>
      <c r="CA147" s="782"/>
      <c r="CB147" s="450"/>
      <c r="CC147" s="449"/>
      <c r="CD147" s="449"/>
      <c r="CE147" s="449"/>
      <c r="CF147" s="449"/>
      <c r="CG147" s="449"/>
      <c r="CH147" s="451"/>
      <c r="CI147" s="782"/>
      <c r="CJ147" s="450"/>
      <c r="CK147" s="449"/>
      <c r="CL147" s="449"/>
      <c r="CM147" s="449"/>
      <c r="CN147" s="449"/>
      <c r="CO147" s="449"/>
      <c r="CP147" s="451"/>
      <c r="CQ147" s="780"/>
      <c r="CR147" s="449"/>
      <c r="CS147" s="449"/>
      <c r="CT147" s="449"/>
      <c r="CU147" s="449"/>
      <c r="CV147" s="449">
        <f t="shared" si="30"/>
        <v>0</v>
      </c>
      <c r="CW147" s="449"/>
      <c r="CX147" s="783"/>
      <c r="CY147" s="257"/>
      <c r="CZ147" s="785"/>
      <c r="DA147" s="449"/>
      <c r="DB147" s="449"/>
      <c r="DC147" s="449"/>
      <c r="DD147" s="449"/>
      <c r="DE147" s="451"/>
      <c r="DF147" s="451"/>
      <c r="DG147" s="451"/>
      <c r="DH147" s="451"/>
      <c r="DI147" s="255"/>
      <c r="DJ147" s="255"/>
      <c r="DK147" s="25"/>
      <c r="DL147" s="255"/>
      <c r="DM147" s="389">
        <f t="shared" si="31"/>
        <v>0</v>
      </c>
      <c r="DN147" s="389">
        <f t="shared" si="32"/>
        <v>0</v>
      </c>
      <c r="DO147" s="389">
        <f t="shared" si="33"/>
        <v>0</v>
      </c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</row>
    <row r="148" spans="1:220" ht="13">
      <c r="A148" s="579"/>
      <c r="B148" s="839"/>
      <c r="C148" s="665" t="s">
        <v>665</v>
      </c>
      <c r="D148" s="145"/>
      <c r="E148" s="145"/>
      <c r="F148" s="145"/>
      <c r="G148" s="145"/>
      <c r="H148" s="245"/>
      <c r="I148" s="411"/>
      <c r="J148" s="145"/>
      <c r="K148" s="145"/>
      <c r="L148" s="145"/>
      <c r="M148" s="145"/>
      <c r="N148" s="245"/>
      <c r="O148" s="412"/>
      <c r="P148" s="145"/>
      <c r="Q148" s="145"/>
      <c r="R148" s="145"/>
      <c r="S148" s="145"/>
      <c r="T148" s="245"/>
      <c r="U148" s="411"/>
      <c r="V148" s="145"/>
      <c r="W148" s="145"/>
      <c r="X148" s="145"/>
      <c r="Y148" s="145"/>
      <c r="Z148" s="277"/>
      <c r="AA148" s="145"/>
      <c r="AB148" s="245"/>
      <c r="AC148" s="411"/>
      <c r="AD148" s="145"/>
      <c r="AE148" s="145"/>
      <c r="AF148" s="145"/>
      <c r="AG148" s="145"/>
      <c r="AH148" s="277"/>
      <c r="AI148" s="145"/>
      <c r="AJ148" s="245"/>
      <c r="AK148" s="411"/>
      <c r="AL148" s="145"/>
      <c r="AM148" s="145"/>
      <c r="AN148" s="145"/>
      <c r="AO148" s="145"/>
      <c r="AP148" s="145"/>
      <c r="AQ148" s="277"/>
      <c r="AR148" s="145"/>
      <c r="AS148" s="245"/>
      <c r="AT148" s="412"/>
      <c r="AU148" s="277"/>
      <c r="AV148" s="145"/>
      <c r="AW148" s="145"/>
      <c r="AX148" s="145"/>
      <c r="AY148" s="145"/>
      <c r="AZ148" s="145"/>
      <c r="BA148" s="245"/>
      <c r="BB148" s="411"/>
      <c r="BC148" s="277"/>
      <c r="BD148" s="145"/>
      <c r="BE148" s="145"/>
      <c r="BF148" s="145"/>
      <c r="BG148" s="145"/>
      <c r="BH148" s="145"/>
      <c r="BI148" s="245"/>
      <c r="BJ148" s="412"/>
      <c r="BK148" s="277"/>
      <c r="BL148" s="145"/>
      <c r="BM148" s="145"/>
      <c r="BN148" s="145"/>
      <c r="BO148" s="145"/>
      <c r="BP148" s="145"/>
      <c r="BQ148" s="145"/>
      <c r="BR148" s="245"/>
      <c r="BS148" s="411"/>
      <c r="BT148" s="277"/>
      <c r="BU148" s="145"/>
      <c r="BV148" s="145"/>
      <c r="BW148" s="145"/>
      <c r="BX148" s="145"/>
      <c r="BY148" s="145"/>
      <c r="BZ148" s="245"/>
      <c r="CA148" s="411"/>
      <c r="CB148" s="277"/>
      <c r="CC148" s="145"/>
      <c r="CD148" s="145"/>
      <c r="CE148" s="145"/>
      <c r="CF148" s="145"/>
      <c r="CG148" s="145"/>
      <c r="CH148" s="245"/>
      <c r="CI148" s="411"/>
      <c r="CJ148" s="277"/>
      <c r="CK148" s="145"/>
      <c r="CL148" s="145"/>
      <c r="CM148" s="145"/>
      <c r="CN148" s="145"/>
      <c r="CO148" s="145"/>
      <c r="CP148" s="245"/>
      <c r="CQ148" s="411"/>
      <c r="CR148" s="145"/>
      <c r="CS148" s="145"/>
      <c r="CT148" s="145"/>
      <c r="CU148" s="145">
        <f t="shared" ref="CU148:CU154" si="34">+CR148-CS148</f>
        <v>0</v>
      </c>
      <c r="CV148" s="145">
        <f t="shared" si="30"/>
        <v>0</v>
      </c>
      <c r="CW148" s="145"/>
      <c r="CX148" s="788" t="str">
        <f>IFERROR(CR148/CW148-1, "-")</f>
        <v>-</v>
      </c>
      <c r="CY148" s="45"/>
      <c r="CZ148" s="684"/>
      <c r="DA148" s="145"/>
      <c r="DB148" s="145"/>
      <c r="DC148" s="145"/>
      <c r="DD148" s="145"/>
      <c r="DE148" s="245"/>
      <c r="DF148" s="245"/>
      <c r="DG148" s="245"/>
      <c r="DH148" s="245"/>
      <c r="DI148" s="255"/>
      <c r="DL148" s="44"/>
      <c r="DM148" s="389">
        <f t="shared" si="31"/>
        <v>0</v>
      </c>
      <c r="DN148" s="389">
        <f t="shared" si="32"/>
        <v>0</v>
      </c>
      <c r="DO148" s="389">
        <f t="shared" si="33"/>
        <v>0</v>
      </c>
    </row>
    <row r="149" spans="1:220" ht="15" customHeight="1">
      <c r="A149" s="702" t="s">
        <v>666</v>
      </c>
      <c r="B149" s="703"/>
      <c r="C149" s="665" t="s">
        <v>667</v>
      </c>
      <c r="D149" s="704"/>
      <c r="E149" s="704"/>
      <c r="F149" s="704"/>
      <c r="G149" s="704"/>
      <c r="H149" s="705"/>
      <c r="I149" s="706"/>
      <c r="J149" s="704"/>
      <c r="K149" s="704"/>
      <c r="L149" s="704"/>
      <c r="M149" s="704"/>
      <c r="N149" s="705"/>
      <c r="O149" s="707"/>
      <c r="P149" s="704"/>
      <c r="Q149" s="704"/>
      <c r="R149" s="704"/>
      <c r="S149" s="704"/>
      <c r="T149" s="705"/>
      <c r="U149" s="706"/>
      <c r="V149" s="704"/>
      <c r="W149" s="704"/>
      <c r="X149" s="704"/>
      <c r="Y149" s="704"/>
      <c r="Z149" s="708"/>
      <c r="AA149" s="704"/>
      <c r="AB149" s="705"/>
      <c r="AC149" s="706"/>
      <c r="AD149" s="704"/>
      <c r="AE149" s="704"/>
      <c r="AF149" s="704"/>
      <c r="AG149" s="704"/>
      <c r="AH149" s="708"/>
      <c r="AI149" s="704"/>
      <c r="AJ149" s="705"/>
      <c r="AK149" s="706"/>
      <c r="AL149" s="704"/>
      <c r="AM149" s="704"/>
      <c r="AN149" s="704"/>
      <c r="AO149" s="704"/>
      <c r="AP149" s="704"/>
      <c r="AQ149" s="708"/>
      <c r="AR149" s="704"/>
      <c r="AS149" s="705"/>
      <c r="AT149" s="707"/>
      <c r="AU149" s="708"/>
      <c r="AV149" s="704"/>
      <c r="AW149" s="704"/>
      <c r="AX149" s="704"/>
      <c r="AY149" s="704"/>
      <c r="AZ149" s="704"/>
      <c r="BA149" s="705"/>
      <c r="BB149" s="706"/>
      <c r="BC149" s="708"/>
      <c r="BD149" s="704"/>
      <c r="BE149" s="704"/>
      <c r="BF149" s="704"/>
      <c r="BG149" s="704"/>
      <c r="BH149" s="704"/>
      <c r="BI149" s="705"/>
      <c r="BJ149" s="707"/>
      <c r="BK149" s="708"/>
      <c r="BL149" s="704"/>
      <c r="BM149" s="704"/>
      <c r="BN149" s="704"/>
      <c r="BO149" s="704"/>
      <c r="BP149" s="704"/>
      <c r="BQ149" s="704"/>
      <c r="BR149" s="705"/>
      <c r="BS149" s="706"/>
      <c r="BT149" s="708"/>
      <c r="BU149" s="704"/>
      <c r="BV149" s="704"/>
      <c r="BW149" s="704"/>
      <c r="BX149" s="704"/>
      <c r="BY149" s="704"/>
      <c r="BZ149" s="705"/>
      <c r="CA149" s="710"/>
      <c r="CB149" s="708"/>
      <c r="CC149" s="704"/>
      <c r="CD149" s="704"/>
      <c r="CE149" s="704"/>
      <c r="CF149" s="704"/>
      <c r="CG149" s="704"/>
      <c r="CH149" s="705"/>
      <c r="CI149" s="710"/>
      <c r="CJ149" s="708"/>
      <c r="CK149" s="704"/>
      <c r="CL149" s="704"/>
      <c r="CM149" s="704"/>
      <c r="CN149" s="704"/>
      <c r="CO149" s="704"/>
      <c r="CP149" s="705"/>
      <c r="CQ149" s="706"/>
      <c r="CR149" s="704"/>
      <c r="CS149" s="704"/>
      <c r="CT149" s="704"/>
      <c r="CU149" s="704">
        <f t="shared" si="34"/>
        <v>0</v>
      </c>
      <c r="CV149" s="704">
        <f t="shared" si="30"/>
        <v>0</v>
      </c>
      <c r="CW149" s="704"/>
      <c r="CX149" s="711" t="str">
        <f>IFERROR(CR149/CW149-1, "-")</f>
        <v>-</v>
      </c>
      <c r="CY149" s="712"/>
      <c r="CZ149" s="713"/>
      <c r="DA149" s="704"/>
      <c r="DB149" s="704"/>
      <c r="DC149" s="704"/>
      <c r="DD149" s="704"/>
      <c r="DE149" s="705" t="e">
        <f t="shared" ref="DE149:DE154" si="35">(CZ149-DD149)/DD149</f>
        <v>#DIV/0!</v>
      </c>
      <c r="DF149" s="705" t="e">
        <f t="shared" ref="DF149:DF154" si="36">(DA149-DD149)/DD149</f>
        <v>#DIV/0!</v>
      </c>
      <c r="DG149" s="705" t="e">
        <f t="shared" ref="DG149:DG154" si="37">(DB149-DD149)/DD149</f>
        <v>#DIV/0!</v>
      </c>
      <c r="DH149" s="705" t="e">
        <f t="shared" ref="DH149:DH155" si="38">(DC149-DD149)/DD149</f>
        <v>#DIV/0!</v>
      </c>
      <c r="DI149" s="255"/>
      <c r="DL149" s="44"/>
      <c r="DM149" s="389">
        <f t="shared" si="31"/>
        <v>0</v>
      </c>
      <c r="DN149" s="389">
        <f t="shared" si="32"/>
        <v>0</v>
      </c>
      <c r="DO149" s="389">
        <f t="shared" si="33"/>
        <v>0</v>
      </c>
    </row>
    <row r="150" spans="1:220" ht="15" hidden="1" customHeight="1">
      <c r="A150" s="579"/>
      <c r="B150" s="840" t="s">
        <v>668</v>
      </c>
      <c r="C150" s="665" t="s">
        <v>669</v>
      </c>
      <c r="D150" s="145"/>
      <c r="E150" s="145"/>
      <c r="F150" s="145"/>
      <c r="G150" s="145"/>
      <c r="H150" s="245"/>
      <c r="I150" s="411"/>
      <c r="J150" s="145"/>
      <c r="K150" s="145"/>
      <c r="L150" s="145"/>
      <c r="M150" s="145"/>
      <c r="N150" s="245"/>
      <c r="O150" s="412"/>
      <c r="P150" s="145"/>
      <c r="Q150" s="145"/>
      <c r="R150" s="145"/>
      <c r="S150" s="145"/>
      <c r="T150" s="245"/>
      <c r="U150" s="411"/>
      <c r="V150" s="145"/>
      <c r="W150" s="145"/>
      <c r="X150" s="145"/>
      <c r="Y150" s="145"/>
      <c r="Z150" s="277"/>
      <c r="AA150" s="145"/>
      <c r="AB150" s="245"/>
      <c r="AC150" s="411"/>
      <c r="AD150" s="145"/>
      <c r="AE150" s="145"/>
      <c r="AF150" s="145"/>
      <c r="AG150" s="145"/>
      <c r="AH150" s="277"/>
      <c r="AI150" s="145"/>
      <c r="AJ150" s="245"/>
      <c r="AK150" s="411"/>
      <c r="AL150" s="145"/>
      <c r="AM150" s="145"/>
      <c r="AN150" s="145"/>
      <c r="AO150" s="145"/>
      <c r="AP150" s="145"/>
      <c r="AQ150" s="277"/>
      <c r="AR150" s="145"/>
      <c r="AS150" s="245"/>
      <c r="AT150" s="412"/>
      <c r="AU150" s="277"/>
      <c r="AV150" s="145"/>
      <c r="AW150" s="145"/>
      <c r="AX150" s="145"/>
      <c r="AY150" s="145"/>
      <c r="AZ150" s="145"/>
      <c r="BA150" s="245"/>
      <c r="BB150" s="411"/>
      <c r="BC150" s="277"/>
      <c r="BD150" s="145"/>
      <c r="BE150" s="145"/>
      <c r="BF150" s="145"/>
      <c r="BG150" s="145"/>
      <c r="BH150" s="145"/>
      <c r="BI150" s="245"/>
      <c r="BJ150" s="412"/>
      <c r="BK150" s="277"/>
      <c r="BL150" s="145"/>
      <c r="BM150" s="145"/>
      <c r="BN150" s="145"/>
      <c r="BO150" s="145"/>
      <c r="BP150" s="145"/>
      <c r="BQ150" s="145"/>
      <c r="BR150" s="245"/>
      <c r="BS150" s="411"/>
      <c r="BT150" s="277"/>
      <c r="BU150" s="145"/>
      <c r="BV150" s="145"/>
      <c r="BW150" s="145"/>
      <c r="BX150" s="145"/>
      <c r="BY150" s="145"/>
      <c r="BZ150" s="245"/>
      <c r="CA150" s="411"/>
      <c r="CB150" s="277"/>
      <c r="CC150" s="145"/>
      <c r="CD150" s="145"/>
      <c r="CE150" s="145"/>
      <c r="CF150" s="145"/>
      <c r="CG150" s="145"/>
      <c r="CH150" s="245"/>
      <c r="CI150" s="411"/>
      <c r="CJ150" s="277"/>
      <c r="CK150" s="145"/>
      <c r="CL150" s="145"/>
      <c r="CM150" s="145"/>
      <c r="CN150" s="145"/>
      <c r="CO150" s="145"/>
      <c r="CP150" s="245"/>
      <c r="CQ150" s="411"/>
      <c r="CR150" s="145"/>
      <c r="CS150" s="145"/>
      <c r="CT150" s="145"/>
      <c r="CU150" s="145">
        <f t="shared" si="34"/>
        <v>0</v>
      </c>
      <c r="CV150" s="145">
        <f t="shared" si="30"/>
        <v>0</v>
      </c>
      <c r="CW150" s="145"/>
      <c r="CX150" s="788" t="str">
        <f>IFERROR(CR150/CW150-1, "-")</f>
        <v>-</v>
      </c>
      <c r="CY150" s="45"/>
      <c r="CZ150" s="684"/>
      <c r="DA150" s="145"/>
      <c r="DB150" s="145"/>
      <c r="DC150" s="145"/>
      <c r="DD150" s="145"/>
      <c r="DE150" s="245" t="e">
        <f t="shared" si="35"/>
        <v>#DIV/0!</v>
      </c>
      <c r="DF150" s="245" t="e">
        <f t="shared" si="36"/>
        <v>#DIV/0!</v>
      </c>
      <c r="DG150" s="245" t="e">
        <f t="shared" si="37"/>
        <v>#DIV/0!</v>
      </c>
      <c r="DH150" s="245" t="e">
        <f t="shared" si="38"/>
        <v>#DIV/0!</v>
      </c>
      <c r="DI150" s="255"/>
      <c r="DL150" s="44"/>
      <c r="DM150" s="389">
        <f t="shared" si="31"/>
        <v>0</v>
      </c>
      <c r="DN150" s="389">
        <f t="shared" si="32"/>
        <v>0</v>
      </c>
      <c r="DO150" s="389">
        <f t="shared" si="33"/>
        <v>0</v>
      </c>
    </row>
    <row r="151" spans="1:220" s="801" customFormat="1" ht="15" customHeight="1" outlineLevel="1">
      <c r="A151" s="798"/>
      <c r="B151" s="749" t="s">
        <v>488</v>
      </c>
      <c r="C151" s="665" t="s">
        <v>670</v>
      </c>
      <c r="D151" s="422"/>
      <c r="E151" s="422"/>
      <c r="F151" s="422"/>
      <c r="G151" s="422"/>
      <c r="H151" s="423"/>
      <c r="I151" s="424"/>
      <c r="J151" s="422"/>
      <c r="K151" s="422"/>
      <c r="L151" s="422"/>
      <c r="M151" s="422"/>
      <c r="N151" s="423"/>
      <c r="O151" s="412"/>
      <c r="P151" s="422"/>
      <c r="Q151" s="422"/>
      <c r="R151" s="422"/>
      <c r="S151" s="422"/>
      <c r="T151" s="423"/>
      <c r="U151" s="424"/>
      <c r="V151" s="422"/>
      <c r="W151" s="422"/>
      <c r="X151" s="422"/>
      <c r="Y151" s="422"/>
      <c r="Z151" s="421"/>
      <c r="AA151" s="422"/>
      <c r="AB151" s="423"/>
      <c r="AC151" s="424"/>
      <c r="AD151" s="422"/>
      <c r="AE151" s="422"/>
      <c r="AF151" s="422"/>
      <c r="AG151" s="422"/>
      <c r="AH151" s="421"/>
      <c r="AI151" s="422"/>
      <c r="AJ151" s="423"/>
      <c r="AK151" s="424"/>
      <c r="AL151" s="422"/>
      <c r="AM151" s="422"/>
      <c r="AN151" s="422"/>
      <c r="AO151" s="422"/>
      <c r="AP151" s="422"/>
      <c r="AQ151" s="421"/>
      <c r="AR151" s="422"/>
      <c r="AS151" s="423"/>
      <c r="AT151" s="412"/>
      <c r="AU151" s="421"/>
      <c r="AV151" s="422"/>
      <c r="AW151" s="422"/>
      <c r="AX151" s="422"/>
      <c r="AY151" s="422"/>
      <c r="AZ151" s="422"/>
      <c r="BA151" s="423"/>
      <c r="BB151" s="424"/>
      <c r="BC151" s="421"/>
      <c r="BD151" s="422"/>
      <c r="BE151" s="422"/>
      <c r="BF151" s="422"/>
      <c r="BG151" s="422"/>
      <c r="BH151" s="422"/>
      <c r="BI151" s="423"/>
      <c r="BJ151" s="412"/>
      <c r="BK151" s="421"/>
      <c r="BL151" s="422"/>
      <c r="BM151" s="422"/>
      <c r="BN151" s="422"/>
      <c r="BO151" s="422"/>
      <c r="BP151" s="422"/>
      <c r="BQ151" s="422"/>
      <c r="BR151" s="423"/>
      <c r="BS151" s="424"/>
      <c r="BT151" s="421"/>
      <c r="BU151" s="422"/>
      <c r="BV151" s="422"/>
      <c r="BW151" s="422"/>
      <c r="BX151" s="422"/>
      <c r="BY151" s="422"/>
      <c r="BZ151" s="423"/>
      <c r="CA151" s="411"/>
      <c r="CB151" s="421"/>
      <c r="CC151" s="422"/>
      <c r="CD151" s="422"/>
      <c r="CE151" s="422"/>
      <c r="CF151" s="422"/>
      <c r="CG151" s="422"/>
      <c r="CH151" s="423"/>
      <c r="CI151" s="411"/>
      <c r="CJ151" s="421"/>
      <c r="CK151" s="422"/>
      <c r="CL151" s="422"/>
      <c r="CM151" s="422"/>
      <c r="CN151" s="422"/>
      <c r="CO151" s="422"/>
      <c r="CP151" s="423"/>
      <c r="CQ151" s="424"/>
      <c r="CR151" s="422"/>
      <c r="CS151" s="422"/>
      <c r="CT151" s="422"/>
      <c r="CU151" s="422">
        <f t="shared" si="34"/>
        <v>0</v>
      </c>
      <c r="CV151" s="422">
        <f t="shared" si="30"/>
        <v>0</v>
      </c>
      <c r="CW151" s="422"/>
      <c r="CX151" s="775" t="e">
        <f>+CR151/CW151-1</f>
        <v>#DIV/0!</v>
      </c>
      <c r="CY151" s="45"/>
      <c r="CZ151" s="800"/>
      <c r="DA151" s="422"/>
      <c r="DB151" s="422"/>
      <c r="DC151" s="422"/>
      <c r="DD151" s="422"/>
      <c r="DE151" s="423" t="e">
        <f t="shared" si="35"/>
        <v>#DIV/0!</v>
      </c>
      <c r="DF151" s="423" t="e">
        <f t="shared" si="36"/>
        <v>#DIV/0!</v>
      </c>
      <c r="DG151" s="423" t="e">
        <f t="shared" si="37"/>
        <v>#DIV/0!</v>
      </c>
      <c r="DH151" s="423" t="e">
        <f t="shared" si="38"/>
        <v>#DIV/0!</v>
      </c>
      <c r="DI151" s="255"/>
      <c r="DJ151" s="44"/>
      <c r="DL151" s="44"/>
      <c r="DM151" s="389">
        <f t="shared" si="31"/>
        <v>0</v>
      </c>
      <c r="DN151" s="389">
        <f t="shared" si="32"/>
        <v>0</v>
      </c>
      <c r="DO151" s="389">
        <f t="shared" si="33"/>
        <v>0</v>
      </c>
    </row>
    <row r="152" spans="1:220" s="801" customFormat="1" ht="15" customHeight="1" outlineLevel="1">
      <c r="A152" s="798"/>
      <c r="B152" s="749" t="s">
        <v>558</v>
      </c>
      <c r="C152" s="665" t="s">
        <v>671</v>
      </c>
      <c r="D152" s="422"/>
      <c r="E152" s="422"/>
      <c r="F152" s="422"/>
      <c r="G152" s="422"/>
      <c r="H152" s="423"/>
      <c r="I152" s="424"/>
      <c r="J152" s="422"/>
      <c r="K152" s="422"/>
      <c r="L152" s="422"/>
      <c r="M152" s="422"/>
      <c r="N152" s="423"/>
      <c r="O152" s="412"/>
      <c r="P152" s="422"/>
      <c r="Q152" s="422"/>
      <c r="R152" s="422"/>
      <c r="S152" s="422"/>
      <c r="T152" s="423"/>
      <c r="U152" s="424"/>
      <c r="V152" s="422"/>
      <c r="W152" s="422"/>
      <c r="X152" s="422"/>
      <c r="Y152" s="422"/>
      <c r="Z152" s="421"/>
      <c r="AA152" s="422"/>
      <c r="AB152" s="423"/>
      <c r="AC152" s="424"/>
      <c r="AD152" s="422"/>
      <c r="AE152" s="422"/>
      <c r="AF152" s="422"/>
      <c r="AG152" s="422"/>
      <c r="AH152" s="421"/>
      <c r="AI152" s="422"/>
      <c r="AJ152" s="423"/>
      <c r="AK152" s="424"/>
      <c r="AL152" s="422"/>
      <c r="AM152" s="422"/>
      <c r="AN152" s="422"/>
      <c r="AO152" s="422"/>
      <c r="AP152" s="422"/>
      <c r="AQ152" s="421"/>
      <c r="AR152" s="422"/>
      <c r="AS152" s="423"/>
      <c r="AT152" s="412"/>
      <c r="AU152" s="421"/>
      <c r="AV152" s="422"/>
      <c r="AW152" s="422"/>
      <c r="AX152" s="422"/>
      <c r="AY152" s="422"/>
      <c r="AZ152" s="422"/>
      <c r="BA152" s="423"/>
      <c r="BB152" s="424"/>
      <c r="BC152" s="421"/>
      <c r="BD152" s="422"/>
      <c r="BE152" s="422"/>
      <c r="BF152" s="422"/>
      <c r="BG152" s="422"/>
      <c r="BH152" s="422"/>
      <c r="BI152" s="423"/>
      <c r="BJ152" s="412"/>
      <c r="BK152" s="421"/>
      <c r="BL152" s="422"/>
      <c r="BM152" s="422"/>
      <c r="BN152" s="422"/>
      <c r="BO152" s="422"/>
      <c r="BP152" s="422"/>
      <c r="BQ152" s="422"/>
      <c r="BR152" s="423"/>
      <c r="BS152" s="424"/>
      <c r="BT152" s="421"/>
      <c r="BU152" s="422"/>
      <c r="BV152" s="422"/>
      <c r="BW152" s="422"/>
      <c r="BX152" s="422"/>
      <c r="BY152" s="422"/>
      <c r="BZ152" s="423"/>
      <c r="CA152" s="411"/>
      <c r="CB152" s="421"/>
      <c r="CC152" s="422"/>
      <c r="CD152" s="422"/>
      <c r="CE152" s="422"/>
      <c r="CF152" s="422"/>
      <c r="CG152" s="422"/>
      <c r="CH152" s="423"/>
      <c r="CI152" s="411"/>
      <c r="CJ152" s="421"/>
      <c r="CK152" s="422"/>
      <c r="CL152" s="422"/>
      <c r="CM152" s="422"/>
      <c r="CN152" s="422"/>
      <c r="CO152" s="422"/>
      <c r="CP152" s="423"/>
      <c r="CQ152" s="424"/>
      <c r="CR152" s="422"/>
      <c r="CS152" s="422"/>
      <c r="CT152" s="422"/>
      <c r="CU152" s="422">
        <f t="shared" si="34"/>
        <v>0</v>
      </c>
      <c r="CV152" s="422">
        <f t="shared" si="30"/>
        <v>0</v>
      </c>
      <c r="CW152" s="422"/>
      <c r="CX152" s="775" t="e">
        <f>+CR152/CW152-1</f>
        <v>#DIV/0!</v>
      </c>
      <c r="CY152" s="45"/>
      <c r="CZ152" s="800"/>
      <c r="DA152" s="422"/>
      <c r="DB152" s="422"/>
      <c r="DC152" s="422"/>
      <c r="DD152" s="422"/>
      <c r="DE152" s="423" t="e">
        <f t="shared" si="35"/>
        <v>#DIV/0!</v>
      </c>
      <c r="DF152" s="423" t="e">
        <f t="shared" si="36"/>
        <v>#DIV/0!</v>
      </c>
      <c r="DG152" s="423" t="e">
        <f t="shared" si="37"/>
        <v>#DIV/0!</v>
      </c>
      <c r="DH152" s="423" t="e">
        <f t="shared" si="38"/>
        <v>#DIV/0!</v>
      </c>
      <c r="DI152" s="255"/>
      <c r="DJ152" s="44"/>
      <c r="DL152" s="44"/>
      <c r="DM152" s="389">
        <f t="shared" si="31"/>
        <v>0</v>
      </c>
      <c r="DN152" s="389">
        <f t="shared" si="32"/>
        <v>0</v>
      </c>
      <c r="DO152" s="389">
        <f t="shared" si="33"/>
        <v>0</v>
      </c>
    </row>
    <row r="153" spans="1:220" s="801" customFormat="1" ht="15" customHeight="1" outlineLevel="1">
      <c r="A153" s="798"/>
      <c r="B153" s="749" t="s">
        <v>560</v>
      </c>
      <c r="C153" s="665" t="s">
        <v>672</v>
      </c>
      <c r="D153" s="422"/>
      <c r="E153" s="422"/>
      <c r="F153" s="422"/>
      <c r="G153" s="422"/>
      <c r="H153" s="423"/>
      <c r="I153" s="424"/>
      <c r="J153" s="422"/>
      <c r="K153" s="422"/>
      <c r="L153" s="422"/>
      <c r="M153" s="422"/>
      <c r="N153" s="423"/>
      <c r="O153" s="412"/>
      <c r="P153" s="422"/>
      <c r="Q153" s="422"/>
      <c r="R153" s="422"/>
      <c r="S153" s="422"/>
      <c r="T153" s="423"/>
      <c r="U153" s="424"/>
      <c r="V153" s="422"/>
      <c r="W153" s="422"/>
      <c r="X153" s="422"/>
      <c r="Y153" s="422"/>
      <c r="Z153" s="421"/>
      <c r="AA153" s="422"/>
      <c r="AB153" s="423"/>
      <c r="AC153" s="424"/>
      <c r="AD153" s="422"/>
      <c r="AE153" s="422"/>
      <c r="AF153" s="422"/>
      <c r="AG153" s="422"/>
      <c r="AH153" s="421"/>
      <c r="AI153" s="422"/>
      <c r="AJ153" s="423"/>
      <c r="AK153" s="424"/>
      <c r="AL153" s="422"/>
      <c r="AM153" s="422"/>
      <c r="AN153" s="422"/>
      <c r="AO153" s="422"/>
      <c r="AP153" s="422"/>
      <c r="AQ153" s="421"/>
      <c r="AR153" s="422"/>
      <c r="AS153" s="423"/>
      <c r="AT153" s="412"/>
      <c r="AU153" s="421"/>
      <c r="AV153" s="422"/>
      <c r="AW153" s="422"/>
      <c r="AX153" s="422"/>
      <c r="AY153" s="422"/>
      <c r="AZ153" s="422"/>
      <c r="BA153" s="423"/>
      <c r="BB153" s="424"/>
      <c r="BC153" s="421"/>
      <c r="BD153" s="422"/>
      <c r="BE153" s="422"/>
      <c r="BF153" s="422"/>
      <c r="BG153" s="422"/>
      <c r="BH153" s="422"/>
      <c r="BI153" s="423"/>
      <c r="BJ153" s="412"/>
      <c r="BK153" s="421"/>
      <c r="BL153" s="422"/>
      <c r="BM153" s="422"/>
      <c r="BN153" s="422"/>
      <c r="BO153" s="422"/>
      <c r="BP153" s="422"/>
      <c r="BQ153" s="422"/>
      <c r="BR153" s="423"/>
      <c r="BS153" s="424"/>
      <c r="BT153" s="421"/>
      <c r="BU153" s="422"/>
      <c r="BV153" s="422"/>
      <c r="BW153" s="422"/>
      <c r="BX153" s="422"/>
      <c r="BY153" s="422"/>
      <c r="BZ153" s="423"/>
      <c r="CA153" s="411"/>
      <c r="CB153" s="421"/>
      <c r="CC153" s="422"/>
      <c r="CD153" s="422"/>
      <c r="CE153" s="422"/>
      <c r="CF153" s="422"/>
      <c r="CG153" s="422"/>
      <c r="CH153" s="423"/>
      <c r="CI153" s="411"/>
      <c r="CJ153" s="421"/>
      <c r="CK153" s="422"/>
      <c r="CL153" s="422"/>
      <c r="CM153" s="422"/>
      <c r="CN153" s="422"/>
      <c r="CO153" s="422"/>
      <c r="CP153" s="423"/>
      <c r="CQ153" s="424"/>
      <c r="CR153" s="422"/>
      <c r="CS153" s="422"/>
      <c r="CT153" s="422"/>
      <c r="CU153" s="422">
        <f t="shared" si="34"/>
        <v>0</v>
      </c>
      <c r="CV153" s="422">
        <f t="shared" si="30"/>
        <v>0</v>
      </c>
      <c r="CW153" s="422"/>
      <c r="CX153" s="775" t="e">
        <f>+CR153/CW153-1</f>
        <v>#DIV/0!</v>
      </c>
      <c r="CY153" s="45"/>
      <c r="CZ153" s="800"/>
      <c r="DA153" s="422"/>
      <c r="DB153" s="422"/>
      <c r="DC153" s="422"/>
      <c r="DD153" s="422"/>
      <c r="DE153" s="423" t="e">
        <f t="shared" si="35"/>
        <v>#DIV/0!</v>
      </c>
      <c r="DF153" s="423" t="e">
        <f t="shared" si="36"/>
        <v>#DIV/0!</v>
      </c>
      <c r="DG153" s="423" t="e">
        <f t="shared" si="37"/>
        <v>#DIV/0!</v>
      </c>
      <c r="DH153" s="423" t="e">
        <f t="shared" si="38"/>
        <v>#DIV/0!</v>
      </c>
      <c r="DI153" s="255"/>
      <c r="DJ153" s="44"/>
      <c r="DL153" s="44"/>
      <c r="DM153" s="389">
        <f t="shared" si="31"/>
        <v>0</v>
      </c>
      <c r="DN153" s="389">
        <f t="shared" si="32"/>
        <v>0</v>
      </c>
      <c r="DO153" s="389">
        <f t="shared" si="33"/>
        <v>0</v>
      </c>
    </row>
    <row r="154" spans="1:220" s="801" customFormat="1" ht="15" customHeight="1" outlineLevel="1">
      <c r="A154" s="798"/>
      <c r="B154" s="749" t="s">
        <v>562</v>
      </c>
      <c r="C154" s="665" t="s">
        <v>673</v>
      </c>
      <c r="D154" s="422"/>
      <c r="E154" s="422"/>
      <c r="F154" s="422"/>
      <c r="G154" s="422"/>
      <c r="H154" s="423"/>
      <c r="I154" s="424"/>
      <c r="J154" s="422"/>
      <c r="K154" s="422"/>
      <c r="L154" s="422"/>
      <c r="M154" s="422"/>
      <c r="N154" s="423"/>
      <c r="O154" s="412"/>
      <c r="P154" s="422"/>
      <c r="Q154" s="422"/>
      <c r="R154" s="422"/>
      <c r="S154" s="422"/>
      <c r="T154" s="423"/>
      <c r="U154" s="424"/>
      <c r="V154" s="422"/>
      <c r="W154" s="422"/>
      <c r="X154" s="422"/>
      <c r="Y154" s="422"/>
      <c r="Z154" s="421"/>
      <c r="AA154" s="422"/>
      <c r="AB154" s="423"/>
      <c r="AC154" s="424"/>
      <c r="AD154" s="422"/>
      <c r="AE154" s="422"/>
      <c r="AF154" s="422"/>
      <c r="AG154" s="422"/>
      <c r="AH154" s="421"/>
      <c r="AI154" s="422"/>
      <c r="AJ154" s="423"/>
      <c r="AK154" s="424"/>
      <c r="AL154" s="422"/>
      <c r="AM154" s="422"/>
      <c r="AN154" s="422"/>
      <c r="AO154" s="422"/>
      <c r="AP154" s="422"/>
      <c r="AQ154" s="421"/>
      <c r="AR154" s="422"/>
      <c r="AS154" s="423"/>
      <c r="AT154" s="412"/>
      <c r="AU154" s="421"/>
      <c r="AV154" s="422"/>
      <c r="AW154" s="422"/>
      <c r="AX154" s="422"/>
      <c r="AY154" s="422"/>
      <c r="AZ154" s="422"/>
      <c r="BA154" s="423"/>
      <c r="BB154" s="424"/>
      <c r="BC154" s="421"/>
      <c r="BD154" s="422"/>
      <c r="BE154" s="422"/>
      <c r="BF154" s="422"/>
      <c r="BG154" s="422"/>
      <c r="BH154" s="422"/>
      <c r="BI154" s="423"/>
      <c r="BJ154" s="412"/>
      <c r="BK154" s="421"/>
      <c r="BL154" s="422"/>
      <c r="BM154" s="422"/>
      <c r="BN154" s="422"/>
      <c r="BO154" s="422"/>
      <c r="BP154" s="422"/>
      <c r="BQ154" s="422"/>
      <c r="BR154" s="423"/>
      <c r="BS154" s="424"/>
      <c r="BT154" s="421"/>
      <c r="BU154" s="422"/>
      <c r="BV154" s="422"/>
      <c r="BW154" s="422"/>
      <c r="BX154" s="422"/>
      <c r="BY154" s="422"/>
      <c r="BZ154" s="423"/>
      <c r="CA154" s="411"/>
      <c r="CB154" s="421"/>
      <c r="CC154" s="422"/>
      <c r="CD154" s="422"/>
      <c r="CE154" s="422"/>
      <c r="CF154" s="422"/>
      <c r="CG154" s="422"/>
      <c r="CH154" s="423"/>
      <c r="CI154" s="411"/>
      <c r="CJ154" s="421"/>
      <c r="CK154" s="422"/>
      <c r="CL154" s="422"/>
      <c r="CM154" s="422"/>
      <c r="CN154" s="422"/>
      <c r="CO154" s="422"/>
      <c r="CP154" s="423"/>
      <c r="CQ154" s="424"/>
      <c r="CR154" s="422"/>
      <c r="CS154" s="422"/>
      <c r="CT154" s="422"/>
      <c r="CU154" s="422">
        <f t="shared" si="34"/>
        <v>0</v>
      </c>
      <c r="CV154" s="422">
        <f t="shared" si="30"/>
        <v>0</v>
      </c>
      <c r="CW154" s="422"/>
      <c r="CX154" s="775" t="e">
        <f>+CR154/CW154-1</f>
        <v>#DIV/0!</v>
      </c>
      <c r="CY154" s="45"/>
      <c r="CZ154" s="800"/>
      <c r="DA154" s="422"/>
      <c r="DB154" s="422"/>
      <c r="DC154" s="422"/>
      <c r="DD154" s="422"/>
      <c r="DE154" s="423" t="e">
        <f t="shared" si="35"/>
        <v>#DIV/0!</v>
      </c>
      <c r="DF154" s="423" t="e">
        <f t="shared" si="36"/>
        <v>#DIV/0!</v>
      </c>
      <c r="DG154" s="423" t="e">
        <f t="shared" si="37"/>
        <v>#DIV/0!</v>
      </c>
      <c r="DH154" s="423" t="e">
        <f t="shared" si="38"/>
        <v>#DIV/0!</v>
      </c>
      <c r="DI154" s="255"/>
      <c r="DJ154" s="44"/>
      <c r="DL154" s="44"/>
      <c r="DM154" s="389">
        <f t="shared" si="31"/>
        <v>0</v>
      </c>
      <c r="DN154" s="389">
        <f t="shared" si="32"/>
        <v>0</v>
      </c>
      <c r="DO154" s="389">
        <f t="shared" si="33"/>
        <v>0</v>
      </c>
    </row>
    <row r="155" spans="1:220" ht="15" hidden="1" customHeight="1">
      <c r="A155" s="579"/>
      <c r="B155" s="840" t="s">
        <v>674</v>
      </c>
      <c r="C155" s="665" t="s">
        <v>675</v>
      </c>
      <c r="D155" s="145"/>
      <c r="E155" s="145"/>
      <c r="F155" s="145"/>
      <c r="G155" s="145"/>
      <c r="H155" s="245"/>
      <c r="I155" s="411"/>
      <c r="J155" s="145"/>
      <c r="K155" s="145"/>
      <c r="L155" s="145"/>
      <c r="M155" s="145"/>
      <c r="N155" s="245"/>
      <c r="O155" s="412"/>
      <c r="P155" s="145"/>
      <c r="Q155" s="145"/>
      <c r="R155" s="145"/>
      <c r="S155" s="145"/>
      <c r="T155" s="245"/>
      <c r="U155" s="411"/>
      <c r="V155" s="145"/>
      <c r="W155" s="145"/>
      <c r="X155" s="145"/>
      <c r="Y155" s="145"/>
      <c r="Z155" s="277"/>
      <c r="AA155" s="145"/>
      <c r="AB155" s="245"/>
      <c r="AC155" s="411"/>
      <c r="AD155" s="145"/>
      <c r="AE155" s="145"/>
      <c r="AF155" s="145"/>
      <c r="AG155" s="145"/>
      <c r="AH155" s="277"/>
      <c r="AI155" s="145"/>
      <c r="AJ155" s="245"/>
      <c r="AK155" s="411"/>
      <c r="AL155" s="145"/>
      <c r="AM155" s="145"/>
      <c r="AN155" s="145"/>
      <c r="AO155" s="145"/>
      <c r="AP155" s="145"/>
      <c r="AQ155" s="277"/>
      <c r="AR155" s="145"/>
      <c r="AS155" s="245"/>
      <c r="AT155" s="412"/>
      <c r="AU155" s="277"/>
      <c r="AV155" s="145"/>
      <c r="AW155" s="145"/>
      <c r="AX155" s="145"/>
      <c r="AY155" s="145"/>
      <c r="AZ155" s="145"/>
      <c r="BA155" s="245"/>
      <c r="BB155" s="411"/>
      <c r="BC155" s="277"/>
      <c r="BD155" s="145"/>
      <c r="BE155" s="145"/>
      <c r="BF155" s="145"/>
      <c r="BG155" s="145"/>
      <c r="BH155" s="145"/>
      <c r="BI155" s="245"/>
      <c r="BJ155" s="412"/>
      <c r="BK155" s="277"/>
      <c r="BL155" s="145"/>
      <c r="BM155" s="145"/>
      <c r="BN155" s="145"/>
      <c r="BO155" s="145"/>
      <c r="BP155" s="145"/>
      <c r="BQ155" s="145"/>
      <c r="BR155" s="245"/>
      <c r="BS155" s="411"/>
      <c r="BT155" s="277"/>
      <c r="BU155" s="145"/>
      <c r="BV155" s="145"/>
      <c r="BW155" s="145"/>
      <c r="BX155" s="145"/>
      <c r="BY155" s="145"/>
      <c r="BZ155" s="245"/>
      <c r="CA155" s="411"/>
      <c r="CB155" s="277"/>
      <c r="CC155" s="145"/>
      <c r="CD155" s="145"/>
      <c r="CE155" s="145"/>
      <c r="CF155" s="145"/>
      <c r="CG155" s="145"/>
      <c r="CH155" s="245"/>
      <c r="CI155" s="411"/>
      <c r="CJ155" s="277"/>
      <c r="CK155" s="145"/>
      <c r="CL155" s="145"/>
      <c r="CM155" s="145"/>
      <c r="CN155" s="145"/>
      <c r="CO155" s="145"/>
      <c r="CP155" s="245"/>
      <c r="CQ155" s="411"/>
      <c r="CR155" s="145"/>
      <c r="CS155" s="145"/>
      <c r="CT155" s="145"/>
      <c r="CU155" s="145"/>
      <c r="CV155" s="145">
        <f t="shared" si="30"/>
        <v>0</v>
      </c>
      <c r="CW155" s="145"/>
      <c r="CX155" s="788"/>
      <c r="CY155" s="45"/>
      <c r="CZ155" s="684"/>
      <c r="DA155" s="145"/>
      <c r="DB155" s="145"/>
      <c r="DC155" s="145"/>
      <c r="DD155" s="145"/>
      <c r="DE155" s="245"/>
      <c r="DF155" s="245"/>
      <c r="DG155" s="245"/>
      <c r="DH155" s="245" t="e">
        <f t="shared" si="38"/>
        <v>#DIV/0!</v>
      </c>
      <c r="DI155" s="255"/>
      <c r="DL155" s="44"/>
      <c r="DM155" s="389">
        <f t="shared" si="31"/>
        <v>0</v>
      </c>
      <c r="DN155" s="389">
        <f t="shared" si="32"/>
        <v>0</v>
      </c>
      <c r="DO155" s="389">
        <f t="shared" si="33"/>
        <v>0</v>
      </c>
    </row>
    <row r="156" spans="1:220" s="801" customFormat="1" ht="15" customHeight="1" outlineLevel="1">
      <c r="A156" s="798"/>
      <c r="B156" s="749" t="s">
        <v>488</v>
      </c>
      <c r="C156" s="665" t="s">
        <v>676</v>
      </c>
      <c r="D156" s="422"/>
      <c r="E156" s="422"/>
      <c r="F156" s="422"/>
      <c r="G156" s="422"/>
      <c r="H156" s="423"/>
      <c r="I156" s="424"/>
      <c r="J156" s="422"/>
      <c r="K156" s="422"/>
      <c r="L156" s="422"/>
      <c r="M156" s="422"/>
      <c r="N156" s="423"/>
      <c r="O156" s="412"/>
      <c r="P156" s="422"/>
      <c r="Q156" s="422"/>
      <c r="R156" s="422"/>
      <c r="S156" s="422"/>
      <c r="T156" s="423"/>
      <c r="U156" s="424"/>
      <c r="V156" s="422"/>
      <c r="W156" s="422"/>
      <c r="X156" s="422"/>
      <c r="Y156" s="422"/>
      <c r="Z156" s="421"/>
      <c r="AA156" s="422"/>
      <c r="AB156" s="423"/>
      <c r="AC156" s="424"/>
      <c r="AD156" s="422"/>
      <c r="AE156" s="422"/>
      <c r="AF156" s="422"/>
      <c r="AG156" s="422"/>
      <c r="AH156" s="421"/>
      <c r="AI156" s="422"/>
      <c r="AJ156" s="423"/>
      <c r="AK156" s="424"/>
      <c r="AL156" s="422"/>
      <c r="AM156" s="422"/>
      <c r="AN156" s="422"/>
      <c r="AO156" s="422"/>
      <c r="AP156" s="422"/>
      <c r="AQ156" s="421"/>
      <c r="AR156" s="422"/>
      <c r="AS156" s="423"/>
      <c r="AT156" s="412"/>
      <c r="AU156" s="421"/>
      <c r="AV156" s="422"/>
      <c r="AW156" s="422"/>
      <c r="AX156" s="422"/>
      <c r="AY156" s="422"/>
      <c r="AZ156" s="422"/>
      <c r="BA156" s="423"/>
      <c r="BB156" s="424"/>
      <c r="BC156" s="421"/>
      <c r="BD156" s="422"/>
      <c r="BE156" s="422"/>
      <c r="BF156" s="422"/>
      <c r="BG156" s="422"/>
      <c r="BH156" s="422"/>
      <c r="BI156" s="423"/>
      <c r="BJ156" s="412"/>
      <c r="BK156" s="421"/>
      <c r="BL156" s="422"/>
      <c r="BM156" s="422"/>
      <c r="BN156" s="422"/>
      <c r="BO156" s="422"/>
      <c r="BP156" s="422"/>
      <c r="BQ156" s="422"/>
      <c r="BR156" s="423"/>
      <c r="BS156" s="424"/>
      <c r="BT156" s="421"/>
      <c r="BU156" s="422"/>
      <c r="BV156" s="422"/>
      <c r="BW156" s="422"/>
      <c r="BX156" s="422"/>
      <c r="BY156" s="422"/>
      <c r="BZ156" s="423"/>
      <c r="CA156" s="411"/>
      <c r="CB156" s="421"/>
      <c r="CC156" s="422"/>
      <c r="CD156" s="422"/>
      <c r="CE156" s="422"/>
      <c r="CF156" s="422"/>
      <c r="CG156" s="422"/>
      <c r="CH156" s="423"/>
      <c r="CI156" s="411"/>
      <c r="CJ156" s="421"/>
      <c r="CK156" s="422"/>
      <c r="CL156" s="422"/>
      <c r="CM156" s="422"/>
      <c r="CN156" s="422"/>
      <c r="CO156" s="422"/>
      <c r="CP156" s="423"/>
      <c r="CQ156" s="424"/>
      <c r="CR156" s="422"/>
      <c r="CS156" s="422"/>
      <c r="CT156" s="422"/>
      <c r="CU156" s="422"/>
      <c r="CV156" s="422">
        <f t="shared" si="30"/>
        <v>0</v>
      </c>
      <c r="CW156" s="422"/>
      <c r="CX156" s="775"/>
      <c r="CY156" s="45"/>
      <c r="CZ156" s="800"/>
      <c r="DA156" s="422"/>
      <c r="DB156" s="422"/>
      <c r="DC156" s="422"/>
      <c r="DD156" s="422"/>
      <c r="DE156" s="423"/>
      <c r="DF156" s="423"/>
      <c r="DG156" s="423"/>
      <c r="DH156" s="423"/>
      <c r="DI156" s="255"/>
      <c r="DJ156" s="44"/>
      <c r="DL156" s="44"/>
      <c r="DM156" s="389">
        <f t="shared" si="31"/>
        <v>0</v>
      </c>
      <c r="DN156" s="389">
        <f t="shared" si="32"/>
        <v>0</v>
      </c>
      <c r="DO156" s="389">
        <f t="shared" si="33"/>
        <v>0</v>
      </c>
    </row>
    <row r="157" spans="1:220" s="801" customFormat="1" ht="15" customHeight="1" outlineLevel="1">
      <c r="A157" s="798"/>
      <c r="B157" s="749" t="s">
        <v>558</v>
      </c>
      <c r="C157" s="665" t="s">
        <v>677</v>
      </c>
      <c r="D157" s="422"/>
      <c r="E157" s="422"/>
      <c r="F157" s="422"/>
      <c r="G157" s="422"/>
      <c r="H157" s="423"/>
      <c r="I157" s="424"/>
      <c r="J157" s="422"/>
      <c r="K157" s="422"/>
      <c r="L157" s="422"/>
      <c r="M157" s="422"/>
      <c r="N157" s="423"/>
      <c r="O157" s="412"/>
      <c r="P157" s="422"/>
      <c r="Q157" s="422"/>
      <c r="R157" s="422"/>
      <c r="S157" s="422"/>
      <c r="T157" s="423"/>
      <c r="U157" s="424"/>
      <c r="V157" s="422"/>
      <c r="W157" s="422"/>
      <c r="X157" s="422"/>
      <c r="Y157" s="422"/>
      <c r="Z157" s="421"/>
      <c r="AA157" s="422"/>
      <c r="AB157" s="423"/>
      <c r="AC157" s="424"/>
      <c r="AD157" s="422"/>
      <c r="AE157" s="422"/>
      <c r="AF157" s="422"/>
      <c r="AG157" s="422"/>
      <c r="AH157" s="421"/>
      <c r="AI157" s="422"/>
      <c r="AJ157" s="423"/>
      <c r="AK157" s="424"/>
      <c r="AL157" s="422"/>
      <c r="AM157" s="422"/>
      <c r="AN157" s="422"/>
      <c r="AO157" s="422"/>
      <c r="AP157" s="422"/>
      <c r="AQ157" s="421"/>
      <c r="AR157" s="422"/>
      <c r="AS157" s="423"/>
      <c r="AT157" s="412"/>
      <c r="AU157" s="421"/>
      <c r="AV157" s="422"/>
      <c r="AW157" s="422"/>
      <c r="AX157" s="422"/>
      <c r="AY157" s="422"/>
      <c r="AZ157" s="422"/>
      <c r="BA157" s="423"/>
      <c r="BB157" s="424"/>
      <c r="BC157" s="421"/>
      <c r="BD157" s="422"/>
      <c r="BE157" s="422"/>
      <c r="BF157" s="422"/>
      <c r="BG157" s="422"/>
      <c r="BH157" s="422"/>
      <c r="BI157" s="423"/>
      <c r="BJ157" s="412"/>
      <c r="BK157" s="421"/>
      <c r="BL157" s="422"/>
      <c r="BM157" s="422"/>
      <c r="BN157" s="422"/>
      <c r="BO157" s="422"/>
      <c r="BP157" s="422"/>
      <c r="BQ157" s="422"/>
      <c r="BR157" s="423"/>
      <c r="BS157" s="424"/>
      <c r="BT157" s="421"/>
      <c r="BU157" s="422"/>
      <c r="BV157" s="422"/>
      <c r="BW157" s="422"/>
      <c r="BX157" s="422"/>
      <c r="BY157" s="422"/>
      <c r="BZ157" s="423"/>
      <c r="CA157" s="411"/>
      <c r="CB157" s="421"/>
      <c r="CC157" s="422"/>
      <c r="CD157" s="422"/>
      <c r="CE157" s="422"/>
      <c r="CF157" s="422"/>
      <c r="CG157" s="422"/>
      <c r="CH157" s="423"/>
      <c r="CI157" s="411"/>
      <c r="CJ157" s="421"/>
      <c r="CK157" s="422"/>
      <c r="CL157" s="422"/>
      <c r="CM157" s="422"/>
      <c r="CN157" s="422"/>
      <c r="CO157" s="422"/>
      <c r="CP157" s="423"/>
      <c r="CQ157" s="424"/>
      <c r="CR157" s="422"/>
      <c r="CS157" s="422"/>
      <c r="CT157" s="422"/>
      <c r="CU157" s="422"/>
      <c r="CV157" s="422">
        <f t="shared" si="30"/>
        <v>0</v>
      </c>
      <c r="CW157" s="422"/>
      <c r="CX157" s="775"/>
      <c r="CY157" s="45"/>
      <c r="CZ157" s="800"/>
      <c r="DA157" s="422"/>
      <c r="DB157" s="422"/>
      <c r="DC157" s="422"/>
      <c r="DD157" s="422"/>
      <c r="DE157" s="423"/>
      <c r="DF157" s="423"/>
      <c r="DG157" s="423"/>
      <c r="DH157" s="423"/>
      <c r="DI157" s="255"/>
      <c r="DJ157" s="44"/>
      <c r="DL157" s="44"/>
      <c r="DM157" s="389">
        <f t="shared" si="31"/>
        <v>0</v>
      </c>
      <c r="DN157" s="389">
        <f t="shared" si="32"/>
        <v>0</v>
      </c>
      <c r="DO157" s="389">
        <f t="shared" si="33"/>
        <v>0</v>
      </c>
    </row>
    <row r="158" spans="1:220" s="801" customFormat="1" ht="15" customHeight="1" outlineLevel="1">
      <c r="A158" s="798"/>
      <c r="B158" s="749" t="s">
        <v>560</v>
      </c>
      <c r="C158" s="665" t="s">
        <v>678</v>
      </c>
      <c r="D158" s="422"/>
      <c r="E158" s="422"/>
      <c r="F158" s="422"/>
      <c r="G158" s="422"/>
      <c r="H158" s="423"/>
      <c r="I158" s="424"/>
      <c r="J158" s="422"/>
      <c r="K158" s="422"/>
      <c r="L158" s="422"/>
      <c r="M158" s="422"/>
      <c r="N158" s="423"/>
      <c r="O158" s="412"/>
      <c r="P158" s="422"/>
      <c r="Q158" s="422"/>
      <c r="R158" s="422"/>
      <c r="S158" s="422"/>
      <c r="T158" s="423"/>
      <c r="U158" s="424"/>
      <c r="V158" s="422"/>
      <c r="W158" s="422"/>
      <c r="X158" s="422"/>
      <c r="Y158" s="422"/>
      <c r="Z158" s="421"/>
      <c r="AA158" s="422"/>
      <c r="AB158" s="423"/>
      <c r="AC158" s="424"/>
      <c r="AD158" s="422"/>
      <c r="AE158" s="422"/>
      <c r="AF158" s="422"/>
      <c r="AG158" s="422"/>
      <c r="AH158" s="421"/>
      <c r="AI158" s="422"/>
      <c r="AJ158" s="423"/>
      <c r="AK158" s="424"/>
      <c r="AL158" s="422"/>
      <c r="AM158" s="422"/>
      <c r="AN158" s="422"/>
      <c r="AO158" s="422"/>
      <c r="AP158" s="422"/>
      <c r="AQ158" s="421"/>
      <c r="AR158" s="422"/>
      <c r="AS158" s="423"/>
      <c r="AT158" s="412"/>
      <c r="AU158" s="421"/>
      <c r="AV158" s="422"/>
      <c r="AW158" s="422"/>
      <c r="AX158" s="422"/>
      <c r="AY158" s="422"/>
      <c r="AZ158" s="422"/>
      <c r="BA158" s="423"/>
      <c r="BB158" s="424"/>
      <c r="BC158" s="421"/>
      <c r="BD158" s="422"/>
      <c r="BE158" s="422"/>
      <c r="BF158" s="422"/>
      <c r="BG158" s="422"/>
      <c r="BH158" s="422"/>
      <c r="BI158" s="423"/>
      <c r="BJ158" s="412"/>
      <c r="BK158" s="421"/>
      <c r="BL158" s="422"/>
      <c r="BM158" s="422"/>
      <c r="BN158" s="422"/>
      <c r="BO158" s="422"/>
      <c r="BP158" s="422"/>
      <c r="BQ158" s="422"/>
      <c r="BR158" s="423"/>
      <c r="BS158" s="424"/>
      <c r="BT158" s="421"/>
      <c r="BU158" s="422"/>
      <c r="BV158" s="422"/>
      <c r="BW158" s="422"/>
      <c r="BX158" s="422"/>
      <c r="BY158" s="422"/>
      <c r="BZ158" s="423"/>
      <c r="CA158" s="411"/>
      <c r="CB158" s="421"/>
      <c r="CC158" s="422"/>
      <c r="CD158" s="422"/>
      <c r="CE158" s="422"/>
      <c r="CF158" s="422"/>
      <c r="CG158" s="422"/>
      <c r="CH158" s="423"/>
      <c r="CI158" s="411"/>
      <c r="CJ158" s="421"/>
      <c r="CK158" s="422"/>
      <c r="CL158" s="422"/>
      <c r="CM158" s="422"/>
      <c r="CN158" s="422"/>
      <c r="CO158" s="422"/>
      <c r="CP158" s="423"/>
      <c r="CQ158" s="424"/>
      <c r="CR158" s="422"/>
      <c r="CS158" s="422"/>
      <c r="CT158" s="422"/>
      <c r="CU158" s="422"/>
      <c r="CV158" s="422">
        <f t="shared" si="30"/>
        <v>0</v>
      </c>
      <c r="CW158" s="422"/>
      <c r="CX158" s="775"/>
      <c r="CY158" s="45"/>
      <c r="CZ158" s="800"/>
      <c r="DA158" s="422"/>
      <c r="DB158" s="422"/>
      <c r="DC158" s="422"/>
      <c r="DD158" s="422"/>
      <c r="DE158" s="423"/>
      <c r="DF158" s="423"/>
      <c r="DG158" s="423"/>
      <c r="DH158" s="423"/>
      <c r="DI158" s="255"/>
      <c r="DJ158" s="44"/>
      <c r="DL158" s="44"/>
      <c r="DM158" s="389">
        <f t="shared" si="31"/>
        <v>0</v>
      </c>
      <c r="DN158" s="389">
        <f t="shared" si="32"/>
        <v>0</v>
      </c>
      <c r="DO158" s="389">
        <f t="shared" si="33"/>
        <v>0</v>
      </c>
    </row>
    <row r="159" spans="1:220" s="801" customFormat="1" ht="15" customHeight="1" outlineLevel="1">
      <c r="A159" s="798"/>
      <c r="B159" s="749" t="s">
        <v>562</v>
      </c>
      <c r="C159" s="665" t="s">
        <v>679</v>
      </c>
      <c r="D159" s="422"/>
      <c r="E159" s="422"/>
      <c r="F159" s="422"/>
      <c r="G159" s="422"/>
      <c r="H159" s="423"/>
      <c r="I159" s="424"/>
      <c r="J159" s="422"/>
      <c r="K159" s="422"/>
      <c r="L159" s="422"/>
      <c r="M159" s="422"/>
      <c r="N159" s="423"/>
      <c r="O159" s="412"/>
      <c r="P159" s="422"/>
      <c r="Q159" s="422"/>
      <c r="R159" s="422"/>
      <c r="S159" s="422"/>
      <c r="T159" s="423"/>
      <c r="U159" s="424"/>
      <c r="V159" s="422"/>
      <c r="W159" s="422"/>
      <c r="X159" s="422"/>
      <c r="Y159" s="422"/>
      <c r="Z159" s="421"/>
      <c r="AA159" s="422"/>
      <c r="AB159" s="423"/>
      <c r="AC159" s="424"/>
      <c r="AD159" s="422"/>
      <c r="AE159" s="422"/>
      <c r="AF159" s="422"/>
      <c r="AG159" s="422"/>
      <c r="AH159" s="421"/>
      <c r="AI159" s="422"/>
      <c r="AJ159" s="423"/>
      <c r="AK159" s="424"/>
      <c r="AL159" s="422"/>
      <c r="AM159" s="422"/>
      <c r="AN159" s="422"/>
      <c r="AO159" s="422"/>
      <c r="AP159" s="422"/>
      <c r="AQ159" s="421"/>
      <c r="AR159" s="422"/>
      <c r="AS159" s="423"/>
      <c r="AT159" s="412"/>
      <c r="AU159" s="421"/>
      <c r="AV159" s="422"/>
      <c r="AW159" s="422"/>
      <c r="AX159" s="422"/>
      <c r="AY159" s="422"/>
      <c r="AZ159" s="422"/>
      <c r="BA159" s="423"/>
      <c r="BB159" s="424"/>
      <c r="BC159" s="421"/>
      <c r="BD159" s="422"/>
      <c r="BE159" s="422"/>
      <c r="BF159" s="422"/>
      <c r="BG159" s="422"/>
      <c r="BH159" s="422"/>
      <c r="BI159" s="423"/>
      <c r="BJ159" s="412"/>
      <c r="BK159" s="421"/>
      <c r="BL159" s="422"/>
      <c r="BM159" s="422"/>
      <c r="BN159" s="422"/>
      <c r="BO159" s="422"/>
      <c r="BP159" s="422"/>
      <c r="BQ159" s="422"/>
      <c r="BR159" s="423"/>
      <c r="BS159" s="424"/>
      <c r="BT159" s="421"/>
      <c r="BU159" s="422"/>
      <c r="BV159" s="422"/>
      <c r="BW159" s="422"/>
      <c r="BX159" s="422"/>
      <c r="BY159" s="422"/>
      <c r="BZ159" s="423"/>
      <c r="CA159" s="411"/>
      <c r="CB159" s="421"/>
      <c r="CC159" s="422"/>
      <c r="CD159" s="422"/>
      <c r="CE159" s="422"/>
      <c r="CF159" s="422"/>
      <c r="CG159" s="422"/>
      <c r="CH159" s="423"/>
      <c r="CI159" s="411"/>
      <c r="CJ159" s="421"/>
      <c r="CK159" s="422"/>
      <c r="CL159" s="422"/>
      <c r="CM159" s="422"/>
      <c r="CN159" s="422"/>
      <c r="CO159" s="422"/>
      <c r="CP159" s="423"/>
      <c r="CQ159" s="424"/>
      <c r="CR159" s="422"/>
      <c r="CS159" s="422"/>
      <c r="CT159" s="422"/>
      <c r="CU159" s="422"/>
      <c r="CV159" s="422">
        <f t="shared" si="30"/>
        <v>0</v>
      </c>
      <c r="CW159" s="422"/>
      <c r="CX159" s="775"/>
      <c r="CY159" s="45"/>
      <c r="CZ159" s="800"/>
      <c r="DA159" s="422"/>
      <c r="DB159" s="422"/>
      <c r="DC159" s="422"/>
      <c r="DD159" s="422"/>
      <c r="DE159" s="423"/>
      <c r="DF159" s="423"/>
      <c r="DG159" s="423"/>
      <c r="DH159" s="423"/>
      <c r="DI159" s="255"/>
      <c r="DJ159" s="44"/>
      <c r="DL159" s="44"/>
      <c r="DM159" s="389">
        <f t="shared" si="31"/>
        <v>0</v>
      </c>
      <c r="DN159" s="389">
        <f t="shared" si="32"/>
        <v>0</v>
      </c>
      <c r="DO159" s="389">
        <f t="shared" si="33"/>
        <v>0</v>
      </c>
    </row>
    <row r="160" spans="1:220" ht="15" hidden="1" customHeight="1">
      <c r="A160" s="579"/>
      <c r="B160" s="840" t="s">
        <v>680</v>
      </c>
      <c r="C160" s="665" t="s">
        <v>681</v>
      </c>
      <c r="D160" s="145"/>
      <c r="E160" s="145"/>
      <c r="F160" s="145"/>
      <c r="G160" s="145"/>
      <c r="H160" s="245"/>
      <c r="I160" s="411"/>
      <c r="J160" s="145"/>
      <c r="K160" s="145"/>
      <c r="L160" s="145"/>
      <c r="M160" s="145"/>
      <c r="N160" s="245"/>
      <c r="O160" s="412"/>
      <c r="P160" s="145"/>
      <c r="Q160" s="145"/>
      <c r="R160" s="145"/>
      <c r="S160" s="145"/>
      <c r="T160" s="245"/>
      <c r="U160" s="411"/>
      <c r="V160" s="145"/>
      <c r="W160" s="145"/>
      <c r="X160" s="145"/>
      <c r="Y160" s="145"/>
      <c r="Z160" s="277"/>
      <c r="AA160" s="145"/>
      <c r="AB160" s="245"/>
      <c r="AC160" s="411"/>
      <c r="AD160" s="145"/>
      <c r="AE160" s="145"/>
      <c r="AF160" s="145"/>
      <c r="AG160" s="145"/>
      <c r="AH160" s="277"/>
      <c r="AI160" s="145"/>
      <c r="AJ160" s="245"/>
      <c r="AK160" s="411"/>
      <c r="AL160" s="145"/>
      <c r="AM160" s="145"/>
      <c r="AN160" s="145"/>
      <c r="AO160" s="145"/>
      <c r="AP160" s="145"/>
      <c r="AQ160" s="277"/>
      <c r="AR160" s="145"/>
      <c r="AS160" s="245"/>
      <c r="AT160" s="412"/>
      <c r="AU160" s="277"/>
      <c r="AV160" s="145"/>
      <c r="AW160" s="145"/>
      <c r="AX160" s="145"/>
      <c r="AY160" s="145"/>
      <c r="AZ160" s="145"/>
      <c r="BA160" s="245"/>
      <c r="BB160" s="411"/>
      <c r="BC160" s="277"/>
      <c r="BD160" s="145"/>
      <c r="BE160" s="145"/>
      <c r="BF160" s="145"/>
      <c r="BG160" s="145"/>
      <c r="BH160" s="145"/>
      <c r="BI160" s="245"/>
      <c r="BJ160" s="412"/>
      <c r="BK160" s="277"/>
      <c r="BL160" s="145"/>
      <c r="BM160" s="145"/>
      <c r="BN160" s="145"/>
      <c r="BO160" s="145"/>
      <c r="BP160" s="145"/>
      <c r="BQ160" s="145"/>
      <c r="BR160" s="245"/>
      <c r="BS160" s="411"/>
      <c r="BT160" s="277"/>
      <c r="BU160" s="145"/>
      <c r="BV160" s="145"/>
      <c r="BW160" s="145"/>
      <c r="BX160" s="145"/>
      <c r="BY160" s="145"/>
      <c r="BZ160" s="245"/>
      <c r="CA160" s="411"/>
      <c r="CB160" s="277"/>
      <c r="CC160" s="145"/>
      <c r="CD160" s="145"/>
      <c r="CE160" s="145"/>
      <c r="CF160" s="145"/>
      <c r="CG160" s="145"/>
      <c r="CH160" s="245"/>
      <c r="CI160" s="411"/>
      <c r="CJ160" s="277"/>
      <c r="CK160" s="145"/>
      <c r="CL160" s="145"/>
      <c r="CM160" s="145"/>
      <c r="CN160" s="145"/>
      <c r="CO160" s="145"/>
      <c r="CP160" s="245"/>
      <c r="CQ160" s="411"/>
      <c r="CR160" s="145"/>
      <c r="CS160" s="145"/>
      <c r="CT160" s="145"/>
      <c r="CU160" s="145">
        <f t="shared" ref="CU160:CU169" si="39">+CR160-CS160</f>
        <v>0</v>
      </c>
      <c r="CV160" s="145">
        <f t="shared" si="30"/>
        <v>0</v>
      </c>
      <c r="CW160" s="145"/>
      <c r="CX160" s="788" t="e">
        <f>+CR160/CW160-1</f>
        <v>#DIV/0!</v>
      </c>
      <c r="CY160" s="45"/>
      <c r="CZ160" s="684"/>
      <c r="DA160" s="145"/>
      <c r="DB160" s="145"/>
      <c r="DC160" s="145"/>
      <c r="DD160" s="145"/>
      <c r="DE160" s="245" t="e">
        <f t="shared" ref="DE160:DE169" si="40">(CZ160-DD160)/DD160</f>
        <v>#DIV/0!</v>
      </c>
      <c r="DF160" s="245" t="e">
        <f t="shared" ref="DF160:DF169" si="41">(DA160-DD160)/DD160</f>
        <v>#DIV/0!</v>
      </c>
      <c r="DG160" s="245" t="e">
        <f t="shared" ref="DG160:DG169" si="42">(DB160-DD160)/DD160</f>
        <v>#DIV/0!</v>
      </c>
      <c r="DH160" s="245" t="e">
        <f t="shared" ref="DH160:DH169" si="43">(DC160-DD160)/DD160</f>
        <v>#DIV/0!</v>
      </c>
      <c r="DI160" s="255"/>
      <c r="DL160" s="44"/>
      <c r="DM160" s="389">
        <f t="shared" si="31"/>
        <v>0</v>
      </c>
      <c r="DN160" s="389">
        <f t="shared" si="32"/>
        <v>0</v>
      </c>
      <c r="DO160" s="389">
        <f t="shared" si="33"/>
        <v>0</v>
      </c>
    </row>
    <row r="161" spans="1:119" s="801" customFormat="1" ht="15" customHeight="1" outlineLevel="1">
      <c r="A161" s="798"/>
      <c r="B161" s="749" t="s">
        <v>488</v>
      </c>
      <c r="C161" s="665" t="s">
        <v>682</v>
      </c>
      <c r="D161" s="422"/>
      <c r="E161" s="422"/>
      <c r="F161" s="422"/>
      <c r="G161" s="422"/>
      <c r="H161" s="423"/>
      <c r="I161" s="424"/>
      <c r="J161" s="422"/>
      <c r="K161" s="422"/>
      <c r="L161" s="422"/>
      <c r="M161" s="422"/>
      <c r="N161" s="423"/>
      <c r="O161" s="412"/>
      <c r="P161" s="422"/>
      <c r="Q161" s="422"/>
      <c r="R161" s="422"/>
      <c r="S161" s="422"/>
      <c r="T161" s="423"/>
      <c r="U161" s="424"/>
      <c r="V161" s="422"/>
      <c r="W161" s="422"/>
      <c r="X161" s="422"/>
      <c r="Y161" s="422"/>
      <c r="Z161" s="421"/>
      <c r="AA161" s="422"/>
      <c r="AB161" s="423"/>
      <c r="AC161" s="424"/>
      <c r="AD161" s="422"/>
      <c r="AE161" s="422"/>
      <c r="AF161" s="422"/>
      <c r="AG161" s="422"/>
      <c r="AH161" s="421"/>
      <c r="AI161" s="422"/>
      <c r="AJ161" s="423"/>
      <c r="AK161" s="424"/>
      <c r="AL161" s="422"/>
      <c r="AM161" s="422"/>
      <c r="AN161" s="422"/>
      <c r="AO161" s="422"/>
      <c r="AP161" s="422"/>
      <c r="AQ161" s="421"/>
      <c r="AR161" s="422"/>
      <c r="AS161" s="423"/>
      <c r="AT161" s="412"/>
      <c r="AU161" s="421"/>
      <c r="AV161" s="422"/>
      <c r="AW161" s="422"/>
      <c r="AX161" s="422"/>
      <c r="AY161" s="422"/>
      <c r="AZ161" s="422"/>
      <c r="BA161" s="423"/>
      <c r="BB161" s="424"/>
      <c r="BC161" s="421"/>
      <c r="BD161" s="422"/>
      <c r="BE161" s="422"/>
      <c r="BF161" s="422"/>
      <c r="BG161" s="422"/>
      <c r="BH161" s="422"/>
      <c r="BI161" s="423"/>
      <c r="BJ161" s="412"/>
      <c r="BK161" s="421"/>
      <c r="BL161" s="422"/>
      <c r="BM161" s="422"/>
      <c r="BN161" s="422"/>
      <c r="BO161" s="422"/>
      <c r="BP161" s="422"/>
      <c r="BQ161" s="422"/>
      <c r="BR161" s="423"/>
      <c r="BS161" s="424"/>
      <c r="BT161" s="421"/>
      <c r="BU161" s="422"/>
      <c r="BV161" s="422"/>
      <c r="BW161" s="422"/>
      <c r="BX161" s="422"/>
      <c r="BY161" s="422"/>
      <c r="BZ161" s="423"/>
      <c r="CA161" s="411"/>
      <c r="CB161" s="421"/>
      <c r="CC161" s="422"/>
      <c r="CD161" s="422"/>
      <c r="CE161" s="422"/>
      <c r="CF161" s="422"/>
      <c r="CG161" s="422"/>
      <c r="CH161" s="423"/>
      <c r="CI161" s="411"/>
      <c r="CJ161" s="421"/>
      <c r="CK161" s="422"/>
      <c r="CL161" s="422"/>
      <c r="CM161" s="422"/>
      <c r="CN161" s="422"/>
      <c r="CO161" s="422"/>
      <c r="CP161" s="423"/>
      <c r="CQ161" s="424"/>
      <c r="CR161" s="422"/>
      <c r="CS161" s="422"/>
      <c r="CT161" s="422"/>
      <c r="CU161" s="422">
        <f t="shared" si="39"/>
        <v>0</v>
      </c>
      <c r="CV161" s="422">
        <f t="shared" si="30"/>
        <v>0</v>
      </c>
      <c r="CW161" s="422"/>
      <c r="CX161" s="775" t="e">
        <f>+CR161/CW161-1</f>
        <v>#DIV/0!</v>
      </c>
      <c r="CY161" s="45"/>
      <c r="CZ161" s="800"/>
      <c r="DA161" s="422"/>
      <c r="DB161" s="422"/>
      <c r="DC161" s="422"/>
      <c r="DD161" s="422"/>
      <c r="DE161" s="423" t="e">
        <f t="shared" si="40"/>
        <v>#DIV/0!</v>
      </c>
      <c r="DF161" s="423" t="e">
        <f t="shared" si="41"/>
        <v>#DIV/0!</v>
      </c>
      <c r="DG161" s="423" t="e">
        <f t="shared" si="42"/>
        <v>#DIV/0!</v>
      </c>
      <c r="DH161" s="423" t="e">
        <f t="shared" si="43"/>
        <v>#DIV/0!</v>
      </c>
      <c r="DI161" s="255"/>
      <c r="DJ161" s="44"/>
      <c r="DL161" s="44"/>
      <c r="DM161" s="389">
        <f t="shared" si="31"/>
        <v>0</v>
      </c>
      <c r="DN161" s="389">
        <f t="shared" si="32"/>
        <v>0</v>
      </c>
      <c r="DO161" s="389">
        <f t="shared" si="33"/>
        <v>0</v>
      </c>
    </row>
    <row r="162" spans="1:119" s="801" customFormat="1" ht="15" customHeight="1" outlineLevel="1">
      <c r="A162" s="798"/>
      <c r="B162" s="749" t="s">
        <v>558</v>
      </c>
      <c r="C162" s="665" t="s">
        <v>683</v>
      </c>
      <c r="D162" s="422"/>
      <c r="E162" s="422"/>
      <c r="F162" s="422"/>
      <c r="G162" s="422"/>
      <c r="H162" s="423"/>
      <c r="I162" s="424"/>
      <c r="J162" s="422"/>
      <c r="K162" s="422"/>
      <c r="L162" s="422"/>
      <c r="M162" s="422"/>
      <c r="N162" s="423"/>
      <c r="O162" s="412"/>
      <c r="P162" s="422"/>
      <c r="Q162" s="422"/>
      <c r="R162" s="422"/>
      <c r="S162" s="422"/>
      <c r="T162" s="423"/>
      <c r="U162" s="424"/>
      <c r="V162" s="422"/>
      <c r="W162" s="422"/>
      <c r="X162" s="422"/>
      <c r="Y162" s="422"/>
      <c r="Z162" s="421"/>
      <c r="AA162" s="422"/>
      <c r="AB162" s="423"/>
      <c r="AC162" s="424"/>
      <c r="AD162" s="422"/>
      <c r="AE162" s="422"/>
      <c r="AF162" s="422"/>
      <c r="AG162" s="422"/>
      <c r="AH162" s="421"/>
      <c r="AI162" s="422"/>
      <c r="AJ162" s="423"/>
      <c r="AK162" s="424"/>
      <c r="AL162" s="422"/>
      <c r="AM162" s="422"/>
      <c r="AN162" s="422"/>
      <c r="AO162" s="422"/>
      <c r="AP162" s="422"/>
      <c r="AQ162" s="421"/>
      <c r="AR162" s="422"/>
      <c r="AS162" s="423"/>
      <c r="AT162" s="412"/>
      <c r="AU162" s="421"/>
      <c r="AV162" s="422"/>
      <c r="AW162" s="422"/>
      <c r="AX162" s="422"/>
      <c r="AY162" s="422"/>
      <c r="AZ162" s="422"/>
      <c r="BA162" s="423"/>
      <c r="BB162" s="424"/>
      <c r="BC162" s="421"/>
      <c r="BD162" s="422"/>
      <c r="BE162" s="422"/>
      <c r="BF162" s="422"/>
      <c r="BG162" s="422"/>
      <c r="BH162" s="422"/>
      <c r="BI162" s="423"/>
      <c r="BJ162" s="412"/>
      <c r="BK162" s="421"/>
      <c r="BL162" s="422"/>
      <c r="BM162" s="422"/>
      <c r="BN162" s="422"/>
      <c r="BO162" s="422"/>
      <c r="BP162" s="422"/>
      <c r="BQ162" s="422"/>
      <c r="BR162" s="423"/>
      <c r="BS162" s="424"/>
      <c r="BT162" s="421"/>
      <c r="BU162" s="422"/>
      <c r="BV162" s="422"/>
      <c r="BW162" s="422"/>
      <c r="BX162" s="422"/>
      <c r="BY162" s="422"/>
      <c r="BZ162" s="423"/>
      <c r="CA162" s="411"/>
      <c r="CB162" s="421"/>
      <c r="CC162" s="422"/>
      <c r="CD162" s="422"/>
      <c r="CE162" s="422"/>
      <c r="CF162" s="422"/>
      <c r="CG162" s="422"/>
      <c r="CH162" s="423"/>
      <c r="CI162" s="411"/>
      <c r="CJ162" s="421"/>
      <c r="CK162" s="422"/>
      <c r="CL162" s="422"/>
      <c r="CM162" s="422"/>
      <c r="CN162" s="422"/>
      <c r="CO162" s="422"/>
      <c r="CP162" s="423"/>
      <c r="CQ162" s="424"/>
      <c r="CR162" s="422"/>
      <c r="CS162" s="422"/>
      <c r="CT162" s="422"/>
      <c r="CU162" s="422">
        <f t="shared" si="39"/>
        <v>0</v>
      </c>
      <c r="CV162" s="422">
        <f t="shared" si="30"/>
        <v>0</v>
      </c>
      <c r="CW162" s="422"/>
      <c r="CX162" s="775" t="e">
        <f>+CR162/CW162-1</f>
        <v>#DIV/0!</v>
      </c>
      <c r="CY162" s="45"/>
      <c r="CZ162" s="800"/>
      <c r="DA162" s="422"/>
      <c r="DB162" s="422"/>
      <c r="DC162" s="422"/>
      <c r="DD162" s="422"/>
      <c r="DE162" s="423" t="e">
        <f t="shared" si="40"/>
        <v>#DIV/0!</v>
      </c>
      <c r="DF162" s="423" t="e">
        <f t="shared" si="41"/>
        <v>#DIV/0!</v>
      </c>
      <c r="DG162" s="423" t="e">
        <f t="shared" si="42"/>
        <v>#DIV/0!</v>
      </c>
      <c r="DH162" s="423" t="e">
        <f t="shared" si="43"/>
        <v>#DIV/0!</v>
      </c>
      <c r="DI162" s="255"/>
      <c r="DJ162" s="44"/>
      <c r="DL162" s="44"/>
      <c r="DM162" s="389">
        <f t="shared" si="31"/>
        <v>0</v>
      </c>
      <c r="DN162" s="389">
        <f t="shared" si="32"/>
        <v>0</v>
      </c>
      <c r="DO162" s="389">
        <f t="shared" si="33"/>
        <v>0</v>
      </c>
    </row>
    <row r="163" spans="1:119" s="801" customFormat="1" ht="15" customHeight="1" outlineLevel="1">
      <c r="A163" s="798"/>
      <c r="B163" s="749" t="s">
        <v>560</v>
      </c>
      <c r="C163" s="665" t="s">
        <v>684</v>
      </c>
      <c r="D163" s="422"/>
      <c r="E163" s="422"/>
      <c r="F163" s="422"/>
      <c r="G163" s="422"/>
      <c r="H163" s="423"/>
      <c r="I163" s="424"/>
      <c r="J163" s="422"/>
      <c r="K163" s="422"/>
      <c r="L163" s="422"/>
      <c r="M163" s="422"/>
      <c r="N163" s="423"/>
      <c r="O163" s="412"/>
      <c r="P163" s="422"/>
      <c r="Q163" s="422"/>
      <c r="R163" s="422"/>
      <c r="S163" s="422"/>
      <c r="T163" s="423"/>
      <c r="U163" s="424"/>
      <c r="V163" s="422"/>
      <c r="W163" s="422"/>
      <c r="X163" s="422"/>
      <c r="Y163" s="422"/>
      <c r="Z163" s="421"/>
      <c r="AA163" s="422"/>
      <c r="AB163" s="423"/>
      <c r="AC163" s="424"/>
      <c r="AD163" s="422"/>
      <c r="AE163" s="422"/>
      <c r="AF163" s="422"/>
      <c r="AG163" s="422"/>
      <c r="AH163" s="421"/>
      <c r="AI163" s="422"/>
      <c r="AJ163" s="423"/>
      <c r="AK163" s="424"/>
      <c r="AL163" s="422"/>
      <c r="AM163" s="422"/>
      <c r="AN163" s="422"/>
      <c r="AO163" s="422"/>
      <c r="AP163" s="422"/>
      <c r="AQ163" s="421"/>
      <c r="AR163" s="422"/>
      <c r="AS163" s="423"/>
      <c r="AT163" s="412"/>
      <c r="AU163" s="421"/>
      <c r="AV163" s="422"/>
      <c r="AW163" s="422"/>
      <c r="AX163" s="422"/>
      <c r="AY163" s="422"/>
      <c r="AZ163" s="422"/>
      <c r="BA163" s="423"/>
      <c r="BB163" s="424"/>
      <c r="BC163" s="421"/>
      <c r="BD163" s="422"/>
      <c r="BE163" s="422"/>
      <c r="BF163" s="422"/>
      <c r="BG163" s="422"/>
      <c r="BH163" s="422"/>
      <c r="BI163" s="423"/>
      <c r="BJ163" s="412"/>
      <c r="BK163" s="421"/>
      <c r="BL163" s="422"/>
      <c r="BM163" s="422"/>
      <c r="BN163" s="422"/>
      <c r="BO163" s="422"/>
      <c r="BP163" s="422"/>
      <c r="BQ163" s="422"/>
      <c r="BR163" s="423"/>
      <c r="BS163" s="424"/>
      <c r="BT163" s="421"/>
      <c r="BU163" s="422"/>
      <c r="BV163" s="422"/>
      <c r="BW163" s="422"/>
      <c r="BX163" s="422"/>
      <c r="BY163" s="422"/>
      <c r="BZ163" s="423"/>
      <c r="CA163" s="411"/>
      <c r="CB163" s="421"/>
      <c r="CC163" s="422"/>
      <c r="CD163" s="422"/>
      <c r="CE163" s="422"/>
      <c r="CF163" s="422"/>
      <c r="CG163" s="422"/>
      <c r="CH163" s="423"/>
      <c r="CI163" s="411"/>
      <c r="CJ163" s="421"/>
      <c r="CK163" s="422"/>
      <c r="CL163" s="422"/>
      <c r="CM163" s="422"/>
      <c r="CN163" s="422"/>
      <c r="CO163" s="422"/>
      <c r="CP163" s="423"/>
      <c r="CQ163" s="424"/>
      <c r="CR163" s="422"/>
      <c r="CS163" s="422"/>
      <c r="CT163" s="422"/>
      <c r="CU163" s="422">
        <f t="shared" si="39"/>
        <v>0</v>
      </c>
      <c r="CV163" s="422">
        <f t="shared" si="30"/>
        <v>0</v>
      </c>
      <c r="CW163" s="422"/>
      <c r="CX163" s="775" t="e">
        <f>+CR163/CW163-1</f>
        <v>#DIV/0!</v>
      </c>
      <c r="CY163" s="45"/>
      <c r="CZ163" s="800"/>
      <c r="DA163" s="422"/>
      <c r="DB163" s="422"/>
      <c r="DC163" s="422"/>
      <c r="DD163" s="422"/>
      <c r="DE163" s="423" t="e">
        <f t="shared" si="40"/>
        <v>#DIV/0!</v>
      </c>
      <c r="DF163" s="423" t="e">
        <f t="shared" si="41"/>
        <v>#DIV/0!</v>
      </c>
      <c r="DG163" s="423" t="e">
        <f t="shared" si="42"/>
        <v>#DIV/0!</v>
      </c>
      <c r="DH163" s="423" t="e">
        <f t="shared" si="43"/>
        <v>#DIV/0!</v>
      </c>
      <c r="DI163" s="255"/>
      <c r="DJ163" s="44"/>
      <c r="DL163" s="44"/>
      <c r="DM163" s="389">
        <f t="shared" si="31"/>
        <v>0</v>
      </c>
      <c r="DN163" s="389">
        <f t="shared" si="32"/>
        <v>0</v>
      </c>
      <c r="DO163" s="389">
        <f t="shared" si="33"/>
        <v>0</v>
      </c>
    </row>
    <row r="164" spans="1:119" s="801" customFormat="1" ht="15" customHeight="1" outlineLevel="1">
      <c r="A164" s="798"/>
      <c r="B164" s="749" t="s">
        <v>562</v>
      </c>
      <c r="C164" s="665" t="s">
        <v>685</v>
      </c>
      <c r="D164" s="422"/>
      <c r="E164" s="422"/>
      <c r="F164" s="422"/>
      <c r="G164" s="422"/>
      <c r="H164" s="423"/>
      <c r="I164" s="424"/>
      <c r="J164" s="422"/>
      <c r="K164" s="422"/>
      <c r="L164" s="422"/>
      <c r="M164" s="422"/>
      <c r="N164" s="423"/>
      <c r="O164" s="412"/>
      <c r="P164" s="422"/>
      <c r="Q164" s="422"/>
      <c r="R164" s="422"/>
      <c r="S164" s="422"/>
      <c r="T164" s="423"/>
      <c r="U164" s="424"/>
      <c r="V164" s="422"/>
      <c r="W164" s="422"/>
      <c r="X164" s="422"/>
      <c r="Y164" s="422"/>
      <c r="Z164" s="421"/>
      <c r="AA164" s="422"/>
      <c r="AB164" s="423"/>
      <c r="AC164" s="424"/>
      <c r="AD164" s="422"/>
      <c r="AE164" s="422"/>
      <c r="AF164" s="422"/>
      <c r="AG164" s="422"/>
      <c r="AH164" s="421"/>
      <c r="AI164" s="422"/>
      <c r="AJ164" s="423"/>
      <c r="AK164" s="424"/>
      <c r="AL164" s="422"/>
      <c r="AM164" s="422"/>
      <c r="AN164" s="422"/>
      <c r="AO164" s="422"/>
      <c r="AP164" s="422"/>
      <c r="AQ164" s="421"/>
      <c r="AR164" s="422"/>
      <c r="AS164" s="423"/>
      <c r="AT164" s="412"/>
      <c r="AU164" s="421"/>
      <c r="AV164" s="422"/>
      <c r="AW164" s="422"/>
      <c r="AX164" s="422"/>
      <c r="AY164" s="422"/>
      <c r="AZ164" s="422"/>
      <c r="BA164" s="423"/>
      <c r="BB164" s="424"/>
      <c r="BC164" s="421"/>
      <c r="BD164" s="422"/>
      <c r="BE164" s="422"/>
      <c r="BF164" s="422"/>
      <c r="BG164" s="422"/>
      <c r="BH164" s="422"/>
      <c r="BI164" s="423"/>
      <c r="BJ164" s="412"/>
      <c r="BK164" s="421"/>
      <c r="BL164" s="422"/>
      <c r="BM164" s="422"/>
      <c r="BN164" s="422"/>
      <c r="BO164" s="422"/>
      <c r="BP164" s="422"/>
      <c r="BQ164" s="422"/>
      <c r="BR164" s="423"/>
      <c r="BS164" s="424"/>
      <c r="BT164" s="421"/>
      <c r="BU164" s="422"/>
      <c r="BV164" s="422"/>
      <c r="BW164" s="422"/>
      <c r="BX164" s="422"/>
      <c r="BY164" s="422"/>
      <c r="BZ164" s="423"/>
      <c r="CA164" s="411"/>
      <c r="CB164" s="421"/>
      <c r="CC164" s="422"/>
      <c r="CD164" s="422"/>
      <c r="CE164" s="422"/>
      <c r="CF164" s="422"/>
      <c r="CG164" s="422"/>
      <c r="CH164" s="423"/>
      <c r="CI164" s="411"/>
      <c r="CJ164" s="421"/>
      <c r="CK164" s="422"/>
      <c r="CL164" s="422"/>
      <c r="CM164" s="422"/>
      <c r="CN164" s="422"/>
      <c r="CO164" s="422"/>
      <c r="CP164" s="423"/>
      <c r="CQ164" s="424"/>
      <c r="CR164" s="422"/>
      <c r="CS164" s="422"/>
      <c r="CT164" s="422"/>
      <c r="CU164" s="422">
        <f t="shared" si="39"/>
        <v>0</v>
      </c>
      <c r="CV164" s="422">
        <f t="shared" si="30"/>
        <v>0</v>
      </c>
      <c r="CW164" s="422"/>
      <c r="CX164" s="775" t="e">
        <f>+CR164/CW164-1</f>
        <v>#DIV/0!</v>
      </c>
      <c r="CY164" s="45"/>
      <c r="CZ164" s="800"/>
      <c r="DA164" s="422"/>
      <c r="DB164" s="422"/>
      <c r="DC164" s="422"/>
      <c r="DD164" s="422"/>
      <c r="DE164" s="423" t="e">
        <f t="shared" si="40"/>
        <v>#DIV/0!</v>
      </c>
      <c r="DF164" s="423" t="e">
        <f t="shared" si="41"/>
        <v>#DIV/0!</v>
      </c>
      <c r="DG164" s="423" t="e">
        <f t="shared" si="42"/>
        <v>#DIV/0!</v>
      </c>
      <c r="DH164" s="423" t="e">
        <f t="shared" si="43"/>
        <v>#DIV/0!</v>
      </c>
      <c r="DI164" s="255"/>
      <c r="DJ164" s="44"/>
      <c r="DL164" s="44"/>
      <c r="DM164" s="389">
        <f t="shared" si="31"/>
        <v>0</v>
      </c>
      <c r="DN164" s="389">
        <f t="shared" si="32"/>
        <v>0</v>
      </c>
      <c r="DO164" s="389">
        <f t="shared" si="33"/>
        <v>0</v>
      </c>
    </row>
    <row r="165" spans="1:119" ht="18.75" customHeight="1">
      <c r="A165" s="579"/>
      <c r="B165" s="840" t="s">
        <v>686</v>
      </c>
      <c r="C165" s="665" t="s">
        <v>687</v>
      </c>
      <c r="D165" s="145"/>
      <c r="E165" s="145"/>
      <c r="F165" s="145"/>
      <c r="G165" s="145"/>
      <c r="H165" s="245"/>
      <c r="I165" s="411"/>
      <c r="J165" s="145"/>
      <c r="K165" s="145"/>
      <c r="L165" s="145"/>
      <c r="M165" s="145"/>
      <c r="N165" s="245"/>
      <c r="O165" s="412"/>
      <c r="P165" s="145"/>
      <c r="Q165" s="145"/>
      <c r="R165" s="145"/>
      <c r="S165" s="145"/>
      <c r="T165" s="245"/>
      <c r="U165" s="411"/>
      <c r="V165" s="145"/>
      <c r="W165" s="145"/>
      <c r="X165" s="145"/>
      <c r="Y165" s="145"/>
      <c r="Z165" s="277"/>
      <c r="AA165" s="145"/>
      <c r="AB165" s="245"/>
      <c r="AC165" s="411"/>
      <c r="AD165" s="145"/>
      <c r="AE165" s="145"/>
      <c r="AF165" s="145"/>
      <c r="AG165" s="145"/>
      <c r="AH165" s="277"/>
      <c r="AI165" s="145"/>
      <c r="AJ165" s="245"/>
      <c r="AK165" s="411"/>
      <c r="AL165" s="145"/>
      <c r="AM165" s="145"/>
      <c r="AN165" s="145"/>
      <c r="AO165" s="145"/>
      <c r="AP165" s="145"/>
      <c r="AQ165" s="277"/>
      <c r="AR165" s="145"/>
      <c r="AS165" s="245"/>
      <c r="AT165" s="412"/>
      <c r="AU165" s="277"/>
      <c r="AV165" s="145"/>
      <c r="AW165" s="145"/>
      <c r="AX165" s="145"/>
      <c r="AY165" s="145"/>
      <c r="AZ165" s="145"/>
      <c r="BA165" s="245"/>
      <c r="BB165" s="411"/>
      <c r="BC165" s="277"/>
      <c r="BD165" s="145"/>
      <c r="BE165" s="145"/>
      <c r="BF165" s="145"/>
      <c r="BG165" s="145"/>
      <c r="BH165" s="145"/>
      <c r="BI165" s="245"/>
      <c r="BJ165" s="412"/>
      <c r="BK165" s="277"/>
      <c r="BL165" s="145"/>
      <c r="BM165" s="145"/>
      <c r="BN165" s="145"/>
      <c r="BO165" s="145"/>
      <c r="BP165" s="145"/>
      <c r="BQ165" s="145"/>
      <c r="BR165" s="245"/>
      <c r="BS165" s="411"/>
      <c r="BT165" s="277"/>
      <c r="BU165" s="145"/>
      <c r="BV165" s="145"/>
      <c r="BW165" s="145"/>
      <c r="BX165" s="145"/>
      <c r="BY165" s="145"/>
      <c r="BZ165" s="245"/>
      <c r="CA165" s="411"/>
      <c r="CB165" s="277"/>
      <c r="CC165" s="145"/>
      <c r="CD165" s="145"/>
      <c r="CE165" s="145"/>
      <c r="CF165" s="145"/>
      <c r="CG165" s="145"/>
      <c r="CH165" s="245"/>
      <c r="CI165" s="411"/>
      <c r="CJ165" s="277"/>
      <c r="CK165" s="145"/>
      <c r="CL165" s="145"/>
      <c r="CM165" s="145"/>
      <c r="CN165" s="145"/>
      <c r="CO165" s="145"/>
      <c r="CP165" s="245"/>
      <c r="CQ165" s="411"/>
      <c r="CR165" s="145"/>
      <c r="CS165" s="145"/>
      <c r="CT165" s="145"/>
      <c r="CU165" s="145">
        <f t="shared" si="39"/>
        <v>0</v>
      </c>
      <c r="CV165" s="145">
        <f t="shared" si="30"/>
        <v>0</v>
      </c>
      <c r="CW165" s="145"/>
      <c r="CX165" s="788" t="str">
        <f>IFERROR(CR165/CW165-1, "-")</f>
        <v>-</v>
      </c>
      <c r="CY165" s="45"/>
      <c r="CZ165" s="684"/>
      <c r="DA165" s="145"/>
      <c r="DB165" s="145"/>
      <c r="DC165" s="145"/>
      <c r="DD165" s="145"/>
      <c r="DE165" s="245" t="e">
        <f t="shared" si="40"/>
        <v>#DIV/0!</v>
      </c>
      <c r="DF165" s="245" t="e">
        <f t="shared" si="41"/>
        <v>#DIV/0!</v>
      </c>
      <c r="DG165" s="245" t="e">
        <f t="shared" si="42"/>
        <v>#DIV/0!</v>
      </c>
      <c r="DH165" s="245" t="e">
        <f t="shared" si="43"/>
        <v>#DIV/0!</v>
      </c>
      <c r="DI165" s="255"/>
      <c r="DL165" s="44"/>
      <c r="DM165" s="389">
        <f t="shared" si="31"/>
        <v>0</v>
      </c>
      <c r="DN165" s="389">
        <f t="shared" si="32"/>
        <v>0</v>
      </c>
      <c r="DO165" s="389">
        <f t="shared" si="33"/>
        <v>0</v>
      </c>
    </row>
    <row r="166" spans="1:119" s="801" customFormat="1" ht="15" customHeight="1" outlineLevel="1">
      <c r="A166" s="798"/>
      <c r="B166" s="749" t="s">
        <v>488</v>
      </c>
      <c r="C166" s="665" t="s">
        <v>688</v>
      </c>
      <c r="D166" s="422"/>
      <c r="E166" s="422"/>
      <c r="F166" s="422"/>
      <c r="G166" s="422"/>
      <c r="H166" s="423"/>
      <c r="I166" s="424"/>
      <c r="J166" s="422"/>
      <c r="K166" s="422"/>
      <c r="L166" s="422"/>
      <c r="M166" s="422"/>
      <c r="N166" s="423"/>
      <c r="O166" s="412"/>
      <c r="P166" s="422"/>
      <c r="Q166" s="422"/>
      <c r="R166" s="422"/>
      <c r="S166" s="422"/>
      <c r="T166" s="423"/>
      <c r="U166" s="424"/>
      <c r="V166" s="422"/>
      <c r="W166" s="422"/>
      <c r="X166" s="422"/>
      <c r="Y166" s="422"/>
      <c r="Z166" s="421"/>
      <c r="AA166" s="422"/>
      <c r="AB166" s="423"/>
      <c r="AC166" s="424"/>
      <c r="AD166" s="422"/>
      <c r="AE166" s="422"/>
      <c r="AF166" s="422"/>
      <c r="AG166" s="422"/>
      <c r="AH166" s="421"/>
      <c r="AI166" s="422"/>
      <c r="AJ166" s="423"/>
      <c r="AK166" s="424"/>
      <c r="AL166" s="422"/>
      <c r="AM166" s="422"/>
      <c r="AN166" s="422"/>
      <c r="AO166" s="422"/>
      <c r="AP166" s="422"/>
      <c r="AQ166" s="421"/>
      <c r="AR166" s="422"/>
      <c r="AS166" s="423"/>
      <c r="AT166" s="412"/>
      <c r="AU166" s="421"/>
      <c r="AV166" s="422"/>
      <c r="AW166" s="422"/>
      <c r="AX166" s="422"/>
      <c r="AY166" s="422"/>
      <c r="AZ166" s="422"/>
      <c r="BA166" s="423"/>
      <c r="BB166" s="424"/>
      <c r="BC166" s="421"/>
      <c r="BD166" s="422"/>
      <c r="BE166" s="422"/>
      <c r="BF166" s="422"/>
      <c r="BG166" s="422"/>
      <c r="BH166" s="422"/>
      <c r="BI166" s="423"/>
      <c r="BJ166" s="412"/>
      <c r="BK166" s="421"/>
      <c r="BL166" s="422"/>
      <c r="BM166" s="422"/>
      <c r="BN166" s="422"/>
      <c r="BO166" s="422"/>
      <c r="BP166" s="422"/>
      <c r="BQ166" s="422"/>
      <c r="BR166" s="423"/>
      <c r="BS166" s="424"/>
      <c r="BT166" s="421"/>
      <c r="BU166" s="422"/>
      <c r="BV166" s="422"/>
      <c r="BW166" s="422"/>
      <c r="BX166" s="422"/>
      <c r="BY166" s="422"/>
      <c r="BZ166" s="423"/>
      <c r="CA166" s="411"/>
      <c r="CB166" s="421"/>
      <c r="CC166" s="422"/>
      <c r="CD166" s="422"/>
      <c r="CE166" s="422"/>
      <c r="CF166" s="422"/>
      <c r="CG166" s="422"/>
      <c r="CH166" s="423"/>
      <c r="CI166" s="411"/>
      <c r="CJ166" s="421"/>
      <c r="CK166" s="422"/>
      <c r="CL166" s="422"/>
      <c r="CM166" s="422"/>
      <c r="CN166" s="422"/>
      <c r="CO166" s="422"/>
      <c r="CP166" s="423"/>
      <c r="CQ166" s="424"/>
      <c r="CR166" s="422"/>
      <c r="CS166" s="422"/>
      <c r="CT166" s="422"/>
      <c r="CU166" s="422">
        <f t="shared" si="39"/>
        <v>0</v>
      </c>
      <c r="CV166" s="422">
        <f t="shared" si="30"/>
        <v>0</v>
      </c>
      <c r="CW166" s="422"/>
      <c r="CX166" s="775" t="e">
        <f>+CR166/CW166-1</f>
        <v>#DIV/0!</v>
      </c>
      <c r="CY166" s="45"/>
      <c r="CZ166" s="800"/>
      <c r="DA166" s="422"/>
      <c r="DB166" s="422"/>
      <c r="DC166" s="422"/>
      <c r="DD166" s="422"/>
      <c r="DE166" s="423" t="e">
        <f t="shared" si="40"/>
        <v>#DIV/0!</v>
      </c>
      <c r="DF166" s="423" t="e">
        <f t="shared" si="41"/>
        <v>#DIV/0!</v>
      </c>
      <c r="DG166" s="423" t="e">
        <f t="shared" si="42"/>
        <v>#DIV/0!</v>
      </c>
      <c r="DH166" s="423" t="e">
        <f t="shared" si="43"/>
        <v>#DIV/0!</v>
      </c>
      <c r="DI166" s="255"/>
      <c r="DJ166" s="44"/>
      <c r="DL166" s="44"/>
      <c r="DM166" s="389">
        <f t="shared" si="31"/>
        <v>0</v>
      </c>
      <c r="DN166" s="389">
        <f t="shared" si="32"/>
        <v>0</v>
      </c>
      <c r="DO166" s="389">
        <f t="shared" si="33"/>
        <v>0</v>
      </c>
    </row>
    <row r="167" spans="1:119" s="801" customFormat="1" ht="15" customHeight="1" outlineLevel="1">
      <c r="A167" s="798"/>
      <c r="B167" s="749" t="s">
        <v>558</v>
      </c>
      <c r="C167" s="665" t="s">
        <v>689</v>
      </c>
      <c r="D167" s="422"/>
      <c r="E167" s="422"/>
      <c r="F167" s="422"/>
      <c r="G167" s="422"/>
      <c r="H167" s="423"/>
      <c r="I167" s="424"/>
      <c r="J167" s="422"/>
      <c r="K167" s="422"/>
      <c r="L167" s="422"/>
      <c r="M167" s="422"/>
      <c r="N167" s="423"/>
      <c r="O167" s="412"/>
      <c r="P167" s="422"/>
      <c r="Q167" s="422"/>
      <c r="R167" s="422"/>
      <c r="S167" s="422"/>
      <c r="T167" s="423"/>
      <c r="U167" s="424"/>
      <c r="V167" s="422"/>
      <c r="W167" s="422"/>
      <c r="X167" s="422"/>
      <c r="Y167" s="422"/>
      <c r="Z167" s="421"/>
      <c r="AA167" s="422"/>
      <c r="AB167" s="423"/>
      <c r="AC167" s="424"/>
      <c r="AD167" s="422"/>
      <c r="AE167" s="422"/>
      <c r="AF167" s="422"/>
      <c r="AG167" s="422"/>
      <c r="AH167" s="421"/>
      <c r="AI167" s="422"/>
      <c r="AJ167" s="423"/>
      <c r="AK167" s="424"/>
      <c r="AL167" s="422"/>
      <c r="AM167" s="422"/>
      <c r="AN167" s="422"/>
      <c r="AO167" s="422"/>
      <c r="AP167" s="422"/>
      <c r="AQ167" s="421"/>
      <c r="AR167" s="422"/>
      <c r="AS167" s="423"/>
      <c r="AT167" s="412"/>
      <c r="AU167" s="421"/>
      <c r="AV167" s="422"/>
      <c r="AW167" s="422"/>
      <c r="AX167" s="422"/>
      <c r="AY167" s="422"/>
      <c r="AZ167" s="422"/>
      <c r="BA167" s="423"/>
      <c r="BB167" s="424"/>
      <c r="BC167" s="421"/>
      <c r="BD167" s="422"/>
      <c r="BE167" s="422"/>
      <c r="BF167" s="422"/>
      <c r="BG167" s="422"/>
      <c r="BH167" s="422"/>
      <c r="BI167" s="423"/>
      <c r="BJ167" s="412"/>
      <c r="BK167" s="421"/>
      <c r="BL167" s="422"/>
      <c r="BM167" s="422"/>
      <c r="BN167" s="422"/>
      <c r="BO167" s="422"/>
      <c r="BP167" s="422"/>
      <c r="BQ167" s="422"/>
      <c r="BR167" s="423"/>
      <c r="BS167" s="424"/>
      <c r="BT167" s="421"/>
      <c r="BU167" s="422"/>
      <c r="BV167" s="422"/>
      <c r="BW167" s="422"/>
      <c r="BX167" s="422"/>
      <c r="BY167" s="422"/>
      <c r="BZ167" s="423"/>
      <c r="CA167" s="411"/>
      <c r="CB167" s="421"/>
      <c r="CC167" s="422"/>
      <c r="CD167" s="422"/>
      <c r="CE167" s="422"/>
      <c r="CF167" s="422"/>
      <c r="CG167" s="422"/>
      <c r="CH167" s="423"/>
      <c r="CI167" s="411"/>
      <c r="CJ167" s="421"/>
      <c r="CK167" s="422"/>
      <c r="CL167" s="422"/>
      <c r="CM167" s="422"/>
      <c r="CN167" s="422"/>
      <c r="CO167" s="422"/>
      <c r="CP167" s="423"/>
      <c r="CQ167" s="424"/>
      <c r="CR167" s="422"/>
      <c r="CS167" s="422"/>
      <c r="CT167" s="422"/>
      <c r="CU167" s="422">
        <f t="shared" si="39"/>
        <v>0</v>
      </c>
      <c r="CV167" s="422">
        <f t="shared" si="30"/>
        <v>0</v>
      </c>
      <c r="CW167" s="422"/>
      <c r="CX167" s="775" t="e">
        <f>+CR167/CW167-1</f>
        <v>#DIV/0!</v>
      </c>
      <c r="CY167" s="45"/>
      <c r="CZ167" s="800"/>
      <c r="DA167" s="422"/>
      <c r="DB167" s="422"/>
      <c r="DC167" s="422"/>
      <c r="DD167" s="422"/>
      <c r="DE167" s="423" t="e">
        <f t="shared" si="40"/>
        <v>#DIV/0!</v>
      </c>
      <c r="DF167" s="423" t="e">
        <f t="shared" si="41"/>
        <v>#DIV/0!</v>
      </c>
      <c r="DG167" s="423" t="e">
        <f t="shared" si="42"/>
        <v>#DIV/0!</v>
      </c>
      <c r="DH167" s="423" t="e">
        <f t="shared" si="43"/>
        <v>#DIV/0!</v>
      </c>
      <c r="DI167" s="255"/>
      <c r="DJ167" s="44"/>
      <c r="DL167" s="44"/>
      <c r="DM167" s="389">
        <f t="shared" si="31"/>
        <v>0</v>
      </c>
      <c r="DN167" s="389">
        <f t="shared" si="32"/>
        <v>0</v>
      </c>
      <c r="DO167" s="389">
        <f t="shared" si="33"/>
        <v>0</v>
      </c>
    </row>
    <row r="168" spans="1:119" s="801" customFormat="1" ht="15" customHeight="1" outlineLevel="1">
      <c r="A168" s="798"/>
      <c r="B168" s="749" t="s">
        <v>560</v>
      </c>
      <c r="C168" s="665" t="s">
        <v>690</v>
      </c>
      <c r="D168" s="422"/>
      <c r="E168" s="422"/>
      <c r="F168" s="422"/>
      <c r="G168" s="422"/>
      <c r="H168" s="423"/>
      <c r="I168" s="424"/>
      <c r="J168" s="422"/>
      <c r="K168" s="422"/>
      <c r="L168" s="422"/>
      <c r="M168" s="422"/>
      <c r="N168" s="423"/>
      <c r="O168" s="412"/>
      <c r="P168" s="422"/>
      <c r="Q168" s="422"/>
      <c r="R168" s="422"/>
      <c r="S168" s="422"/>
      <c r="T168" s="423"/>
      <c r="U168" s="424"/>
      <c r="V168" s="422"/>
      <c r="W168" s="422"/>
      <c r="X168" s="422"/>
      <c r="Y168" s="422"/>
      <c r="Z168" s="421"/>
      <c r="AA168" s="422"/>
      <c r="AB168" s="423"/>
      <c r="AC168" s="424"/>
      <c r="AD168" s="422"/>
      <c r="AE168" s="422"/>
      <c r="AF168" s="422"/>
      <c r="AG168" s="422"/>
      <c r="AH168" s="421"/>
      <c r="AI168" s="422"/>
      <c r="AJ168" s="423"/>
      <c r="AK168" s="424"/>
      <c r="AL168" s="422"/>
      <c r="AM168" s="422"/>
      <c r="AN168" s="422"/>
      <c r="AO168" s="422"/>
      <c r="AP168" s="422"/>
      <c r="AQ168" s="421"/>
      <c r="AR168" s="422"/>
      <c r="AS168" s="423"/>
      <c r="AT168" s="412"/>
      <c r="AU168" s="421"/>
      <c r="AV168" s="422"/>
      <c r="AW168" s="422"/>
      <c r="AX168" s="422"/>
      <c r="AY168" s="422"/>
      <c r="AZ168" s="422"/>
      <c r="BA168" s="423"/>
      <c r="BB168" s="424"/>
      <c r="BC168" s="421"/>
      <c r="BD168" s="422"/>
      <c r="BE168" s="422"/>
      <c r="BF168" s="422"/>
      <c r="BG168" s="422"/>
      <c r="BH168" s="422"/>
      <c r="BI168" s="423"/>
      <c r="BJ168" s="412"/>
      <c r="BK168" s="421"/>
      <c r="BL168" s="422"/>
      <c r="BM168" s="422"/>
      <c r="BN168" s="422"/>
      <c r="BO168" s="422"/>
      <c r="BP168" s="422"/>
      <c r="BQ168" s="422"/>
      <c r="BR168" s="423"/>
      <c r="BS168" s="424"/>
      <c r="BT168" s="421"/>
      <c r="BU168" s="422"/>
      <c r="BV168" s="422"/>
      <c r="BW168" s="422"/>
      <c r="BX168" s="422"/>
      <c r="BY168" s="422"/>
      <c r="BZ168" s="423"/>
      <c r="CA168" s="411"/>
      <c r="CB168" s="421"/>
      <c r="CC168" s="422"/>
      <c r="CD168" s="422"/>
      <c r="CE168" s="422"/>
      <c r="CF168" s="422"/>
      <c r="CG168" s="422"/>
      <c r="CH168" s="423"/>
      <c r="CI168" s="411"/>
      <c r="CJ168" s="421"/>
      <c r="CK168" s="422"/>
      <c r="CL168" s="422"/>
      <c r="CM168" s="422"/>
      <c r="CN168" s="422"/>
      <c r="CO168" s="422"/>
      <c r="CP168" s="423"/>
      <c r="CQ168" s="424"/>
      <c r="CR168" s="422"/>
      <c r="CS168" s="422"/>
      <c r="CT168" s="422"/>
      <c r="CU168" s="422">
        <f t="shared" si="39"/>
        <v>0</v>
      </c>
      <c r="CV168" s="422">
        <f t="shared" si="30"/>
        <v>0</v>
      </c>
      <c r="CW168" s="422"/>
      <c r="CX168" s="775" t="e">
        <f>+CR168/CW168-1</f>
        <v>#DIV/0!</v>
      </c>
      <c r="CY168" s="45"/>
      <c r="CZ168" s="800"/>
      <c r="DA168" s="422"/>
      <c r="DB168" s="422"/>
      <c r="DC168" s="422"/>
      <c r="DD168" s="422"/>
      <c r="DE168" s="423" t="e">
        <f t="shared" si="40"/>
        <v>#DIV/0!</v>
      </c>
      <c r="DF168" s="423" t="e">
        <f t="shared" si="41"/>
        <v>#DIV/0!</v>
      </c>
      <c r="DG168" s="423" t="e">
        <f t="shared" si="42"/>
        <v>#DIV/0!</v>
      </c>
      <c r="DH168" s="423" t="e">
        <f t="shared" si="43"/>
        <v>#DIV/0!</v>
      </c>
      <c r="DI168" s="255"/>
      <c r="DJ168" s="44"/>
      <c r="DL168" s="44"/>
      <c r="DM168" s="389">
        <f t="shared" si="31"/>
        <v>0</v>
      </c>
      <c r="DN168" s="389">
        <f t="shared" si="32"/>
        <v>0</v>
      </c>
      <c r="DO168" s="389">
        <f t="shared" si="33"/>
        <v>0</v>
      </c>
    </row>
    <row r="169" spans="1:119" s="801" customFormat="1" ht="15" customHeight="1" outlineLevel="1">
      <c r="A169" s="798"/>
      <c r="B169" s="749" t="s">
        <v>562</v>
      </c>
      <c r="C169" s="665" t="s">
        <v>691</v>
      </c>
      <c r="D169" s="422"/>
      <c r="E169" s="422"/>
      <c r="F169" s="422"/>
      <c r="G169" s="422"/>
      <c r="H169" s="423"/>
      <c r="I169" s="424"/>
      <c r="J169" s="422"/>
      <c r="K169" s="422"/>
      <c r="L169" s="422"/>
      <c r="M169" s="422"/>
      <c r="N169" s="423"/>
      <c r="O169" s="412"/>
      <c r="P169" s="422"/>
      <c r="Q169" s="422"/>
      <c r="R169" s="422"/>
      <c r="S169" s="422"/>
      <c r="T169" s="423"/>
      <c r="U169" s="424"/>
      <c r="V169" s="422"/>
      <c r="W169" s="422"/>
      <c r="X169" s="422"/>
      <c r="Y169" s="422"/>
      <c r="Z169" s="421"/>
      <c r="AA169" s="422"/>
      <c r="AB169" s="423"/>
      <c r="AC169" s="424"/>
      <c r="AD169" s="422"/>
      <c r="AE169" s="422"/>
      <c r="AF169" s="422"/>
      <c r="AG169" s="422"/>
      <c r="AH169" s="421"/>
      <c r="AI169" s="422"/>
      <c r="AJ169" s="423"/>
      <c r="AK169" s="424"/>
      <c r="AL169" s="422"/>
      <c r="AM169" s="422"/>
      <c r="AN169" s="422"/>
      <c r="AO169" s="422"/>
      <c r="AP169" s="422"/>
      <c r="AQ169" s="421"/>
      <c r="AR169" s="422"/>
      <c r="AS169" s="423"/>
      <c r="AT169" s="412"/>
      <c r="AU169" s="421"/>
      <c r="AV169" s="422"/>
      <c r="AW169" s="422"/>
      <c r="AX169" s="422"/>
      <c r="AY169" s="422"/>
      <c r="AZ169" s="422"/>
      <c r="BA169" s="423"/>
      <c r="BB169" s="424"/>
      <c r="BC169" s="421"/>
      <c r="BD169" s="422"/>
      <c r="BE169" s="422"/>
      <c r="BF169" s="422"/>
      <c r="BG169" s="422"/>
      <c r="BH169" s="422"/>
      <c r="BI169" s="423"/>
      <c r="BJ169" s="412"/>
      <c r="BK169" s="421"/>
      <c r="BL169" s="422"/>
      <c r="BM169" s="422"/>
      <c r="BN169" s="422"/>
      <c r="BO169" s="422"/>
      <c r="BP169" s="422"/>
      <c r="BQ169" s="422"/>
      <c r="BR169" s="423"/>
      <c r="BS169" s="424"/>
      <c r="BT169" s="421"/>
      <c r="BU169" s="422"/>
      <c r="BV169" s="422"/>
      <c r="BW169" s="422"/>
      <c r="BX169" s="422"/>
      <c r="BY169" s="422"/>
      <c r="BZ169" s="423"/>
      <c r="CA169" s="411"/>
      <c r="CB169" s="421"/>
      <c r="CC169" s="422"/>
      <c r="CD169" s="422"/>
      <c r="CE169" s="422"/>
      <c r="CF169" s="422"/>
      <c r="CG169" s="422"/>
      <c r="CH169" s="423"/>
      <c r="CI169" s="411"/>
      <c r="CJ169" s="421"/>
      <c r="CK169" s="422"/>
      <c r="CL169" s="422"/>
      <c r="CM169" s="422"/>
      <c r="CN169" s="422"/>
      <c r="CO169" s="422"/>
      <c r="CP169" s="423"/>
      <c r="CQ169" s="424"/>
      <c r="CR169" s="422"/>
      <c r="CS169" s="422"/>
      <c r="CT169" s="422"/>
      <c r="CU169" s="422">
        <f t="shared" si="39"/>
        <v>0</v>
      </c>
      <c r="CV169" s="422">
        <f t="shared" si="30"/>
        <v>0</v>
      </c>
      <c r="CW169" s="422"/>
      <c r="CX169" s="775" t="e">
        <f>+CR169/CW169-1</f>
        <v>#DIV/0!</v>
      </c>
      <c r="CY169" s="45"/>
      <c r="CZ169" s="800"/>
      <c r="DA169" s="422"/>
      <c r="DB169" s="422"/>
      <c r="DC169" s="422"/>
      <c r="DD169" s="422"/>
      <c r="DE169" s="423" t="e">
        <f t="shared" si="40"/>
        <v>#DIV/0!</v>
      </c>
      <c r="DF169" s="423" t="e">
        <f t="shared" si="41"/>
        <v>#DIV/0!</v>
      </c>
      <c r="DG169" s="423" t="e">
        <f t="shared" si="42"/>
        <v>#DIV/0!</v>
      </c>
      <c r="DH169" s="423" t="e">
        <f t="shared" si="43"/>
        <v>#DIV/0!</v>
      </c>
      <c r="DI169" s="255"/>
      <c r="DJ169" s="44"/>
      <c r="DL169" s="44"/>
      <c r="DM169" s="389">
        <f t="shared" ref="DM169:DM189" si="44">(CS169-CZ169)*10^6</f>
        <v>0</v>
      </c>
      <c r="DN169" s="389">
        <f t="shared" ref="DN169:DN189" si="45">(CT169-DC169)*10^6</f>
        <v>0</v>
      </c>
      <c r="DO169" s="389">
        <f t="shared" ref="DO169:DO189" si="46">(CW169-DD169)*10^6</f>
        <v>0</v>
      </c>
    </row>
    <row r="170" spans="1:119" ht="4.5" customHeight="1">
      <c r="A170" s="579"/>
      <c r="B170" s="840"/>
      <c r="C170" s="665" t="s">
        <v>692</v>
      </c>
      <c r="D170" s="145"/>
      <c r="E170" s="145"/>
      <c r="F170" s="145"/>
      <c r="G170" s="145"/>
      <c r="H170" s="245"/>
      <c r="I170" s="411"/>
      <c r="J170" s="145"/>
      <c r="K170" s="145"/>
      <c r="L170" s="145"/>
      <c r="M170" s="145"/>
      <c r="N170" s="245"/>
      <c r="O170" s="412"/>
      <c r="P170" s="145"/>
      <c r="Q170" s="145"/>
      <c r="R170" s="145"/>
      <c r="S170" s="145"/>
      <c r="T170" s="245"/>
      <c r="U170" s="411"/>
      <c r="V170" s="145"/>
      <c r="W170" s="145"/>
      <c r="X170" s="145"/>
      <c r="Y170" s="145"/>
      <c r="Z170" s="277"/>
      <c r="AA170" s="145"/>
      <c r="AB170" s="245"/>
      <c r="AC170" s="411"/>
      <c r="AD170" s="145"/>
      <c r="AE170" s="145"/>
      <c r="AF170" s="145"/>
      <c r="AG170" s="145"/>
      <c r="AH170" s="277"/>
      <c r="AI170" s="145"/>
      <c r="AJ170" s="245"/>
      <c r="AK170" s="411"/>
      <c r="AL170" s="145"/>
      <c r="AM170" s="145"/>
      <c r="AN170" s="145"/>
      <c r="AO170" s="145"/>
      <c r="AP170" s="145"/>
      <c r="AQ170" s="277"/>
      <c r="AR170" s="145"/>
      <c r="AS170" s="245"/>
      <c r="AT170" s="412"/>
      <c r="AU170" s="277"/>
      <c r="AV170" s="145"/>
      <c r="AW170" s="145"/>
      <c r="AX170" s="145"/>
      <c r="AY170" s="145"/>
      <c r="AZ170" s="145"/>
      <c r="BA170" s="245"/>
      <c r="BB170" s="411"/>
      <c r="BC170" s="277"/>
      <c r="BD170" s="145"/>
      <c r="BE170" s="145"/>
      <c r="BF170" s="145"/>
      <c r="BG170" s="145"/>
      <c r="BH170" s="145"/>
      <c r="BI170" s="245"/>
      <c r="BJ170" s="412"/>
      <c r="BK170" s="277"/>
      <c r="BL170" s="145"/>
      <c r="BM170" s="145"/>
      <c r="BN170" s="145"/>
      <c r="BO170" s="145"/>
      <c r="BP170" s="145"/>
      <c r="BQ170" s="145"/>
      <c r="BR170" s="245"/>
      <c r="BS170" s="411"/>
      <c r="BT170" s="277"/>
      <c r="BU170" s="145"/>
      <c r="BV170" s="145"/>
      <c r="BW170" s="145"/>
      <c r="BX170" s="145"/>
      <c r="BY170" s="145"/>
      <c r="BZ170" s="245"/>
      <c r="CA170" s="411"/>
      <c r="CB170" s="277"/>
      <c r="CC170" s="145"/>
      <c r="CD170" s="145"/>
      <c r="CE170" s="145"/>
      <c r="CF170" s="145"/>
      <c r="CG170" s="145"/>
      <c r="CH170" s="245"/>
      <c r="CI170" s="411"/>
      <c r="CJ170" s="277"/>
      <c r="CK170" s="145"/>
      <c r="CL170" s="145"/>
      <c r="CM170" s="145"/>
      <c r="CN170" s="145"/>
      <c r="CO170" s="145"/>
      <c r="CP170" s="245"/>
      <c r="CQ170" s="411"/>
      <c r="CR170" s="145"/>
      <c r="CS170" s="145"/>
      <c r="CT170" s="145"/>
      <c r="CU170" s="145"/>
      <c r="CV170" s="145">
        <f t="shared" si="30"/>
        <v>0</v>
      </c>
      <c r="CW170" s="145"/>
      <c r="CX170" s="788" t="str">
        <f t="shared" ref="CX170:CX183" si="47">IFERROR(CR170/CW170-1, "-")</f>
        <v>-</v>
      </c>
      <c r="CY170" s="45"/>
      <c r="CZ170" s="684"/>
      <c r="DA170" s="145"/>
      <c r="DB170" s="145"/>
      <c r="DC170" s="145"/>
      <c r="DD170" s="145"/>
      <c r="DE170" s="245"/>
      <c r="DF170" s="245"/>
      <c r="DG170" s="245"/>
      <c r="DH170" s="245"/>
      <c r="DI170" s="255"/>
      <c r="DL170" s="44"/>
      <c r="DM170" s="389">
        <f t="shared" si="44"/>
        <v>0</v>
      </c>
      <c r="DN170" s="389">
        <f t="shared" si="45"/>
        <v>0</v>
      </c>
      <c r="DO170" s="389">
        <f t="shared" si="46"/>
        <v>0</v>
      </c>
    </row>
    <row r="171" spans="1:119" s="157" customFormat="1" ht="14.25" customHeight="1">
      <c r="A171" s="702" t="s">
        <v>693</v>
      </c>
      <c r="B171" s="703"/>
      <c r="C171" s="665" t="s">
        <v>694</v>
      </c>
      <c r="D171" s="704"/>
      <c r="E171" s="704"/>
      <c r="F171" s="704"/>
      <c r="G171" s="704"/>
      <c r="H171" s="705"/>
      <c r="I171" s="706"/>
      <c r="J171" s="704"/>
      <c r="K171" s="704"/>
      <c r="L171" s="704"/>
      <c r="M171" s="704"/>
      <c r="N171" s="705"/>
      <c r="O171" s="707"/>
      <c r="P171" s="704"/>
      <c r="Q171" s="704"/>
      <c r="R171" s="704"/>
      <c r="S171" s="704"/>
      <c r="T171" s="705"/>
      <c r="U171" s="706"/>
      <c r="V171" s="704"/>
      <c r="W171" s="704"/>
      <c r="X171" s="704"/>
      <c r="Y171" s="704"/>
      <c r="Z171" s="708"/>
      <c r="AA171" s="704"/>
      <c r="AB171" s="705"/>
      <c r="AC171" s="706"/>
      <c r="AD171" s="704"/>
      <c r="AE171" s="704"/>
      <c r="AF171" s="704"/>
      <c r="AG171" s="704"/>
      <c r="AH171" s="708"/>
      <c r="AI171" s="704"/>
      <c r="AJ171" s="705"/>
      <c r="AK171" s="706"/>
      <c r="AL171" s="704"/>
      <c r="AM171" s="704"/>
      <c r="AN171" s="704"/>
      <c r="AO171" s="704"/>
      <c r="AP171" s="704"/>
      <c r="AQ171" s="708"/>
      <c r="AR171" s="704"/>
      <c r="AS171" s="705"/>
      <c r="AT171" s="707"/>
      <c r="AU171" s="708"/>
      <c r="AV171" s="704"/>
      <c r="AW171" s="704"/>
      <c r="AX171" s="704"/>
      <c r="AY171" s="704"/>
      <c r="AZ171" s="704"/>
      <c r="BA171" s="705"/>
      <c r="BB171" s="706"/>
      <c r="BC171" s="708"/>
      <c r="BD171" s="704"/>
      <c r="BE171" s="704"/>
      <c r="BF171" s="704"/>
      <c r="BG171" s="704"/>
      <c r="BH171" s="704"/>
      <c r="BI171" s="705"/>
      <c r="BJ171" s="707"/>
      <c r="BK171" s="708"/>
      <c r="BL171" s="704"/>
      <c r="BM171" s="704"/>
      <c r="BN171" s="704"/>
      <c r="BO171" s="704"/>
      <c r="BP171" s="704"/>
      <c r="BQ171" s="704"/>
      <c r="BR171" s="705"/>
      <c r="BS171" s="706"/>
      <c r="BT171" s="708"/>
      <c r="BU171" s="704"/>
      <c r="BV171" s="704"/>
      <c r="BW171" s="704"/>
      <c r="BX171" s="704"/>
      <c r="BY171" s="704"/>
      <c r="BZ171" s="705"/>
      <c r="CA171" s="710"/>
      <c r="CB171" s="708"/>
      <c r="CC171" s="704"/>
      <c r="CD171" s="704"/>
      <c r="CE171" s="704"/>
      <c r="CF171" s="704"/>
      <c r="CG171" s="704"/>
      <c r="CH171" s="705"/>
      <c r="CI171" s="710"/>
      <c r="CJ171" s="708"/>
      <c r="CK171" s="704"/>
      <c r="CL171" s="704"/>
      <c r="CM171" s="704"/>
      <c r="CN171" s="704"/>
      <c r="CO171" s="704"/>
      <c r="CP171" s="705"/>
      <c r="CQ171" s="706"/>
      <c r="CR171" s="704"/>
      <c r="CS171" s="704"/>
      <c r="CT171" s="704"/>
      <c r="CU171" s="704"/>
      <c r="CV171" s="704">
        <f t="shared" si="30"/>
        <v>0</v>
      </c>
      <c r="CW171" s="704"/>
      <c r="CX171" s="711" t="str">
        <f t="shared" si="47"/>
        <v>-</v>
      </c>
      <c r="CY171" s="712"/>
      <c r="CZ171" s="713"/>
      <c r="DA171" s="704"/>
      <c r="DB171" s="704"/>
      <c r="DC171" s="704"/>
      <c r="DD171" s="704"/>
      <c r="DE171" s="704"/>
      <c r="DF171" s="704"/>
      <c r="DG171" s="704"/>
      <c r="DH171" s="704"/>
      <c r="DI171" s="255"/>
      <c r="DJ171" s="44"/>
      <c r="DL171" s="44"/>
      <c r="DM171" s="389">
        <f t="shared" si="44"/>
        <v>0</v>
      </c>
      <c r="DN171" s="389">
        <f t="shared" si="45"/>
        <v>0</v>
      </c>
      <c r="DO171" s="389">
        <f t="shared" si="46"/>
        <v>0</v>
      </c>
    </row>
    <row r="172" spans="1:119" ht="31.5" hidden="1" customHeight="1">
      <c r="A172" s="579"/>
      <c r="B172" s="840" t="s">
        <v>695</v>
      </c>
      <c r="C172" s="665" t="s">
        <v>696</v>
      </c>
      <c r="D172" s="841"/>
      <c r="E172" s="841"/>
      <c r="F172" s="841"/>
      <c r="G172" s="841"/>
      <c r="H172" s="245"/>
      <c r="I172" s="411"/>
      <c r="J172" s="841"/>
      <c r="K172" s="841"/>
      <c r="L172" s="841"/>
      <c r="M172" s="841"/>
      <c r="N172" s="245"/>
      <c r="O172" s="412"/>
      <c r="P172" s="841"/>
      <c r="Q172" s="841"/>
      <c r="R172" s="841"/>
      <c r="S172" s="841"/>
      <c r="T172" s="245"/>
      <c r="U172" s="411"/>
      <c r="V172" s="841"/>
      <c r="W172" s="841"/>
      <c r="X172" s="841"/>
      <c r="Y172" s="841"/>
      <c r="Z172" s="277"/>
      <c r="AA172" s="841"/>
      <c r="AB172" s="245"/>
      <c r="AC172" s="411"/>
      <c r="AD172" s="841"/>
      <c r="AE172" s="841"/>
      <c r="AF172" s="841"/>
      <c r="AG172" s="841"/>
      <c r="AH172" s="277"/>
      <c r="AI172" s="841"/>
      <c r="AJ172" s="245"/>
      <c r="AK172" s="411"/>
      <c r="AL172" s="841"/>
      <c r="AM172" s="841"/>
      <c r="AN172" s="841"/>
      <c r="AO172" s="841"/>
      <c r="AP172" s="841"/>
      <c r="AQ172" s="277"/>
      <c r="AR172" s="841"/>
      <c r="AS172" s="245"/>
      <c r="AT172" s="412"/>
      <c r="AU172" s="277"/>
      <c r="AV172" s="841"/>
      <c r="AW172" s="841"/>
      <c r="AX172" s="841"/>
      <c r="AY172" s="841"/>
      <c r="AZ172" s="841"/>
      <c r="BA172" s="245"/>
      <c r="BB172" s="411"/>
      <c r="BC172" s="277"/>
      <c r="BD172" s="841"/>
      <c r="BE172" s="841"/>
      <c r="BF172" s="841"/>
      <c r="BG172" s="841"/>
      <c r="BH172" s="841"/>
      <c r="BI172" s="245"/>
      <c r="BJ172" s="412"/>
      <c r="BK172" s="277"/>
      <c r="BL172" s="841"/>
      <c r="BM172" s="841"/>
      <c r="BN172" s="841"/>
      <c r="BO172" s="841"/>
      <c r="BP172" s="841"/>
      <c r="BQ172" s="841"/>
      <c r="BR172" s="245"/>
      <c r="BS172" s="411"/>
      <c r="BT172" s="277"/>
      <c r="BU172" s="841"/>
      <c r="BV172" s="841"/>
      <c r="BW172" s="841"/>
      <c r="BX172" s="841"/>
      <c r="BY172" s="841"/>
      <c r="BZ172" s="245"/>
      <c r="CA172" s="411"/>
      <c r="CB172" s="277"/>
      <c r="CC172" s="841"/>
      <c r="CD172" s="841"/>
      <c r="CE172" s="841"/>
      <c r="CF172" s="841"/>
      <c r="CG172" s="841"/>
      <c r="CH172" s="245"/>
      <c r="CI172" s="411"/>
      <c r="CJ172" s="277"/>
      <c r="CK172" s="841"/>
      <c r="CL172" s="841"/>
      <c r="CM172" s="841"/>
      <c r="CN172" s="841"/>
      <c r="CO172" s="841"/>
      <c r="CP172" s="245"/>
      <c r="CQ172" s="411"/>
      <c r="CR172" s="841"/>
      <c r="CS172" s="841"/>
      <c r="CT172" s="841"/>
      <c r="CU172" s="841"/>
      <c r="CV172" s="841"/>
      <c r="CW172" s="841"/>
      <c r="CX172" s="788" t="str">
        <f t="shared" si="47"/>
        <v>-</v>
      </c>
      <c r="CY172" s="841"/>
      <c r="CZ172" s="842"/>
      <c r="DA172" s="841"/>
      <c r="DB172" s="841"/>
      <c r="DC172" s="841"/>
      <c r="DD172" s="841"/>
      <c r="DE172" s="841"/>
      <c r="DF172" s="841"/>
      <c r="DG172" s="841"/>
      <c r="DH172" s="841"/>
      <c r="DI172" s="255"/>
      <c r="DL172" s="44"/>
      <c r="DM172" s="389">
        <f t="shared" si="44"/>
        <v>0</v>
      </c>
      <c r="DN172" s="389">
        <f t="shared" si="45"/>
        <v>0</v>
      </c>
      <c r="DO172" s="389">
        <f t="shared" si="46"/>
        <v>0</v>
      </c>
    </row>
    <row r="173" spans="1:119" ht="31.5" hidden="1" customHeight="1">
      <c r="A173" s="798"/>
      <c r="B173" s="749" t="s">
        <v>697</v>
      </c>
      <c r="C173" s="665" t="s">
        <v>698</v>
      </c>
      <c r="D173" s="422"/>
      <c r="E173" s="422"/>
      <c r="F173" s="422"/>
      <c r="G173" s="422"/>
      <c r="H173" s="423"/>
      <c r="I173" s="424"/>
      <c r="J173" s="422"/>
      <c r="K173" s="422"/>
      <c r="L173" s="422"/>
      <c r="M173" s="422"/>
      <c r="N173" s="423"/>
      <c r="O173" s="412"/>
      <c r="P173" s="422"/>
      <c r="Q173" s="422"/>
      <c r="R173" s="422"/>
      <c r="S173" s="422"/>
      <c r="T173" s="423"/>
      <c r="U173" s="424"/>
      <c r="V173" s="422"/>
      <c r="W173" s="422"/>
      <c r="X173" s="422"/>
      <c r="Y173" s="422"/>
      <c r="Z173" s="421"/>
      <c r="AA173" s="422"/>
      <c r="AB173" s="423"/>
      <c r="AC173" s="424"/>
      <c r="AD173" s="422"/>
      <c r="AE173" s="422"/>
      <c r="AF173" s="422"/>
      <c r="AG173" s="422"/>
      <c r="AH173" s="421"/>
      <c r="AI173" s="422"/>
      <c r="AJ173" s="423"/>
      <c r="AK173" s="424"/>
      <c r="AL173" s="422"/>
      <c r="AM173" s="422"/>
      <c r="AN173" s="422"/>
      <c r="AO173" s="422"/>
      <c r="AP173" s="422"/>
      <c r="AQ173" s="421"/>
      <c r="AR173" s="422"/>
      <c r="AS173" s="423"/>
      <c r="AT173" s="412"/>
      <c r="AU173" s="421"/>
      <c r="AV173" s="422"/>
      <c r="AW173" s="422"/>
      <c r="AX173" s="422"/>
      <c r="AY173" s="422"/>
      <c r="AZ173" s="422"/>
      <c r="BA173" s="423"/>
      <c r="BB173" s="424"/>
      <c r="BC173" s="421"/>
      <c r="BD173" s="422"/>
      <c r="BE173" s="422"/>
      <c r="BF173" s="422"/>
      <c r="BG173" s="422"/>
      <c r="BH173" s="422"/>
      <c r="BI173" s="423"/>
      <c r="BJ173" s="412"/>
      <c r="BK173" s="421"/>
      <c r="BL173" s="422"/>
      <c r="BM173" s="422"/>
      <c r="BN173" s="422"/>
      <c r="BO173" s="422"/>
      <c r="BP173" s="422"/>
      <c r="BQ173" s="422"/>
      <c r="BR173" s="423"/>
      <c r="BS173" s="424"/>
      <c r="BT173" s="421"/>
      <c r="BU173" s="422"/>
      <c r="BV173" s="422"/>
      <c r="BW173" s="422"/>
      <c r="BX173" s="422"/>
      <c r="BY173" s="422"/>
      <c r="BZ173" s="423"/>
      <c r="CA173" s="411"/>
      <c r="CB173" s="421"/>
      <c r="CC173" s="422"/>
      <c r="CD173" s="422"/>
      <c r="CE173" s="422"/>
      <c r="CF173" s="422"/>
      <c r="CG173" s="422"/>
      <c r="CH173" s="423"/>
      <c r="CI173" s="411"/>
      <c r="CJ173" s="421"/>
      <c r="CK173" s="422"/>
      <c r="CL173" s="422"/>
      <c r="CM173" s="422"/>
      <c r="CN173" s="422"/>
      <c r="CO173" s="422"/>
      <c r="CP173" s="423"/>
      <c r="CQ173" s="424"/>
      <c r="CR173" s="422"/>
      <c r="CS173" s="422"/>
      <c r="CT173" s="841"/>
      <c r="CU173" s="422"/>
      <c r="CV173" s="422"/>
      <c r="CW173" s="422"/>
      <c r="CX173" s="775" t="str">
        <f t="shared" si="47"/>
        <v>-</v>
      </c>
      <c r="CY173" s="45"/>
      <c r="CZ173" s="800"/>
      <c r="DA173" s="422"/>
      <c r="DB173" s="422"/>
      <c r="DC173" s="422"/>
      <c r="DD173" s="422"/>
      <c r="DE173" s="423"/>
      <c r="DF173" s="423"/>
      <c r="DG173" s="841"/>
      <c r="DH173" s="841"/>
      <c r="DI173" s="255"/>
      <c r="DL173" s="44"/>
      <c r="DM173" s="389">
        <f t="shared" si="44"/>
        <v>0</v>
      </c>
      <c r="DN173" s="389">
        <f t="shared" si="45"/>
        <v>0</v>
      </c>
      <c r="DO173" s="389">
        <f t="shared" si="46"/>
        <v>0</v>
      </c>
    </row>
    <row r="174" spans="1:119" ht="31.5" hidden="1" customHeight="1">
      <c r="A174" s="798"/>
      <c r="B174" s="749" t="s">
        <v>699</v>
      </c>
      <c r="C174" s="665" t="s">
        <v>700</v>
      </c>
      <c r="D174" s="422"/>
      <c r="E174" s="422"/>
      <c r="F174" s="422"/>
      <c r="G174" s="422"/>
      <c r="H174" s="423"/>
      <c r="I174" s="424"/>
      <c r="J174" s="422"/>
      <c r="K174" s="422"/>
      <c r="L174" s="422"/>
      <c r="M174" s="422"/>
      <c r="N174" s="423"/>
      <c r="O174" s="412"/>
      <c r="P174" s="422"/>
      <c r="Q174" s="422"/>
      <c r="R174" s="422"/>
      <c r="S174" s="422"/>
      <c r="T174" s="423"/>
      <c r="U174" s="424"/>
      <c r="V174" s="422"/>
      <c r="W174" s="422"/>
      <c r="X174" s="422"/>
      <c r="Y174" s="422"/>
      <c r="Z174" s="421"/>
      <c r="AA174" s="422"/>
      <c r="AB174" s="423"/>
      <c r="AC174" s="424"/>
      <c r="AD174" s="422"/>
      <c r="AE174" s="422"/>
      <c r="AF174" s="422"/>
      <c r="AG174" s="422"/>
      <c r="AH174" s="421"/>
      <c r="AI174" s="422"/>
      <c r="AJ174" s="423"/>
      <c r="AK174" s="424"/>
      <c r="AL174" s="422"/>
      <c r="AM174" s="422"/>
      <c r="AN174" s="422"/>
      <c r="AO174" s="422"/>
      <c r="AP174" s="422"/>
      <c r="AQ174" s="421"/>
      <c r="AR174" s="422"/>
      <c r="AS174" s="423"/>
      <c r="AT174" s="412"/>
      <c r="AU174" s="421"/>
      <c r="AV174" s="422"/>
      <c r="AW174" s="422"/>
      <c r="AX174" s="422"/>
      <c r="AY174" s="422"/>
      <c r="AZ174" s="422"/>
      <c r="BA174" s="423"/>
      <c r="BB174" s="424"/>
      <c r="BC174" s="421"/>
      <c r="BD174" s="422"/>
      <c r="BE174" s="422"/>
      <c r="BF174" s="422"/>
      <c r="BG174" s="422"/>
      <c r="BH174" s="422"/>
      <c r="BI174" s="423"/>
      <c r="BJ174" s="412"/>
      <c r="BK174" s="421"/>
      <c r="BL174" s="422"/>
      <c r="BM174" s="422"/>
      <c r="BN174" s="422"/>
      <c r="BO174" s="422"/>
      <c r="BP174" s="422"/>
      <c r="BQ174" s="422"/>
      <c r="BR174" s="423"/>
      <c r="BS174" s="424"/>
      <c r="BT174" s="421"/>
      <c r="BU174" s="422"/>
      <c r="BV174" s="422"/>
      <c r="BW174" s="422"/>
      <c r="BX174" s="422"/>
      <c r="BY174" s="422"/>
      <c r="BZ174" s="423"/>
      <c r="CA174" s="411"/>
      <c r="CB174" s="421"/>
      <c r="CC174" s="422"/>
      <c r="CD174" s="422"/>
      <c r="CE174" s="422"/>
      <c r="CF174" s="422"/>
      <c r="CG174" s="422"/>
      <c r="CH174" s="423"/>
      <c r="CI174" s="411"/>
      <c r="CJ174" s="421"/>
      <c r="CK174" s="422"/>
      <c r="CL174" s="422"/>
      <c r="CM174" s="422"/>
      <c r="CN174" s="422"/>
      <c r="CO174" s="422"/>
      <c r="CP174" s="423"/>
      <c r="CQ174" s="424"/>
      <c r="CR174" s="422"/>
      <c r="CS174" s="422"/>
      <c r="CT174" s="841"/>
      <c r="CU174" s="422"/>
      <c r="CV174" s="422"/>
      <c r="CW174" s="422"/>
      <c r="CX174" s="775" t="str">
        <f t="shared" si="47"/>
        <v>-</v>
      </c>
      <c r="CY174" s="45"/>
      <c r="CZ174" s="800"/>
      <c r="DA174" s="422"/>
      <c r="DB174" s="422"/>
      <c r="DC174" s="422"/>
      <c r="DD174" s="422"/>
      <c r="DE174" s="423"/>
      <c r="DF174" s="423"/>
      <c r="DG174" s="843"/>
      <c r="DH174" s="843"/>
      <c r="DI174" s="255"/>
      <c r="DL174" s="44"/>
      <c r="DM174" s="389">
        <f t="shared" si="44"/>
        <v>0</v>
      </c>
      <c r="DN174" s="389">
        <f t="shared" si="45"/>
        <v>0</v>
      </c>
      <c r="DO174" s="389">
        <f t="shared" si="46"/>
        <v>0</v>
      </c>
    </row>
    <row r="175" spans="1:119" ht="31.5" hidden="1" customHeight="1">
      <c r="A175" s="798"/>
      <c r="B175" s="798"/>
      <c r="C175" s="665" t="s">
        <v>701</v>
      </c>
      <c r="D175" s="422"/>
      <c r="E175" s="422"/>
      <c r="F175" s="422"/>
      <c r="G175" s="422"/>
      <c r="H175" s="423"/>
      <c r="I175" s="424"/>
      <c r="J175" s="422"/>
      <c r="K175" s="422"/>
      <c r="L175" s="422"/>
      <c r="M175" s="422"/>
      <c r="N175" s="423"/>
      <c r="O175" s="412"/>
      <c r="P175" s="422"/>
      <c r="Q175" s="422"/>
      <c r="R175" s="422"/>
      <c r="S175" s="422"/>
      <c r="T175" s="423"/>
      <c r="U175" s="424"/>
      <c r="V175" s="422"/>
      <c r="W175" s="422"/>
      <c r="X175" s="422"/>
      <c r="Y175" s="422"/>
      <c r="Z175" s="421"/>
      <c r="AA175" s="422"/>
      <c r="AB175" s="423"/>
      <c r="AC175" s="424"/>
      <c r="AD175" s="422"/>
      <c r="AE175" s="422"/>
      <c r="AF175" s="422"/>
      <c r="AG175" s="422"/>
      <c r="AH175" s="421"/>
      <c r="AI175" s="422"/>
      <c r="AJ175" s="423"/>
      <c r="AK175" s="424"/>
      <c r="AL175" s="422"/>
      <c r="AM175" s="422"/>
      <c r="AN175" s="422"/>
      <c r="AO175" s="422"/>
      <c r="AP175" s="422"/>
      <c r="AQ175" s="421"/>
      <c r="AR175" s="422"/>
      <c r="AS175" s="423"/>
      <c r="AT175" s="412"/>
      <c r="AU175" s="421"/>
      <c r="AV175" s="422"/>
      <c r="AW175" s="422"/>
      <c r="AX175" s="422"/>
      <c r="AY175" s="422"/>
      <c r="AZ175" s="422"/>
      <c r="BA175" s="423"/>
      <c r="BB175" s="424"/>
      <c r="BC175" s="421"/>
      <c r="BD175" s="422"/>
      <c r="BE175" s="422"/>
      <c r="BF175" s="422"/>
      <c r="BG175" s="422"/>
      <c r="BH175" s="422"/>
      <c r="BI175" s="423"/>
      <c r="BJ175" s="412"/>
      <c r="BK175" s="421"/>
      <c r="BL175" s="422"/>
      <c r="BM175" s="422"/>
      <c r="BN175" s="422"/>
      <c r="BO175" s="422"/>
      <c r="BP175" s="422"/>
      <c r="BQ175" s="422"/>
      <c r="BR175" s="423"/>
      <c r="BS175" s="424"/>
      <c r="BT175" s="421"/>
      <c r="BU175" s="422"/>
      <c r="BV175" s="422"/>
      <c r="BW175" s="422"/>
      <c r="BX175" s="422"/>
      <c r="BY175" s="422"/>
      <c r="BZ175" s="423"/>
      <c r="CA175" s="411"/>
      <c r="CB175" s="421"/>
      <c r="CC175" s="422"/>
      <c r="CD175" s="422"/>
      <c r="CE175" s="422"/>
      <c r="CF175" s="422"/>
      <c r="CG175" s="422"/>
      <c r="CH175" s="423"/>
      <c r="CI175" s="411"/>
      <c r="CJ175" s="421"/>
      <c r="CK175" s="422"/>
      <c r="CL175" s="422"/>
      <c r="CM175" s="422"/>
      <c r="CN175" s="422"/>
      <c r="CO175" s="422"/>
      <c r="CP175" s="423"/>
      <c r="CQ175" s="424"/>
      <c r="CR175" s="422"/>
      <c r="CS175" s="422"/>
      <c r="CT175" s="844"/>
      <c r="CU175" s="422"/>
      <c r="CV175" s="422"/>
      <c r="CW175" s="422"/>
      <c r="CX175" s="775" t="str">
        <f t="shared" si="47"/>
        <v>-</v>
      </c>
      <c r="CY175" s="45"/>
      <c r="CZ175" s="800"/>
      <c r="DA175" s="422"/>
      <c r="DB175" s="422"/>
      <c r="DC175" s="422"/>
      <c r="DD175" s="422"/>
      <c r="DE175" s="423"/>
      <c r="DF175" s="423"/>
      <c r="DG175" s="535"/>
      <c r="DH175" s="535"/>
      <c r="DI175" s="255"/>
      <c r="DL175" s="44"/>
      <c r="DM175" s="389">
        <f t="shared" si="44"/>
        <v>0</v>
      </c>
      <c r="DN175" s="389">
        <f t="shared" si="45"/>
        <v>0</v>
      </c>
      <c r="DO175" s="389">
        <f t="shared" si="46"/>
        <v>0</v>
      </c>
    </row>
    <row r="176" spans="1:119" ht="12.75" customHeight="1">
      <c r="C176" s="665" t="s">
        <v>702</v>
      </c>
      <c r="D176" s="145"/>
      <c r="E176" s="145"/>
      <c r="F176" s="145"/>
      <c r="G176" s="145"/>
      <c r="H176" s="245"/>
      <c r="I176" s="411"/>
      <c r="J176" s="145"/>
      <c r="K176" s="145"/>
      <c r="L176" s="145"/>
      <c r="M176" s="145"/>
      <c r="N176" s="245"/>
      <c r="O176" s="412"/>
      <c r="P176" s="145"/>
      <c r="Q176" s="145"/>
      <c r="R176" s="145"/>
      <c r="S176" s="145"/>
      <c r="T176" s="245"/>
      <c r="U176" s="411"/>
      <c r="V176" s="145"/>
      <c r="W176" s="145"/>
      <c r="X176" s="145"/>
      <c r="Y176" s="145"/>
      <c r="Z176" s="277"/>
      <c r="AA176" s="145"/>
      <c r="AB176" s="245"/>
      <c r="AC176" s="411"/>
      <c r="AD176" s="145"/>
      <c r="AE176" s="145"/>
      <c r="AF176" s="145"/>
      <c r="AG176" s="145"/>
      <c r="AH176" s="277"/>
      <c r="AI176" s="145"/>
      <c r="AJ176" s="245"/>
      <c r="AK176" s="411"/>
      <c r="AL176" s="145"/>
      <c r="AM176" s="145"/>
      <c r="AN176" s="145"/>
      <c r="AO176" s="145"/>
      <c r="AP176" s="145"/>
      <c r="AQ176" s="277"/>
      <c r="AR176" s="145"/>
      <c r="AS176" s="245"/>
      <c r="AT176" s="412"/>
      <c r="AU176" s="277"/>
      <c r="AV176" s="145"/>
      <c r="AW176" s="145"/>
      <c r="AX176" s="145"/>
      <c r="AY176" s="145"/>
      <c r="AZ176" s="145"/>
      <c r="BA176" s="245"/>
      <c r="BB176" s="411"/>
      <c r="BC176" s="277"/>
      <c r="BD176" s="145"/>
      <c r="BE176" s="145"/>
      <c r="BF176" s="145"/>
      <c r="BG176" s="145"/>
      <c r="BH176" s="145"/>
      <c r="BI176" s="245"/>
      <c r="BJ176" s="412"/>
      <c r="BK176" s="277"/>
      <c r="BL176" s="145"/>
      <c r="BM176" s="145"/>
      <c r="BN176" s="145"/>
      <c r="BO176" s="145"/>
      <c r="BP176" s="145"/>
      <c r="BQ176" s="145"/>
      <c r="BR176" s="245"/>
      <c r="BS176" s="411"/>
      <c r="BT176" s="277"/>
      <c r="BU176" s="145"/>
      <c r="BV176" s="145"/>
      <c r="BW176" s="145"/>
      <c r="BX176" s="145"/>
      <c r="BY176" s="145"/>
      <c r="BZ176" s="245"/>
      <c r="CA176" s="411"/>
      <c r="CB176" s="277"/>
      <c r="CC176" s="145"/>
      <c r="CD176" s="145"/>
      <c r="CE176" s="145"/>
      <c r="CF176" s="145"/>
      <c r="CG176" s="145"/>
      <c r="CH176" s="245"/>
      <c r="CI176" s="411"/>
      <c r="CJ176" s="277"/>
      <c r="CK176" s="145"/>
      <c r="CL176" s="145"/>
      <c r="CM176" s="145"/>
      <c r="CN176" s="145"/>
      <c r="CO176" s="145"/>
      <c r="CP176" s="245"/>
      <c r="CQ176" s="411"/>
      <c r="CR176" s="145"/>
      <c r="CS176" s="145"/>
      <c r="CT176" s="145"/>
      <c r="CU176" s="145"/>
      <c r="CV176" s="145">
        <f t="shared" ref="CV176:CV182" si="48">+CR176-CT176</f>
        <v>0</v>
      </c>
      <c r="CW176" s="145"/>
      <c r="CX176" s="788" t="str">
        <f t="shared" si="47"/>
        <v>-</v>
      </c>
      <c r="CY176" s="45"/>
      <c r="CZ176" s="684"/>
      <c r="DA176" s="145"/>
      <c r="DB176" s="145"/>
      <c r="DC176" s="145"/>
      <c r="DD176" s="145"/>
      <c r="DE176" s="245"/>
      <c r="DF176" s="245"/>
      <c r="DG176" s="245"/>
      <c r="DH176" s="245"/>
      <c r="DI176" s="255"/>
      <c r="DL176" s="44"/>
      <c r="DM176" s="389">
        <f t="shared" si="44"/>
        <v>0</v>
      </c>
      <c r="DN176" s="389">
        <f t="shared" si="45"/>
        <v>0</v>
      </c>
      <c r="DO176" s="389">
        <f t="shared" si="46"/>
        <v>0</v>
      </c>
    </row>
    <row r="177" spans="1:119" s="863" customFormat="1" ht="14.25" customHeight="1">
      <c r="A177" s="845" t="s">
        <v>703</v>
      </c>
      <c r="B177" s="846"/>
      <c r="C177" s="665" t="s">
        <v>704</v>
      </c>
      <c r="D177" s="847"/>
      <c r="E177" s="848"/>
      <c r="F177" s="848"/>
      <c r="G177" s="848"/>
      <c r="H177" s="849"/>
      <c r="I177" s="850"/>
      <c r="J177" s="847"/>
      <c r="K177" s="848"/>
      <c r="L177" s="848"/>
      <c r="M177" s="848"/>
      <c r="N177" s="849"/>
      <c r="O177" s="851"/>
      <c r="P177" s="847"/>
      <c r="Q177" s="848"/>
      <c r="R177" s="848"/>
      <c r="S177" s="848"/>
      <c r="T177" s="849"/>
      <c r="U177" s="850"/>
      <c r="V177" s="847"/>
      <c r="W177" s="848"/>
      <c r="X177" s="848"/>
      <c r="Y177" s="848"/>
      <c r="Z177" s="852"/>
      <c r="AA177" s="848"/>
      <c r="AB177" s="849"/>
      <c r="AC177" s="850"/>
      <c r="AD177" s="847"/>
      <c r="AE177" s="848"/>
      <c r="AF177" s="848"/>
      <c r="AG177" s="848"/>
      <c r="AH177" s="852"/>
      <c r="AI177" s="848"/>
      <c r="AJ177" s="849"/>
      <c r="AK177" s="392"/>
      <c r="AL177" s="847"/>
      <c r="AM177" s="848"/>
      <c r="AN177" s="848"/>
      <c r="AO177" s="848"/>
      <c r="AP177" s="848"/>
      <c r="AQ177" s="388"/>
      <c r="AR177" s="848"/>
      <c r="AS177" s="849"/>
      <c r="AT177" s="393"/>
      <c r="AU177" s="853"/>
      <c r="AV177" s="848"/>
      <c r="AW177" s="848"/>
      <c r="AX177" s="848"/>
      <c r="AY177" s="854"/>
      <c r="AZ177" s="848"/>
      <c r="BA177" s="849"/>
      <c r="BB177" s="392"/>
      <c r="BC177" s="853"/>
      <c r="BD177" s="848"/>
      <c r="BE177" s="848"/>
      <c r="BF177" s="848"/>
      <c r="BG177" s="854"/>
      <c r="BH177" s="848"/>
      <c r="BI177" s="849"/>
      <c r="BJ177" s="393"/>
      <c r="BK177" s="853"/>
      <c r="BL177" s="848"/>
      <c r="BM177" s="848"/>
      <c r="BN177" s="848"/>
      <c r="BO177" s="848"/>
      <c r="BP177" s="854"/>
      <c r="BQ177" s="848"/>
      <c r="BR177" s="849"/>
      <c r="BS177" s="392"/>
      <c r="BT177" s="853"/>
      <c r="BU177" s="848"/>
      <c r="BV177" s="848"/>
      <c r="BW177" s="848"/>
      <c r="BX177" s="854"/>
      <c r="BY177" s="848"/>
      <c r="BZ177" s="849"/>
      <c r="CA177" s="391"/>
      <c r="CB177" s="853"/>
      <c r="CC177" s="848"/>
      <c r="CD177" s="848"/>
      <c r="CE177" s="848"/>
      <c r="CF177" s="854"/>
      <c r="CG177" s="848"/>
      <c r="CH177" s="849"/>
      <c r="CI177" s="855"/>
      <c r="CJ177" s="853"/>
      <c r="CK177" s="848"/>
      <c r="CL177" s="848"/>
      <c r="CM177" s="848"/>
      <c r="CN177" s="854"/>
      <c r="CO177" s="848"/>
      <c r="CP177" s="849"/>
      <c r="CQ177" s="856"/>
      <c r="CR177" s="854"/>
      <c r="CS177" s="854"/>
      <c r="CT177" s="389"/>
      <c r="CU177" s="854">
        <f>+CR177-CS177</f>
        <v>0</v>
      </c>
      <c r="CV177" s="854">
        <f t="shared" si="48"/>
        <v>0</v>
      </c>
      <c r="CW177" s="854"/>
      <c r="CX177" s="857" t="str">
        <f t="shared" si="47"/>
        <v>-</v>
      </c>
      <c r="CY177" s="858"/>
      <c r="CZ177" s="859"/>
      <c r="DA177" s="848"/>
      <c r="DB177" s="848"/>
      <c r="DC177" s="848"/>
      <c r="DD177" s="848"/>
      <c r="DE177" s="860" t="e">
        <f>(CZ177-DD177)/DD177</f>
        <v>#DIV/0!</v>
      </c>
      <c r="DF177" s="861" t="e">
        <f>(DA177-DD177)/DD177</f>
        <v>#DIV/0!</v>
      </c>
      <c r="DG177" s="861" t="e">
        <f>(DB177-DD177)/DD177</f>
        <v>#DIV/0!</v>
      </c>
      <c r="DH177" s="861" t="e">
        <f>(DC177-DD177)/DD177</f>
        <v>#DIV/0!</v>
      </c>
      <c r="DI177" s="255"/>
      <c r="DJ177" s="862"/>
      <c r="DL177" s="862"/>
      <c r="DM177" s="389">
        <f t="shared" si="44"/>
        <v>0</v>
      </c>
      <c r="DN177" s="389">
        <f t="shared" si="45"/>
        <v>0</v>
      </c>
      <c r="DO177" s="389">
        <f t="shared" si="46"/>
        <v>0</v>
      </c>
    </row>
    <row r="178" spans="1:119" ht="19.5" customHeight="1">
      <c r="B178" t="s">
        <v>705</v>
      </c>
      <c r="C178" s="665" t="s">
        <v>706</v>
      </c>
      <c r="D178" s="145"/>
      <c r="E178" s="145"/>
      <c r="F178" s="145"/>
      <c r="G178" s="145"/>
      <c r="H178" s="245"/>
      <c r="I178" s="411"/>
      <c r="J178" s="145"/>
      <c r="K178" s="145"/>
      <c r="L178" s="145"/>
      <c r="M178" s="145"/>
      <c r="N178" s="245"/>
      <c r="O178" s="412"/>
      <c r="P178" s="145"/>
      <c r="Q178" s="145"/>
      <c r="R178" s="145"/>
      <c r="S178" s="145"/>
      <c r="T178" s="245"/>
      <c r="U178" s="411"/>
      <c r="V178" s="145"/>
      <c r="W178" s="145"/>
      <c r="X178" s="145"/>
      <c r="Y178" s="145"/>
      <c r="Z178" s="277"/>
      <c r="AA178" s="145"/>
      <c r="AB178" s="245"/>
      <c r="AC178" s="411"/>
      <c r="AD178" s="145"/>
      <c r="AE178" s="145"/>
      <c r="AF178" s="145"/>
      <c r="AG178" s="145"/>
      <c r="AH178" s="277"/>
      <c r="AI178" s="145"/>
      <c r="AJ178" s="245"/>
      <c r="AK178" s="411"/>
      <c r="AL178" s="145"/>
      <c r="AM178" s="145"/>
      <c r="AN178" s="145"/>
      <c r="AO178" s="145"/>
      <c r="AP178" s="145"/>
      <c r="AQ178" s="277"/>
      <c r="AR178" s="145"/>
      <c r="AS178" s="245"/>
      <c r="AT178" s="412"/>
      <c r="AU178" s="277"/>
      <c r="AV178" s="145"/>
      <c r="AW178" s="145"/>
      <c r="AX178" s="145"/>
      <c r="AY178" s="145"/>
      <c r="AZ178" s="145"/>
      <c r="BA178" s="245"/>
      <c r="BB178" s="411"/>
      <c r="BC178" s="277"/>
      <c r="BD178" s="145"/>
      <c r="BE178" s="145"/>
      <c r="BF178" s="145"/>
      <c r="BG178" s="145"/>
      <c r="BH178" s="145"/>
      <c r="BI178" s="245"/>
      <c r="BJ178" s="412"/>
      <c r="BK178" s="277"/>
      <c r="BL178" s="145"/>
      <c r="BM178" s="145"/>
      <c r="BN178" s="145"/>
      <c r="BO178" s="145"/>
      <c r="BP178" s="145"/>
      <c r="BQ178" s="145"/>
      <c r="BR178" s="245"/>
      <c r="BS178" s="411"/>
      <c r="BT178" s="277"/>
      <c r="BU178" s="145"/>
      <c r="BV178" s="145"/>
      <c r="BW178" s="145"/>
      <c r="BX178" s="145"/>
      <c r="BY178" s="145"/>
      <c r="BZ178" s="245"/>
      <c r="CA178" s="411"/>
      <c r="CB178" s="277"/>
      <c r="CC178" s="145"/>
      <c r="CD178" s="145"/>
      <c r="CE178" s="145"/>
      <c r="CF178" s="145"/>
      <c r="CG178" s="145"/>
      <c r="CH178" s="245"/>
      <c r="CI178" s="411"/>
      <c r="CJ178" s="277"/>
      <c r="CK178" s="145"/>
      <c r="CL178" s="145"/>
      <c r="CM178" s="145"/>
      <c r="CN178" s="145"/>
      <c r="CO178" s="145"/>
      <c r="CP178" s="245"/>
      <c r="CQ178" s="411"/>
      <c r="CR178" s="145"/>
      <c r="CS178" s="145"/>
      <c r="CT178" s="145"/>
      <c r="CU178" s="145"/>
      <c r="CV178" s="145">
        <f t="shared" si="48"/>
        <v>0</v>
      </c>
      <c r="CW178" s="145"/>
      <c r="CX178" s="245" t="str">
        <f t="shared" si="47"/>
        <v>-</v>
      </c>
      <c r="CY178" s="45"/>
      <c r="CZ178" s="684"/>
      <c r="DA178" s="145"/>
      <c r="DB178" s="145"/>
      <c r="DC178" s="145"/>
      <c r="DD178" s="145"/>
      <c r="DE178" s="245"/>
      <c r="DF178" s="245"/>
      <c r="DG178" s="245"/>
      <c r="DH178" s="245"/>
      <c r="DI178" s="255"/>
      <c r="DL178" s="44"/>
      <c r="DM178" s="389">
        <f t="shared" si="44"/>
        <v>0</v>
      </c>
      <c r="DN178" s="389">
        <f t="shared" si="45"/>
        <v>0</v>
      </c>
      <c r="DO178" s="389">
        <f t="shared" si="46"/>
        <v>0</v>
      </c>
    </row>
    <row r="179" spans="1:119" ht="15" customHeight="1">
      <c r="A179" s="685" t="s">
        <v>707</v>
      </c>
      <c r="B179" s="692"/>
      <c r="C179" s="665" t="s">
        <v>708</v>
      </c>
      <c r="D179" s="388"/>
      <c r="E179" s="389"/>
      <c r="F179" s="389"/>
      <c r="G179" s="389"/>
      <c r="H179" s="681"/>
      <c r="I179" s="864"/>
      <c r="J179" s="388"/>
      <c r="K179" s="389"/>
      <c r="L179" s="389"/>
      <c r="M179" s="389"/>
      <c r="N179" s="681"/>
      <c r="O179" s="865"/>
      <c r="P179" s="388"/>
      <c r="Q179" s="389"/>
      <c r="R179" s="389"/>
      <c r="S179" s="389"/>
      <c r="T179" s="681"/>
      <c r="U179" s="864"/>
      <c r="V179" s="388"/>
      <c r="W179" s="389"/>
      <c r="X179" s="389"/>
      <c r="Y179" s="389"/>
      <c r="Z179" s="671"/>
      <c r="AA179" s="389"/>
      <c r="AB179" s="681"/>
      <c r="AC179" s="864"/>
      <c r="AD179" s="388"/>
      <c r="AE179" s="389"/>
      <c r="AF179" s="389"/>
      <c r="AG179" s="389"/>
      <c r="AH179" s="671"/>
      <c r="AI179" s="389"/>
      <c r="AJ179" s="681"/>
      <c r="AK179" s="864"/>
      <c r="AL179" s="847"/>
      <c r="AM179" s="389"/>
      <c r="AN179" s="389"/>
      <c r="AO179" s="389"/>
      <c r="AP179" s="848"/>
      <c r="AQ179" s="671"/>
      <c r="AR179" s="389"/>
      <c r="AS179" s="681"/>
      <c r="AT179" s="865"/>
      <c r="AU179" s="853"/>
      <c r="AV179" s="389"/>
      <c r="AW179" s="389"/>
      <c r="AX179" s="389"/>
      <c r="AY179" s="389"/>
      <c r="AZ179" s="389"/>
      <c r="BA179" s="681"/>
      <c r="BB179" s="864"/>
      <c r="BC179" s="853"/>
      <c r="BD179" s="389"/>
      <c r="BE179" s="389"/>
      <c r="BF179" s="389"/>
      <c r="BG179" s="389"/>
      <c r="BH179" s="389"/>
      <c r="BI179" s="681"/>
      <c r="BJ179" s="865"/>
      <c r="BK179" s="853"/>
      <c r="BL179" s="389"/>
      <c r="BM179" s="389"/>
      <c r="BN179" s="389"/>
      <c r="BO179" s="389"/>
      <c r="BP179" s="389"/>
      <c r="BQ179" s="389"/>
      <c r="BR179" s="681"/>
      <c r="BS179" s="864"/>
      <c r="BT179" s="853"/>
      <c r="BU179" s="389"/>
      <c r="BV179" s="389"/>
      <c r="BW179" s="389"/>
      <c r="BX179" s="389"/>
      <c r="BY179" s="389"/>
      <c r="BZ179" s="681"/>
      <c r="CA179" s="676"/>
      <c r="CB179" s="853"/>
      <c r="CC179" s="389"/>
      <c r="CD179" s="389"/>
      <c r="CE179" s="389"/>
      <c r="CF179" s="389"/>
      <c r="CG179" s="389"/>
      <c r="CH179" s="681"/>
      <c r="CI179" s="676"/>
      <c r="CJ179" s="853"/>
      <c r="CK179" s="389"/>
      <c r="CL179" s="389"/>
      <c r="CM179" s="389"/>
      <c r="CN179" s="389"/>
      <c r="CO179" s="389"/>
      <c r="CP179" s="681"/>
      <c r="CQ179" s="688"/>
      <c r="CR179" s="389"/>
      <c r="CS179" s="389"/>
      <c r="CT179" s="389"/>
      <c r="CU179" s="389">
        <f>+CR179-CS179</f>
        <v>0</v>
      </c>
      <c r="CV179" s="389">
        <f t="shared" si="48"/>
        <v>0</v>
      </c>
      <c r="CW179" s="389"/>
      <c r="CX179" s="668" t="str">
        <f t="shared" si="47"/>
        <v>-</v>
      </c>
      <c r="CY179" s="106"/>
      <c r="CZ179" s="691"/>
      <c r="DA179" s="389"/>
      <c r="DB179" s="389"/>
      <c r="DC179" s="389"/>
      <c r="DD179" s="389"/>
      <c r="DE179" s="866" t="e">
        <f>(CZ179-DD179)/DD179</f>
        <v>#DIV/0!</v>
      </c>
      <c r="DF179" s="390" t="e">
        <f>(DA179-DD179)/DD179</f>
        <v>#DIV/0!</v>
      </c>
      <c r="DG179" s="390" t="e">
        <f>(DB179-DD179)/DD179</f>
        <v>#DIV/0!</v>
      </c>
      <c r="DH179" s="390" t="e">
        <f>(DC179-DD179)/DD179</f>
        <v>#DIV/0!</v>
      </c>
      <c r="DI179" s="255"/>
      <c r="DL179" s="44"/>
      <c r="DM179" s="389">
        <f t="shared" si="44"/>
        <v>0</v>
      </c>
      <c r="DN179" s="389">
        <f t="shared" si="45"/>
        <v>0</v>
      </c>
      <c r="DO179" s="389">
        <f t="shared" si="46"/>
        <v>0</v>
      </c>
    </row>
    <row r="180" spans="1:119" ht="15" customHeight="1">
      <c r="A180" s="579"/>
      <c r="B180" s="840" t="s">
        <v>709</v>
      </c>
      <c r="C180" s="665" t="s">
        <v>710</v>
      </c>
      <c r="D180" s="145"/>
      <c r="E180" s="145"/>
      <c r="F180" s="145"/>
      <c r="G180" s="145"/>
      <c r="H180" s="245"/>
      <c r="I180" s="411"/>
      <c r="J180" s="145"/>
      <c r="K180" s="145"/>
      <c r="L180" s="145"/>
      <c r="M180" s="145"/>
      <c r="N180" s="245"/>
      <c r="O180" s="412"/>
      <c r="P180" s="145"/>
      <c r="Q180" s="145"/>
      <c r="R180" s="145"/>
      <c r="S180" s="145"/>
      <c r="T180" s="245"/>
      <c r="U180" s="411"/>
      <c r="V180" s="145"/>
      <c r="W180" s="145"/>
      <c r="X180" s="145"/>
      <c r="Y180" s="145"/>
      <c r="Z180" s="277"/>
      <c r="AA180" s="145"/>
      <c r="AB180" s="245"/>
      <c r="AC180" s="411"/>
      <c r="AD180" s="145"/>
      <c r="AE180" s="145"/>
      <c r="AF180" s="145"/>
      <c r="AG180" s="145"/>
      <c r="AH180" s="277"/>
      <c r="AI180" s="145"/>
      <c r="AJ180" s="245"/>
      <c r="AK180" s="411"/>
      <c r="AL180" s="145"/>
      <c r="AM180" s="145"/>
      <c r="AN180" s="145"/>
      <c r="AO180" s="145"/>
      <c r="AP180" s="145"/>
      <c r="AQ180" s="277"/>
      <c r="AR180" s="145"/>
      <c r="AS180" s="245"/>
      <c r="AT180" s="412"/>
      <c r="AU180" s="277"/>
      <c r="AV180" s="145"/>
      <c r="AW180" s="145"/>
      <c r="AX180" s="145"/>
      <c r="AY180" s="145"/>
      <c r="AZ180" s="145"/>
      <c r="BA180" s="245"/>
      <c r="BB180" s="411"/>
      <c r="BC180" s="277"/>
      <c r="BD180" s="145"/>
      <c r="BE180" s="145"/>
      <c r="BF180" s="145"/>
      <c r="BG180" s="145"/>
      <c r="BH180" s="145"/>
      <c r="BI180" s="245"/>
      <c r="BJ180" s="412"/>
      <c r="BK180" s="277"/>
      <c r="BL180" s="145"/>
      <c r="BM180" s="145"/>
      <c r="BN180" s="145"/>
      <c r="BO180" s="145"/>
      <c r="BP180" s="145"/>
      <c r="BQ180" s="145"/>
      <c r="BR180" s="245"/>
      <c r="BS180" s="411"/>
      <c r="BT180" s="277"/>
      <c r="BU180" s="145"/>
      <c r="BV180" s="145"/>
      <c r="BW180" s="145"/>
      <c r="BX180" s="145"/>
      <c r="BY180" s="145"/>
      <c r="BZ180" s="245"/>
      <c r="CA180" s="411"/>
      <c r="CB180" s="277"/>
      <c r="CC180" s="145"/>
      <c r="CD180" s="145"/>
      <c r="CE180" s="145"/>
      <c r="CF180" s="145"/>
      <c r="CG180" s="145"/>
      <c r="CH180" s="245"/>
      <c r="CI180" s="411"/>
      <c r="CJ180" s="277"/>
      <c r="CK180" s="145"/>
      <c r="CL180" s="145"/>
      <c r="CM180" s="145"/>
      <c r="CN180" s="145"/>
      <c r="CO180" s="145"/>
      <c r="CP180" s="245"/>
      <c r="CQ180" s="411"/>
      <c r="CR180" s="145"/>
      <c r="CS180" s="145"/>
      <c r="CT180" s="145"/>
      <c r="CU180" s="145">
        <f>+CR180-CS180</f>
        <v>0</v>
      </c>
      <c r="CV180" s="145">
        <f t="shared" si="48"/>
        <v>0</v>
      </c>
      <c r="CW180" s="145"/>
      <c r="CX180" s="867" t="str">
        <f t="shared" si="47"/>
        <v>-</v>
      </c>
      <c r="CY180" s="45"/>
      <c r="CZ180" s="684"/>
      <c r="DA180" s="145"/>
      <c r="DB180" s="145"/>
      <c r="DC180" s="145"/>
      <c r="DD180" s="145"/>
      <c r="DE180" s="245" t="e">
        <f>(CZ180-DD180)/DD180</f>
        <v>#DIV/0!</v>
      </c>
      <c r="DF180" s="245" t="e">
        <f>(DA180-DD180)/DD180</f>
        <v>#DIV/0!</v>
      </c>
      <c r="DG180" s="245" t="e">
        <f>(DB180-DD180)/DD180</f>
        <v>#DIV/0!</v>
      </c>
      <c r="DH180" s="245" t="e">
        <f>(DC180-DD180)/DD180</f>
        <v>#DIV/0!</v>
      </c>
      <c r="DI180" s="255"/>
      <c r="DL180" s="44"/>
      <c r="DM180" s="389">
        <f t="shared" si="44"/>
        <v>0</v>
      </c>
      <c r="DN180" s="389">
        <f t="shared" si="45"/>
        <v>0</v>
      </c>
      <c r="DO180" s="389">
        <f t="shared" si="46"/>
        <v>0</v>
      </c>
    </row>
    <row r="181" spans="1:119" ht="15" customHeight="1">
      <c r="A181" s="579"/>
      <c r="B181" s="840" t="s">
        <v>711</v>
      </c>
      <c r="C181" s="665" t="s">
        <v>712</v>
      </c>
      <c r="D181" s="145"/>
      <c r="E181" s="145"/>
      <c r="F181" s="145"/>
      <c r="G181" s="145"/>
      <c r="H181" s="245"/>
      <c r="I181" s="411"/>
      <c r="J181" s="145"/>
      <c r="K181" s="145"/>
      <c r="L181" s="145"/>
      <c r="M181" s="145"/>
      <c r="N181" s="245"/>
      <c r="O181" s="412"/>
      <c r="P181" s="145"/>
      <c r="Q181" s="145"/>
      <c r="R181" s="145"/>
      <c r="S181" s="145"/>
      <c r="T181" s="245"/>
      <c r="U181" s="411"/>
      <c r="V181" s="145"/>
      <c r="W181" s="145"/>
      <c r="X181" s="145"/>
      <c r="Y181" s="145"/>
      <c r="Z181" s="277"/>
      <c r="AA181" s="145"/>
      <c r="AB181" s="245"/>
      <c r="AC181" s="411"/>
      <c r="AD181" s="145"/>
      <c r="AE181" s="145"/>
      <c r="AF181" s="145"/>
      <c r="AG181" s="145"/>
      <c r="AH181" s="277"/>
      <c r="AI181" s="145"/>
      <c r="AJ181" s="245"/>
      <c r="AK181" s="411"/>
      <c r="AL181" s="145"/>
      <c r="AM181" s="145"/>
      <c r="AN181" s="145"/>
      <c r="AO181" s="145"/>
      <c r="AP181" s="145"/>
      <c r="AQ181" s="277"/>
      <c r="AR181" s="145"/>
      <c r="AS181" s="245"/>
      <c r="AT181" s="412"/>
      <c r="AU181" s="277"/>
      <c r="AV181" s="145"/>
      <c r="AW181" s="145"/>
      <c r="AX181" s="145"/>
      <c r="AY181" s="145"/>
      <c r="AZ181" s="145"/>
      <c r="BA181" s="245"/>
      <c r="BB181" s="411"/>
      <c r="BC181" s="277"/>
      <c r="BD181" s="145"/>
      <c r="BE181" s="145"/>
      <c r="BF181" s="145"/>
      <c r="BG181" s="145"/>
      <c r="BH181" s="145"/>
      <c r="BI181" s="245"/>
      <c r="BJ181" s="412"/>
      <c r="BK181" s="277"/>
      <c r="BL181" s="145"/>
      <c r="BM181" s="145"/>
      <c r="BN181" s="145"/>
      <c r="BO181" s="145"/>
      <c r="BP181" s="145"/>
      <c r="BQ181" s="145"/>
      <c r="BR181" s="245"/>
      <c r="BS181" s="411"/>
      <c r="BT181" s="277"/>
      <c r="BU181" s="145"/>
      <c r="BV181" s="145"/>
      <c r="BW181" s="145"/>
      <c r="BX181" s="145"/>
      <c r="BY181" s="145"/>
      <c r="BZ181" s="245"/>
      <c r="CA181" s="411"/>
      <c r="CB181" s="277"/>
      <c r="CC181" s="145"/>
      <c r="CD181" s="145"/>
      <c r="CE181" s="145"/>
      <c r="CF181" s="145"/>
      <c r="CG181" s="145"/>
      <c r="CH181" s="245"/>
      <c r="CI181" s="411"/>
      <c r="CJ181" s="277"/>
      <c r="CK181" s="145"/>
      <c r="CL181" s="145"/>
      <c r="CM181" s="145"/>
      <c r="CN181" s="145"/>
      <c r="CO181" s="145"/>
      <c r="CP181" s="245"/>
      <c r="CQ181" s="411"/>
      <c r="CR181" s="145"/>
      <c r="CS181" s="145"/>
      <c r="CT181" s="145"/>
      <c r="CU181" s="145">
        <f>+CR181-CS181</f>
        <v>0</v>
      </c>
      <c r="CV181" s="145">
        <f t="shared" si="48"/>
        <v>0</v>
      </c>
      <c r="CW181" s="145"/>
      <c r="CX181" s="867" t="str">
        <f t="shared" si="47"/>
        <v>-</v>
      </c>
      <c r="CY181" s="45"/>
      <c r="CZ181" s="684"/>
      <c r="DA181" s="145"/>
      <c r="DB181" s="145"/>
      <c r="DC181" s="145"/>
      <c r="DD181" s="145"/>
      <c r="DE181" s="245" t="e">
        <f>(CZ181-DD181)/DD181</f>
        <v>#DIV/0!</v>
      </c>
      <c r="DF181" s="245" t="e">
        <f>(DA181-DD181)/DD181</f>
        <v>#DIV/0!</v>
      </c>
      <c r="DG181" s="245" t="e">
        <f>(DB181-DD181)/DD181</f>
        <v>#DIV/0!</v>
      </c>
      <c r="DH181" s="245" t="e">
        <f>(DC181-DD181)/DD181</f>
        <v>#DIV/0!</v>
      </c>
      <c r="DI181" s="255"/>
      <c r="DL181" s="44"/>
      <c r="DM181" s="389">
        <f t="shared" si="44"/>
        <v>0</v>
      </c>
      <c r="DN181" s="389">
        <f t="shared" si="45"/>
        <v>0</v>
      </c>
      <c r="DO181" s="389">
        <f t="shared" si="46"/>
        <v>0</v>
      </c>
    </row>
    <row r="182" spans="1:119" ht="15" customHeight="1">
      <c r="A182" s="579"/>
      <c r="B182" s="840" t="s">
        <v>697</v>
      </c>
      <c r="C182" s="665" t="s">
        <v>713</v>
      </c>
      <c r="D182" s="145"/>
      <c r="E182" s="145"/>
      <c r="F182" s="145"/>
      <c r="G182" s="145"/>
      <c r="H182" s="245"/>
      <c r="I182" s="411"/>
      <c r="J182" s="145"/>
      <c r="K182" s="145"/>
      <c r="L182" s="145"/>
      <c r="M182" s="145"/>
      <c r="N182" s="245"/>
      <c r="O182" s="412"/>
      <c r="P182" s="145"/>
      <c r="Q182" s="145"/>
      <c r="R182" s="145"/>
      <c r="S182" s="145"/>
      <c r="T182" s="788"/>
      <c r="U182" s="411"/>
      <c r="V182" s="145"/>
      <c r="W182" s="145"/>
      <c r="X182" s="145"/>
      <c r="Y182" s="145"/>
      <c r="Z182" s="277"/>
      <c r="AA182" s="145"/>
      <c r="AB182" s="788"/>
      <c r="AC182" s="788"/>
      <c r="AD182" s="145"/>
      <c r="AE182" s="145"/>
      <c r="AF182" s="145"/>
      <c r="AG182" s="145"/>
      <c r="AH182" s="277"/>
      <c r="AI182" s="145"/>
      <c r="AJ182" s="788"/>
      <c r="AK182" s="411"/>
      <c r="AL182" s="145"/>
      <c r="AM182" s="145"/>
      <c r="AN182" s="145"/>
      <c r="AO182" s="145"/>
      <c r="AP182" s="145"/>
      <c r="AQ182" s="277"/>
      <c r="AR182" s="145"/>
      <c r="AS182" s="788"/>
      <c r="AT182" s="412"/>
      <c r="AU182" s="277"/>
      <c r="AV182" s="145"/>
      <c r="AW182" s="145"/>
      <c r="AX182" s="145"/>
      <c r="AY182" s="145"/>
      <c r="AZ182" s="145"/>
      <c r="BA182" s="245"/>
      <c r="BB182" s="411"/>
      <c r="BC182" s="277"/>
      <c r="BD182" s="145"/>
      <c r="BE182" s="145"/>
      <c r="BF182" s="145"/>
      <c r="BG182" s="145"/>
      <c r="BH182" s="145"/>
      <c r="BI182" s="145"/>
      <c r="BJ182" s="412"/>
      <c r="BK182" s="277"/>
      <c r="BL182" s="145"/>
      <c r="BM182" s="145"/>
      <c r="BN182" s="145"/>
      <c r="BO182" s="145"/>
      <c r="BP182" s="145"/>
      <c r="BQ182" s="145"/>
      <c r="BR182" s="145"/>
      <c r="BS182" s="411"/>
      <c r="BT182" s="277"/>
      <c r="BU182" s="145"/>
      <c r="BV182" s="145"/>
      <c r="BW182" s="145"/>
      <c r="BX182" s="145"/>
      <c r="BY182" s="145"/>
      <c r="BZ182" s="145"/>
      <c r="CA182" s="411"/>
      <c r="CB182" s="277"/>
      <c r="CC182" s="145"/>
      <c r="CD182" s="145"/>
      <c r="CE182" s="145"/>
      <c r="CF182" s="145"/>
      <c r="CG182" s="145"/>
      <c r="CH182" s="145"/>
      <c r="CI182" s="411"/>
      <c r="CJ182" s="277"/>
      <c r="CK182" s="145"/>
      <c r="CL182" s="145"/>
      <c r="CM182" s="145"/>
      <c r="CN182" s="145"/>
      <c r="CO182" s="145"/>
      <c r="CP182" s="145"/>
      <c r="CQ182" s="411"/>
      <c r="CR182" s="145"/>
      <c r="CS182" s="145"/>
      <c r="CT182" s="145"/>
      <c r="CU182" s="145">
        <f>+CR182-CS182</f>
        <v>0</v>
      </c>
      <c r="CV182" s="145">
        <f t="shared" si="48"/>
        <v>0</v>
      </c>
      <c r="CW182" s="145"/>
      <c r="CX182" s="867" t="str">
        <f t="shared" si="47"/>
        <v>-</v>
      </c>
      <c r="CY182" s="45"/>
      <c r="CZ182" s="684"/>
      <c r="DA182" s="145"/>
      <c r="DB182" s="145"/>
      <c r="DC182" s="145"/>
      <c r="DD182" s="145"/>
      <c r="DE182" s="245"/>
      <c r="DF182" s="245"/>
      <c r="DG182" s="245"/>
      <c r="DH182" s="245"/>
      <c r="DI182" s="255"/>
      <c r="DL182" s="44"/>
      <c r="DM182" s="389">
        <f t="shared" si="44"/>
        <v>0</v>
      </c>
      <c r="DN182" s="389">
        <f t="shared" si="45"/>
        <v>0</v>
      </c>
      <c r="DO182" s="389">
        <f t="shared" si="46"/>
        <v>0</v>
      </c>
    </row>
    <row r="183" spans="1:119" s="286" customFormat="1" ht="5.25" customHeight="1">
      <c r="A183" s="868"/>
      <c r="B183" s="869"/>
      <c r="C183" s="665" t="s">
        <v>714</v>
      </c>
      <c r="D183" s="870"/>
      <c r="E183" s="871"/>
      <c r="F183" s="871"/>
      <c r="G183" s="872"/>
      <c r="H183" s="873"/>
      <c r="I183" s="874"/>
      <c r="J183" s="870"/>
      <c r="K183" s="871"/>
      <c r="L183" s="875"/>
      <c r="M183" s="875"/>
      <c r="N183" s="873"/>
      <c r="O183" s="876"/>
      <c r="P183" s="870"/>
      <c r="Q183" s="871"/>
      <c r="R183" s="877"/>
      <c r="S183" s="877"/>
      <c r="T183" s="878"/>
      <c r="U183" s="879"/>
      <c r="V183" s="870"/>
      <c r="W183" s="871"/>
      <c r="X183" s="880"/>
      <c r="Y183" s="880"/>
      <c r="Z183" s="880"/>
      <c r="AA183" s="880"/>
      <c r="AB183" s="881"/>
      <c r="AC183" s="874"/>
      <c r="AD183" s="870"/>
      <c r="AE183" s="871"/>
      <c r="AF183" s="871"/>
      <c r="AG183" s="871"/>
      <c r="AH183" s="871"/>
      <c r="AI183" s="872"/>
      <c r="AJ183" s="873"/>
      <c r="AK183" s="874"/>
      <c r="AL183" s="870"/>
      <c r="AM183" s="871"/>
      <c r="AN183" s="871"/>
      <c r="AO183" s="871"/>
      <c r="AP183" s="882"/>
      <c r="AQ183" s="882"/>
      <c r="AR183" s="882"/>
      <c r="AS183" s="883"/>
      <c r="AT183" s="874"/>
      <c r="AU183" s="884"/>
      <c r="AV183" s="871"/>
      <c r="AW183" s="871"/>
      <c r="AX183" s="882"/>
      <c r="AY183" s="882"/>
      <c r="AZ183" s="882"/>
      <c r="BA183" s="883"/>
      <c r="BB183" s="874"/>
      <c r="BC183" s="870"/>
      <c r="BD183" s="871"/>
      <c r="BE183" s="871"/>
      <c r="BF183" s="871"/>
      <c r="BG183" s="871"/>
      <c r="BH183" s="871"/>
      <c r="BI183" s="871"/>
      <c r="BJ183" s="874"/>
      <c r="BK183" s="884"/>
      <c r="BL183" s="871"/>
      <c r="BM183" s="871"/>
      <c r="BN183" s="871"/>
      <c r="BO183" s="871"/>
      <c r="BP183" s="871"/>
      <c r="BQ183" s="871"/>
      <c r="BR183" s="871"/>
      <c r="BS183" s="885"/>
      <c r="BT183" s="870"/>
      <c r="BU183" s="871"/>
      <c r="BV183" s="871"/>
      <c r="BW183" s="871"/>
      <c r="BX183" s="871"/>
      <c r="BY183" s="872"/>
      <c r="BZ183" s="873"/>
      <c r="CA183" s="874"/>
      <c r="CB183" s="870"/>
      <c r="CC183" s="871"/>
      <c r="CD183" s="871"/>
      <c r="CE183" s="871"/>
      <c r="CF183" s="871"/>
      <c r="CG183" s="872"/>
      <c r="CH183" s="873"/>
      <c r="CI183" s="874"/>
      <c r="CJ183" s="870"/>
      <c r="CK183" s="871"/>
      <c r="CL183" s="871"/>
      <c r="CM183" s="871"/>
      <c r="CN183" s="871"/>
      <c r="CO183" s="872"/>
      <c r="CP183" s="873"/>
      <c r="CQ183" s="874"/>
      <c r="CR183" s="886"/>
      <c r="CS183" s="871"/>
      <c r="CT183" s="871"/>
      <c r="CU183" s="871"/>
      <c r="CV183" s="871"/>
      <c r="CW183" s="872"/>
      <c r="CX183" s="887" t="str">
        <f t="shared" si="47"/>
        <v>-</v>
      </c>
      <c r="CY183" s="372"/>
      <c r="CZ183" s="888"/>
      <c r="DA183" s="889"/>
      <c r="DB183" s="889"/>
      <c r="DC183" s="889"/>
      <c r="DD183" s="872"/>
      <c r="DE183" s="872"/>
      <c r="DF183" s="882"/>
      <c r="DG183" s="882"/>
      <c r="DH183" s="882"/>
      <c r="DI183" s="255"/>
      <c r="DJ183" s="44"/>
      <c r="DL183" s="44"/>
      <c r="DM183" s="389">
        <f t="shared" si="44"/>
        <v>0</v>
      </c>
      <c r="DN183" s="389">
        <f t="shared" si="45"/>
        <v>0</v>
      </c>
      <c r="DO183" s="389">
        <f t="shared" si="46"/>
        <v>0</v>
      </c>
    </row>
    <row r="184" spans="1:119" s="240" customFormat="1" ht="5.25" customHeight="1">
      <c r="N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77"/>
      <c r="AV184" s="245"/>
      <c r="AW184" s="245"/>
      <c r="AX184" s="245"/>
      <c r="AY184" s="245"/>
      <c r="AZ184" s="245"/>
      <c r="BA184" s="245"/>
      <c r="BB184" s="245"/>
      <c r="BC184" s="245"/>
      <c r="BD184" s="245"/>
      <c r="BE184" s="245"/>
      <c r="BF184" s="245"/>
      <c r="BG184" s="245"/>
      <c r="BH184" s="245"/>
      <c r="BI184" s="245"/>
      <c r="BJ184" s="245"/>
      <c r="BK184" s="277"/>
      <c r="BL184" s="245"/>
      <c r="BM184" s="245"/>
      <c r="BN184" s="245"/>
      <c r="BO184" s="245"/>
      <c r="BP184" s="245"/>
      <c r="BQ184" s="245"/>
      <c r="BR184" s="245"/>
      <c r="BS184" s="245"/>
      <c r="BT184" s="245"/>
      <c r="BU184" s="245"/>
      <c r="BV184" s="245"/>
      <c r="BW184" s="245"/>
      <c r="BX184" s="245"/>
      <c r="BY184" s="245"/>
      <c r="BZ184" s="245"/>
      <c r="CA184" s="245"/>
      <c r="CB184" s="245"/>
      <c r="CC184" s="245"/>
      <c r="CD184" s="245"/>
      <c r="CE184" s="245"/>
      <c r="CF184" s="245"/>
      <c r="CG184" s="245"/>
      <c r="CH184" s="245"/>
      <c r="CI184" s="245"/>
      <c r="CJ184" s="277"/>
      <c r="CP184" s="245"/>
      <c r="CQ184" s="245"/>
      <c r="DH184" s="245"/>
      <c r="DI184" s="255"/>
      <c r="DJ184" s="44"/>
      <c r="DM184" s="389">
        <f t="shared" si="44"/>
        <v>0</v>
      </c>
      <c r="DN184" s="389">
        <f t="shared" si="45"/>
        <v>0</v>
      </c>
      <c r="DO184" s="389">
        <f t="shared" si="46"/>
        <v>0</v>
      </c>
    </row>
    <row r="185" spans="1:119" ht="15" customHeight="1">
      <c r="CP185" s="48"/>
      <c r="CR185" s="890"/>
      <c r="CS185" s="890"/>
      <c r="DI185" s="255"/>
      <c r="DM185" s="389">
        <f t="shared" si="44"/>
        <v>0</v>
      </c>
      <c r="DN185" s="389">
        <f t="shared" si="45"/>
        <v>0</v>
      </c>
      <c r="DO185" s="389">
        <f t="shared" si="46"/>
        <v>0</v>
      </c>
    </row>
    <row r="186" spans="1:119" ht="12" customHeight="1" outlineLevel="1">
      <c r="D186" s="280"/>
      <c r="CE186" s="259"/>
      <c r="CF186" s="259"/>
      <c r="CG186" s="259"/>
      <c r="CH186" s="259"/>
      <c r="CI186" s="259"/>
      <c r="CJ186" s="260"/>
      <c r="CK186" s="25"/>
      <c r="CL186" s="25"/>
      <c r="CM186" s="25"/>
      <c r="CN186" s="25"/>
      <c r="CO186" s="25"/>
      <c r="CP186" s="207"/>
      <c r="CQ186" s="25"/>
      <c r="CR186" s="890"/>
      <c r="CS186" s="890"/>
      <c r="CT186" s="25"/>
      <c r="CU186" s="25"/>
      <c r="DE186" s="872"/>
      <c r="DI186" s="255"/>
      <c r="DM186" s="389">
        <f t="shared" si="44"/>
        <v>0</v>
      </c>
      <c r="DN186" s="389">
        <f t="shared" si="45"/>
        <v>0</v>
      </c>
      <c r="DO186" s="389">
        <f t="shared" si="46"/>
        <v>0</v>
      </c>
    </row>
    <row r="187" spans="1:119" ht="13" outlineLevel="1">
      <c r="P187" s="282"/>
      <c r="V187" s="282"/>
      <c r="AD187" s="282"/>
      <c r="AL187" s="282"/>
      <c r="AU187" s="282"/>
      <c r="CE187" s="259"/>
      <c r="CF187" s="259"/>
      <c r="CG187" s="259"/>
      <c r="CH187" s="259"/>
      <c r="CI187" s="259"/>
      <c r="CJ187" s="260"/>
      <c r="CK187" s="25"/>
      <c r="CL187" s="25"/>
      <c r="CM187" s="25"/>
      <c r="CN187" s="25"/>
      <c r="CO187" s="25"/>
      <c r="CP187" s="207"/>
      <c r="CQ187" s="25"/>
      <c r="CR187" s="255"/>
      <c r="CS187" s="119"/>
      <c r="CT187" s="25"/>
      <c r="CU187" s="25"/>
      <c r="DE187" s="240"/>
      <c r="DM187" s="389">
        <f t="shared" si="44"/>
        <v>0</v>
      </c>
      <c r="DN187" s="389">
        <f t="shared" si="45"/>
        <v>0</v>
      </c>
      <c r="DO187" s="389">
        <f t="shared" si="46"/>
        <v>0</v>
      </c>
    </row>
    <row r="188" spans="1:119" ht="13" outlineLevel="1">
      <c r="B188" s="891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255"/>
      <c r="CF188" s="255"/>
      <c r="CG188" s="255"/>
      <c r="CH188" s="255"/>
      <c r="CI188" s="255"/>
      <c r="CJ188" s="255"/>
      <c r="CK188" s="255"/>
      <c r="CL188" s="255"/>
      <c r="CM188" s="255"/>
      <c r="CN188" s="255"/>
      <c r="CO188" s="255"/>
      <c r="CP188" s="255"/>
      <c r="CQ188" s="119"/>
      <c r="CR188" s="255"/>
      <c r="CS188" s="119"/>
      <c r="CT188" s="25"/>
      <c r="CU188" s="25"/>
      <c r="DM188" s="389">
        <f t="shared" si="44"/>
        <v>0</v>
      </c>
      <c r="DN188" s="389">
        <f t="shared" si="45"/>
        <v>0</v>
      </c>
      <c r="DO188" s="389">
        <f t="shared" si="46"/>
        <v>0</v>
      </c>
    </row>
    <row r="189" spans="1:119" ht="13" outlineLevel="1">
      <c r="V189" s="44"/>
      <c r="CE189" s="259"/>
      <c r="CF189" s="259"/>
      <c r="CG189" s="259"/>
      <c r="CH189" s="259"/>
      <c r="CI189" s="259"/>
      <c r="CJ189" s="260"/>
      <c r="CK189" s="25"/>
      <c r="CL189" s="25"/>
      <c r="CM189" s="25"/>
      <c r="CN189" s="25"/>
      <c r="CO189" s="25"/>
      <c r="CP189" s="207"/>
      <c r="CQ189" s="25"/>
      <c r="CR189" s="119"/>
      <c r="CS189" s="25"/>
      <c r="CT189" s="25"/>
      <c r="CU189" s="25"/>
      <c r="DE189" s="872"/>
      <c r="DM189" s="389">
        <f t="shared" si="44"/>
        <v>0</v>
      </c>
      <c r="DN189" s="389">
        <f t="shared" si="45"/>
        <v>0</v>
      </c>
      <c r="DO189" s="389">
        <f t="shared" si="46"/>
        <v>0</v>
      </c>
    </row>
    <row r="190" spans="1:119" ht="13" outlineLevel="1">
      <c r="B190" s="891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L190" s="44"/>
      <c r="BM190" s="44"/>
      <c r="BN190" s="44"/>
      <c r="BO190" s="44"/>
      <c r="BP190" s="44"/>
      <c r="BQ190" s="44"/>
      <c r="BR190" s="44"/>
      <c r="BS190" s="44"/>
      <c r="BT190" s="44"/>
      <c r="BU190" s="44"/>
      <c r="BV190" s="44"/>
      <c r="BW190" s="44"/>
      <c r="BX190" s="44"/>
      <c r="BY190" s="44"/>
      <c r="BZ190" s="44"/>
      <c r="CA190" s="44"/>
      <c r="CB190" s="44"/>
      <c r="CC190" s="44"/>
      <c r="CD190" s="44"/>
      <c r="CE190" s="255"/>
      <c r="CF190" s="255"/>
      <c r="CG190" s="255"/>
      <c r="CH190" s="255"/>
      <c r="CI190" s="255"/>
      <c r="CJ190" s="255"/>
      <c r="CK190" s="255"/>
      <c r="CL190" s="255"/>
      <c r="CM190" s="255"/>
      <c r="CN190" s="255"/>
      <c r="CO190" s="255"/>
      <c r="CP190" s="255"/>
      <c r="CQ190" s="25"/>
      <c r="CR190" s="255"/>
      <c r="CS190" s="119"/>
      <c r="CT190" s="255"/>
      <c r="CU190" s="25"/>
      <c r="DE190" s="240"/>
    </row>
    <row r="191" spans="1:119" outlineLevel="1">
      <c r="CE191" s="259"/>
      <c r="CF191" s="259"/>
      <c r="CG191" s="259"/>
      <c r="CH191" s="259"/>
      <c r="CI191" s="259"/>
      <c r="CJ191" s="260"/>
      <c r="CK191" s="25"/>
      <c r="CL191" s="25"/>
      <c r="CM191" s="25"/>
      <c r="CN191" s="25"/>
      <c r="CO191" s="25"/>
      <c r="CP191" s="207"/>
      <c r="CQ191" s="25"/>
      <c r="CR191" s="119"/>
      <c r="CS191" s="25"/>
      <c r="CT191" s="25"/>
      <c r="CU191" s="25"/>
    </row>
    <row r="192" spans="1:119" outlineLevel="1">
      <c r="CE192" s="259"/>
      <c r="CF192" s="259"/>
      <c r="CG192" s="259"/>
      <c r="CH192" s="259"/>
      <c r="CI192" s="259"/>
      <c r="CJ192" s="260"/>
      <c r="CK192" s="25"/>
      <c r="CL192" s="25"/>
      <c r="CM192" s="25"/>
      <c r="CN192" s="25"/>
      <c r="CO192" s="25"/>
      <c r="CP192" s="207"/>
      <c r="CQ192" s="25"/>
      <c r="CR192" s="25"/>
      <c r="CS192" s="25"/>
      <c r="CT192" s="25"/>
      <c r="CU192" s="25"/>
      <c r="DE192" s="872"/>
    </row>
    <row r="193" spans="4:114">
      <c r="D193" s="892"/>
      <c r="E193" s="892"/>
      <c r="F193" s="892"/>
      <c r="G193" s="892"/>
      <c r="H193" s="892"/>
      <c r="I193" s="892"/>
      <c r="J193" s="892"/>
      <c r="K193" s="892"/>
      <c r="L193" s="892"/>
      <c r="M193" s="892"/>
      <c r="N193" s="892"/>
      <c r="O193" s="892"/>
      <c r="P193" s="892"/>
      <c r="Q193" s="892"/>
      <c r="R193" s="892"/>
      <c r="S193" s="892"/>
      <c r="T193" s="892"/>
      <c r="U193" s="892"/>
      <c r="V193" s="892"/>
      <c r="W193" s="892"/>
      <c r="X193" s="892"/>
      <c r="Y193" s="892"/>
      <c r="Z193" s="892"/>
      <c r="AA193" s="892"/>
      <c r="AC193" s="892"/>
      <c r="AD193" s="892"/>
      <c r="AE193" s="892"/>
      <c r="AF193" s="892"/>
      <c r="AG193" s="892"/>
      <c r="AH193" s="892"/>
      <c r="AI193" s="892"/>
      <c r="AJ193" s="892"/>
      <c r="AK193" s="892"/>
      <c r="AL193" s="892"/>
      <c r="AM193" s="892"/>
      <c r="AN193" s="892"/>
      <c r="AO193" s="892"/>
      <c r="AP193" s="892"/>
      <c r="AQ193" s="892"/>
      <c r="AR193" s="892"/>
      <c r="AS193" s="892"/>
      <c r="AT193" s="892"/>
      <c r="AV193" s="892"/>
      <c r="AW193" s="892"/>
      <c r="AX193" s="892"/>
      <c r="AY193" s="892"/>
      <c r="AZ193" s="892"/>
      <c r="BA193" s="892"/>
      <c r="BB193" s="892"/>
      <c r="BC193" s="892"/>
      <c r="BD193" s="892"/>
      <c r="BE193" s="892"/>
      <c r="BF193" s="892"/>
      <c r="BG193" s="892"/>
      <c r="BH193" s="892"/>
      <c r="BI193" s="892"/>
      <c r="BJ193" s="892"/>
      <c r="BL193" s="892"/>
      <c r="BM193" s="892"/>
      <c r="BN193" s="892"/>
      <c r="BO193" s="892"/>
      <c r="BP193" s="892"/>
      <c r="BQ193" s="892"/>
      <c r="BR193" s="892"/>
      <c r="BS193" s="892"/>
      <c r="BT193" s="892"/>
      <c r="BU193" s="892"/>
      <c r="BV193" s="892"/>
      <c r="BW193" s="892"/>
      <c r="BX193" s="892"/>
      <c r="BY193" s="892"/>
      <c r="BZ193" s="892"/>
      <c r="CA193" s="892"/>
      <c r="CB193" s="892"/>
      <c r="CC193" s="892"/>
      <c r="CD193" s="892"/>
      <c r="CE193" s="893"/>
      <c r="CF193" s="893"/>
      <c r="CG193" s="893"/>
      <c r="CH193" s="893"/>
      <c r="CI193" s="893"/>
      <c r="CJ193" s="893"/>
      <c r="CK193" s="893"/>
      <c r="CL193" s="893"/>
      <c r="CM193" s="893"/>
      <c r="CN193" s="893"/>
      <c r="CO193" s="893"/>
      <c r="CP193" s="893"/>
      <c r="CQ193" s="25"/>
      <c r="CR193" s="894"/>
      <c r="CS193" s="25"/>
      <c r="CT193" s="25"/>
      <c r="CU193" s="25"/>
      <c r="DE193" s="240"/>
    </row>
    <row r="194" spans="4:114">
      <c r="BC194" s="44"/>
      <c r="CE194" s="259"/>
      <c r="CF194" s="259"/>
      <c r="CG194" s="259"/>
      <c r="CH194" s="259"/>
      <c r="CI194" s="259"/>
      <c r="CJ194" s="260"/>
      <c r="CK194" s="25"/>
      <c r="CL194" s="25"/>
      <c r="CM194" s="25"/>
      <c r="CN194" s="25"/>
      <c r="CO194" s="25"/>
      <c r="CP194" s="207"/>
      <c r="CQ194" s="25"/>
      <c r="CR194" s="255"/>
      <c r="CS194" s="119"/>
      <c r="CT194" s="25"/>
      <c r="CU194" s="25"/>
    </row>
    <row r="195" spans="4:114">
      <c r="CE195" s="259"/>
      <c r="CF195" s="259"/>
      <c r="CG195" s="259"/>
      <c r="CH195" s="259"/>
      <c r="CI195" s="259"/>
      <c r="CJ195" s="260"/>
      <c r="CK195" s="25"/>
      <c r="CL195" s="25"/>
      <c r="CM195" s="25"/>
      <c r="CN195" s="25"/>
      <c r="CO195" s="25"/>
      <c r="CP195" s="207"/>
      <c r="CQ195" s="25"/>
      <c r="CR195" s="895"/>
      <c r="CS195" s="25"/>
      <c r="CT195" s="25"/>
      <c r="CU195" s="25"/>
    </row>
    <row r="196" spans="4:114" ht="14.5"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C196" s="44"/>
      <c r="AD196" s="44"/>
      <c r="AE196" s="44"/>
      <c r="AF196" s="44"/>
      <c r="AG196" s="44"/>
      <c r="AH196" s="44"/>
      <c r="AI196" s="896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255"/>
      <c r="CF196" s="255"/>
      <c r="CG196" s="255"/>
      <c r="CH196" s="255"/>
      <c r="CI196" s="255"/>
      <c r="CJ196" s="255"/>
      <c r="CK196" s="255"/>
      <c r="CL196" s="255"/>
      <c r="CM196" s="255"/>
      <c r="CN196" s="255"/>
      <c r="CO196" s="255"/>
      <c r="CP196" s="255"/>
      <c r="CQ196" s="255"/>
      <c r="CR196" s="897"/>
      <c r="CS196" s="25"/>
      <c r="CT196" s="255"/>
      <c r="CU196" s="119"/>
    </row>
    <row r="197" spans="4:114">
      <c r="AI197" s="44"/>
      <c r="CE197" s="259"/>
      <c r="CF197" s="259"/>
      <c r="CG197" s="259"/>
      <c r="CH197" s="259"/>
      <c r="CI197" s="259"/>
      <c r="CJ197" s="260"/>
      <c r="CK197" s="25"/>
      <c r="CL197" s="25"/>
      <c r="CM197" s="25"/>
      <c r="CN197" s="25"/>
      <c r="CO197" s="25"/>
      <c r="CP197" s="207"/>
      <c r="CQ197" s="25"/>
      <c r="CR197" s="897"/>
      <c r="CS197" s="25"/>
      <c r="CT197" s="25"/>
      <c r="CU197" s="25"/>
    </row>
    <row r="198" spans="4:114">
      <c r="CE198" s="259"/>
      <c r="CF198" s="259"/>
      <c r="CG198" s="259"/>
      <c r="CH198" s="259"/>
      <c r="CI198" s="259"/>
      <c r="CJ198" s="260"/>
      <c r="CK198" s="25"/>
      <c r="CL198" s="25"/>
      <c r="CM198" s="25"/>
      <c r="CN198" s="255"/>
      <c r="CO198" s="25"/>
      <c r="CP198" s="207"/>
      <c r="CQ198" s="25"/>
      <c r="CR198" s="898"/>
      <c r="CS198" s="25"/>
      <c r="CT198" s="25"/>
      <c r="CU198" s="25"/>
    </row>
    <row r="199" spans="4:114">
      <c r="CE199" s="259"/>
      <c r="CF199" s="259"/>
      <c r="CG199" s="259"/>
      <c r="CH199" s="259"/>
      <c r="CI199" s="259"/>
      <c r="CJ199" s="260"/>
      <c r="CK199" s="25"/>
      <c r="CL199" s="25"/>
      <c r="CM199" s="25"/>
      <c r="CN199" s="25"/>
      <c r="CO199" s="25"/>
      <c r="CP199" s="207"/>
      <c r="CQ199" s="25"/>
      <c r="CR199" s="25"/>
      <c r="CS199" s="25"/>
      <c r="CT199" s="25"/>
      <c r="CU199" s="25"/>
    </row>
    <row r="200" spans="4:114">
      <c r="CE200" s="259"/>
      <c r="CF200" s="259"/>
      <c r="CG200" s="259"/>
      <c r="CH200" s="259"/>
      <c r="CI200" s="259"/>
      <c r="CJ200" s="260"/>
      <c r="CK200" s="25"/>
      <c r="CL200" s="25"/>
      <c r="CM200" s="25"/>
      <c r="CN200" s="25"/>
      <c r="CO200" s="25"/>
      <c r="CP200" s="207"/>
      <c r="CQ200" s="25"/>
      <c r="CR200" s="25"/>
      <c r="CS200" s="25"/>
      <c r="CT200" s="25"/>
      <c r="CU200" s="25"/>
    </row>
    <row r="201" spans="4:114">
      <c r="CE201" s="259"/>
      <c r="CF201" s="259"/>
      <c r="CG201" s="259"/>
      <c r="CH201" s="259"/>
      <c r="CI201" s="259"/>
      <c r="CJ201" s="260"/>
      <c r="CK201" s="25"/>
      <c r="CL201" s="25"/>
      <c r="CM201" s="25"/>
      <c r="CN201" s="25"/>
      <c r="CO201" s="25"/>
      <c r="CP201" s="207"/>
      <c r="CQ201" s="25"/>
      <c r="CR201" s="25"/>
      <c r="CS201" s="25"/>
      <c r="CT201" s="25"/>
      <c r="CU201" s="25"/>
    </row>
    <row r="202" spans="4:114">
      <c r="CE202" s="259"/>
      <c r="CF202" s="259"/>
      <c r="CG202" s="259"/>
      <c r="CH202" s="259"/>
      <c r="CI202" s="259"/>
      <c r="CJ202" s="260"/>
      <c r="CK202" s="25"/>
      <c r="CL202" s="25"/>
      <c r="CM202" s="25"/>
      <c r="CN202" s="25"/>
      <c r="CO202" s="25"/>
      <c r="CP202" s="207"/>
      <c r="CQ202" s="25"/>
      <c r="CR202" s="25"/>
      <c r="CS202" s="25"/>
      <c r="CT202" s="25"/>
      <c r="CU202" s="25"/>
    </row>
    <row r="203" spans="4:114">
      <c r="CE203" s="259"/>
      <c r="CF203" s="259"/>
      <c r="CG203" s="259"/>
      <c r="CH203" s="259"/>
      <c r="CI203" s="259"/>
      <c r="CJ203" s="260"/>
      <c r="CK203" s="25"/>
      <c r="CL203" s="25"/>
      <c r="CM203" s="25"/>
      <c r="CN203" s="25"/>
      <c r="CO203" s="25"/>
      <c r="CP203" s="207"/>
      <c r="CQ203" s="25"/>
      <c r="CR203" s="25"/>
      <c r="CS203" s="25"/>
      <c r="CT203" s="25"/>
      <c r="CU203" s="25"/>
    </row>
    <row r="204" spans="4:114">
      <c r="CP204" s="48"/>
    </row>
    <row r="205" spans="4:114" s="212" customFormat="1">
      <c r="H205" s="239"/>
      <c r="J205" s="239"/>
      <c r="N205" s="46"/>
      <c r="T205" s="239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4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4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282"/>
      <c r="CO205" s="47"/>
      <c r="CP205" s="46"/>
      <c r="CQ205" s="47"/>
      <c r="CR205" s="49"/>
      <c r="CS205" s="49"/>
      <c r="CT205" s="49"/>
      <c r="CU205" s="49"/>
      <c r="CV205" s="49"/>
      <c r="CW205" s="49"/>
      <c r="CZ205" s="49"/>
      <c r="DA205" s="49"/>
      <c r="DB205" s="49"/>
      <c r="DC205" s="49"/>
      <c r="DD205" s="49"/>
      <c r="DE205" s="47"/>
      <c r="DF205" s="47"/>
      <c r="DG205" s="47"/>
      <c r="DH205" s="47"/>
      <c r="DI205" s="25"/>
      <c r="DJ205" s="44"/>
    </row>
    <row r="206" spans="4:114" s="212" customFormat="1">
      <c r="H206" s="239"/>
      <c r="J206" s="239"/>
      <c r="N206" s="46"/>
      <c r="T206" s="239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4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4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282"/>
      <c r="CO206" s="47"/>
      <c r="CP206" s="46"/>
      <c r="CQ206" s="47"/>
      <c r="CR206" s="49"/>
      <c r="CS206" s="49"/>
      <c r="CT206" s="49"/>
      <c r="CU206" s="49"/>
      <c r="CV206" s="49"/>
      <c r="CW206" s="49"/>
      <c r="CZ206" s="49"/>
      <c r="DA206" s="49"/>
      <c r="DB206" s="49"/>
      <c r="DC206" s="49"/>
      <c r="DD206" s="49"/>
      <c r="DE206" s="47"/>
      <c r="DF206" s="47"/>
      <c r="DG206" s="47"/>
      <c r="DH206" s="47"/>
      <c r="DI206" s="25"/>
      <c r="DJ206" s="44"/>
    </row>
    <row r="207" spans="4:114" s="212" customFormat="1">
      <c r="H207" s="239"/>
      <c r="J207" s="239"/>
      <c r="N207" s="46"/>
      <c r="T207" s="239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4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4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282"/>
      <c r="CO207" s="47"/>
      <c r="CP207" s="46"/>
      <c r="CQ207" s="47"/>
      <c r="CR207" s="49"/>
      <c r="CS207" s="49"/>
      <c r="CT207" s="49"/>
      <c r="CU207" s="49"/>
      <c r="CV207" s="49"/>
      <c r="CW207" s="49"/>
      <c r="CZ207" s="49"/>
      <c r="DA207" s="49"/>
      <c r="DB207" s="49"/>
      <c r="DC207" s="49"/>
      <c r="DD207" s="49"/>
      <c r="DE207" s="47"/>
      <c r="DF207" s="47"/>
      <c r="DG207" s="47"/>
      <c r="DH207" s="47"/>
      <c r="DI207" s="25"/>
      <c r="DJ207" s="44"/>
    </row>
    <row r="208" spans="4:114" s="212" customFormat="1">
      <c r="H208" s="239"/>
      <c r="J208" s="239"/>
      <c r="N208" s="46"/>
      <c r="T208" s="239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4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4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282"/>
      <c r="CO208" s="47"/>
      <c r="CP208" s="46"/>
      <c r="CQ208" s="47"/>
      <c r="CR208" s="49"/>
      <c r="CS208" s="49"/>
      <c r="CT208" s="49"/>
      <c r="CU208" s="49"/>
      <c r="CV208" s="49"/>
      <c r="CW208" s="49"/>
      <c r="CZ208" s="49"/>
      <c r="DA208" s="49"/>
      <c r="DB208" s="49"/>
      <c r="DC208" s="49"/>
      <c r="DD208" s="49"/>
      <c r="DE208" s="47"/>
      <c r="DF208" s="47"/>
      <c r="DG208" s="47"/>
      <c r="DH208" s="47"/>
      <c r="DI208" s="25"/>
      <c r="DJ208" s="44"/>
    </row>
    <row r="209" spans="8:114" s="212" customFormat="1">
      <c r="H209" s="239"/>
      <c r="J209" s="239"/>
      <c r="N209" s="46"/>
      <c r="T209" s="239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4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4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282"/>
      <c r="CO209" s="47"/>
      <c r="CP209" s="46"/>
      <c r="CQ209" s="47"/>
      <c r="CR209" s="49"/>
      <c r="CS209" s="49"/>
      <c r="CT209" s="49"/>
      <c r="CU209" s="49"/>
      <c r="CV209" s="49"/>
      <c r="CW209" s="49"/>
      <c r="CZ209" s="49"/>
      <c r="DA209" s="49"/>
      <c r="DB209" s="49"/>
      <c r="DC209" s="49"/>
      <c r="DD209" s="49"/>
      <c r="DE209" s="47"/>
      <c r="DF209" s="47"/>
      <c r="DG209" s="47"/>
      <c r="DH209" s="47"/>
      <c r="DI209" s="25"/>
      <c r="DJ209" s="44"/>
    </row>
    <row r="210" spans="8:114" s="212" customFormat="1">
      <c r="H210" s="239"/>
      <c r="J210" s="239"/>
      <c r="N210" s="46"/>
      <c r="T210" s="239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4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4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282"/>
      <c r="CO210" s="47"/>
      <c r="CP210" s="46"/>
      <c r="CQ210" s="47"/>
      <c r="CR210" s="49"/>
      <c r="CS210" s="49"/>
      <c r="CT210" s="49"/>
      <c r="CU210" s="49"/>
      <c r="CV210" s="49"/>
      <c r="CW210" s="49"/>
      <c r="CZ210" s="49"/>
      <c r="DA210" s="49"/>
      <c r="DB210" s="49"/>
      <c r="DC210" s="49"/>
      <c r="DD210" s="49"/>
      <c r="DE210" s="47"/>
      <c r="DF210" s="47"/>
      <c r="DG210" s="47"/>
      <c r="DH210" s="47"/>
      <c r="DI210" s="25"/>
      <c r="DJ210" s="44"/>
    </row>
    <row r="211" spans="8:114" s="212" customFormat="1">
      <c r="H211" s="239"/>
      <c r="J211" s="239"/>
      <c r="N211" s="46"/>
      <c r="T211" s="239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4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4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282"/>
      <c r="CO211" s="47"/>
      <c r="CP211" s="46"/>
      <c r="CQ211" s="47"/>
      <c r="CR211" s="49"/>
      <c r="CS211" s="49"/>
      <c r="CT211" s="49"/>
      <c r="CU211" s="49"/>
      <c r="CV211" s="49"/>
      <c r="CW211" s="49"/>
      <c r="CZ211" s="49"/>
      <c r="DA211" s="49"/>
      <c r="DB211" s="49"/>
      <c r="DC211" s="49"/>
      <c r="DD211" s="49"/>
      <c r="DE211" s="47"/>
      <c r="DF211" s="47"/>
      <c r="DG211" s="47"/>
      <c r="DH211" s="47"/>
      <c r="DI211" s="25"/>
      <c r="DJ211" s="44"/>
    </row>
    <row r="212" spans="8:114" s="212" customFormat="1">
      <c r="H212" s="239"/>
      <c r="J212" s="239"/>
      <c r="N212" s="46"/>
      <c r="T212" s="239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4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4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282"/>
      <c r="CO212" s="47"/>
      <c r="CP212" s="46"/>
      <c r="CQ212" s="47"/>
      <c r="CR212" s="49"/>
      <c r="CS212" s="49"/>
      <c r="CT212" s="49"/>
      <c r="CU212" s="49"/>
      <c r="CV212" s="49"/>
      <c r="CW212" s="49"/>
      <c r="CZ212" s="49"/>
      <c r="DA212" s="49"/>
      <c r="DB212" s="49"/>
      <c r="DC212" s="49"/>
      <c r="DD212" s="49"/>
      <c r="DE212" s="47"/>
      <c r="DF212" s="47"/>
      <c r="DG212" s="47"/>
      <c r="DH212" s="47"/>
      <c r="DI212" s="25"/>
      <c r="DJ212" s="44"/>
    </row>
    <row r="213" spans="8:114" s="212" customFormat="1">
      <c r="H213" s="239"/>
      <c r="J213" s="239"/>
      <c r="N213" s="46"/>
      <c r="T213" s="239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4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4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282"/>
      <c r="CO213" s="47"/>
      <c r="CP213" s="46"/>
      <c r="CQ213" s="47"/>
      <c r="CR213" s="49"/>
      <c r="CS213" s="49"/>
      <c r="CT213" s="49"/>
      <c r="CU213" s="49"/>
      <c r="CV213" s="49"/>
      <c r="CW213" s="49"/>
      <c r="CZ213" s="49"/>
      <c r="DA213" s="49"/>
      <c r="DB213" s="49"/>
      <c r="DC213" s="49"/>
      <c r="DD213" s="49"/>
      <c r="DE213" s="47"/>
      <c r="DF213" s="47"/>
      <c r="DG213" s="47"/>
      <c r="DH213" s="47"/>
      <c r="DI213" s="25"/>
      <c r="DJ213" s="44"/>
    </row>
    <row r="214" spans="8:114" s="212" customFormat="1">
      <c r="H214" s="239"/>
      <c r="J214" s="239"/>
      <c r="N214" s="46"/>
      <c r="T214" s="239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4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4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282"/>
      <c r="CO214" s="47"/>
      <c r="CP214" s="46"/>
      <c r="CQ214" s="47"/>
      <c r="CR214" s="49"/>
      <c r="CS214" s="49"/>
      <c r="CT214" s="49"/>
      <c r="CU214" s="49"/>
      <c r="CV214" s="49"/>
      <c r="CW214" s="49"/>
      <c r="CZ214" s="49"/>
      <c r="DA214" s="49"/>
      <c r="DB214" s="49"/>
      <c r="DC214" s="49"/>
      <c r="DD214" s="49"/>
      <c r="DE214" s="47"/>
      <c r="DF214" s="47"/>
      <c r="DG214" s="47"/>
      <c r="DH214" s="47"/>
      <c r="DI214" s="25"/>
      <c r="DJ214" s="44"/>
    </row>
    <row r="215" spans="8:114" s="212" customFormat="1">
      <c r="H215" s="239"/>
      <c r="J215" s="239"/>
      <c r="N215" s="46"/>
      <c r="T215" s="239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4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4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282"/>
      <c r="CO215" s="47"/>
      <c r="CP215" s="46"/>
      <c r="CQ215" s="47"/>
      <c r="CR215" s="49"/>
      <c r="CS215" s="49"/>
      <c r="CT215" s="49"/>
      <c r="CU215" s="49"/>
      <c r="CV215" s="49"/>
      <c r="CW215" s="49"/>
      <c r="CZ215" s="49"/>
      <c r="DA215" s="49"/>
      <c r="DB215" s="49"/>
      <c r="DC215" s="49"/>
      <c r="DD215" s="49"/>
      <c r="DE215" s="47"/>
      <c r="DF215" s="47"/>
      <c r="DG215" s="47"/>
      <c r="DH215" s="47"/>
      <c r="DI215" s="25"/>
      <c r="DJ215" s="44"/>
    </row>
    <row r="216" spans="8:114" s="212" customFormat="1">
      <c r="H216" s="239"/>
      <c r="J216" s="239"/>
      <c r="N216" s="46"/>
      <c r="T216" s="239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4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4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282"/>
      <c r="CO216" s="47"/>
      <c r="CP216" s="46"/>
      <c r="CQ216" s="47"/>
      <c r="CR216" s="49"/>
      <c r="CS216" s="49"/>
      <c r="CT216" s="49"/>
      <c r="CU216" s="49"/>
      <c r="CV216" s="49"/>
      <c r="CW216" s="49"/>
      <c r="CZ216" s="49"/>
      <c r="DA216" s="49"/>
      <c r="DB216" s="49"/>
      <c r="DC216" s="49"/>
      <c r="DD216" s="49"/>
      <c r="DE216" s="47"/>
      <c r="DF216" s="47"/>
      <c r="DG216" s="47"/>
      <c r="DH216" s="47"/>
      <c r="DI216" s="25"/>
      <c r="DJ216" s="44"/>
    </row>
    <row r="217" spans="8:114" s="212" customFormat="1">
      <c r="H217" s="239"/>
      <c r="J217" s="239"/>
      <c r="N217" s="46"/>
      <c r="T217" s="239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4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4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282"/>
      <c r="CO217" s="47"/>
      <c r="CP217" s="46"/>
      <c r="CQ217" s="47"/>
      <c r="CR217" s="49"/>
      <c r="CS217" s="49"/>
      <c r="CT217" s="49"/>
      <c r="CU217" s="49"/>
      <c r="CV217" s="49"/>
      <c r="CW217" s="49"/>
      <c r="CZ217" s="49"/>
      <c r="DA217" s="49"/>
      <c r="DB217" s="49"/>
      <c r="DC217" s="49"/>
      <c r="DD217" s="49"/>
      <c r="DE217" s="47"/>
      <c r="DF217" s="47"/>
      <c r="DG217" s="47"/>
      <c r="DH217" s="47"/>
      <c r="DI217" s="25"/>
      <c r="DJ217" s="44"/>
    </row>
    <row r="218" spans="8:114" s="212" customFormat="1">
      <c r="H218" s="239"/>
      <c r="J218" s="239"/>
      <c r="N218" s="46"/>
      <c r="T218" s="239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4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4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282"/>
      <c r="CO218" s="47"/>
      <c r="CP218" s="46"/>
      <c r="CQ218" s="47"/>
      <c r="CR218" s="49"/>
      <c r="CS218" s="49"/>
      <c r="CT218" s="49"/>
      <c r="CU218" s="49"/>
      <c r="CV218" s="49"/>
      <c r="CW218" s="49"/>
      <c r="CZ218" s="49"/>
      <c r="DA218" s="49"/>
      <c r="DB218" s="49"/>
      <c r="DC218" s="49"/>
      <c r="DD218" s="49"/>
      <c r="DE218" s="47"/>
      <c r="DF218" s="47"/>
      <c r="DG218" s="47"/>
      <c r="DH218" s="47"/>
      <c r="DI218" s="25"/>
      <c r="DJ218" s="44"/>
    </row>
    <row r="219" spans="8:114" s="212" customFormat="1">
      <c r="H219" s="239"/>
      <c r="J219" s="239"/>
      <c r="N219" s="46"/>
      <c r="T219" s="239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4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4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282"/>
      <c r="CO219" s="47"/>
      <c r="CP219" s="46"/>
      <c r="CQ219" s="47"/>
      <c r="CR219" s="49"/>
      <c r="CS219" s="49"/>
      <c r="CT219" s="49"/>
      <c r="CU219" s="49"/>
      <c r="CV219" s="49"/>
      <c r="CW219" s="49"/>
      <c r="CZ219" s="49"/>
      <c r="DA219" s="49"/>
      <c r="DB219" s="49"/>
      <c r="DC219" s="49"/>
      <c r="DD219" s="49"/>
      <c r="DE219" s="47"/>
      <c r="DF219" s="47"/>
      <c r="DG219" s="47"/>
      <c r="DH219" s="47"/>
      <c r="DI219" s="25"/>
      <c r="DJ219" s="44"/>
    </row>
    <row r="220" spans="8:114" s="212" customFormat="1">
      <c r="H220" s="239"/>
      <c r="J220" s="239"/>
      <c r="N220" s="46"/>
      <c r="T220" s="239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4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4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282"/>
      <c r="CO220" s="47"/>
      <c r="CP220" s="46"/>
      <c r="CQ220" s="47"/>
      <c r="CR220" s="49"/>
      <c r="CS220" s="49"/>
      <c r="CT220" s="49"/>
      <c r="CU220" s="49"/>
      <c r="CV220" s="49"/>
      <c r="CW220" s="49"/>
      <c r="CZ220" s="49"/>
      <c r="DA220" s="49"/>
      <c r="DB220" s="49"/>
      <c r="DC220" s="49"/>
      <c r="DD220" s="49"/>
      <c r="DE220" s="47"/>
      <c r="DF220" s="47"/>
      <c r="DG220" s="47"/>
      <c r="DH220" s="47"/>
      <c r="DI220" s="25"/>
      <c r="DJ220" s="44"/>
    </row>
    <row r="221" spans="8:114" s="212" customFormat="1">
      <c r="H221" s="239"/>
      <c r="J221" s="239"/>
      <c r="N221" s="46"/>
      <c r="T221" s="239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4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4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282"/>
      <c r="CO221" s="47"/>
      <c r="CP221" s="46"/>
      <c r="CQ221" s="47"/>
      <c r="CR221" s="49"/>
      <c r="CS221" s="49"/>
      <c r="CT221" s="49"/>
      <c r="CU221" s="49"/>
      <c r="CV221" s="49"/>
      <c r="CW221" s="49"/>
      <c r="CZ221" s="49"/>
      <c r="DA221" s="49"/>
      <c r="DB221" s="49"/>
      <c r="DC221" s="49"/>
      <c r="DD221" s="49"/>
      <c r="DE221" s="47"/>
      <c r="DF221" s="47"/>
      <c r="DG221" s="47"/>
      <c r="DH221" s="47"/>
      <c r="DI221" s="25"/>
      <c r="DJ221" s="44"/>
    </row>
    <row r="222" spans="8:114" s="212" customFormat="1">
      <c r="H222" s="239"/>
      <c r="J222" s="239"/>
      <c r="N222" s="46"/>
      <c r="T222" s="239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4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4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282"/>
      <c r="CO222" s="47"/>
      <c r="CP222" s="46"/>
      <c r="CQ222" s="47"/>
      <c r="CR222" s="49"/>
      <c r="CS222" s="49"/>
      <c r="CT222" s="49"/>
      <c r="CU222" s="49"/>
      <c r="CV222" s="49"/>
      <c r="CW222" s="49"/>
      <c r="CZ222" s="49"/>
      <c r="DA222" s="49"/>
      <c r="DB222" s="49"/>
      <c r="DC222" s="49"/>
      <c r="DD222" s="49"/>
      <c r="DE222" s="47"/>
      <c r="DF222" s="47"/>
      <c r="DG222" s="47"/>
      <c r="DH222" s="47"/>
      <c r="DI222" s="25"/>
      <c r="DJ222" s="44"/>
    </row>
    <row r="223" spans="8:114" s="212" customFormat="1">
      <c r="H223" s="239"/>
      <c r="J223" s="239"/>
      <c r="N223" s="46"/>
      <c r="T223" s="239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4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4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282"/>
      <c r="CO223" s="47"/>
      <c r="CP223" s="46"/>
      <c r="CQ223" s="47"/>
      <c r="CR223" s="49"/>
      <c r="CS223" s="49"/>
      <c r="CT223" s="49"/>
      <c r="CU223" s="49"/>
      <c r="CV223" s="49"/>
      <c r="CW223" s="49"/>
      <c r="CZ223" s="49"/>
      <c r="DA223" s="49"/>
      <c r="DB223" s="49"/>
      <c r="DC223" s="49"/>
      <c r="DD223" s="49"/>
      <c r="DE223" s="47"/>
      <c r="DF223" s="47"/>
      <c r="DG223" s="47"/>
      <c r="DH223" s="47"/>
      <c r="DI223" s="25"/>
      <c r="DJ223" s="44"/>
    </row>
    <row r="224" spans="8:114" s="212" customFormat="1">
      <c r="H224" s="239"/>
      <c r="J224" s="239"/>
      <c r="N224" s="46"/>
      <c r="T224" s="239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4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4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282"/>
      <c r="CO224" s="47"/>
      <c r="CP224" s="46"/>
      <c r="CQ224" s="47"/>
      <c r="CR224" s="49"/>
      <c r="CS224" s="49"/>
      <c r="CT224" s="49"/>
      <c r="CU224" s="49"/>
      <c r="CV224" s="49"/>
      <c r="CW224" s="49"/>
      <c r="CZ224" s="49"/>
      <c r="DA224" s="49"/>
      <c r="DB224" s="49"/>
      <c r="DC224" s="49"/>
      <c r="DD224" s="49"/>
      <c r="DE224" s="47"/>
      <c r="DF224" s="47"/>
      <c r="DG224" s="47"/>
      <c r="DH224" s="47"/>
      <c r="DI224" s="25"/>
      <c r="DJ224" s="44"/>
    </row>
    <row r="225" spans="8:114" s="212" customFormat="1">
      <c r="H225" s="239"/>
      <c r="J225" s="239"/>
      <c r="N225" s="46"/>
      <c r="T225" s="239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4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4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282"/>
      <c r="CO225" s="47"/>
      <c r="CP225" s="46"/>
      <c r="CQ225" s="47"/>
      <c r="CR225" s="49"/>
      <c r="CS225" s="49"/>
      <c r="CT225" s="49"/>
      <c r="CU225" s="49"/>
      <c r="CV225" s="49"/>
      <c r="CW225" s="49"/>
      <c r="CZ225" s="49"/>
      <c r="DA225" s="49"/>
      <c r="DB225" s="49"/>
      <c r="DC225" s="49"/>
      <c r="DD225" s="49"/>
      <c r="DE225" s="47"/>
      <c r="DF225" s="47"/>
      <c r="DG225" s="47"/>
      <c r="DH225" s="47"/>
      <c r="DI225" s="25"/>
      <c r="DJ225" s="44"/>
    </row>
    <row r="226" spans="8:114" s="212" customFormat="1">
      <c r="H226" s="239"/>
      <c r="J226" s="239"/>
      <c r="N226" s="46"/>
      <c r="T226" s="239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4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4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282"/>
      <c r="CO226" s="47"/>
      <c r="CP226" s="46"/>
      <c r="CQ226" s="47"/>
      <c r="CR226" s="49"/>
      <c r="CS226" s="49"/>
      <c r="CT226" s="49"/>
      <c r="CU226" s="49"/>
      <c r="CV226" s="49"/>
      <c r="CW226" s="49"/>
      <c r="CZ226" s="49"/>
      <c r="DA226" s="49"/>
      <c r="DB226" s="49"/>
      <c r="DC226" s="49"/>
      <c r="DD226" s="49"/>
      <c r="DE226" s="47"/>
      <c r="DF226" s="47"/>
      <c r="DG226" s="47"/>
      <c r="DH226" s="47"/>
      <c r="DI226" s="25"/>
      <c r="DJ226" s="44"/>
    </row>
    <row r="227" spans="8:114" s="212" customFormat="1">
      <c r="H227" s="239"/>
      <c r="J227" s="239"/>
      <c r="N227" s="46"/>
      <c r="T227" s="239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4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4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282"/>
      <c r="CO227" s="47"/>
      <c r="CP227" s="46"/>
      <c r="CQ227" s="47"/>
      <c r="CR227" s="49"/>
      <c r="CS227" s="49"/>
      <c r="CT227" s="49"/>
      <c r="CU227" s="49"/>
      <c r="CV227" s="49"/>
      <c r="CW227" s="49"/>
      <c r="CZ227" s="49"/>
      <c r="DA227" s="49"/>
      <c r="DB227" s="49"/>
      <c r="DC227" s="49"/>
      <c r="DD227" s="49"/>
      <c r="DE227" s="47"/>
      <c r="DF227" s="47"/>
      <c r="DG227" s="47"/>
      <c r="DH227" s="47"/>
      <c r="DI227" s="25"/>
      <c r="DJ227" s="44"/>
    </row>
    <row r="228" spans="8:114" s="212" customFormat="1">
      <c r="H228" s="239"/>
      <c r="J228" s="239"/>
      <c r="N228" s="46"/>
      <c r="T228" s="239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4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4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282"/>
      <c r="CO228" s="47"/>
      <c r="CP228" s="46"/>
      <c r="CQ228" s="47"/>
      <c r="CR228" s="49"/>
      <c r="CS228" s="49"/>
      <c r="CT228" s="49"/>
      <c r="CU228" s="49"/>
      <c r="CV228" s="49"/>
      <c r="CW228" s="49"/>
      <c r="CZ228" s="49"/>
      <c r="DA228" s="49"/>
      <c r="DB228" s="49"/>
      <c r="DC228" s="49"/>
      <c r="DD228" s="49"/>
      <c r="DE228" s="47"/>
      <c r="DF228" s="47"/>
      <c r="DG228" s="47"/>
      <c r="DH228" s="47"/>
      <c r="DI228" s="25"/>
      <c r="DJ228" s="44"/>
    </row>
    <row r="229" spans="8:114" s="212" customFormat="1">
      <c r="H229" s="239"/>
      <c r="J229" s="239"/>
      <c r="N229" s="46"/>
      <c r="T229" s="239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4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4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282"/>
      <c r="CO229" s="47"/>
      <c r="CP229" s="46"/>
      <c r="CQ229" s="47"/>
      <c r="CR229" s="49"/>
      <c r="CS229" s="49"/>
      <c r="CT229" s="49"/>
      <c r="CU229" s="49"/>
      <c r="CV229" s="49"/>
      <c r="CW229" s="49"/>
      <c r="CZ229" s="49"/>
      <c r="DA229" s="49"/>
      <c r="DB229" s="49"/>
      <c r="DC229" s="49"/>
      <c r="DD229" s="49"/>
      <c r="DE229" s="47"/>
      <c r="DF229" s="47"/>
      <c r="DG229" s="47"/>
      <c r="DH229" s="47"/>
      <c r="DI229" s="25"/>
      <c r="DJ229" s="44"/>
    </row>
    <row r="230" spans="8:114" s="212" customFormat="1">
      <c r="H230" s="239"/>
      <c r="J230" s="239"/>
      <c r="N230" s="46"/>
      <c r="T230" s="239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4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4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282"/>
      <c r="CO230" s="47"/>
      <c r="CP230" s="46"/>
      <c r="CQ230" s="47"/>
      <c r="CR230" s="49"/>
      <c r="CS230" s="49"/>
      <c r="CT230" s="49"/>
      <c r="CU230" s="49"/>
      <c r="CV230" s="49"/>
      <c r="CW230" s="49"/>
      <c r="CZ230" s="49"/>
      <c r="DA230" s="49"/>
      <c r="DB230" s="49"/>
      <c r="DC230" s="49"/>
      <c r="DD230" s="49"/>
      <c r="DE230" s="47"/>
      <c r="DF230" s="47"/>
      <c r="DG230" s="47"/>
      <c r="DH230" s="47"/>
      <c r="DI230" s="25"/>
      <c r="DJ230" s="44"/>
    </row>
    <row r="231" spans="8:114" s="212" customFormat="1">
      <c r="H231" s="239"/>
      <c r="J231" s="239"/>
      <c r="N231" s="46"/>
      <c r="T231" s="239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4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4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282"/>
      <c r="CO231" s="47"/>
      <c r="CP231" s="46"/>
      <c r="CQ231" s="47"/>
      <c r="CR231" s="49"/>
      <c r="CS231" s="49"/>
      <c r="CT231" s="49"/>
      <c r="CU231" s="49"/>
      <c r="CV231" s="49"/>
      <c r="CW231" s="49"/>
      <c r="CZ231" s="49"/>
      <c r="DA231" s="49"/>
      <c r="DB231" s="49"/>
      <c r="DC231" s="49"/>
      <c r="DD231" s="49"/>
      <c r="DE231" s="47"/>
      <c r="DF231" s="47"/>
      <c r="DG231" s="47"/>
      <c r="DH231" s="47"/>
      <c r="DI231" s="25"/>
      <c r="DJ231" s="44"/>
    </row>
    <row r="232" spans="8:114" s="212" customFormat="1">
      <c r="H232" s="239"/>
      <c r="J232" s="239"/>
      <c r="N232" s="46"/>
      <c r="T232" s="239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4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4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282"/>
      <c r="CO232" s="47"/>
      <c r="CP232" s="46"/>
      <c r="CQ232" s="47"/>
      <c r="CR232" s="49"/>
      <c r="CS232" s="49"/>
      <c r="CT232" s="49"/>
      <c r="CU232" s="49"/>
      <c r="CV232" s="49"/>
      <c r="CW232" s="49"/>
      <c r="CZ232" s="49"/>
      <c r="DA232" s="49"/>
      <c r="DB232" s="49"/>
      <c r="DC232" s="49"/>
      <c r="DD232" s="49"/>
      <c r="DE232" s="47"/>
      <c r="DF232" s="47"/>
      <c r="DG232" s="47"/>
      <c r="DH232" s="47"/>
      <c r="DI232" s="25"/>
      <c r="DJ232" s="44"/>
    </row>
    <row r="233" spans="8:114" s="212" customFormat="1">
      <c r="H233" s="239"/>
      <c r="J233" s="239"/>
      <c r="N233" s="46"/>
      <c r="T233" s="239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4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4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282"/>
      <c r="CO233" s="47"/>
      <c r="CP233" s="46"/>
      <c r="CQ233" s="47"/>
      <c r="CR233" s="49"/>
      <c r="CS233" s="49"/>
      <c r="CT233" s="49"/>
      <c r="CU233" s="49"/>
      <c r="CV233" s="49"/>
      <c r="CW233" s="49"/>
      <c r="CZ233" s="49"/>
      <c r="DA233" s="49"/>
      <c r="DB233" s="49"/>
      <c r="DC233" s="49"/>
      <c r="DD233" s="49"/>
      <c r="DE233" s="47"/>
      <c r="DF233" s="47"/>
      <c r="DG233" s="47"/>
      <c r="DH233" s="47"/>
      <c r="DI233" s="25"/>
      <c r="DJ233" s="44"/>
    </row>
    <row r="234" spans="8:114" s="212" customFormat="1">
      <c r="H234" s="239"/>
      <c r="J234" s="239"/>
      <c r="N234" s="46"/>
      <c r="T234" s="239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4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4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282"/>
      <c r="CO234" s="47"/>
      <c r="CP234" s="46"/>
      <c r="CQ234" s="47"/>
      <c r="CR234" s="49"/>
      <c r="CS234" s="49"/>
      <c r="CT234" s="49"/>
      <c r="CU234" s="49"/>
      <c r="CV234" s="49"/>
      <c r="CW234" s="49"/>
      <c r="CZ234" s="49"/>
      <c r="DA234" s="49"/>
      <c r="DB234" s="49"/>
      <c r="DC234" s="49"/>
      <c r="DD234" s="49"/>
      <c r="DE234" s="47"/>
      <c r="DF234" s="47"/>
      <c r="DG234" s="47"/>
      <c r="DH234" s="47"/>
      <c r="DI234" s="25"/>
      <c r="DJ234" s="44"/>
    </row>
    <row r="235" spans="8:114" s="212" customFormat="1">
      <c r="H235" s="239"/>
      <c r="J235" s="239"/>
      <c r="N235" s="46"/>
      <c r="T235" s="239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4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4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282"/>
      <c r="CM235" s="47"/>
      <c r="CN235" s="47"/>
      <c r="CO235" s="47"/>
      <c r="CP235" s="46"/>
      <c r="CQ235" s="47"/>
      <c r="CR235" s="49"/>
      <c r="CS235" s="49"/>
      <c r="CT235" s="49"/>
      <c r="CU235" s="49"/>
      <c r="CV235" s="49"/>
      <c r="CW235" s="49"/>
      <c r="CZ235" s="49"/>
      <c r="DA235" s="49"/>
      <c r="DB235" s="49"/>
      <c r="DC235" s="49"/>
      <c r="DD235" s="49"/>
      <c r="DE235" s="47"/>
      <c r="DF235" s="47"/>
      <c r="DG235" s="47"/>
      <c r="DH235" s="47"/>
      <c r="DI235" s="25"/>
      <c r="DJ235" s="44"/>
    </row>
    <row r="236" spans="8:114" s="212" customFormat="1">
      <c r="H236" s="239"/>
      <c r="J236" s="239"/>
      <c r="N236" s="46"/>
      <c r="T236" s="239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4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4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282"/>
      <c r="CM236" s="47"/>
      <c r="CN236" s="47"/>
      <c r="CO236" s="47"/>
      <c r="CP236" s="46"/>
      <c r="CQ236" s="47"/>
      <c r="CR236" s="49"/>
      <c r="CS236" s="49"/>
      <c r="CT236" s="49"/>
      <c r="CU236" s="49"/>
      <c r="CV236" s="49"/>
      <c r="CW236" s="49"/>
      <c r="CZ236" s="49"/>
      <c r="DA236" s="49"/>
      <c r="DB236" s="49"/>
      <c r="DC236" s="49"/>
      <c r="DD236" s="49"/>
      <c r="DE236" s="47"/>
      <c r="DF236" s="47"/>
      <c r="DG236" s="47"/>
      <c r="DH236" s="47"/>
      <c r="DI236" s="25"/>
      <c r="DJ236" s="44"/>
    </row>
    <row r="237" spans="8:114" s="212" customFormat="1">
      <c r="H237" s="239"/>
      <c r="J237" s="239"/>
      <c r="N237" s="46"/>
      <c r="T237" s="239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4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4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282"/>
      <c r="CM237" s="47"/>
      <c r="CN237" s="47"/>
      <c r="CO237" s="47"/>
      <c r="CP237" s="46"/>
      <c r="CQ237" s="47"/>
      <c r="CR237" s="49"/>
      <c r="CS237" s="49"/>
      <c r="CT237" s="49"/>
      <c r="CU237" s="49"/>
      <c r="CV237" s="49"/>
      <c r="CW237" s="49"/>
      <c r="CZ237" s="49"/>
      <c r="DA237" s="49"/>
      <c r="DB237" s="49"/>
      <c r="DC237" s="49"/>
      <c r="DD237" s="49"/>
      <c r="DE237" s="47"/>
      <c r="DF237" s="47"/>
      <c r="DG237" s="47"/>
      <c r="DH237" s="47"/>
      <c r="DI237" s="25"/>
      <c r="DJ237" s="44"/>
    </row>
    <row r="238" spans="8:114" s="212" customFormat="1">
      <c r="H238" s="239"/>
      <c r="J238" s="239"/>
      <c r="N238" s="46"/>
      <c r="T238" s="239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4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4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282"/>
      <c r="CM238" s="47"/>
      <c r="CN238" s="47"/>
      <c r="CO238" s="47"/>
      <c r="CP238" s="46"/>
      <c r="CQ238" s="47"/>
      <c r="CR238" s="49"/>
      <c r="CS238" s="49"/>
      <c r="CT238" s="49"/>
      <c r="CU238" s="49"/>
      <c r="CV238" s="49"/>
      <c r="CW238" s="49"/>
      <c r="CZ238" s="49"/>
      <c r="DA238" s="49"/>
      <c r="DB238" s="49"/>
      <c r="DC238" s="49"/>
      <c r="DD238" s="49"/>
      <c r="DE238" s="47"/>
      <c r="DF238" s="47"/>
      <c r="DG238" s="47"/>
      <c r="DH238" s="47"/>
      <c r="DI238" s="25"/>
      <c r="DJ238" s="44"/>
    </row>
    <row r="239" spans="8:114" s="212" customFormat="1">
      <c r="H239" s="239"/>
      <c r="J239" s="239"/>
      <c r="N239" s="46"/>
      <c r="T239" s="239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4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4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282"/>
      <c r="CM239" s="47"/>
      <c r="CN239" s="47"/>
      <c r="CO239" s="47"/>
      <c r="CP239" s="46"/>
      <c r="CQ239" s="47"/>
      <c r="CR239" s="49"/>
      <c r="CS239" s="49"/>
      <c r="CT239" s="49"/>
      <c r="CU239" s="49"/>
      <c r="CV239" s="49"/>
      <c r="CW239" s="49"/>
      <c r="CZ239" s="49"/>
      <c r="DA239" s="49"/>
      <c r="DB239" s="49"/>
      <c r="DC239" s="49"/>
      <c r="DD239" s="49"/>
      <c r="DE239" s="47"/>
      <c r="DF239" s="47"/>
      <c r="DG239" s="47"/>
      <c r="DH239" s="47"/>
      <c r="DI239" s="25"/>
      <c r="DJ239" s="44"/>
    </row>
    <row r="240" spans="8:114" s="212" customFormat="1">
      <c r="H240" s="239"/>
      <c r="J240" s="239"/>
      <c r="N240" s="46"/>
      <c r="T240" s="239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4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4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282"/>
      <c r="CM240" s="47"/>
      <c r="CN240" s="47"/>
      <c r="CO240" s="47"/>
      <c r="CP240" s="46"/>
      <c r="CQ240" s="47"/>
      <c r="CR240" s="49"/>
      <c r="CS240" s="49"/>
      <c r="CT240" s="49"/>
      <c r="CU240" s="49"/>
      <c r="CV240" s="49"/>
      <c r="CW240" s="49"/>
      <c r="CZ240" s="49"/>
      <c r="DA240" s="49"/>
      <c r="DB240" s="49"/>
      <c r="DC240" s="49"/>
      <c r="DD240" s="49"/>
      <c r="DE240" s="47"/>
      <c r="DF240" s="47"/>
      <c r="DG240" s="47"/>
      <c r="DH240" s="47"/>
      <c r="DI240" s="25"/>
      <c r="DJ240" s="44"/>
    </row>
    <row r="241" spans="8:114" s="212" customFormat="1">
      <c r="H241" s="239"/>
      <c r="J241" s="239"/>
      <c r="N241" s="46"/>
      <c r="T241" s="239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4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4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282"/>
      <c r="CM241" s="47"/>
      <c r="CN241" s="47"/>
      <c r="CO241" s="47"/>
      <c r="CP241" s="46"/>
      <c r="CQ241" s="47"/>
      <c r="CR241" s="49"/>
      <c r="CS241" s="49"/>
      <c r="CT241" s="49"/>
      <c r="CU241" s="49"/>
      <c r="CV241" s="49"/>
      <c r="CW241" s="49"/>
      <c r="CZ241" s="49"/>
      <c r="DA241" s="49"/>
      <c r="DB241" s="49"/>
      <c r="DC241" s="49"/>
      <c r="DD241" s="49"/>
      <c r="DE241" s="47"/>
      <c r="DF241" s="47"/>
      <c r="DG241" s="47"/>
      <c r="DH241" s="47"/>
      <c r="DI241" s="25"/>
      <c r="DJ241" s="44"/>
    </row>
    <row r="242" spans="8:114" s="212" customFormat="1">
      <c r="H242" s="239"/>
      <c r="J242" s="239"/>
      <c r="N242" s="46"/>
      <c r="T242" s="239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4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4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282"/>
      <c r="CM242" s="47"/>
      <c r="CN242" s="47"/>
      <c r="CO242" s="47"/>
      <c r="CP242" s="46"/>
      <c r="CQ242" s="47"/>
      <c r="CR242" s="49"/>
      <c r="CS242" s="49"/>
      <c r="CT242" s="49"/>
      <c r="CU242" s="49"/>
      <c r="CV242" s="49"/>
      <c r="CW242" s="49"/>
      <c r="CZ242" s="49"/>
      <c r="DA242" s="49"/>
      <c r="DB242" s="49"/>
      <c r="DC242" s="49"/>
      <c r="DD242" s="49"/>
      <c r="DE242" s="47"/>
      <c r="DF242" s="47"/>
      <c r="DG242" s="47"/>
      <c r="DH242" s="47"/>
      <c r="DI242" s="25"/>
      <c r="DJ242" s="44"/>
    </row>
    <row r="243" spans="8:114" s="212" customFormat="1">
      <c r="H243" s="239"/>
      <c r="J243" s="239"/>
      <c r="N243" s="46"/>
      <c r="T243" s="239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4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4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282"/>
      <c r="CM243" s="47"/>
      <c r="CN243" s="47"/>
      <c r="CO243" s="47"/>
      <c r="CP243" s="46"/>
      <c r="CQ243" s="47"/>
      <c r="CR243" s="49"/>
      <c r="CS243" s="49"/>
      <c r="CT243" s="49"/>
      <c r="CU243" s="49"/>
      <c r="CV243" s="49"/>
      <c r="CW243" s="49"/>
      <c r="CZ243" s="49"/>
      <c r="DA243" s="49"/>
      <c r="DB243" s="49"/>
      <c r="DC243" s="49"/>
      <c r="DD243" s="49"/>
      <c r="DE243" s="47"/>
      <c r="DF243" s="47"/>
      <c r="DG243" s="47"/>
      <c r="DH243" s="47"/>
      <c r="DI243" s="25"/>
      <c r="DJ243" s="44"/>
    </row>
    <row r="244" spans="8:114" s="212" customFormat="1">
      <c r="H244" s="239"/>
      <c r="J244" s="239"/>
      <c r="N244" s="46"/>
      <c r="T244" s="239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4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4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282"/>
      <c r="CM244" s="47"/>
      <c r="CN244" s="47"/>
      <c r="CO244" s="47"/>
      <c r="CP244" s="46"/>
      <c r="CQ244" s="47"/>
      <c r="CR244" s="49"/>
      <c r="CS244" s="49"/>
      <c r="CT244" s="49"/>
      <c r="CU244" s="49"/>
      <c r="CV244" s="49"/>
      <c r="CW244" s="49"/>
      <c r="CZ244" s="49"/>
      <c r="DA244" s="49"/>
      <c r="DB244" s="49"/>
      <c r="DC244" s="49"/>
      <c r="DD244" s="49"/>
      <c r="DE244" s="47"/>
      <c r="DF244" s="47"/>
      <c r="DG244" s="47"/>
      <c r="DH244" s="47"/>
      <c r="DI244" s="25"/>
      <c r="DJ244" s="44"/>
    </row>
    <row r="245" spans="8:114" s="212" customFormat="1">
      <c r="H245" s="239"/>
      <c r="J245" s="239"/>
      <c r="N245" s="46"/>
      <c r="T245" s="239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4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4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282"/>
      <c r="CM245" s="47"/>
      <c r="CN245" s="47"/>
      <c r="CO245" s="47"/>
      <c r="CP245" s="46"/>
      <c r="CQ245" s="47"/>
      <c r="CR245" s="49"/>
      <c r="CS245" s="49"/>
      <c r="CT245" s="49"/>
      <c r="CU245" s="49"/>
      <c r="CV245" s="49"/>
      <c r="CW245" s="49"/>
      <c r="CZ245" s="49"/>
      <c r="DA245" s="49"/>
      <c r="DB245" s="49"/>
      <c r="DC245" s="49"/>
      <c r="DD245" s="49"/>
      <c r="DE245" s="47"/>
      <c r="DF245" s="47"/>
      <c r="DG245" s="47"/>
      <c r="DH245" s="47"/>
      <c r="DI245" s="25"/>
      <c r="DJ245" s="44"/>
    </row>
    <row r="246" spans="8:114" s="212" customFormat="1">
      <c r="H246" s="239"/>
      <c r="J246" s="239"/>
      <c r="N246" s="46"/>
      <c r="T246" s="239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4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4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282"/>
      <c r="CM246" s="47"/>
      <c r="CN246" s="47"/>
      <c r="CO246" s="47"/>
      <c r="CP246" s="46"/>
      <c r="CQ246" s="47"/>
      <c r="CR246" s="49"/>
      <c r="CS246" s="49"/>
      <c r="CT246" s="49"/>
      <c r="CU246" s="49"/>
      <c r="CV246" s="49"/>
      <c r="CW246" s="49"/>
      <c r="CZ246" s="49"/>
      <c r="DA246" s="49"/>
      <c r="DB246" s="49"/>
      <c r="DC246" s="49"/>
      <c r="DD246" s="49"/>
      <c r="DE246" s="47"/>
      <c r="DF246" s="47"/>
      <c r="DG246" s="47"/>
      <c r="DH246" s="47"/>
      <c r="DI246" s="25"/>
      <c r="DJ246" s="44"/>
    </row>
    <row r="247" spans="8:114" s="212" customFormat="1">
      <c r="H247" s="239"/>
      <c r="J247" s="239"/>
      <c r="N247" s="46"/>
      <c r="T247" s="239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4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4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282"/>
      <c r="CM247" s="47"/>
      <c r="CN247" s="47"/>
      <c r="CO247" s="47"/>
      <c r="CP247" s="46"/>
      <c r="CQ247" s="47"/>
      <c r="CR247" s="49"/>
      <c r="CS247" s="49"/>
      <c r="CT247" s="49"/>
      <c r="CU247" s="49"/>
      <c r="CV247" s="49"/>
      <c r="CW247" s="49"/>
      <c r="CZ247" s="49"/>
      <c r="DA247" s="49"/>
      <c r="DB247" s="49"/>
      <c r="DC247" s="49"/>
      <c r="DD247" s="49"/>
      <c r="DE247" s="47"/>
      <c r="DF247" s="47"/>
      <c r="DG247" s="47"/>
      <c r="DH247" s="47"/>
      <c r="DI247" s="25"/>
      <c r="DJ247" s="44"/>
    </row>
    <row r="248" spans="8:114" s="212" customFormat="1">
      <c r="H248" s="239"/>
      <c r="J248" s="239"/>
      <c r="N248" s="46"/>
      <c r="T248" s="239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4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4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282"/>
      <c r="CM248" s="47"/>
      <c r="CN248" s="47"/>
      <c r="CO248" s="47"/>
      <c r="CP248" s="46"/>
      <c r="CQ248" s="47"/>
      <c r="CR248" s="49"/>
      <c r="CS248" s="49"/>
      <c r="CT248" s="49"/>
      <c r="CU248" s="49"/>
      <c r="CV248" s="49"/>
      <c r="CW248" s="49"/>
      <c r="CZ248" s="49"/>
      <c r="DA248" s="49"/>
      <c r="DB248" s="49"/>
      <c r="DC248" s="49"/>
      <c r="DD248" s="49"/>
      <c r="DE248" s="47"/>
      <c r="DF248" s="47"/>
      <c r="DG248" s="47"/>
      <c r="DH248" s="47"/>
      <c r="DI248" s="25"/>
      <c r="DJ248" s="44"/>
    </row>
    <row r="249" spans="8:114" s="212" customFormat="1">
      <c r="H249" s="239"/>
      <c r="J249" s="239"/>
      <c r="N249" s="46"/>
      <c r="T249" s="239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4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4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282"/>
      <c r="CM249" s="47"/>
      <c r="CN249" s="47"/>
      <c r="CO249" s="47"/>
      <c r="CP249" s="46"/>
      <c r="CQ249" s="47"/>
      <c r="CR249" s="49"/>
      <c r="CS249" s="49"/>
      <c r="CT249" s="49"/>
      <c r="CU249" s="49"/>
      <c r="CV249" s="49"/>
      <c r="CW249" s="49"/>
      <c r="CZ249" s="49"/>
      <c r="DA249" s="49"/>
      <c r="DB249" s="49"/>
      <c r="DC249" s="49"/>
      <c r="DD249" s="49"/>
      <c r="DE249" s="47"/>
      <c r="DF249" s="47"/>
      <c r="DG249" s="47"/>
      <c r="DH249" s="47"/>
      <c r="DI249" s="25"/>
      <c r="DJ249" s="44"/>
    </row>
    <row r="250" spans="8:114" s="212" customFormat="1">
      <c r="H250" s="239"/>
      <c r="J250" s="239"/>
      <c r="N250" s="46"/>
      <c r="T250" s="239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4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4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282"/>
      <c r="CM250" s="47"/>
      <c r="CN250" s="47"/>
      <c r="CO250" s="47"/>
      <c r="CP250" s="46"/>
      <c r="CQ250" s="47"/>
      <c r="CR250" s="49"/>
      <c r="CS250" s="49"/>
      <c r="CT250" s="49"/>
      <c r="CU250" s="49"/>
      <c r="CV250" s="49"/>
      <c r="CW250" s="49"/>
      <c r="CZ250" s="49"/>
      <c r="DA250" s="49"/>
      <c r="DB250" s="49"/>
      <c r="DC250" s="49"/>
      <c r="DD250" s="49"/>
      <c r="DE250" s="47"/>
      <c r="DF250" s="47"/>
      <c r="DG250" s="47"/>
      <c r="DH250" s="47"/>
      <c r="DI250" s="25"/>
      <c r="DJ250" s="44"/>
    </row>
    <row r="251" spans="8:114" s="212" customFormat="1">
      <c r="H251" s="239"/>
      <c r="J251" s="239"/>
      <c r="N251" s="46"/>
      <c r="T251" s="239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4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4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282"/>
      <c r="CM251" s="47"/>
      <c r="CN251" s="47"/>
      <c r="CO251" s="47"/>
      <c r="CP251" s="46"/>
      <c r="CQ251" s="47"/>
      <c r="CR251" s="49"/>
      <c r="CS251" s="49"/>
      <c r="CT251" s="49"/>
      <c r="CU251" s="49"/>
      <c r="CV251" s="49"/>
      <c r="CW251" s="49"/>
      <c r="CZ251" s="49"/>
      <c r="DA251" s="49"/>
      <c r="DB251" s="49"/>
      <c r="DC251" s="49"/>
      <c r="DD251" s="49"/>
      <c r="DE251" s="47"/>
      <c r="DF251" s="47"/>
      <c r="DG251" s="47"/>
      <c r="DH251" s="47"/>
      <c r="DI251" s="25"/>
      <c r="DJ251" s="44"/>
    </row>
    <row r="252" spans="8:114" s="212" customFormat="1">
      <c r="H252" s="239"/>
      <c r="J252" s="239"/>
      <c r="N252" s="46"/>
      <c r="T252" s="239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4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4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282"/>
      <c r="CM252" s="47"/>
      <c r="CN252" s="47"/>
      <c r="CO252" s="47"/>
      <c r="CP252" s="46"/>
      <c r="CQ252" s="47"/>
      <c r="CR252" s="49"/>
      <c r="CS252" s="49"/>
      <c r="CT252" s="49"/>
      <c r="CU252" s="49"/>
      <c r="CV252" s="49"/>
      <c r="CW252" s="49"/>
      <c r="CZ252" s="49"/>
      <c r="DA252" s="49"/>
      <c r="DB252" s="49"/>
      <c r="DC252" s="49"/>
      <c r="DD252" s="49"/>
      <c r="DE252" s="47"/>
      <c r="DF252" s="47"/>
      <c r="DG252" s="47"/>
      <c r="DH252" s="47"/>
      <c r="DI252" s="25"/>
      <c r="DJ252" s="44"/>
    </row>
    <row r="253" spans="8:114" s="212" customFormat="1">
      <c r="H253" s="239"/>
      <c r="J253" s="239"/>
      <c r="N253" s="46"/>
      <c r="T253" s="239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4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4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282"/>
      <c r="CM253" s="47"/>
      <c r="CN253" s="47"/>
      <c r="CO253" s="47"/>
      <c r="CP253" s="46"/>
      <c r="CQ253" s="47"/>
      <c r="CR253" s="49"/>
      <c r="CS253" s="49"/>
      <c r="CT253" s="49"/>
      <c r="CU253" s="49"/>
      <c r="CV253" s="49"/>
      <c r="CW253" s="49"/>
      <c r="CZ253" s="49"/>
      <c r="DA253" s="49"/>
      <c r="DB253" s="49"/>
      <c r="DC253" s="49"/>
      <c r="DD253" s="49"/>
      <c r="DE253" s="47"/>
      <c r="DF253" s="47"/>
      <c r="DG253" s="47"/>
      <c r="DH253" s="47"/>
      <c r="DI253" s="25"/>
      <c r="DJ253" s="44"/>
    </row>
    <row r="254" spans="8:114" s="212" customFormat="1">
      <c r="H254" s="239"/>
      <c r="J254" s="239"/>
      <c r="N254" s="46"/>
      <c r="T254" s="239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4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4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282"/>
      <c r="CM254" s="47"/>
      <c r="CN254" s="47"/>
      <c r="CO254" s="47"/>
      <c r="CP254" s="46"/>
      <c r="CQ254" s="47"/>
      <c r="CR254" s="49"/>
      <c r="CS254" s="49"/>
      <c r="CT254" s="49"/>
      <c r="CU254" s="49"/>
      <c r="CV254" s="49"/>
      <c r="CW254" s="49"/>
      <c r="CZ254" s="49"/>
      <c r="DA254" s="49"/>
      <c r="DB254" s="49"/>
      <c r="DC254" s="49"/>
      <c r="DD254" s="49"/>
      <c r="DE254" s="47"/>
      <c r="DF254" s="47"/>
      <c r="DG254" s="47"/>
      <c r="DH254" s="47"/>
      <c r="DI254" s="25"/>
      <c r="DJ254" s="44"/>
    </row>
    <row r="255" spans="8:114" s="212" customFormat="1">
      <c r="H255" s="239"/>
      <c r="J255" s="239"/>
      <c r="N255" s="46"/>
      <c r="T255" s="239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4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4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282"/>
      <c r="CM255" s="47"/>
      <c r="CN255" s="47"/>
      <c r="CO255" s="47"/>
      <c r="CP255" s="46"/>
      <c r="CQ255" s="47"/>
      <c r="CR255" s="49"/>
      <c r="CS255" s="49"/>
      <c r="CT255" s="49"/>
      <c r="CU255" s="49"/>
      <c r="CV255" s="49"/>
      <c r="CW255" s="49"/>
      <c r="CZ255" s="49"/>
      <c r="DA255" s="49"/>
      <c r="DB255" s="49"/>
      <c r="DC255" s="49"/>
      <c r="DD255" s="49"/>
      <c r="DE255" s="47"/>
      <c r="DF255" s="47"/>
      <c r="DG255" s="47"/>
      <c r="DH255" s="47"/>
      <c r="DI255" s="25"/>
      <c r="DJ255" s="44"/>
    </row>
    <row r="256" spans="8:114" s="212" customFormat="1">
      <c r="H256" s="239"/>
      <c r="J256" s="239"/>
      <c r="N256" s="46"/>
      <c r="T256" s="239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4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4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282"/>
      <c r="CM256" s="47"/>
      <c r="CN256" s="47"/>
      <c r="CO256" s="47"/>
      <c r="CP256" s="46"/>
      <c r="CQ256" s="47"/>
      <c r="CR256" s="49"/>
      <c r="CS256" s="49"/>
      <c r="CT256" s="49"/>
      <c r="CU256" s="49"/>
      <c r="CV256" s="49"/>
      <c r="CW256" s="49"/>
      <c r="CZ256" s="49"/>
      <c r="DA256" s="49"/>
      <c r="DB256" s="49"/>
      <c r="DC256" s="49"/>
      <c r="DD256" s="49"/>
      <c r="DE256" s="47"/>
      <c r="DF256" s="47"/>
      <c r="DG256" s="47"/>
      <c r="DH256" s="47"/>
      <c r="DI256" s="25"/>
      <c r="DJ256" s="44"/>
    </row>
    <row r="257" spans="8:114" s="212" customFormat="1">
      <c r="H257" s="239"/>
      <c r="J257" s="239"/>
      <c r="N257" s="46"/>
      <c r="T257" s="239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4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4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282"/>
      <c r="CM257" s="47"/>
      <c r="CN257" s="47"/>
      <c r="CO257" s="47"/>
      <c r="CP257" s="46"/>
      <c r="CQ257" s="47"/>
      <c r="CR257" s="49"/>
      <c r="CS257" s="49"/>
      <c r="CT257" s="49"/>
      <c r="CU257" s="49"/>
      <c r="CV257" s="49"/>
      <c r="CW257" s="49"/>
      <c r="CZ257" s="49"/>
      <c r="DA257" s="49"/>
      <c r="DB257" s="49"/>
      <c r="DC257" s="49"/>
      <c r="DD257" s="49"/>
      <c r="DE257" s="47"/>
      <c r="DF257" s="47"/>
      <c r="DG257" s="47"/>
      <c r="DH257" s="47"/>
      <c r="DI257" s="25"/>
      <c r="DJ257" s="44"/>
    </row>
    <row r="258" spans="8:114" s="212" customFormat="1">
      <c r="H258" s="239"/>
      <c r="J258" s="239"/>
      <c r="N258" s="46"/>
      <c r="T258" s="239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4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4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282"/>
      <c r="CM258" s="47"/>
      <c r="CN258" s="47"/>
      <c r="CO258" s="47"/>
      <c r="CP258" s="46"/>
      <c r="CQ258" s="47"/>
      <c r="CR258" s="49"/>
      <c r="CS258" s="49"/>
      <c r="CT258" s="49"/>
      <c r="CU258" s="49"/>
      <c r="CV258" s="49"/>
      <c r="CW258" s="49"/>
      <c r="CZ258" s="49"/>
      <c r="DA258" s="49"/>
      <c r="DB258" s="49"/>
      <c r="DC258" s="49"/>
      <c r="DD258" s="49"/>
      <c r="DE258" s="47"/>
      <c r="DF258" s="47"/>
      <c r="DG258" s="47"/>
      <c r="DH258" s="47"/>
      <c r="DI258" s="25"/>
      <c r="DJ258" s="44"/>
    </row>
    <row r="259" spans="8:114" s="212" customFormat="1">
      <c r="H259" s="239"/>
      <c r="J259" s="239"/>
      <c r="N259" s="46"/>
      <c r="T259" s="239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4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4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282"/>
      <c r="CM259" s="47"/>
      <c r="CN259" s="47"/>
      <c r="CO259" s="47"/>
      <c r="CP259" s="46"/>
      <c r="CQ259" s="47"/>
      <c r="CR259" s="49"/>
      <c r="CS259" s="49"/>
      <c r="CT259" s="49"/>
      <c r="CU259" s="49"/>
      <c r="CV259" s="49"/>
      <c r="CW259" s="49"/>
      <c r="CZ259" s="49"/>
      <c r="DA259" s="49"/>
      <c r="DB259" s="49"/>
      <c r="DC259" s="49"/>
      <c r="DD259" s="49"/>
      <c r="DE259" s="47"/>
      <c r="DF259" s="47"/>
      <c r="DG259" s="47"/>
      <c r="DH259" s="47"/>
      <c r="DI259" s="25"/>
      <c r="DJ259" s="44"/>
    </row>
    <row r="260" spans="8:114" s="212" customFormat="1">
      <c r="H260" s="239"/>
      <c r="J260" s="239"/>
      <c r="N260" s="46"/>
      <c r="T260" s="239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4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4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282"/>
      <c r="CM260" s="47"/>
      <c r="CN260" s="47"/>
      <c r="CO260" s="47"/>
      <c r="CP260" s="46"/>
      <c r="CQ260" s="47"/>
      <c r="CR260" s="49"/>
      <c r="CS260" s="49"/>
      <c r="CT260" s="49"/>
      <c r="CU260" s="49"/>
      <c r="CV260" s="49"/>
      <c r="CW260" s="49"/>
      <c r="CZ260" s="49"/>
      <c r="DA260" s="49"/>
      <c r="DB260" s="49"/>
      <c r="DC260" s="49"/>
      <c r="DD260" s="49"/>
      <c r="DE260" s="47"/>
      <c r="DF260" s="47"/>
      <c r="DG260" s="47"/>
      <c r="DH260" s="47"/>
      <c r="DI260" s="25"/>
      <c r="DJ260" s="44"/>
    </row>
    <row r="261" spans="8:114" s="212" customFormat="1">
      <c r="H261" s="239"/>
      <c r="J261" s="239"/>
      <c r="N261" s="46"/>
      <c r="T261" s="239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4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4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282"/>
      <c r="CM261" s="47"/>
      <c r="CN261" s="47"/>
      <c r="CO261" s="47"/>
      <c r="CP261" s="46"/>
      <c r="CQ261" s="47"/>
      <c r="CR261" s="49"/>
      <c r="CS261" s="49"/>
      <c r="CT261" s="49"/>
      <c r="CU261" s="49"/>
      <c r="CV261" s="49"/>
      <c r="CW261" s="49"/>
      <c r="CZ261" s="49"/>
      <c r="DA261" s="49"/>
      <c r="DB261" s="49"/>
      <c r="DC261" s="49"/>
      <c r="DD261" s="49"/>
      <c r="DE261" s="47"/>
      <c r="DF261" s="47"/>
      <c r="DG261" s="47"/>
      <c r="DH261" s="47"/>
      <c r="DI261" s="25"/>
      <c r="DJ261" s="44"/>
    </row>
    <row r="262" spans="8:114" s="212" customFormat="1">
      <c r="H262" s="239"/>
      <c r="J262" s="239"/>
      <c r="N262" s="46"/>
      <c r="T262" s="239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4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4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282"/>
      <c r="CM262" s="47"/>
      <c r="CN262" s="47"/>
      <c r="CO262" s="47"/>
      <c r="CP262" s="46"/>
      <c r="CQ262" s="47"/>
      <c r="CR262" s="49"/>
      <c r="CS262" s="49"/>
      <c r="CT262" s="49"/>
      <c r="CU262" s="49"/>
      <c r="CV262" s="49"/>
      <c r="CW262" s="49"/>
      <c r="CZ262" s="49"/>
      <c r="DA262" s="49"/>
      <c r="DB262" s="49"/>
      <c r="DC262" s="49"/>
      <c r="DD262" s="49"/>
      <c r="DE262" s="47"/>
      <c r="DF262" s="47"/>
      <c r="DG262" s="47"/>
      <c r="DH262" s="47"/>
      <c r="DI262" s="25"/>
      <c r="DJ262" s="44"/>
    </row>
    <row r="263" spans="8:114" s="212" customFormat="1">
      <c r="H263" s="239"/>
      <c r="J263" s="239"/>
      <c r="N263" s="46"/>
      <c r="T263" s="239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4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4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282"/>
      <c r="CM263" s="47"/>
      <c r="CN263" s="47"/>
      <c r="CO263" s="47"/>
      <c r="CP263" s="46"/>
      <c r="CQ263" s="47"/>
      <c r="CR263" s="49"/>
      <c r="CS263" s="49"/>
      <c r="CT263" s="49"/>
      <c r="CU263" s="49"/>
      <c r="CV263" s="49"/>
      <c r="CW263" s="49"/>
      <c r="CZ263" s="49"/>
      <c r="DA263" s="49"/>
      <c r="DB263" s="49"/>
      <c r="DC263" s="49"/>
      <c r="DD263" s="49"/>
      <c r="DE263" s="47"/>
      <c r="DF263" s="47"/>
      <c r="DG263" s="47"/>
      <c r="DH263" s="47"/>
      <c r="DI263" s="25"/>
      <c r="DJ263" s="44"/>
    </row>
    <row r="264" spans="8:114" s="212" customFormat="1">
      <c r="H264" s="239"/>
      <c r="J264" s="239"/>
      <c r="N264" s="46"/>
      <c r="T264" s="239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4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4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282"/>
      <c r="CM264" s="47"/>
      <c r="CN264" s="47"/>
      <c r="CO264" s="47"/>
      <c r="CP264" s="46"/>
      <c r="CQ264" s="47"/>
      <c r="CR264" s="49"/>
      <c r="CS264" s="49"/>
      <c r="CT264" s="49"/>
      <c r="CU264" s="49"/>
      <c r="CV264" s="49"/>
      <c r="CW264" s="49"/>
      <c r="CZ264" s="49"/>
      <c r="DA264" s="49"/>
      <c r="DB264" s="49"/>
      <c r="DC264" s="49"/>
      <c r="DD264" s="49"/>
      <c r="DE264" s="47"/>
      <c r="DF264" s="47"/>
      <c r="DG264" s="47"/>
      <c r="DH264" s="47"/>
      <c r="DI264" s="25"/>
      <c r="DJ264" s="44"/>
    </row>
    <row r="265" spans="8:114" s="212" customFormat="1">
      <c r="H265" s="239"/>
      <c r="J265" s="239"/>
      <c r="N265" s="46"/>
      <c r="T265" s="239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4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4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282"/>
      <c r="CM265" s="47"/>
      <c r="CN265" s="47"/>
      <c r="CO265" s="47"/>
      <c r="CP265" s="46"/>
      <c r="CQ265" s="47"/>
      <c r="CR265" s="49"/>
      <c r="CS265" s="49"/>
      <c r="CT265" s="49"/>
      <c r="CU265" s="49"/>
      <c r="CV265" s="49"/>
      <c r="CW265" s="49"/>
      <c r="CZ265" s="49"/>
      <c r="DA265" s="49"/>
      <c r="DB265" s="49"/>
      <c r="DC265" s="49"/>
      <c r="DD265" s="49"/>
      <c r="DE265" s="47"/>
      <c r="DF265" s="47"/>
      <c r="DG265" s="47"/>
      <c r="DH265" s="47"/>
      <c r="DI265" s="25"/>
      <c r="DJ265" s="44"/>
    </row>
    <row r="266" spans="8:114" s="212" customFormat="1">
      <c r="H266" s="239"/>
      <c r="J266" s="239"/>
      <c r="N266" s="46"/>
      <c r="T266" s="239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4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4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282"/>
      <c r="CM266" s="47"/>
      <c r="CN266" s="47"/>
      <c r="CO266" s="47"/>
      <c r="CP266" s="46"/>
      <c r="CQ266" s="47"/>
      <c r="CR266" s="49"/>
      <c r="CS266" s="49"/>
      <c r="CT266" s="49"/>
      <c r="CU266" s="49"/>
      <c r="CV266" s="49"/>
      <c r="CW266" s="49"/>
      <c r="CZ266" s="49"/>
      <c r="DA266" s="49"/>
      <c r="DB266" s="49"/>
      <c r="DC266" s="49"/>
      <c r="DD266" s="49"/>
      <c r="DE266" s="47"/>
      <c r="DF266" s="47"/>
      <c r="DG266" s="47"/>
      <c r="DH266" s="47"/>
      <c r="DI266" s="25"/>
      <c r="DJ266" s="44"/>
    </row>
    <row r="267" spans="8:114" s="212" customFormat="1">
      <c r="H267" s="239"/>
      <c r="J267" s="239"/>
      <c r="N267" s="46"/>
      <c r="T267" s="239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4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4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282"/>
      <c r="CM267" s="47"/>
      <c r="CN267" s="47"/>
      <c r="CO267" s="47"/>
      <c r="CP267" s="46"/>
      <c r="CQ267" s="47"/>
      <c r="CR267" s="49"/>
      <c r="CS267" s="49"/>
      <c r="CT267" s="49"/>
      <c r="CU267" s="49"/>
      <c r="CV267" s="49"/>
      <c r="CW267" s="49"/>
      <c r="CZ267" s="49"/>
      <c r="DA267" s="49"/>
      <c r="DB267" s="49"/>
      <c r="DC267" s="49"/>
      <c r="DD267" s="49"/>
      <c r="DE267" s="47"/>
      <c r="DF267" s="47"/>
      <c r="DG267" s="47"/>
      <c r="DH267" s="47"/>
      <c r="DI267" s="25"/>
      <c r="DJ267" s="44"/>
    </row>
    <row r="268" spans="8:114" s="212" customFormat="1">
      <c r="H268" s="239"/>
      <c r="J268" s="239"/>
      <c r="N268" s="46"/>
      <c r="T268" s="239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4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4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282"/>
      <c r="CM268" s="47"/>
      <c r="CN268" s="47"/>
      <c r="CO268" s="47"/>
      <c r="CP268" s="46"/>
      <c r="CQ268" s="47"/>
      <c r="CR268" s="49"/>
      <c r="CS268" s="49"/>
      <c r="CT268" s="49"/>
      <c r="CU268" s="49"/>
      <c r="CV268" s="49"/>
      <c r="CW268" s="49"/>
      <c r="CZ268" s="49"/>
      <c r="DA268" s="49"/>
      <c r="DB268" s="49"/>
      <c r="DC268" s="49"/>
      <c r="DD268" s="49"/>
      <c r="DE268" s="47"/>
      <c r="DF268" s="47"/>
      <c r="DG268" s="47"/>
      <c r="DH268" s="47"/>
      <c r="DI268" s="25"/>
      <c r="DJ268" s="44"/>
    </row>
    <row r="269" spans="8:114" s="212" customFormat="1">
      <c r="H269" s="239"/>
      <c r="J269" s="239"/>
      <c r="N269" s="46"/>
      <c r="T269" s="239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4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4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282"/>
      <c r="CM269" s="47"/>
      <c r="CN269" s="47"/>
      <c r="CO269" s="47"/>
      <c r="CP269" s="46"/>
      <c r="CQ269" s="47"/>
      <c r="CR269" s="49"/>
      <c r="CS269" s="49"/>
      <c r="CT269" s="49"/>
      <c r="CU269" s="49"/>
      <c r="CV269" s="49"/>
      <c r="CW269" s="49"/>
      <c r="CZ269" s="49"/>
      <c r="DA269" s="49"/>
      <c r="DB269" s="49"/>
      <c r="DC269" s="49"/>
      <c r="DD269" s="49"/>
      <c r="DE269" s="47"/>
      <c r="DF269" s="47"/>
      <c r="DG269" s="47"/>
      <c r="DH269" s="47"/>
      <c r="DI269" s="25"/>
      <c r="DJ269" s="44"/>
    </row>
    <row r="270" spans="8:114" s="212" customFormat="1">
      <c r="H270" s="239"/>
      <c r="J270" s="239"/>
      <c r="N270" s="46"/>
      <c r="T270" s="239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4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4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282"/>
      <c r="CM270" s="47"/>
      <c r="CN270" s="47"/>
      <c r="CO270" s="47"/>
      <c r="CP270" s="46"/>
      <c r="CQ270" s="47"/>
      <c r="CR270" s="49"/>
      <c r="CS270" s="49"/>
      <c r="CT270" s="49"/>
      <c r="CU270" s="49"/>
      <c r="CV270" s="49"/>
      <c r="CW270" s="49"/>
      <c r="CZ270" s="49"/>
      <c r="DA270" s="49"/>
      <c r="DB270" s="49"/>
      <c r="DC270" s="49"/>
      <c r="DD270" s="49"/>
      <c r="DE270" s="47"/>
      <c r="DF270" s="47"/>
      <c r="DG270" s="47"/>
      <c r="DH270" s="47"/>
      <c r="DI270" s="25"/>
      <c r="DJ270" s="44"/>
    </row>
    <row r="271" spans="8:114" s="212" customFormat="1">
      <c r="H271" s="239"/>
      <c r="J271" s="239"/>
      <c r="N271" s="46"/>
      <c r="T271" s="239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4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4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282"/>
      <c r="CM271" s="47"/>
      <c r="CN271" s="47"/>
      <c r="CO271" s="47"/>
      <c r="CP271" s="46"/>
      <c r="CQ271" s="47"/>
      <c r="CR271" s="49"/>
      <c r="CS271" s="49"/>
      <c r="CT271" s="49"/>
      <c r="CU271" s="49"/>
      <c r="CV271" s="49"/>
      <c r="CW271" s="49"/>
      <c r="CZ271" s="49"/>
      <c r="DA271" s="49"/>
      <c r="DB271" s="49"/>
      <c r="DC271" s="49"/>
      <c r="DD271" s="49"/>
      <c r="DE271" s="47"/>
      <c r="DF271" s="47"/>
      <c r="DG271" s="47"/>
      <c r="DH271" s="47"/>
      <c r="DI271" s="25"/>
      <c r="DJ271" s="44"/>
    </row>
    <row r="272" spans="8:114" s="212" customFormat="1">
      <c r="H272" s="239"/>
      <c r="J272" s="239"/>
      <c r="N272" s="46"/>
      <c r="T272" s="239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4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4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282"/>
      <c r="CM272" s="47"/>
      <c r="CN272" s="47"/>
      <c r="CO272" s="47"/>
      <c r="CP272" s="46"/>
      <c r="CQ272" s="47"/>
      <c r="CR272" s="49"/>
      <c r="CS272" s="49"/>
      <c r="CT272" s="49"/>
      <c r="CU272" s="49"/>
      <c r="CV272" s="49"/>
      <c r="CW272" s="49"/>
      <c r="CZ272" s="49"/>
      <c r="DA272" s="49"/>
      <c r="DB272" s="49"/>
      <c r="DC272" s="49"/>
      <c r="DD272" s="49"/>
      <c r="DE272" s="47"/>
      <c r="DF272" s="47"/>
      <c r="DG272" s="47"/>
      <c r="DH272" s="47"/>
      <c r="DI272" s="25"/>
      <c r="DJ272" s="44"/>
    </row>
    <row r="273" spans="8:114" s="212" customFormat="1">
      <c r="H273" s="239"/>
      <c r="J273" s="239"/>
      <c r="N273" s="46"/>
      <c r="T273" s="239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4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4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282"/>
      <c r="CM273" s="47"/>
      <c r="CN273" s="47"/>
      <c r="CO273" s="47"/>
      <c r="CP273" s="46"/>
      <c r="CQ273" s="47"/>
      <c r="CR273" s="49"/>
      <c r="CS273" s="49"/>
      <c r="CT273" s="49"/>
      <c r="CU273" s="49"/>
      <c r="CV273" s="49"/>
      <c r="CW273" s="49"/>
      <c r="CZ273" s="49"/>
      <c r="DA273" s="49"/>
      <c r="DB273" s="49"/>
      <c r="DC273" s="49"/>
      <c r="DD273" s="49"/>
      <c r="DE273" s="47"/>
      <c r="DF273" s="47"/>
      <c r="DG273" s="47"/>
      <c r="DH273" s="47"/>
      <c r="DI273" s="25"/>
      <c r="DJ273" s="44"/>
    </row>
    <row r="274" spans="8:114" s="212" customFormat="1">
      <c r="H274" s="239"/>
      <c r="J274" s="239"/>
      <c r="N274" s="46"/>
      <c r="T274" s="239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4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4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282"/>
      <c r="CM274" s="47"/>
      <c r="CN274" s="47"/>
      <c r="CO274" s="47"/>
      <c r="CP274" s="46"/>
      <c r="CQ274" s="47"/>
      <c r="CR274" s="49"/>
      <c r="CS274" s="49"/>
      <c r="CT274" s="49"/>
      <c r="CU274" s="49"/>
      <c r="CV274" s="49"/>
      <c r="CW274" s="49"/>
      <c r="CZ274" s="49"/>
      <c r="DA274" s="49"/>
      <c r="DB274" s="49"/>
      <c r="DC274" s="49"/>
      <c r="DD274" s="49"/>
      <c r="DE274" s="47"/>
      <c r="DF274" s="47"/>
      <c r="DG274" s="47"/>
      <c r="DH274" s="47"/>
      <c r="DI274" s="25"/>
      <c r="DJ274" s="44"/>
    </row>
    <row r="275" spans="8:114" s="212" customFormat="1">
      <c r="H275" s="239"/>
      <c r="J275" s="239"/>
      <c r="N275" s="46"/>
      <c r="T275" s="239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4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4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282"/>
      <c r="CM275" s="47"/>
      <c r="CN275" s="47"/>
      <c r="CO275" s="47"/>
      <c r="CP275" s="46"/>
      <c r="CQ275" s="47"/>
      <c r="CR275" s="49"/>
      <c r="CS275" s="49"/>
      <c r="CT275" s="49"/>
      <c r="CU275" s="49"/>
      <c r="CV275" s="49"/>
      <c r="CW275" s="49"/>
      <c r="CZ275" s="49"/>
      <c r="DA275" s="49"/>
      <c r="DB275" s="49"/>
      <c r="DC275" s="49"/>
      <c r="DD275" s="49"/>
      <c r="DE275" s="47"/>
      <c r="DF275" s="47"/>
      <c r="DG275" s="47"/>
      <c r="DH275" s="47"/>
      <c r="DI275" s="25"/>
      <c r="DJ275" s="44"/>
    </row>
    <row r="276" spans="8:114" s="212" customFormat="1">
      <c r="H276" s="239"/>
      <c r="J276" s="239"/>
      <c r="N276" s="46"/>
      <c r="T276" s="239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4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4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282"/>
      <c r="CM276" s="47"/>
      <c r="CN276" s="47"/>
      <c r="CO276" s="47"/>
      <c r="CP276" s="46"/>
      <c r="CQ276" s="47"/>
      <c r="CR276" s="49"/>
      <c r="CS276" s="49"/>
      <c r="CT276" s="49"/>
      <c r="CU276" s="49"/>
      <c r="CV276" s="49"/>
      <c r="CW276" s="49"/>
      <c r="CZ276" s="49"/>
      <c r="DA276" s="49"/>
      <c r="DB276" s="49"/>
      <c r="DC276" s="49"/>
      <c r="DD276" s="49"/>
      <c r="DE276" s="47"/>
      <c r="DF276" s="47"/>
      <c r="DG276" s="47"/>
      <c r="DH276" s="47"/>
      <c r="DI276" s="25"/>
      <c r="DJ276" s="44"/>
    </row>
    <row r="277" spans="8:114" s="212" customFormat="1">
      <c r="H277" s="239"/>
      <c r="J277" s="239"/>
      <c r="N277" s="46"/>
      <c r="T277" s="239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4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4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282"/>
      <c r="CM277" s="47"/>
      <c r="CN277" s="47"/>
      <c r="CO277" s="47"/>
      <c r="CP277" s="46"/>
      <c r="CQ277" s="47"/>
      <c r="CR277" s="49"/>
      <c r="CS277" s="49"/>
      <c r="CT277" s="49"/>
      <c r="CU277" s="49"/>
      <c r="CV277" s="49"/>
      <c r="CW277" s="49"/>
      <c r="CZ277" s="49"/>
      <c r="DA277" s="49"/>
      <c r="DB277" s="49"/>
      <c r="DC277" s="49"/>
      <c r="DD277" s="49"/>
      <c r="DE277" s="47"/>
      <c r="DF277" s="47"/>
      <c r="DG277" s="47"/>
      <c r="DH277" s="47"/>
      <c r="DI277" s="25"/>
      <c r="DJ277" s="44"/>
    </row>
    <row r="278" spans="8:114" s="212" customFormat="1">
      <c r="H278" s="239"/>
      <c r="J278" s="239"/>
      <c r="N278" s="46"/>
      <c r="T278" s="239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4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4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282"/>
      <c r="CM278" s="47"/>
      <c r="CN278" s="47"/>
      <c r="CO278" s="47"/>
      <c r="CP278" s="46"/>
      <c r="CQ278" s="47"/>
      <c r="CR278" s="49"/>
      <c r="CS278" s="49"/>
      <c r="CT278" s="49"/>
      <c r="CU278" s="49"/>
      <c r="CV278" s="49"/>
      <c r="CW278" s="49"/>
      <c r="CZ278" s="49"/>
      <c r="DA278" s="49"/>
      <c r="DB278" s="49"/>
      <c r="DC278" s="49"/>
      <c r="DD278" s="49"/>
      <c r="DE278" s="47"/>
      <c r="DF278" s="47"/>
      <c r="DG278" s="47"/>
      <c r="DH278" s="47"/>
      <c r="DI278" s="25"/>
      <c r="DJ278" s="44"/>
    </row>
    <row r="279" spans="8:114" s="212" customFormat="1">
      <c r="H279" s="239"/>
      <c r="J279" s="239"/>
      <c r="N279" s="46"/>
      <c r="T279" s="239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4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4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282"/>
      <c r="CM279" s="47"/>
      <c r="CN279" s="47"/>
      <c r="CO279" s="47"/>
      <c r="CP279" s="46"/>
      <c r="CQ279" s="47"/>
      <c r="CR279" s="49"/>
      <c r="CS279" s="49"/>
      <c r="CT279" s="49"/>
      <c r="CU279" s="49"/>
      <c r="CV279" s="49"/>
      <c r="CW279" s="49"/>
      <c r="CZ279" s="49"/>
      <c r="DA279" s="49"/>
      <c r="DB279" s="49"/>
      <c r="DC279" s="49"/>
      <c r="DD279" s="49"/>
      <c r="DE279" s="47"/>
      <c r="DF279" s="47"/>
      <c r="DG279" s="47"/>
      <c r="DH279" s="47"/>
      <c r="DI279" s="25"/>
      <c r="DJ279" s="44"/>
    </row>
    <row r="280" spans="8:114" s="212" customFormat="1">
      <c r="H280" s="239"/>
      <c r="J280" s="239"/>
      <c r="N280" s="46"/>
      <c r="T280" s="239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4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4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282"/>
      <c r="CM280" s="47"/>
      <c r="CN280" s="47"/>
      <c r="CO280" s="47"/>
      <c r="CP280" s="46"/>
      <c r="CQ280" s="47"/>
      <c r="CR280" s="49"/>
      <c r="CS280" s="49"/>
      <c r="CT280" s="49"/>
      <c r="CU280" s="49"/>
      <c r="CV280" s="49"/>
      <c r="CW280" s="49"/>
      <c r="CZ280" s="49"/>
      <c r="DA280" s="49"/>
      <c r="DB280" s="49"/>
      <c r="DC280" s="49"/>
      <c r="DD280" s="49"/>
      <c r="DE280" s="47"/>
      <c r="DF280" s="47"/>
      <c r="DG280" s="47"/>
      <c r="DH280" s="47"/>
      <c r="DI280" s="25"/>
      <c r="DJ280" s="44"/>
    </row>
    <row r="281" spans="8:114" s="212" customFormat="1">
      <c r="H281" s="239"/>
      <c r="J281" s="239"/>
      <c r="N281" s="46"/>
      <c r="T281" s="239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4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4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282"/>
      <c r="CM281" s="47"/>
      <c r="CN281" s="47"/>
      <c r="CO281" s="47"/>
      <c r="CP281" s="46"/>
      <c r="CQ281" s="47"/>
      <c r="CR281" s="49"/>
      <c r="CS281" s="49"/>
      <c r="CT281" s="49"/>
      <c r="CU281" s="49"/>
      <c r="CV281" s="49"/>
      <c r="CW281" s="49"/>
      <c r="CZ281" s="49"/>
      <c r="DA281" s="49"/>
      <c r="DB281" s="49"/>
      <c r="DC281" s="49"/>
      <c r="DD281" s="49"/>
      <c r="DE281" s="47"/>
      <c r="DF281" s="47"/>
      <c r="DG281" s="47"/>
      <c r="DH281" s="47"/>
      <c r="DI281" s="25"/>
      <c r="DJ281" s="44"/>
    </row>
    <row r="282" spans="8:114" s="212" customFormat="1">
      <c r="H282" s="239"/>
      <c r="J282" s="239"/>
      <c r="N282" s="46"/>
      <c r="T282" s="239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4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4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282"/>
      <c r="CM282" s="47"/>
      <c r="CN282" s="47"/>
      <c r="CO282" s="47"/>
      <c r="CP282" s="46"/>
      <c r="CQ282" s="47"/>
      <c r="CR282" s="49"/>
      <c r="CS282" s="49"/>
      <c r="CT282" s="49"/>
      <c r="CU282" s="49"/>
      <c r="CV282" s="49"/>
      <c r="CW282" s="49"/>
      <c r="CZ282" s="49"/>
      <c r="DA282" s="49"/>
      <c r="DB282" s="49"/>
      <c r="DC282" s="49"/>
      <c r="DD282" s="49"/>
      <c r="DE282" s="47"/>
      <c r="DF282" s="47"/>
      <c r="DG282" s="47"/>
      <c r="DH282" s="47"/>
      <c r="DI282" s="25"/>
      <c r="DJ282" s="44"/>
    </row>
    <row r="283" spans="8:114" s="212" customFormat="1">
      <c r="H283" s="239"/>
      <c r="J283" s="239"/>
      <c r="N283" s="46"/>
      <c r="T283" s="239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4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4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282"/>
      <c r="CM283" s="47"/>
      <c r="CN283" s="47"/>
      <c r="CO283" s="47"/>
      <c r="CP283" s="46"/>
      <c r="CQ283" s="47"/>
      <c r="CR283" s="49"/>
      <c r="CS283" s="49"/>
      <c r="CT283" s="49"/>
      <c r="CU283" s="49"/>
      <c r="CV283" s="49"/>
      <c r="CW283" s="49"/>
      <c r="CZ283" s="49"/>
      <c r="DA283" s="49"/>
      <c r="DB283" s="49"/>
      <c r="DC283" s="49"/>
      <c r="DD283" s="49"/>
      <c r="DE283" s="47"/>
      <c r="DF283" s="47"/>
      <c r="DG283" s="47"/>
      <c r="DH283" s="47"/>
      <c r="DI283" s="25"/>
      <c r="DJ283" s="44"/>
    </row>
    <row r="284" spans="8:114" s="212" customFormat="1">
      <c r="H284" s="239"/>
      <c r="J284" s="239"/>
      <c r="N284" s="46"/>
      <c r="T284" s="239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4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4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282"/>
      <c r="CM284" s="47"/>
      <c r="CN284" s="47"/>
      <c r="CO284" s="47"/>
      <c r="CP284" s="46"/>
      <c r="CQ284" s="47"/>
      <c r="CR284" s="49"/>
      <c r="CS284" s="49"/>
      <c r="CT284" s="49"/>
      <c r="CU284" s="49"/>
      <c r="CV284" s="49"/>
      <c r="CW284" s="49"/>
      <c r="CZ284" s="49"/>
      <c r="DA284" s="49"/>
      <c r="DB284" s="49"/>
      <c r="DC284" s="49"/>
      <c r="DD284" s="49"/>
      <c r="DE284" s="47"/>
      <c r="DF284" s="47"/>
      <c r="DG284" s="47"/>
      <c r="DH284" s="47"/>
      <c r="DI284" s="25"/>
      <c r="DJ284" s="44"/>
    </row>
    <row r="285" spans="8:114" s="212" customFormat="1">
      <c r="H285" s="239"/>
      <c r="J285" s="239"/>
      <c r="N285" s="46"/>
      <c r="T285" s="239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4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4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282"/>
      <c r="CM285" s="47"/>
      <c r="CN285" s="47"/>
      <c r="CO285" s="47"/>
      <c r="CP285" s="46"/>
      <c r="CQ285" s="47"/>
      <c r="CR285" s="49"/>
      <c r="CS285" s="49"/>
      <c r="CT285" s="49"/>
      <c r="CU285" s="49"/>
      <c r="CV285" s="49"/>
      <c r="CW285" s="49"/>
      <c r="CZ285" s="49"/>
      <c r="DA285" s="49"/>
      <c r="DB285" s="49"/>
      <c r="DC285" s="49"/>
      <c r="DD285" s="49"/>
      <c r="DE285" s="47"/>
      <c r="DF285" s="47"/>
      <c r="DG285" s="47"/>
      <c r="DH285" s="47"/>
      <c r="DI285" s="25"/>
      <c r="DJ285" s="44"/>
    </row>
    <row r="286" spans="8:114" s="212" customFormat="1">
      <c r="H286" s="239"/>
      <c r="J286" s="239"/>
      <c r="N286" s="46"/>
      <c r="T286" s="239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4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4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282"/>
      <c r="CM286" s="47"/>
      <c r="CN286" s="47"/>
      <c r="CO286" s="47"/>
      <c r="CP286" s="46"/>
      <c r="CQ286" s="47"/>
      <c r="CR286" s="49"/>
      <c r="CS286" s="49"/>
      <c r="CT286" s="49"/>
      <c r="CU286" s="49"/>
      <c r="CV286" s="49"/>
      <c r="CW286" s="49"/>
      <c r="CZ286" s="49"/>
      <c r="DA286" s="49"/>
      <c r="DB286" s="49"/>
      <c r="DC286" s="49"/>
      <c r="DD286" s="49"/>
      <c r="DE286" s="47"/>
      <c r="DF286" s="47"/>
      <c r="DG286" s="47"/>
      <c r="DH286" s="47"/>
      <c r="DI286" s="25"/>
      <c r="DJ286" s="44"/>
    </row>
    <row r="287" spans="8:114" s="212" customFormat="1">
      <c r="H287" s="239"/>
      <c r="J287" s="239"/>
      <c r="N287" s="46"/>
      <c r="T287" s="239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4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4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282"/>
      <c r="CM287" s="47"/>
      <c r="CN287" s="47"/>
      <c r="CO287" s="47"/>
      <c r="CP287" s="46"/>
      <c r="CQ287" s="47"/>
      <c r="CR287" s="49"/>
      <c r="CS287" s="49"/>
      <c r="CT287" s="49"/>
      <c r="CU287" s="49"/>
      <c r="CV287" s="49"/>
      <c r="CW287" s="49"/>
      <c r="CZ287" s="49"/>
      <c r="DA287" s="49"/>
      <c r="DB287" s="49"/>
      <c r="DC287" s="49"/>
      <c r="DD287" s="49"/>
      <c r="DE287" s="47"/>
      <c r="DF287" s="47"/>
      <c r="DG287" s="47"/>
      <c r="DH287" s="47"/>
      <c r="DI287" s="25"/>
      <c r="DJ287" s="44"/>
    </row>
    <row r="288" spans="8:114" s="212" customFormat="1">
      <c r="H288" s="239"/>
      <c r="J288" s="239"/>
      <c r="N288" s="46"/>
      <c r="T288" s="239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4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4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282"/>
      <c r="CM288" s="47"/>
      <c r="CN288" s="47"/>
      <c r="CO288" s="47"/>
      <c r="CP288" s="46"/>
      <c r="CQ288" s="47"/>
      <c r="CR288" s="49"/>
      <c r="CS288" s="49"/>
      <c r="CT288" s="49"/>
      <c r="CU288" s="49"/>
      <c r="CV288" s="49"/>
      <c r="CW288" s="49"/>
      <c r="CZ288" s="49"/>
      <c r="DA288" s="49"/>
      <c r="DB288" s="49"/>
      <c r="DC288" s="49"/>
      <c r="DD288" s="49"/>
      <c r="DE288" s="47"/>
      <c r="DF288" s="47"/>
      <c r="DG288" s="47"/>
      <c r="DH288" s="47"/>
      <c r="DI288" s="25"/>
      <c r="DJ288" s="44"/>
    </row>
    <row r="289" spans="8:114" s="212" customFormat="1">
      <c r="H289" s="239"/>
      <c r="J289" s="239"/>
      <c r="N289" s="46"/>
      <c r="T289" s="239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4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4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282"/>
      <c r="CM289" s="47"/>
      <c r="CN289" s="47"/>
      <c r="CO289" s="47"/>
      <c r="CP289" s="46"/>
      <c r="CQ289" s="47"/>
      <c r="CR289" s="49"/>
      <c r="CS289" s="49"/>
      <c r="CT289" s="49"/>
      <c r="CU289" s="49"/>
      <c r="CV289" s="49"/>
      <c r="CW289" s="49"/>
      <c r="CZ289" s="49"/>
      <c r="DA289" s="49"/>
      <c r="DB289" s="49"/>
      <c r="DC289" s="49"/>
      <c r="DD289" s="49"/>
      <c r="DE289" s="47"/>
      <c r="DF289" s="47"/>
      <c r="DG289" s="47"/>
      <c r="DH289" s="47"/>
      <c r="DI289" s="25"/>
      <c r="DJ289" s="44"/>
    </row>
    <row r="290" spans="8:114" s="212" customFormat="1">
      <c r="H290" s="239"/>
      <c r="J290" s="239"/>
      <c r="N290" s="46"/>
      <c r="T290" s="239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4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4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282"/>
      <c r="CM290" s="47"/>
      <c r="CN290" s="47"/>
      <c r="CO290" s="47"/>
      <c r="CP290" s="46"/>
      <c r="CQ290" s="47"/>
      <c r="CR290" s="49"/>
      <c r="CS290" s="49"/>
      <c r="CT290" s="49"/>
      <c r="CU290" s="49"/>
      <c r="CV290" s="49"/>
      <c r="CW290" s="49"/>
      <c r="CZ290" s="49"/>
      <c r="DA290" s="49"/>
      <c r="DB290" s="49"/>
      <c r="DC290" s="49"/>
      <c r="DD290" s="49"/>
      <c r="DE290" s="47"/>
      <c r="DF290" s="47"/>
      <c r="DG290" s="47"/>
      <c r="DH290" s="47"/>
      <c r="DI290" s="25"/>
      <c r="DJ290" s="44"/>
    </row>
    <row r="291" spans="8:114" s="212" customFormat="1">
      <c r="H291" s="239"/>
      <c r="J291" s="239"/>
      <c r="N291" s="46"/>
      <c r="T291" s="239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4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4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282"/>
      <c r="CM291" s="47"/>
      <c r="CN291" s="47"/>
      <c r="CO291" s="47"/>
      <c r="CP291" s="46"/>
      <c r="CQ291" s="47"/>
      <c r="CR291" s="49"/>
      <c r="CS291" s="49"/>
      <c r="CT291" s="49"/>
      <c r="CU291" s="49"/>
      <c r="CV291" s="49"/>
      <c r="CW291" s="49"/>
      <c r="CZ291" s="49"/>
      <c r="DA291" s="49"/>
      <c r="DB291" s="49"/>
      <c r="DC291" s="49"/>
      <c r="DD291" s="49"/>
      <c r="DE291" s="47"/>
      <c r="DF291" s="47"/>
      <c r="DG291" s="47"/>
      <c r="DH291" s="47"/>
      <c r="DI291" s="25"/>
      <c r="DJ291" s="44"/>
    </row>
    <row r="292" spans="8:114" s="212" customFormat="1">
      <c r="H292" s="239"/>
      <c r="J292" s="239"/>
      <c r="N292" s="46"/>
      <c r="T292" s="239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4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4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282"/>
      <c r="CM292" s="47"/>
      <c r="CN292" s="47"/>
      <c r="CO292" s="47"/>
      <c r="CP292" s="46"/>
      <c r="CQ292" s="47"/>
      <c r="CR292" s="49"/>
      <c r="CS292" s="49"/>
      <c r="CT292" s="49"/>
      <c r="CU292" s="49"/>
      <c r="CV292" s="49"/>
      <c r="CW292" s="49"/>
      <c r="CZ292" s="49"/>
      <c r="DA292" s="49"/>
      <c r="DB292" s="49"/>
      <c r="DC292" s="49"/>
      <c r="DD292" s="49"/>
      <c r="DE292" s="47"/>
      <c r="DF292" s="47"/>
      <c r="DG292" s="47"/>
      <c r="DH292" s="47"/>
      <c r="DI292" s="25"/>
      <c r="DJ292" s="44"/>
    </row>
    <row r="293" spans="8:114" s="212" customFormat="1">
      <c r="H293" s="239"/>
      <c r="J293" s="239"/>
      <c r="N293" s="46"/>
      <c r="T293" s="239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4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4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282"/>
      <c r="CM293" s="47"/>
      <c r="CN293" s="47"/>
      <c r="CO293" s="47"/>
      <c r="CP293" s="46"/>
      <c r="CQ293" s="47"/>
      <c r="CR293" s="49"/>
      <c r="CS293" s="49"/>
      <c r="CT293" s="49"/>
      <c r="CU293" s="49"/>
      <c r="CV293" s="49"/>
      <c r="CW293" s="49"/>
      <c r="CZ293" s="49"/>
      <c r="DA293" s="49"/>
      <c r="DB293" s="49"/>
      <c r="DC293" s="49"/>
      <c r="DD293" s="49"/>
      <c r="DE293" s="47"/>
      <c r="DF293" s="47"/>
      <c r="DG293" s="47"/>
      <c r="DH293" s="47"/>
      <c r="DI293" s="25"/>
      <c r="DJ293" s="44"/>
    </row>
    <row r="294" spans="8:114" s="212" customFormat="1">
      <c r="H294" s="239"/>
      <c r="J294" s="239"/>
      <c r="N294" s="46"/>
      <c r="T294" s="239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4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4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282"/>
      <c r="CM294" s="47"/>
      <c r="CN294" s="47"/>
      <c r="CO294" s="47"/>
      <c r="CP294" s="46"/>
      <c r="CQ294" s="47"/>
      <c r="CR294" s="49"/>
      <c r="CS294" s="49"/>
      <c r="CT294" s="49"/>
      <c r="CU294" s="49"/>
      <c r="CV294" s="49"/>
      <c r="CW294" s="49"/>
      <c r="CZ294" s="49"/>
      <c r="DA294" s="49"/>
      <c r="DB294" s="49"/>
      <c r="DC294" s="49"/>
      <c r="DD294" s="49"/>
      <c r="DE294" s="47"/>
      <c r="DF294" s="47"/>
      <c r="DG294" s="47"/>
      <c r="DH294" s="47"/>
      <c r="DI294" s="25"/>
      <c r="DJ294" s="44"/>
    </row>
    <row r="295" spans="8:114" s="212" customFormat="1">
      <c r="H295" s="239"/>
      <c r="J295" s="239"/>
      <c r="N295" s="46"/>
      <c r="T295" s="239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4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4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282"/>
      <c r="CM295" s="47"/>
      <c r="CN295" s="47"/>
      <c r="CO295" s="47"/>
      <c r="CP295" s="46"/>
      <c r="CQ295" s="47"/>
      <c r="CR295" s="49"/>
      <c r="CS295" s="49"/>
      <c r="CT295" s="49"/>
      <c r="CU295" s="49"/>
      <c r="CV295" s="49"/>
      <c r="CW295" s="49"/>
      <c r="CZ295" s="49"/>
      <c r="DA295" s="49"/>
      <c r="DB295" s="49"/>
      <c r="DC295" s="49"/>
      <c r="DD295" s="49"/>
      <c r="DE295" s="47"/>
      <c r="DF295" s="47"/>
      <c r="DG295" s="47"/>
      <c r="DH295" s="47"/>
      <c r="DI295" s="25"/>
      <c r="DJ295" s="44"/>
    </row>
    <row r="296" spans="8:114" s="212" customFormat="1">
      <c r="H296" s="239"/>
      <c r="J296" s="239"/>
      <c r="N296" s="46"/>
      <c r="T296" s="239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4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4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282"/>
      <c r="CM296" s="47"/>
      <c r="CN296" s="47"/>
      <c r="CO296" s="47"/>
      <c r="CP296" s="46"/>
      <c r="CQ296" s="47"/>
      <c r="CR296" s="49"/>
      <c r="CS296" s="49"/>
      <c r="CT296" s="49"/>
      <c r="CU296" s="49"/>
      <c r="CV296" s="49"/>
      <c r="CW296" s="49"/>
      <c r="CZ296" s="49"/>
      <c r="DA296" s="49"/>
      <c r="DB296" s="49"/>
      <c r="DC296" s="49"/>
      <c r="DD296" s="49"/>
      <c r="DE296" s="47"/>
      <c r="DF296" s="47"/>
      <c r="DG296" s="47"/>
      <c r="DH296" s="47"/>
      <c r="DI296" s="25"/>
      <c r="DJ296" s="44"/>
    </row>
    <row r="297" spans="8:114" s="212" customFormat="1">
      <c r="H297" s="239"/>
      <c r="J297" s="239"/>
      <c r="N297" s="46"/>
      <c r="T297" s="239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4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4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282"/>
      <c r="CM297" s="47"/>
      <c r="CN297" s="47"/>
      <c r="CO297" s="47"/>
      <c r="CP297" s="46"/>
      <c r="CQ297" s="47"/>
      <c r="CR297" s="49"/>
      <c r="CS297" s="49"/>
      <c r="CT297" s="49"/>
      <c r="CU297" s="49"/>
      <c r="CV297" s="49"/>
      <c r="CW297" s="49"/>
      <c r="CZ297" s="49"/>
      <c r="DA297" s="49"/>
      <c r="DB297" s="49"/>
      <c r="DC297" s="49"/>
      <c r="DD297" s="49"/>
      <c r="DE297" s="47"/>
      <c r="DF297" s="47"/>
      <c r="DG297" s="47"/>
      <c r="DH297" s="47"/>
      <c r="DI297" s="25"/>
      <c r="DJ297" s="44"/>
    </row>
    <row r="298" spans="8:114" s="212" customFormat="1">
      <c r="H298" s="239"/>
      <c r="J298" s="239"/>
      <c r="N298" s="46"/>
      <c r="T298" s="239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4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4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282"/>
      <c r="CM298" s="47"/>
      <c r="CN298" s="47"/>
      <c r="CO298" s="47"/>
      <c r="CP298" s="46"/>
      <c r="CQ298" s="47"/>
      <c r="CR298" s="49"/>
      <c r="CS298" s="49"/>
      <c r="CT298" s="49"/>
      <c r="CU298" s="49"/>
      <c r="CV298" s="49"/>
      <c r="CW298" s="49"/>
      <c r="CZ298" s="49"/>
      <c r="DA298" s="49"/>
      <c r="DB298" s="49"/>
      <c r="DC298" s="49"/>
      <c r="DD298" s="49"/>
      <c r="DE298" s="47"/>
      <c r="DF298" s="47"/>
      <c r="DG298" s="47"/>
      <c r="DH298" s="47"/>
      <c r="DI298" s="25"/>
      <c r="DJ298" s="44"/>
    </row>
    <row r="299" spans="8:114" s="212" customFormat="1">
      <c r="H299" s="239"/>
      <c r="J299" s="239"/>
      <c r="N299" s="46"/>
      <c r="T299" s="239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4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4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282"/>
      <c r="CM299" s="47"/>
      <c r="CN299" s="47"/>
      <c r="CO299" s="47"/>
      <c r="CP299" s="46"/>
      <c r="CQ299" s="47"/>
      <c r="CR299" s="49"/>
      <c r="CS299" s="49"/>
      <c r="CT299" s="49"/>
      <c r="CU299" s="49"/>
      <c r="CV299" s="49"/>
      <c r="CW299" s="49"/>
      <c r="CZ299" s="49"/>
      <c r="DA299" s="49"/>
      <c r="DB299" s="49"/>
      <c r="DC299" s="49"/>
      <c r="DD299" s="49"/>
      <c r="DE299" s="47"/>
      <c r="DF299" s="47"/>
      <c r="DG299" s="47"/>
      <c r="DH299" s="47"/>
      <c r="DI299" s="25"/>
      <c r="DJ299" s="44"/>
    </row>
    <row r="300" spans="8:114" s="212" customFormat="1">
      <c r="H300" s="239"/>
      <c r="J300" s="239"/>
      <c r="N300" s="46"/>
      <c r="T300" s="239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4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4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282"/>
      <c r="CM300" s="47"/>
      <c r="CN300" s="47"/>
      <c r="CO300" s="47"/>
      <c r="CP300" s="46"/>
      <c r="CQ300" s="47"/>
      <c r="CR300" s="49"/>
      <c r="CS300" s="49"/>
      <c r="CT300" s="49"/>
      <c r="CU300" s="49"/>
      <c r="CV300" s="49"/>
      <c r="CW300" s="49"/>
      <c r="CZ300" s="49"/>
      <c r="DA300" s="49"/>
      <c r="DB300" s="49"/>
      <c r="DC300" s="49"/>
      <c r="DD300" s="49"/>
      <c r="DE300" s="47"/>
      <c r="DF300" s="47"/>
      <c r="DG300" s="47"/>
      <c r="DH300" s="47"/>
      <c r="DI300" s="25"/>
      <c r="DJ300" s="44"/>
    </row>
    <row r="301" spans="8:114" s="212" customFormat="1">
      <c r="H301" s="239"/>
      <c r="J301" s="239"/>
      <c r="N301" s="46"/>
      <c r="T301" s="239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4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4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282"/>
      <c r="CM301" s="47"/>
      <c r="CN301" s="47"/>
      <c r="CO301" s="47"/>
      <c r="CP301" s="46"/>
      <c r="CQ301" s="47"/>
      <c r="CR301" s="49"/>
      <c r="CS301" s="49"/>
      <c r="CT301" s="49"/>
      <c r="CU301" s="49"/>
      <c r="CV301" s="49"/>
      <c r="CW301" s="49"/>
      <c r="CZ301" s="49"/>
      <c r="DA301" s="49"/>
      <c r="DB301" s="49"/>
      <c r="DC301" s="49"/>
      <c r="DD301" s="49"/>
      <c r="DE301" s="47"/>
      <c r="DF301" s="47"/>
      <c r="DG301" s="47"/>
      <c r="DH301" s="47"/>
      <c r="DI301" s="25"/>
      <c r="DJ301" s="44"/>
    </row>
    <row r="302" spans="8:114" s="212" customFormat="1">
      <c r="H302" s="239"/>
      <c r="J302" s="239"/>
      <c r="N302" s="46"/>
      <c r="T302" s="239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4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4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282"/>
      <c r="CM302" s="47"/>
      <c r="CN302" s="47"/>
      <c r="CO302" s="47"/>
      <c r="CP302" s="46"/>
      <c r="CQ302" s="47"/>
      <c r="CR302" s="49"/>
      <c r="CS302" s="49"/>
      <c r="CT302" s="49"/>
      <c r="CU302" s="49"/>
      <c r="CV302" s="49"/>
      <c r="CW302" s="49"/>
      <c r="CZ302" s="49"/>
      <c r="DA302" s="49"/>
      <c r="DB302" s="49"/>
      <c r="DC302" s="49"/>
      <c r="DD302" s="49"/>
      <c r="DE302" s="47"/>
      <c r="DF302" s="47"/>
      <c r="DG302" s="47"/>
      <c r="DH302" s="47"/>
      <c r="DI302" s="25"/>
      <c r="DJ302" s="44"/>
    </row>
    <row r="303" spans="8:114" s="212" customFormat="1">
      <c r="H303" s="239"/>
      <c r="J303" s="239"/>
      <c r="N303" s="46"/>
      <c r="T303" s="239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4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4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282"/>
      <c r="CM303" s="47"/>
      <c r="CN303" s="47"/>
      <c r="CO303" s="47"/>
      <c r="CP303" s="46"/>
      <c r="CQ303" s="47"/>
      <c r="CR303" s="49"/>
      <c r="CS303" s="49"/>
      <c r="CT303" s="49"/>
      <c r="CU303" s="49"/>
      <c r="CV303" s="49"/>
      <c r="CW303" s="49"/>
      <c r="CZ303" s="49"/>
      <c r="DA303" s="49"/>
      <c r="DB303" s="49"/>
      <c r="DC303" s="49"/>
      <c r="DD303" s="49"/>
      <c r="DE303" s="47"/>
      <c r="DF303" s="47"/>
      <c r="DG303" s="47"/>
      <c r="DH303" s="47"/>
      <c r="DI303" s="25"/>
      <c r="DJ303" s="44"/>
    </row>
    <row r="304" spans="8:114" s="212" customFormat="1">
      <c r="H304" s="239"/>
      <c r="J304" s="239"/>
      <c r="N304" s="46"/>
      <c r="T304" s="239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4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4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282"/>
      <c r="CK304" s="47"/>
      <c r="CL304" s="47"/>
      <c r="CM304" s="47"/>
      <c r="CN304" s="47"/>
      <c r="CO304" s="47"/>
      <c r="CP304" s="46"/>
      <c r="CQ304" s="47"/>
      <c r="CR304" s="49"/>
      <c r="CS304" s="49"/>
      <c r="CT304" s="49"/>
      <c r="CU304" s="49"/>
      <c r="CV304" s="49"/>
      <c r="CW304" s="49"/>
      <c r="CZ304" s="49"/>
      <c r="DA304" s="49"/>
      <c r="DB304" s="49"/>
      <c r="DC304" s="49"/>
      <c r="DD304" s="49"/>
      <c r="DE304" s="47"/>
      <c r="DF304" s="47"/>
      <c r="DG304" s="47"/>
      <c r="DH304" s="47"/>
      <c r="DI304" s="25"/>
      <c r="DJ304" s="44"/>
    </row>
    <row r="305" spans="8:114" s="212" customFormat="1">
      <c r="H305" s="239"/>
      <c r="J305" s="239"/>
      <c r="N305" s="46"/>
      <c r="T305" s="239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4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4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282"/>
      <c r="CK305" s="47"/>
      <c r="CL305" s="47"/>
      <c r="CM305" s="47"/>
      <c r="CN305" s="47"/>
      <c r="CO305" s="47"/>
      <c r="CP305" s="46"/>
      <c r="CQ305" s="47"/>
      <c r="CR305" s="49"/>
      <c r="CS305" s="49"/>
      <c r="CT305" s="49"/>
      <c r="CU305" s="49"/>
      <c r="CV305" s="49"/>
      <c r="CW305" s="49"/>
      <c r="CZ305" s="49"/>
      <c r="DA305" s="49"/>
      <c r="DB305" s="49"/>
      <c r="DC305" s="49"/>
      <c r="DD305" s="49"/>
      <c r="DE305" s="47"/>
      <c r="DF305" s="47"/>
      <c r="DG305" s="47"/>
      <c r="DH305" s="47"/>
      <c r="DI305" s="25"/>
      <c r="DJ305" s="44"/>
    </row>
    <row r="306" spans="8:114" s="212" customFormat="1">
      <c r="H306" s="239"/>
      <c r="J306" s="239"/>
      <c r="N306" s="46"/>
      <c r="T306" s="239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4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4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282"/>
      <c r="CK306" s="47"/>
      <c r="CL306" s="47"/>
      <c r="CM306" s="47"/>
      <c r="CN306" s="47"/>
      <c r="CO306" s="47"/>
      <c r="CP306" s="46"/>
      <c r="CQ306" s="47"/>
      <c r="CR306" s="49"/>
      <c r="CS306" s="49"/>
      <c r="CT306" s="49"/>
      <c r="CU306" s="49"/>
      <c r="CV306" s="49"/>
      <c r="CW306" s="49"/>
      <c r="CZ306" s="49"/>
      <c r="DA306" s="49"/>
      <c r="DB306" s="49"/>
      <c r="DC306" s="49"/>
      <c r="DD306" s="49"/>
      <c r="DE306" s="47"/>
      <c r="DF306" s="47"/>
      <c r="DG306" s="47"/>
      <c r="DH306" s="47"/>
      <c r="DI306" s="279"/>
      <c r="DJ306" s="44"/>
    </row>
    <row r="307" spans="8:114" s="212" customFormat="1">
      <c r="H307" s="239"/>
      <c r="J307" s="239"/>
      <c r="N307" s="46"/>
      <c r="T307" s="239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4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4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282"/>
      <c r="CK307" s="47"/>
      <c r="CL307" s="47"/>
      <c r="CM307" s="47"/>
      <c r="CN307" s="47"/>
      <c r="CO307" s="47"/>
      <c r="CP307" s="46"/>
      <c r="CQ307" s="47"/>
      <c r="CR307" s="49"/>
      <c r="CS307" s="49"/>
      <c r="CT307" s="49"/>
      <c r="CU307" s="49"/>
      <c r="CV307" s="49"/>
      <c r="CW307" s="49"/>
      <c r="CZ307" s="49"/>
      <c r="DA307" s="49"/>
      <c r="DB307" s="49"/>
      <c r="DC307" s="49"/>
      <c r="DD307" s="49"/>
      <c r="DE307" s="47"/>
      <c r="DF307" s="47"/>
      <c r="DG307" s="47"/>
      <c r="DH307" s="47"/>
      <c r="DI307" s="279"/>
      <c r="DJ307" s="44"/>
    </row>
    <row r="308" spans="8:114" s="212" customFormat="1">
      <c r="H308" s="239"/>
      <c r="J308" s="239"/>
      <c r="N308" s="46"/>
      <c r="T308" s="239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4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4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282"/>
      <c r="CK308" s="47"/>
      <c r="CL308" s="47"/>
      <c r="CM308" s="47"/>
      <c r="CN308" s="47"/>
      <c r="CO308" s="47"/>
      <c r="CP308" s="46"/>
      <c r="CQ308" s="47"/>
      <c r="CR308" s="49"/>
      <c r="CS308" s="49"/>
      <c r="CT308" s="49"/>
      <c r="CU308" s="49"/>
      <c r="CV308" s="49"/>
      <c r="CW308" s="49"/>
      <c r="CZ308" s="49"/>
      <c r="DA308" s="49"/>
      <c r="DB308" s="49"/>
      <c r="DC308" s="49"/>
      <c r="DD308" s="49"/>
      <c r="DE308" s="47"/>
      <c r="DF308" s="47"/>
      <c r="DG308" s="47"/>
      <c r="DH308" s="47"/>
      <c r="DI308" s="279"/>
      <c r="DJ308" s="44"/>
    </row>
    <row r="309" spans="8:114" s="212" customFormat="1">
      <c r="H309" s="239"/>
      <c r="J309" s="239"/>
      <c r="N309" s="46"/>
      <c r="T309" s="239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4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4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282"/>
      <c r="CK309" s="47"/>
      <c r="CL309" s="47"/>
      <c r="CM309" s="47"/>
      <c r="CN309" s="47"/>
      <c r="CO309" s="47"/>
      <c r="CP309" s="46"/>
      <c r="CQ309" s="47"/>
      <c r="CR309" s="49"/>
      <c r="CS309" s="49"/>
      <c r="CT309" s="49"/>
      <c r="CU309" s="49"/>
      <c r="CV309" s="49"/>
      <c r="CW309" s="49"/>
      <c r="CZ309" s="49"/>
      <c r="DA309" s="49"/>
      <c r="DB309" s="49"/>
      <c r="DC309" s="49"/>
      <c r="DD309" s="49"/>
      <c r="DE309" s="47"/>
      <c r="DF309" s="47"/>
      <c r="DG309" s="47"/>
      <c r="DH309" s="47"/>
      <c r="DI309" s="279"/>
      <c r="DJ309" s="44"/>
    </row>
    <row r="310" spans="8:114" s="212" customFormat="1">
      <c r="H310" s="239"/>
      <c r="J310" s="239"/>
      <c r="N310" s="46"/>
      <c r="T310" s="239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4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4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282"/>
      <c r="CK310" s="47"/>
      <c r="CL310" s="47"/>
      <c r="CM310" s="47"/>
      <c r="CN310" s="47"/>
      <c r="CO310" s="47"/>
      <c r="CP310" s="46"/>
      <c r="CQ310" s="47"/>
      <c r="CR310" s="49"/>
      <c r="CS310" s="49"/>
      <c r="CT310" s="49"/>
      <c r="CU310" s="49"/>
      <c r="CV310" s="49"/>
      <c r="CW310" s="49"/>
      <c r="CZ310" s="49"/>
      <c r="DA310" s="49"/>
      <c r="DB310" s="49"/>
      <c r="DC310" s="49"/>
      <c r="DD310" s="49"/>
      <c r="DE310" s="47"/>
      <c r="DF310" s="47"/>
      <c r="DG310" s="47"/>
      <c r="DH310" s="47"/>
      <c r="DI310" s="279"/>
      <c r="DJ310" s="44"/>
    </row>
    <row r="311" spans="8:114" s="212" customFormat="1">
      <c r="H311" s="239"/>
      <c r="J311" s="239"/>
      <c r="N311" s="46"/>
      <c r="T311" s="239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4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4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282"/>
      <c r="CK311" s="47"/>
      <c r="CL311" s="47"/>
      <c r="CM311" s="47"/>
      <c r="CN311" s="47"/>
      <c r="CO311" s="47"/>
      <c r="CP311" s="46"/>
      <c r="CQ311" s="47"/>
      <c r="CR311" s="49"/>
      <c r="CS311" s="49"/>
      <c r="CT311" s="49"/>
      <c r="CU311" s="49"/>
      <c r="CV311" s="49"/>
      <c r="CW311" s="49"/>
      <c r="CZ311" s="49"/>
      <c r="DA311" s="49"/>
      <c r="DB311" s="49"/>
      <c r="DC311" s="49"/>
      <c r="DD311" s="49"/>
      <c r="DE311" s="47"/>
      <c r="DF311" s="47"/>
      <c r="DG311" s="47"/>
      <c r="DH311" s="47"/>
      <c r="DI311" s="279"/>
      <c r="DJ311" s="44"/>
    </row>
    <row r="312" spans="8:114" s="212" customFormat="1">
      <c r="H312" s="239"/>
      <c r="J312" s="239"/>
      <c r="N312" s="46"/>
      <c r="T312" s="239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4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4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282"/>
      <c r="CK312" s="47"/>
      <c r="CL312" s="47"/>
      <c r="CM312" s="47"/>
      <c r="CN312" s="47"/>
      <c r="CO312" s="47"/>
      <c r="CP312" s="46"/>
      <c r="CQ312" s="47"/>
      <c r="CR312" s="49"/>
      <c r="CS312" s="49"/>
      <c r="CT312" s="49"/>
      <c r="CU312" s="49"/>
      <c r="CV312" s="49"/>
      <c r="CW312" s="49"/>
      <c r="CZ312" s="49"/>
      <c r="DA312" s="49"/>
      <c r="DB312" s="49"/>
      <c r="DC312" s="49"/>
      <c r="DD312" s="49"/>
      <c r="DE312" s="47"/>
      <c r="DF312" s="47"/>
      <c r="DG312" s="47"/>
      <c r="DH312" s="47"/>
      <c r="DI312" s="279"/>
      <c r="DJ312" s="44"/>
    </row>
    <row r="313" spans="8:114" s="212" customFormat="1">
      <c r="H313" s="239"/>
      <c r="J313" s="239"/>
      <c r="N313" s="46"/>
      <c r="T313" s="239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4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4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282"/>
      <c r="CK313" s="47"/>
      <c r="CL313" s="47"/>
      <c r="CM313" s="47"/>
      <c r="CN313" s="47"/>
      <c r="CO313" s="47"/>
      <c r="CP313" s="46"/>
      <c r="CQ313" s="47"/>
      <c r="CR313" s="49"/>
      <c r="CS313" s="49"/>
      <c r="CT313" s="49"/>
      <c r="CU313" s="49"/>
      <c r="CV313" s="49"/>
      <c r="CW313" s="49"/>
      <c r="CZ313" s="49"/>
      <c r="DA313" s="49"/>
      <c r="DB313" s="49"/>
      <c r="DC313" s="49"/>
      <c r="DD313" s="49"/>
      <c r="DE313" s="47"/>
      <c r="DF313" s="47"/>
      <c r="DG313" s="47"/>
      <c r="DH313" s="47"/>
      <c r="DI313" s="279"/>
      <c r="DJ313" s="44"/>
    </row>
  </sheetData>
  <mergeCells count="21">
    <mergeCell ref="A109:B109"/>
    <mergeCell ref="A55:B55"/>
    <mergeCell ref="A56:B56"/>
    <mergeCell ref="A57:B57"/>
    <mergeCell ref="A59:B59"/>
    <mergeCell ref="A84:B84"/>
    <mergeCell ref="CB4:CH4"/>
    <mergeCell ref="CJ4:CP4"/>
    <mergeCell ref="CR4:CX4"/>
    <mergeCell ref="DB4:DE4"/>
    <mergeCell ref="A18:B18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 verticalCentered="1"/>
  <pageMargins left="0.15763888888888899" right="0.15763888888888899" top="0.51180555555555596" bottom="0.55069444444444404" header="0.511811023622047" footer="0.196527777777778"/>
  <pageSetup paperSize="9" scale="13" orientation="landscape" horizontalDpi="300" verticalDpi="300" r:id="rId1"/>
  <headerFooter>
    <oddFooter>&amp;LMoov Bénin&amp;C&amp;P/&amp;N&amp;RTBG &amp;D</oddFooter>
  </headerFooter>
  <rowBreaks count="1" manualBreakCount="1">
    <brk id="109" max="16383" man="1"/>
  </rowBreaks>
  <colBreaks count="1" manualBreakCount="1"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R313"/>
  <sheetViews>
    <sheetView showGridLines="0" view="pageBreakPreview" topLeftCell="AB1" zoomScaleNormal="100" workbookViewId="0">
      <selection activeCell="N85" sqref="N85"/>
    </sheetView>
  </sheetViews>
  <sheetFormatPr defaultColWidth="10.90625" defaultRowHeight="12.5" outlineLevelRow="1"/>
  <cols>
    <col min="1" max="1" width="2.1796875" customWidth="1"/>
    <col min="2" max="2" width="26.81640625" customWidth="1"/>
    <col min="3" max="3" width="8.1796875" customWidth="1"/>
    <col min="4" max="5" width="9.54296875" style="45" customWidth="1"/>
    <col min="6" max="6" width="9.81640625" style="45" customWidth="1"/>
    <col min="7" max="7" width="11" style="45" customWidth="1"/>
    <col min="8" max="8" width="10.453125" style="45" customWidth="1"/>
    <col min="9" max="9" width="0.1796875" style="45" customWidth="1"/>
    <col min="10" max="10" width="13" style="45" customWidth="1"/>
    <col min="11" max="11" width="9.81640625" style="45" customWidth="1"/>
    <col min="12" max="12" width="9.54296875" style="45" customWidth="1"/>
    <col min="13" max="13" width="10" style="45" customWidth="1"/>
    <col min="14" max="14" width="8.6328125" style="245" customWidth="1"/>
    <col min="15" max="15" width="0.54296875" style="45" customWidth="1"/>
    <col min="16" max="16" width="10.453125" style="45" customWidth="1"/>
    <col min="17" max="17" width="11.453125" style="45" customWidth="1"/>
    <col min="18" max="18" width="11.6328125" style="45" customWidth="1"/>
    <col min="19" max="19" width="11.81640625" style="45" customWidth="1"/>
    <col min="20" max="20" width="13.453125" style="245" customWidth="1"/>
    <col min="21" max="21" width="0.54296875" style="245" customWidth="1"/>
    <col min="22" max="22" width="9.54296875" style="245" customWidth="1"/>
    <col min="23" max="23" width="8.36328125" style="47" customWidth="1"/>
    <col min="24" max="24" width="10.453125" style="47" customWidth="1"/>
    <col min="25" max="26" width="11" style="47" customWidth="1"/>
    <col min="27" max="28" width="10.453125" style="47" customWidth="1"/>
    <col min="29" max="29" width="0.1796875" style="47" customWidth="1"/>
    <col min="30" max="30" width="12.36328125" style="47" customWidth="1"/>
    <col min="31" max="31" width="12.453125" style="47" customWidth="1"/>
    <col min="32" max="32" width="11.6328125" style="47" customWidth="1"/>
    <col min="33" max="33" width="10.81640625" style="47"/>
    <col min="34" max="34" width="10.453125" style="47" customWidth="1"/>
    <col min="35" max="35" width="12" style="47" customWidth="1"/>
    <col min="36" max="36" width="10.81640625" style="47"/>
    <col min="37" max="37" width="0.1796875" style="47" customWidth="1"/>
    <col min="38" max="38" width="12.453125" style="47" customWidth="1"/>
    <col min="39" max="39" width="10.81640625" style="47"/>
    <col min="40" max="40" width="10.1796875" style="47" customWidth="1"/>
    <col min="41" max="41" width="11" style="47" customWidth="1"/>
    <col min="42" max="43" width="13.453125" style="47" customWidth="1"/>
    <col min="44" max="44" width="11.453125" style="47" customWidth="1"/>
    <col min="45" max="45" width="11.1796875" style="47" customWidth="1"/>
    <col min="46" max="46" width="0.36328125" style="47" customWidth="1"/>
    <col min="47" max="47" width="10.453125" style="47" customWidth="1"/>
    <col min="48" max="48" width="10" style="47" customWidth="1"/>
    <col min="49" max="49" width="9" style="47" customWidth="1"/>
    <col min="50" max="51" width="10.453125" style="47" customWidth="1"/>
    <col min="52" max="52" width="8.81640625" style="47" customWidth="1"/>
    <col min="53" max="53" width="8.54296875" style="47" customWidth="1"/>
    <col min="54" max="54" width="0.1796875" style="47" customWidth="1"/>
    <col min="55" max="56" width="12.453125" style="47" customWidth="1"/>
    <col min="57" max="57" width="15.453125" style="47" customWidth="1"/>
    <col min="58" max="58" width="12" style="47" customWidth="1"/>
    <col min="59" max="59" width="11.81640625" style="47" customWidth="1"/>
    <col min="60" max="60" width="12.36328125" style="47" customWidth="1"/>
    <col min="61" max="61" width="10.81640625" style="47"/>
    <col min="62" max="62" width="0.1796875" style="47" customWidth="1"/>
    <col min="63" max="63" width="10.453125" style="47" customWidth="1"/>
    <col min="64" max="64" width="9.6328125" style="47" customWidth="1"/>
    <col min="65" max="65" width="10.81640625" style="47"/>
    <col min="66" max="66" width="10.453125" style="47" customWidth="1"/>
    <col min="67" max="67" width="9.54296875" style="47" customWidth="1"/>
    <col min="68" max="68" width="8.54296875" style="47" customWidth="1"/>
    <col min="69" max="69" width="8.81640625" style="47" customWidth="1"/>
    <col min="70" max="70" width="7" style="47" customWidth="1"/>
    <col min="71" max="71" width="0.1796875" style="47" customWidth="1"/>
    <col min="72" max="73" width="11" style="47" customWidth="1"/>
    <col min="74" max="74" width="14" style="47" customWidth="1"/>
    <col min="75" max="75" width="10.453125" style="47" customWidth="1"/>
    <col min="76" max="76" width="9.36328125" style="47" customWidth="1"/>
    <col min="77" max="77" width="11" style="47" customWidth="1"/>
    <col min="78" max="78" width="9.54296875" style="47" customWidth="1"/>
    <col min="79" max="79" width="0.36328125" style="47" customWidth="1"/>
    <col min="80" max="82" width="11" style="47" customWidth="1"/>
    <col min="83" max="85" width="10.453125" style="47" customWidth="1"/>
    <col min="86" max="86" width="7.81640625" style="47" customWidth="1"/>
    <col min="87" max="87" width="0.36328125" style="47" customWidth="1"/>
    <col min="88" max="88" width="10.453125" customWidth="1"/>
    <col min="89" max="89" width="11.6328125" customWidth="1"/>
    <col min="90" max="90" width="11.453125" customWidth="1"/>
    <col min="91" max="92" width="11" customWidth="1"/>
    <col min="93" max="93" width="10.453125" customWidth="1"/>
    <col min="94" max="94" width="10.36328125" customWidth="1"/>
    <col min="95" max="95" width="0.1796875" customWidth="1"/>
    <col min="96" max="96" width="12.36328125" style="627" customWidth="1"/>
    <col min="97" max="97" width="14.36328125" style="49" customWidth="1"/>
    <col min="98" max="98" width="13" style="49" customWidth="1"/>
    <col min="99" max="99" width="11.6328125" style="49" customWidth="1"/>
    <col min="100" max="100" width="11.6328125" style="627" customWidth="1"/>
    <col min="101" max="101" width="13" style="49" customWidth="1"/>
    <col min="102" max="102" width="6.81640625" style="46" customWidth="1"/>
    <col min="103" max="103" width="0.1796875" customWidth="1"/>
    <col min="104" max="104" width="12.453125" style="49" customWidth="1"/>
    <col min="105" max="106" width="11.1796875" style="49" customWidth="1"/>
    <col min="107" max="108" width="13" style="49" customWidth="1"/>
    <col min="109" max="109" width="10.453125" customWidth="1"/>
    <col min="110" max="110" width="11.1796875" style="47" customWidth="1"/>
    <col min="111" max="111" width="8.1796875" customWidth="1"/>
    <col min="112" max="112" width="10.453125" customWidth="1"/>
    <col min="113" max="113" width="16.453125" style="255" hidden="1" customWidth="1"/>
    <col min="114" max="120" width="10.81640625" style="25" hidden="1"/>
    <col min="121" max="127" width="10.81640625" hidden="1"/>
    <col min="128" max="128" width="11.453125" hidden="1" customWidth="1"/>
    <col min="129" max="129" width="21" hidden="1" customWidth="1"/>
    <col min="130" max="134" width="10.81640625" hidden="1"/>
  </cols>
  <sheetData>
    <row r="1" spans="1:135" ht="9" customHeight="1">
      <c r="CJ1" s="280"/>
      <c r="CM1" s="280"/>
      <c r="CP1" s="280"/>
      <c r="DX1" s="47"/>
      <c r="DY1" s="47"/>
      <c r="DZ1" s="47"/>
    </row>
    <row r="2" spans="1:135" ht="20">
      <c r="A2" s="51" t="s">
        <v>715</v>
      </c>
      <c r="B2" s="625"/>
      <c r="C2" s="212"/>
      <c r="D2" s="240"/>
      <c r="E2" s="240"/>
      <c r="F2" s="240"/>
      <c r="G2" s="240"/>
      <c r="H2" s="240"/>
      <c r="I2" s="240"/>
      <c r="J2" s="240"/>
      <c r="K2" s="240"/>
      <c r="L2" s="240"/>
      <c r="M2" s="240"/>
      <c r="O2" s="240"/>
      <c r="P2" s="240"/>
      <c r="Q2" s="240"/>
      <c r="R2" s="240"/>
      <c r="S2" s="240"/>
      <c r="BK2" s="620"/>
      <c r="BL2" s="620"/>
      <c r="BM2" s="620"/>
      <c r="BN2" s="628"/>
      <c r="BO2" s="620"/>
      <c r="BP2" s="620"/>
      <c r="BQ2" s="620"/>
      <c r="BR2" s="620"/>
      <c r="CJ2" s="899"/>
      <c r="CK2" s="628"/>
      <c r="CL2" s="628"/>
      <c r="CM2" s="900"/>
      <c r="CN2" s="900"/>
      <c r="CO2" s="628"/>
      <c r="CP2" s="901"/>
      <c r="CQ2" s="902"/>
      <c r="CR2" s="903"/>
      <c r="CS2" s="901">
        <v>25912.891396521201</v>
      </c>
      <c r="CT2" s="901">
        <v>25481.374257135401</v>
      </c>
      <c r="CU2" s="904"/>
      <c r="CV2" s="903"/>
      <c r="CW2" s="901">
        <v>56170.704974284097</v>
      </c>
      <c r="CX2" s="905"/>
      <c r="CY2" s="906"/>
      <c r="CZ2" s="907"/>
      <c r="DA2" s="901"/>
      <c r="DB2" s="628"/>
      <c r="DC2" s="628"/>
      <c r="DD2" s="628"/>
      <c r="DE2" s="908"/>
      <c r="DF2" s="909"/>
      <c r="DG2" s="908"/>
      <c r="DH2" s="625"/>
    </row>
    <row r="3" spans="1:135" ht="18.75" customHeight="1">
      <c r="D3" s="910"/>
      <c r="E3" s="911">
        <v>0</v>
      </c>
      <c r="F3" s="910"/>
      <c r="G3" s="912">
        <v>0</v>
      </c>
      <c r="H3" s="910"/>
      <c r="I3" s="245"/>
      <c r="J3" s="913"/>
      <c r="K3" s="910"/>
      <c r="L3" s="910"/>
      <c r="M3" s="910"/>
      <c r="N3" s="914"/>
      <c r="O3" s="245"/>
      <c r="P3" s="913"/>
      <c r="Q3" s="910"/>
      <c r="R3" s="910"/>
      <c r="S3" s="910"/>
      <c r="T3" s="914"/>
      <c r="U3" s="915"/>
      <c r="V3" s="916"/>
      <c r="W3" s="917"/>
      <c r="X3" s="917"/>
      <c r="Y3" s="917"/>
      <c r="Z3" s="917"/>
      <c r="AA3" s="917"/>
      <c r="AB3" s="917"/>
      <c r="AC3" s="639"/>
      <c r="AD3" s="917"/>
      <c r="AE3" s="917"/>
      <c r="AF3" s="917"/>
      <c r="AG3" s="917"/>
      <c r="AH3" s="917"/>
      <c r="AI3" s="917"/>
      <c r="AJ3" s="917"/>
      <c r="AK3" s="639"/>
      <c r="AL3" s="917"/>
      <c r="AM3" s="917"/>
      <c r="AN3" s="917"/>
      <c r="AO3" s="917"/>
      <c r="AP3" s="917"/>
      <c r="AQ3" s="917"/>
      <c r="AR3" s="917"/>
      <c r="AS3" s="917"/>
      <c r="AT3" s="639"/>
      <c r="AU3" s="917"/>
      <c r="AV3" s="917"/>
      <c r="AW3" s="917"/>
      <c r="AX3" s="917"/>
      <c r="AY3" s="917"/>
      <c r="AZ3" s="917"/>
      <c r="BA3" s="917"/>
      <c r="BB3" s="639"/>
      <c r="BC3" s="917"/>
      <c r="BD3" s="917"/>
      <c r="BE3" s="917"/>
      <c r="BF3" s="917"/>
      <c r="BG3" s="917"/>
      <c r="BH3" s="917"/>
      <c r="BI3" s="917"/>
      <c r="BJ3" s="639"/>
      <c r="BK3" s="917"/>
      <c r="BL3" s="917"/>
      <c r="BM3" s="917"/>
      <c r="BN3" s="917"/>
      <c r="BO3" s="917"/>
      <c r="BP3" s="917"/>
      <c r="BQ3" s="917"/>
      <c r="BR3" s="917"/>
      <c r="BS3" s="639"/>
      <c r="BT3" s="918"/>
      <c r="BU3" s="640"/>
      <c r="BV3" s="640"/>
      <c r="BW3" s="640"/>
      <c r="BX3" s="640"/>
      <c r="BY3" s="640"/>
      <c r="BZ3" s="640"/>
      <c r="CA3" s="639"/>
      <c r="CB3" s="918"/>
      <c r="CC3" s="640"/>
      <c r="CD3" s="640"/>
      <c r="CE3" s="640"/>
      <c r="CF3" s="640"/>
      <c r="CG3" s="640"/>
      <c r="CH3" s="919"/>
      <c r="CI3" s="639"/>
      <c r="CJ3" s="917"/>
      <c r="CK3" s="917"/>
      <c r="CL3" s="917"/>
      <c r="CM3" s="917"/>
      <c r="CN3" s="917"/>
      <c r="CO3" s="917"/>
      <c r="CP3" s="917"/>
      <c r="CQ3" s="639"/>
      <c r="CY3" s="920"/>
      <c r="CZ3" s="912">
        <v>0</v>
      </c>
      <c r="DA3" s="921"/>
      <c r="DB3" s="921"/>
      <c r="DC3" s="921"/>
      <c r="DD3" s="912">
        <v>0</v>
      </c>
      <c r="DE3" s="922"/>
      <c r="DF3" s="922"/>
      <c r="DG3" s="922"/>
      <c r="DH3" s="923"/>
    </row>
    <row r="4" spans="1:135" s="83" customFormat="1" ht="13">
      <c r="D4" s="5">
        <v>45292</v>
      </c>
      <c r="E4" s="5"/>
      <c r="F4" s="5"/>
      <c r="G4" s="5"/>
      <c r="H4" s="5"/>
      <c r="I4" s="82"/>
      <c r="J4" s="2342">
        <v>45323</v>
      </c>
      <c r="K4" s="2342"/>
      <c r="L4" s="2342"/>
      <c r="M4" s="2342"/>
      <c r="N4" s="2342"/>
      <c r="O4" s="82"/>
      <c r="P4" s="2342">
        <v>45352</v>
      </c>
      <c r="Q4" s="2342"/>
      <c r="R4" s="2342"/>
      <c r="S4" s="2342"/>
      <c r="T4" s="2342"/>
      <c r="U4" s="360"/>
      <c r="V4" s="3">
        <v>45383</v>
      </c>
      <c r="W4" s="3"/>
      <c r="X4" s="3"/>
      <c r="Y4" s="3"/>
      <c r="Z4" s="3"/>
      <c r="AA4" s="3"/>
      <c r="AB4" s="3"/>
      <c r="AC4" s="360"/>
      <c r="AD4" s="5">
        <v>45413</v>
      </c>
      <c r="AE4" s="5"/>
      <c r="AF4" s="5"/>
      <c r="AG4" s="5"/>
      <c r="AH4" s="5"/>
      <c r="AI4" s="5"/>
      <c r="AJ4" s="5"/>
      <c r="AK4" s="360"/>
      <c r="AL4" s="2343">
        <v>45444</v>
      </c>
      <c r="AM4" s="2343"/>
      <c r="AN4" s="2343"/>
      <c r="AO4" s="2343"/>
      <c r="AP4" s="2343"/>
      <c r="AQ4" s="2343"/>
      <c r="AR4" s="2343"/>
      <c r="AS4" s="2343"/>
      <c r="AT4" s="360"/>
      <c r="AU4" s="5">
        <v>45474</v>
      </c>
      <c r="AV4" s="5"/>
      <c r="AW4" s="5"/>
      <c r="AX4" s="5"/>
      <c r="AY4" s="5"/>
      <c r="AZ4" s="5"/>
      <c r="BA4" s="5"/>
      <c r="BB4" s="360"/>
      <c r="BC4" s="5">
        <v>45505</v>
      </c>
      <c r="BD4" s="5"/>
      <c r="BE4" s="5"/>
      <c r="BF4" s="5"/>
      <c r="BG4" s="5"/>
      <c r="BH4" s="5"/>
      <c r="BI4" s="5"/>
      <c r="BJ4" s="360"/>
      <c r="BK4" s="5">
        <v>45536</v>
      </c>
      <c r="BL4" s="5"/>
      <c r="BM4" s="5"/>
      <c r="BN4" s="5"/>
      <c r="BO4" s="5"/>
      <c r="BP4" s="5"/>
      <c r="BQ4" s="5"/>
      <c r="BR4" s="5"/>
      <c r="BS4" s="360"/>
      <c r="BT4" s="3">
        <v>45566</v>
      </c>
      <c r="BU4" s="3"/>
      <c r="BV4" s="3"/>
      <c r="BW4" s="3"/>
      <c r="BX4" s="3"/>
      <c r="BY4" s="3"/>
      <c r="BZ4" s="3"/>
      <c r="CA4" s="925"/>
      <c r="CB4" s="4">
        <v>45597</v>
      </c>
      <c r="CC4" s="4"/>
      <c r="CD4" s="4"/>
      <c r="CE4" s="4"/>
      <c r="CF4" s="4"/>
      <c r="CG4" s="4"/>
      <c r="CH4" s="4"/>
      <c r="CI4" s="360"/>
      <c r="CJ4" s="5">
        <v>45627</v>
      </c>
      <c r="CK4" s="5"/>
      <c r="CL4" s="5"/>
      <c r="CM4" s="5"/>
      <c r="CN4" s="5"/>
      <c r="CO4" s="5"/>
      <c r="CP4" s="5"/>
      <c r="CQ4" s="650"/>
      <c r="CR4" s="2344" t="s">
        <v>3</v>
      </c>
      <c r="CS4" s="2344"/>
      <c r="CT4" s="2344"/>
      <c r="CU4" s="2344"/>
      <c r="CV4" s="2344"/>
      <c r="CW4" s="2344"/>
      <c r="CX4" s="2344"/>
      <c r="CY4" s="926"/>
      <c r="CZ4" s="2345" t="s">
        <v>4</v>
      </c>
      <c r="DA4" s="2345"/>
      <c r="DB4" s="2345"/>
      <c r="DC4" s="2345"/>
      <c r="DD4" s="2345"/>
      <c r="DE4" s="2345"/>
      <c r="DF4" s="2345"/>
      <c r="DG4" s="2345"/>
      <c r="DH4" s="2345"/>
      <c r="DI4" s="498"/>
      <c r="DQ4" s="106"/>
      <c r="DR4" s="106"/>
      <c r="DS4" s="106"/>
      <c r="DT4" s="106"/>
      <c r="DU4" s="106"/>
      <c r="DV4" s="106"/>
      <c r="DW4" s="106"/>
      <c r="EA4" s="106"/>
      <c r="EB4" s="106"/>
      <c r="EC4" s="106"/>
      <c r="ED4" s="106"/>
      <c r="EE4" s="106"/>
    </row>
    <row r="5" spans="1:135" s="92" customFormat="1" ht="27.75" customHeight="1">
      <c r="B5" s="92" t="s">
        <v>5</v>
      </c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Z5" s="88" t="s">
        <v>7</v>
      </c>
      <c r="DA5" s="88" t="s">
        <v>11</v>
      </c>
      <c r="DB5" s="88" t="s">
        <v>13</v>
      </c>
      <c r="DC5" s="88" t="s">
        <v>15</v>
      </c>
      <c r="DD5" s="88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255"/>
      <c r="DJ5" s="373" t="s">
        <v>6</v>
      </c>
      <c r="DK5" s="373" t="s">
        <v>7</v>
      </c>
      <c r="DL5" s="373" t="s">
        <v>9</v>
      </c>
      <c r="DM5" s="373" t="s">
        <v>102</v>
      </c>
      <c r="DQ5" s="129"/>
      <c r="DR5" s="129"/>
      <c r="DS5" s="129"/>
      <c r="DT5" s="129"/>
      <c r="DU5" s="129"/>
      <c r="DV5" s="129"/>
      <c r="DW5" s="129"/>
      <c r="EA5" s="129"/>
      <c r="EB5" s="129"/>
      <c r="EC5" s="129"/>
      <c r="ED5" s="129"/>
      <c r="EE5" s="129"/>
    </row>
    <row r="6" spans="1:135" ht="3.75" customHeight="1">
      <c r="F6" s="145"/>
      <c r="H6" s="245"/>
      <c r="I6" s="245"/>
      <c r="J6" s="927"/>
      <c r="K6" s="277"/>
      <c r="L6" s="277"/>
      <c r="M6" s="277"/>
      <c r="N6" s="788"/>
      <c r="O6" s="277"/>
      <c r="P6" s="927"/>
      <c r="Q6" s="277"/>
      <c r="R6" s="277"/>
      <c r="S6" s="277"/>
      <c r="T6" s="788"/>
      <c r="U6" s="411"/>
      <c r="V6" s="927"/>
      <c r="W6" s="44"/>
      <c r="X6" s="44"/>
      <c r="Y6" s="44"/>
      <c r="Z6" s="44"/>
      <c r="AA6" s="44"/>
      <c r="AC6" s="657"/>
      <c r="AD6" s="927"/>
      <c r="AK6" s="657"/>
      <c r="AL6" s="927"/>
      <c r="AM6" s="44"/>
      <c r="AN6" s="44"/>
      <c r="AO6" s="44"/>
      <c r="AP6" s="44"/>
      <c r="AQ6" s="44"/>
      <c r="AS6" s="44"/>
      <c r="AT6" s="364"/>
      <c r="AU6" s="927"/>
      <c r="AV6" s="44"/>
      <c r="AW6" s="44"/>
      <c r="AX6" s="44"/>
      <c r="AY6" s="44"/>
      <c r="AZ6" s="44"/>
      <c r="BB6" s="657"/>
      <c r="BC6" s="927"/>
      <c r="BD6" s="44"/>
      <c r="BE6" s="44"/>
      <c r="BF6" s="44"/>
      <c r="BG6" s="44"/>
      <c r="BH6" s="44"/>
      <c r="BJ6" s="657"/>
      <c r="BK6" s="927"/>
      <c r="BL6" s="48"/>
      <c r="BM6" s="48"/>
      <c r="BN6" s="48"/>
      <c r="BO6" s="50"/>
      <c r="BP6" s="50"/>
      <c r="BQ6" s="48"/>
      <c r="BS6" s="657"/>
      <c r="BT6" s="927"/>
      <c r="BU6" s="48"/>
      <c r="BV6" s="48"/>
      <c r="BW6" s="50"/>
      <c r="BX6" s="50"/>
      <c r="BY6" s="48"/>
      <c r="CA6" s="657"/>
      <c r="CB6" s="927"/>
      <c r="CC6" s="44"/>
      <c r="CD6" s="44"/>
      <c r="CE6" s="44"/>
      <c r="CF6" s="44"/>
      <c r="CG6" s="44"/>
      <c r="CI6" s="657"/>
      <c r="CJ6" s="927"/>
      <c r="CK6" s="48"/>
      <c r="CL6" s="48"/>
      <c r="CM6" s="50"/>
      <c r="CN6" s="50"/>
      <c r="CO6" s="48"/>
      <c r="CP6" s="47"/>
      <c r="CQ6" s="657"/>
      <c r="CR6" s="928"/>
      <c r="CS6" s="50"/>
      <c r="CT6" s="50"/>
      <c r="CU6" s="50"/>
      <c r="CV6" s="928"/>
      <c r="CW6" s="50"/>
      <c r="CY6" s="926"/>
      <c r="CZ6" s="50"/>
      <c r="DA6" s="50"/>
      <c r="DB6" s="50"/>
      <c r="DC6" s="50"/>
      <c r="DD6" s="50"/>
      <c r="DE6" s="48"/>
      <c r="DF6" s="48"/>
      <c r="DG6" s="48"/>
      <c r="DH6" s="929"/>
      <c r="DJ6" s="118">
        <f t="shared" ref="DJ6:DJ37" si="0">SUM(D6,J6,P6,V6,AD6,AL6,AU6,BC6,BK6,BT6,CB6,CJ6)-CR6</f>
        <v>0</v>
      </c>
      <c r="DK6" s="118">
        <f t="shared" ref="DK6:DK37" si="1">SUM(E6,K6,Q6,W6,AE6,AM6,AV6,BD6,BL6,BU6,CC6,CK6)-CS6</f>
        <v>0</v>
      </c>
      <c r="DL6" s="118">
        <f t="shared" ref="DL6:DL37" si="2">SUM(G6,M6,S6,AA6,AI6,AR6,AZ6,BH6,BQ6,BY6,CG6,CO6)-CW6</f>
        <v>0</v>
      </c>
      <c r="DM6" s="118">
        <f t="shared" ref="DM6:DM37" si="3">SUM(D6,J6,P6,V6,AD6,AL6,AU6,BC6,,BN6,BV6,CD6,CL6)-CT6</f>
        <v>0</v>
      </c>
    </row>
    <row r="7" spans="1:135" ht="19.5" customHeight="1">
      <c r="A7" s="685" t="s">
        <v>716</v>
      </c>
      <c r="B7" s="692"/>
      <c r="C7" s="665" t="s">
        <v>717</v>
      </c>
      <c r="D7" s="389"/>
      <c r="E7" s="389"/>
      <c r="F7" s="389"/>
      <c r="G7" s="389"/>
      <c r="H7" s="930"/>
      <c r="I7" s="390"/>
      <c r="J7" s="389"/>
      <c r="K7" s="389"/>
      <c r="L7" s="389"/>
      <c r="M7" s="389"/>
      <c r="N7" s="930"/>
      <c r="O7" s="388"/>
      <c r="P7" s="389"/>
      <c r="Q7" s="389"/>
      <c r="R7" s="389"/>
      <c r="S7" s="389"/>
      <c r="T7" s="930"/>
      <c r="U7" s="392"/>
      <c r="V7" s="389"/>
      <c r="W7" s="389"/>
      <c r="X7" s="389"/>
      <c r="Y7" s="389"/>
      <c r="Z7" s="388"/>
      <c r="AA7" s="389"/>
      <c r="AB7" s="930"/>
      <c r="AC7" s="392"/>
      <c r="AD7" s="389"/>
      <c r="AE7" s="389"/>
      <c r="AF7" s="389"/>
      <c r="AG7" s="389"/>
      <c r="AH7" s="388"/>
      <c r="AI7" s="389"/>
      <c r="AJ7" s="930"/>
      <c r="AK7" s="392"/>
      <c r="AL7" s="389"/>
      <c r="AM7" s="389"/>
      <c r="AN7" s="389"/>
      <c r="AO7" s="389"/>
      <c r="AP7" s="389"/>
      <c r="AQ7" s="389"/>
      <c r="AR7" s="389"/>
      <c r="AS7" s="930"/>
      <c r="AT7" s="392"/>
      <c r="AU7" s="389"/>
      <c r="AV7" s="389"/>
      <c r="AW7" s="389"/>
      <c r="AX7" s="389"/>
      <c r="AY7" s="389"/>
      <c r="AZ7" s="389"/>
      <c r="BA7" s="930"/>
      <c r="BB7" s="392"/>
      <c r="BC7" s="389"/>
      <c r="BD7" s="389"/>
      <c r="BE7" s="389"/>
      <c r="BF7" s="389"/>
      <c r="BG7" s="389"/>
      <c r="BH7" s="389"/>
      <c r="BI7" s="930"/>
      <c r="BJ7" s="392"/>
      <c r="BK7" s="389"/>
      <c r="BL7" s="389"/>
      <c r="BM7" s="389"/>
      <c r="BN7" s="389"/>
      <c r="BO7" s="389"/>
      <c r="BP7" s="389"/>
      <c r="BQ7" s="389"/>
      <c r="BR7" s="931"/>
      <c r="BS7" s="392"/>
      <c r="BT7" s="389"/>
      <c r="BU7" s="389"/>
      <c r="BV7" s="389"/>
      <c r="BW7" s="389"/>
      <c r="BX7" s="389"/>
      <c r="BY7" s="389"/>
      <c r="BZ7" s="931"/>
      <c r="CA7" s="392"/>
      <c r="CB7" s="389"/>
      <c r="CC7" s="389"/>
      <c r="CD7" s="389"/>
      <c r="CE7" s="389"/>
      <c r="CF7" s="389"/>
      <c r="CG7" s="389"/>
      <c r="CH7" s="931"/>
      <c r="CI7" s="392"/>
      <c r="CJ7" s="389"/>
      <c r="CK7" s="389"/>
      <c r="CL7" s="389"/>
      <c r="CM7" s="389"/>
      <c r="CN7" s="389"/>
      <c r="CO7" s="389"/>
      <c r="CP7" s="931"/>
      <c r="CQ7" s="688"/>
      <c r="CR7" s="388"/>
      <c r="CS7" s="389"/>
      <c r="CT7" s="389"/>
      <c r="CU7" s="389">
        <f t="shared" ref="CU7:CU45" si="4">+CR7-CS7</f>
        <v>0</v>
      </c>
      <c r="CV7" s="389">
        <f t="shared" ref="CV7:CV45" si="5">+CR7-CT7</f>
        <v>0</v>
      </c>
      <c r="CW7" s="389"/>
      <c r="CX7" s="390" t="str">
        <f t="shared" ref="CX7:CX38" si="6">IFERROR(CR7/CW7-1, "-")</f>
        <v>-</v>
      </c>
      <c r="CY7" s="926"/>
      <c r="CZ7" s="389"/>
      <c r="DA7" s="389"/>
      <c r="DB7" s="389"/>
      <c r="DC7" s="389"/>
      <c r="DD7" s="389"/>
      <c r="DE7" s="390" t="e">
        <f>CZ7/DD7-1</f>
        <v>#DIV/0!</v>
      </c>
      <c r="DF7" s="390" t="e">
        <f>DA7/DD7-1</f>
        <v>#DIV/0!</v>
      </c>
      <c r="DG7" s="390" t="e">
        <f>DB7/DD7-1</f>
        <v>#DIV/0!</v>
      </c>
      <c r="DH7" s="390" t="e">
        <f>DC7/DD7-1</f>
        <v>#DIV/0!</v>
      </c>
      <c r="DI7" s="932"/>
      <c r="DJ7" s="118">
        <f t="shared" si="0"/>
        <v>0</v>
      </c>
      <c r="DK7" s="118">
        <f t="shared" si="1"/>
        <v>0</v>
      </c>
      <c r="DL7" s="118">
        <f t="shared" si="2"/>
        <v>0</v>
      </c>
      <c r="DM7" s="118">
        <f t="shared" si="3"/>
        <v>0</v>
      </c>
    </row>
    <row r="8" spans="1:135" ht="15" customHeight="1">
      <c r="A8" s="578"/>
      <c r="B8" s="699" t="s">
        <v>718</v>
      </c>
      <c r="C8" s="665" t="s">
        <v>719</v>
      </c>
      <c r="D8" s="933"/>
      <c r="E8" s="544"/>
      <c r="F8" s="933"/>
      <c r="G8" s="544"/>
      <c r="H8" s="934"/>
      <c r="I8" s="545"/>
      <c r="J8" s="933"/>
      <c r="K8" s="544"/>
      <c r="L8" s="933"/>
      <c r="M8" s="544"/>
      <c r="N8" s="934"/>
      <c r="O8" s="543"/>
      <c r="P8" s="933"/>
      <c r="Q8" s="544"/>
      <c r="R8" s="933"/>
      <c r="S8" s="544"/>
      <c r="T8" s="934"/>
      <c r="U8" s="546"/>
      <c r="V8" s="933"/>
      <c r="W8" s="544"/>
      <c r="X8" s="544"/>
      <c r="Y8" s="933"/>
      <c r="Z8" s="543"/>
      <c r="AA8" s="544"/>
      <c r="AB8" s="934"/>
      <c r="AC8" s="546"/>
      <c r="AD8" s="933"/>
      <c r="AE8" s="544"/>
      <c r="AF8" s="544"/>
      <c r="AG8" s="933"/>
      <c r="AH8" s="543"/>
      <c r="AI8" s="544"/>
      <c r="AJ8" s="934"/>
      <c r="AK8" s="546"/>
      <c r="AL8" s="933"/>
      <c r="AM8" s="544"/>
      <c r="AN8" s="544"/>
      <c r="AO8" s="544"/>
      <c r="AP8" s="933"/>
      <c r="AQ8" s="933"/>
      <c r="AR8" s="544"/>
      <c r="AS8" s="934"/>
      <c r="AT8" s="546"/>
      <c r="AU8" s="933"/>
      <c r="AV8" s="544"/>
      <c r="AW8" s="544"/>
      <c r="AX8" s="933"/>
      <c r="AY8" s="933"/>
      <c r="AZ8" s="544"/>
      <c r="BA8" s="934"/>
      <c r="BB8" s="546"/>
      <c r="BC8" s="933"/>
      <c r="BD8" s="544"/>
      <c r="BE8" s="544"/>
      <c r="BF8" s="933"/>
      <c r="BG8" s="933"/>
      <c r="BH8" s="544"/>
      <c r="BI8" s="934"/>
      <c r="BJ8" s="546"/>
      <c r="BK8" s="933"/>
      <c r="BL8" s="544"/>
      <c r="BM8" s="544"/>
      <c r="BN8" s="544"/>
      <c r="BO8" s="933"/>
      <c r="BP8" s="933"/>
      <c r="BQ8" s="544"/>
      <c r="BR8" s="934"/>
      <c r="BS8" s="546"/>
      <c r="BT8" s="933"/>
      <c r="BU8" s="544"/>
      <c r="BV8" s="544"/>
      <c r="BW8" s="933"/>
      <c r="BX8" s="933"/>
      <c r="BY8" s="544"/>
      <c r="BZ8" s="934"/>
      <c r="CA8" s="546"/>
      <c r="CB8" s="933"/>
      <c r="CC8" s="544"/>
      <c r="CD8" s="544"/>
      <c r="CE8" s="933"/>
      <c r="CF8" s="933"/>
      <c r="CG8" s="544"/>
      <c r="CH8" s="934"/>
      <c r="CI8" s="546"/>
      <c r="CJ8" s="933"/>
      <c r="CK8" s="544"/>
      <c r="CL8" s="544"/>
      <c r="CM8" s="933"/>
      <c r="CN8" s="933"/>
      <c r="CO8" s="544"/>
      <c r="CP8" s="934"/>
      <c r="CQ8" s="411"/>
      <c r="CR8" s="935"/>
      <c r="CS8" s="544"/>
      <c r="CT8" s="544"/>
      <c r="CU8" s="933">
        <f t="shared" si="4"/>
        <v>0</v>
      </c>
      <c r="CV8" s="933">
        <f t="shared" si="5"/>
        <v>0</v>
      </c>
      <c r="CW8" s="544"/>
      <c r="CX8" s="545" t="str">
        <f t="shared" si="6"/>
        <v>-</v>
      </c>
      <c r="CY8" s="926"/>
      <c r="CZ8" s="544"/>
      <c r="DA8" s="544"/>
      <c r="DB8" s="544"/>
      <c r="DC8" s="544"/>
      <c r="DD8" s="544"/>
      <c r="DE8" s="545" t="e">
        <f>CZ8/DD8-1</f>
        <v>#DIV/0!</v>
      </c>
      <c r="DF8" s="545" t="e">
        <f>DA8/DD8-1</f>
        <v>#DIV/0!</v>
      </c>
      <c r="DG8" s="545" t="e">
        <f>DB8/DD8-1</f>
        <v>#DIV/0!</v>
      </c>
      <c r="DH8" s="545" t="e">
        <f>DC8/DD8-1</f>
        <v>#DIV/0!</v>
      </c>
      <c r="DI8" s="932"/>
      <c r="DJ8" s="118">
        <f t="shared" si="0"/>
        <v>0</v>
      </c>
      <c r="DK8" s="118">
        <f t="shared" si="1"/>
        <v>0</v>
      </c>
      <c r="DL8" s="118">
        <f t="shared" si="2"/>
        <v>0</v>
      </c>
      <c r="DM8" s="118">
        <f t="shared" si="3"/>
        <v>0</v>
      </c>
      <c r="DX8" s="389">
        <f>CS8-CZ8</f>
        <v>0</v>
      </c>
      <c r="DY8" s="389">
        <f>CT8-DC8</f>
        <v>0</v>
      </c>
      <c r="DZ8" s="389">
        <f>CW8-DD8</f>
        <v>0</v>
      </c>
    </row>
    <row r="9" spans="1:135" ht="15" customHeight="1">
      <c r="A9" s="579"/>
      <c r="B9" s="840" t="s">
        <v>720</v>
      </c>
      <c r="C9" s="665" t="s">
        <v>721</v>
      </c>
      <c r="D9" s="145"/>
      <c r="E9" s="145"/>
      <c r="F9" s="145"/>
      <c r="G9" s="145"/>
      <c r="H9" s="788"/>
      <c r="I9" s="245"/>
      <c r="J9" s="145"/>
      <c r="K9" s="145"/>
      <c r="L9" s="145"/>
      <c r="M9" s="145"/>
      <c r="N9" s="788"/>
      <c r="O9" s="277"/>
      <c r="P9" s="145"/>
      <c r="Q9" s="145"/>
      <c r="R9" s="145"/>
      <c r="S9" s="145"/>
      <c r="T9" s="788"/>
      <c r="U9" s="411"/>
      <c r="V9" s="145"/>
      <c r="W9" s="145"/>
      <c r="X9" s="145"/>
      <c r="Y9" s="145"/>
      <c r="Z9" s="277"/>
      <c r="AA9" s="145"/>
      <c r="AB9" s="788"/>
      <c r="AC9" s="411"/>
      <c r="AD9" s="145"/>
      <c r="AE9" s="145"/>
      <c r="AF9" s="145"/>
      <c r="AG9" s="145"/>
      <c r="AH9" s="277"/>
      <c r="AI9" s="145"/>
      <c r="AJ9" s="788"/>
      <c r="AK9" s="411"/>
      <c r="AL9" s="145"/>
      <c r="AM9" s="145"/>
      <c r="AN9" s="145"/>
      <c r="AO9" s="145"/>
      <c r="AP9" s="145"/>
      <c r="AQ9" s="145"/>
      <c r="AR9" s="145"/>
      <c r="AS9" s="788"/>
      <c r="AT9" s="411"/>
      <c r="AU9" s="145"/>
      <c r="AV9" s="145"/>
      <c r="AW9" s="145"/>
      <c r="AX9" s="145"/>
      <c r="AY9" s="145"/>
      <c r="AZ9" s="145"/>
      <c r="BA9" s="788"/>
      <c r="BB9" s="411"/>
      <c r="BC9" s="145"/>
      <c r="BD9" s="145"/>
      <c r="BE9" s="145"/>
      <c r="BF9" s="145"/>
      <c r="BG9" s="145"/>
      <c r="BH9" s="145"/>
      <c r="BI9" s="788"/>
      <c r="BJ9" s="411"/>
      <c r="BK9" s="145"/>
      <c r="BL9" s="145"/>
      <c r="BM9" s="145"/>
      <c r="BN9" s="145"/>
      <c r="BO9" s="145"/>
      <c r="BP9" s="145"/>
      <c r="BQ9" s="145"/>
      <c r="BR9" s="788"/>
      <c r="BS9" s="411"/>
      <c r="BT9" s="145"/>
      <c r="BU9" s="145"/>
      <c r="BV9" s="145"/>
      <c r="BW9" s="145"/>
      <c r="BX9" s="145"/>
      <c r="BY9" s="145"/>
      <c r="BZ9" s="788"/>
      <c r="CA9" s="411"/>
      <c r="CB9" s="145"/>
      <c r="CC9" s="145"/>
      <c r="CD9" s="145"/>
      <c r="CE9" s="145"/>
      <c r="CF9" s="145"/>
      <c r="CG9" s="145"/>
      <c r="CH9" s="788"/>
      <c r="CI9" s="411"/>
      <c r="CJ9" s="145"/>
      <c r="CK9" s="145"/>
      <c r="CL9" s="145"/>
      <c r="CM9" s="145"/>
      <c r="CN9" s="145"/>
      <c r="CO9" s="145"/>
      <c r="CP9" s="788"/>
      <c r="CQ9" s="411"/>
      <c r="CR9" s="936"/>
      <c r="CS9" s="145"/>
      <c r="CT9" s="145"/>
      <c r="CU9" s="145">
        <f t="shared" si="4"/>
        <v>0</v>
      </c>
      <c r="CV9" s="145">
        <f t="shared" si="5"/>
        <v>0</v>
      </c>
      <c r="CW9" s="145"/>
      <c r="CX9" s="245" t="str">
        <f t="shared" si="6"/>
        <v>-</v>
      </c>
      <c r="CY9" s="926"/>
      <c r="CZ9" s="145"/>
      <c r="DA9" s="145"/>
      <c r="DB9" s="145"/>
      <c r="DC9" s="145"/>
      <c r="DD9" s="145"/>
      <c r="DE9" s="245" t="e">
        <f>CZ9/DD9-1</f>
        <v>#DIV/0!</v>
      </c>
      <c r="DF9" s="245" t="e">
        <f>DA9/DD9-1</f>
        <v>#DIV/0!</v>
      </c>
      <c r="DG9" s="245" t="e">
        <f>DB9/DD9-1</f>
        <v>#DIV/0!</v>
      </c>
      <c r="DH9" s="245" t="e">
        <f>DC9/DD9-1</f>
        <v>#DIV/0!</v>
      </c>
      <c r="DI9" s="932"/>
      <c r="DJ9" s="118">
        <f t="shared" si="0"/>
        <v>0</v>
      </c>
      <c r="DK9" s="118">
        <f t="shared" si="1"/>
        <v>0</v>
      </c>
      <c r="DL9" s="118">
        <f t="shared" si="2"/>
        <v>0</v>
      </c>
      <c r="DM9" s="118">
        <f t="shared" si="3"/>
        <v>0</v>
      </c>
      <c r="DX9" s="389">
        <f t="shared" ref="DX9:DX40" si="7">(CS9-CZ9)*10^6</f>
        <v>0</v>
      </c>
      <c r="DY9" s="389">
        <f t="shared" ref="DY9:DY40" si="8">(CT9-DC9)*10^6</f>
        <v>0</v>
      </c>
      <c r="DZ9" s="389">
        <f t="shared" ref="DZ9:DZ40" si="9">(CW9-DD9)*10^6</f>
        <v>0</v>
      </c>
    </row>
    <row r="10" spans="1:135" ht="13">
      <c r="A10" s="937"/>
      <c r="B10" s="938" t="s">
        <v>722</v>
      </c>
      <c r="C10" s="665" t="s">
        <v>723</v>
      </c>
      <c r="D10" s="939"/>
      <c r="E10" s="939"/>
      <c r="F10" s="939"/>
      <c r="G10" s="939"/>
      <c r="H10" s="940"/>
      <c r="I10" s="941"/>
      <c r="J10" s="939"/>
      <c r="K10" s="939"/>
      <c r="L10" s="939"/>
      <c r="M10" s="939"/>
      <c r="N10" s="940"/>
      <c r="O10" s="577"/>
      <c r="P10" s="939"/>
      <c r="Q10" s="939"/>
      <c r="R10" s="939"/>
      <c r="S10" s="939"/>
      <c r="T10" s="940"/>
      <c r="U10" s="676"/>
      <c r="V10" s="939"/>
      <c r="W10" s="939"/>
      <c r="X10" s="939"/>
      <c r="Y10" s="939"/>
      <c r="Z10" s="577"/>
      <c r="AA10" s="939"/>
      <c r="AB10" s="940"/>
      <c r="AC10" s="676"/>
      <c r="AD10" s="939"/>
      <c r="AE10" s="939"/>
      <c r="AF10" s="939"/>
      <c r="AG10" s="939"/>
      <c r="AH10" s="577"/>
      <c r="AI10" s="939"/>
      <c r="AJ10" s="940"/>
      <c r="AK10" s="676"/>
      <c r="AL10" s="939"/>
      <c r="AM10" s="939"/>
      <c r="AN10" s="939"/>
      <c r="AO10" s="939"/>
      <c r="AP10" s="939"/>
      <c r="AQ10" s="939"/>
      <c r="AR10" s="939"/>
      <c r="AS10" s="940"/>
      <c r="AT10" s="676"/>
      <c r="AU10" s="939"/>
      <c r="AV10" s="939"/>
      <c r="AW10" s="939"/>
      <c r="AX10" s="939"/>
      <c r="AY10" s="939"/>
      <c r="AZ10" s="939"/>
      <c r="BA10" s="940"/>
      <c r="BB10" s="676"/>
      <c r="BC10" s="939"/>
      <c r="BD10" s="939"/>
      <c r="BE10" s="939"/>
      <c r="BF10" s="939"/>
      <c r="BG10" s="939"/>
      <c r="BH10" s="939"/>
      <c r="BI10" s="940"/>
      <c r="BJ10" s="676"/>
      <c r="BK10" s="939"/>
      <c r="BL10" s="939"/>
      <c r="BM10" s="939"/>
      <c r="BN10" s="939"/>
      <c r="BO10" s="939"/>
      <c r="BP10" s="939"/>
      <c r="BQ10" s="939"/>
      <c r="BR10" s="940"/>
      <c r="BS10" s="676"/>
      <c r="BT10" s="939"/>
      <c r="BU10" s="939"/>
      <c r="BV10" s="939"/>
      <c r="BW10" s="939"/>
      <c r="BX10" s="939"/>
      <c r="BY10" s="939"/>
      <c r="BZ10" s="940"/>
      <c r="CA10" s="676"/>
      <c r="CB10" s="939"/>
      <c r="CC10" s="939"/>
      <c r="CD10" s="939"/>
      <c r="CE10" s="939"/>
      <c r="CF10" s="939"/>
      <c r="CG10" s="939"/>
      <c r="CH10" s="940"/>
      <c r="CI10" s="676"/>
      <c r="CJ10" s="939"/>
      <c r="CK10" s="939"/>
      <c r="CL10" s="939"/>
      <c r="CM10" s="939"/>
      <c r="CN10" s="939"/>
      <c r="CO10" s="939"/>
      <c r="CP10" s="940"/>
      <c r="CQ10" s="717"/>
      <c r="CR10" s="942"/>
      <c r="CS10" s="939"/>
      <c r="CT10" s="939"/>
      <c r="CU10" s="939">
        <f t="shared" si="4"/>
        <v>0</v>
      </c>
      <c r="CV10" s="939">
        <f t="shared" si="5"/>
        <v>0</v>
      </c>
      <c r="CW10" s="939"/>
      <c r="CX10" s="941" t="str">
        <f t="shared" si="6"/>
        <v>-</v>
      </c>
      <c r="CY10" s="926"/>
      <c r="CZ10" s="939"/>
      <c r="DA10" s="939"/>
      <c r="DB10" s="939"/>
      <c r="DC10" s="939"/>
      <c r="DD10" s="939"/>
      <c r="DE10" s="716" t="e">
        <f>CZ10/DD10-1</f>
        <v>#DIV/0!</v>
      </c>
      <c r="DF10" s="716" t="e">
        <f>DA10/DD10-1</f>
        <v>#DIV/0!</v>
      </c>
      <c r="DG10" s="716" t="e">
        <f>DB10/DD10-1</f>
        <v>#DIV/0!</v>
      </c>
      <c r="DH10" s="716" t="e">
        <f>DC10/DD10-1</f>
        <v>#DIV/0!</v>
      </c>
      <c r="DI10" s="932"/>
      <c r="DJ10" s="118">
        <f t="shared" si="0"/>
        <v>0</v>
      </c>
      <c r="DK10" s="118">
        <f t="shared" si="1"/>
        <v>0</v>
      </c>
      <c r="DL10" s="118">
        <f t="shared" si="2"/>
        <v>0</v>
      </c>
      <c r="DM10" s="118">
        <f t="shared" si="3"/>
        <v>0</v>
      </c>
      <c r="DX10" s="389">
        <f t="shared" si="7"/>
        <v>0</v>
      </c>
      <c r="DY10" s="389">
        <f t="shared" si="8"/>
        <v>0</v>
      </c>
      <c r="DZ10" s="389">
        <f t="shared" si="9"/>
        <v>0</v>
      </c>
    </row>
    <row r="11" spans="1:135" s="15" customFormat="1" ht="21.75" hidden="1" customHeight="1">
      <c r="A11" s="943"/>
      <c r="B11" s="944" t="s">
        <v>718</v>
      </c>
      <c r="C11" s="665" t="s">
        <v>724</v>
      </c>
      <c r="D11" s="945"/>
      <c r="E11" s="946"/>
      <c r="F11" s="947"/>
      <c r="G11" s="946"/>
      <c r="H11" s="948"/>
      <c r="I11" s="949"/>
      <c r="J11" s="945"/>
      <c r="K11" s="946"/>
      <c r="L11" s="947"/>
      <c r="M11" s="946"/>
      <c r="N11" s="948"/>
      <c r="O11" s="946"/>
      <c r="P11" s="945"/>
      <c r="Q11" s="946"/>
      <c r="R11" s="947"/>
      <c r="S11" s="946"/>
      <c r="T11" s="948"/>
      <c r="U11" s="950"/>
      <c r="V11" s="945"/>
      <c r="W11" s="946"/>
      <c r="X11" s="946"/>
      <c r="Y11" s="947"/>
      <c r="Z11" s="946"/>
      <c r="AA11" s="946"/>
      <c r="AB11" s="948"/>
      <c r="AC11" s="950"/>
      <c r="AD11" s="945"/>
      <c r="AE11" s="946"/>
      <c r="AF11" s="946"/>
      <c r="AG11" s="947"/>
      <c r="AH11" s="946"/>
      <c r="AI11" s="946"/>
      <c r="AJ11" s="948"/>
      <c r="AK11" s="950"/>
      <c r="AL11" s="945"/>
      <c r="AM11" s="946"/>
      <c r="AN11" s="946"/>
      <c r="AO11" s="946"/>
      <c r="AP11" s="947"/>
      <c r="AQ11" s="947"/>
      <c r="AR11" s="946"/>
      <c r="AS11" s="948"/>
      <c r="AT11" s="951"/>
      <c r="AU11" s="945"/>
      <c r="AV11" s="946"/>
      <c r="AW11" s="946"/>
      <c r="AX11" s="947"/>
      <c r="AY11" s="947"/>
      <c r="AZ11" s="946"/>
      <c r="BA11" s="948"/>
      <c r="BB11" s="950"/>
      <c r="BC11" s="945"/>
      <c r="BD11" s="946"/>
      <c r="BE11" s="946"/>
      <c r="BF11" s="947"/>
      <c r="BG11" s="947"/>
      <c r="BH11" s="946"/>
      <c r="BI11" s="948"/>
      <c r="BJ11" s="950"/>
      <c r="BK11" s="945"/>
      <c r="BL11" s="946"/>
      <c r="BM11" s="946"/>
      <c r="BN11" s="946"/>
      <c r="BO11" s="947"/>
      <c r="BP11" s="947"/>
      <c r="BQ11" s="946"/>
      <c r="BR11" s="948"/>
      <c r="BS11" s="950"/>
      <c r="BT11" s="952"/>
      <c r="BU11" s="543"/>
      <c r="BV11" s="543"/>
      <c r="BW11" s="953"/>
      <c r="BX11" s="953"/>
      <c r="BY11" s="543"/>
      <c r="BZ11" s="934"/>
      <c r="CA11" s="546"/>
      <c r="CB11" s="952"/>
      <c r="CC11" s="543"/>
      <c r="CD11" s="543"/>
      <c r="CE11" s="953"/>
      <c r="CF11" s="953"/>
      <c r="CG11" s="543"/>
      <c r="CH11" s="934"/>
      <c r="CI11" s="546"/>
      <c r="CJ11" s="952"/>
      <c r="CK11" s="946"/>
      <c r="CL11" s="946"/>
      <c r="CM11" s="947"/>
      <c r="CN11" s="947"/>
      <c r="CO11" s="946"/>
      <c r="CP11" s="948"/>
      <c r="CQ11" s="950"/>
      <c r="CR11" s="935"/>
      <c r="CS11" s="544"/>
      <c r="CT11" s="544"/>
      <c r="CU11" s="947">
        <f t="shared" si="4"/>
        <v>0</v>
      </c>
      <c r="CV11" s="947">
        <f t="shared" si="5"/>
        <v>0</v>
      </c>
      <c r="CW11" s="954"/>
      <c r="CX11" s="949" t="str">
        <f t="shared" si="6"/>
        <v>-</v>
      </c>
      <c r="CY11" s="926"/>
      <c r="CZ11" s="946"/>
      <c r="DA11" s="946"/>
      <c r="DB11" s="946"/>
      <c r="DC11" s="946"/>
      <c r="DD11" s="946"/>
      <c r="DE11" s="955"/>
      <c r="DF11" s="955"/>
      <c r="DG11" s="955"/>
      <c r="DH11" s="955"/>
      <c r="DI11" s="932"/>
      <c r="DJ11" s="118">
        <f t="shared" si="0"/>
        <v>0</v>
      </c>
      <c r="DK11" s="118">
        <f t="shared" si="1"/>
        <v>0</v>
      </c>
      <c r="DL11" s="118">
        <f t="shared" si="2"/>
        <v>0</v>
      </c>
      <c r="DM11" s="118">
        <f t="shared" si="3"/>
        <v>0</v>
      </c>
      <c r="DN11" s="956"/>
      <c r="DO11" s="956"/>
      <c r="DP11" s="956"/>
      <c r="DX11" s="389">
        <f t="shared" si="7"/>
        <v>0</v>
      </c>
      <c r="DY11" s="389">
        <f t="shared" si="8"/>
        <v>0</v>
      </c>
      <c r="DZ11" s="389">
        <f t="shared" si="9"/>
        <v>0</v>
      </c>
    </row>
    <row r="12" spans="1:135" s="15" customFormat="1" ht="21.75" hidden="1" customHeight="1">
      <c r="A12" s="957"/>
      <c r="B12" s="958" t="s">
        <v>720</v>
      </c>
      <c r="C12" s="665" t="s">
        <v>725</v>
      </c>
      <c r="D12" s="959"/>
      <c r="E12" s="960"/>
      <c r="F12" s="961"/>
      <c r="G12" s="960"/>
      <c r="H12" s="962"/>
      <c r="I12" s="963"/>
      <c r="J12" s="959"/>
      <c r="K12" s="960"/>
      <c r="L12" s="961"/>
      <c r="M12" s="960"/>
      <c r="N12" s="962"/>
      <c r="O12" s="960"/>
      <c r="P12" s="959"/>
      <c r="Q12" s="960"/>
      <c r="R12" s="961"/>
      <c r="S12" s="960"/>
      <c r="T12" s="962"/>
      <c r="U12" s="964"/>
      <c r="V12" s="959"/>
      <c r="W12" s="960"/>
      <c r="X12" s="960"/>
      <c r="Y12" s="961"/>
      <c r="Z12" s="960"/>
      <c r="AA12" s="960"/>
      <c r="AB12" s="962"/>
      <c r="AC12" s="964"/>
      <c r="AD12" s="959"/>
      <c r="AE12" s="960"/>
      <c r="AF12" s="960"/>
      <c r="AG12" s="961"/>
      <c r="AH12" s="960"/>
      <c r="AI12" s="960"/>
      <c r="AJ12" s="962"/>
      <c r="AK12" s="964"/>
      <c r="AL12" s="959"/>
      <c r="AM12" s="960"/>
      <c r="AN12" s="960"/>
      <c r="AO12" s="960"/>
      <c r="AP12" s="961"/>
      <c r="AQ12" s="961"/>
      <c r="AR12" s="960"/>
      <c r="AS12" s="962"/>
      <c r="AT12" s="965"/>
      <c r="AU12" s="959"/>
      <c r="AV12" s="960"/>
      <c r="AW12" s="960"/>
      <c r="AX12" s="961"/>
      <c r="AY12" s="961"/>
      <c r="AZ12" s="960"/>
      <c r="BA12" s="962"/>
      <c r="BB12" s="964"/>
      <c r="BC12" s="959"/>
      <c r="BD12" s="960"/>
      <c r="BE12" s="960"/>
      <c r="BF12" s="961"/>
      <c r="BG12" s="961"/>
      <c r="BH12" s="960"/>
      <c r="BI12" s="962"/>
      <c r="BJ12" s="964"/>
      <c r="BK12" s="959"/>
      <c r="BL12" s="960"/>
      <c r="BM12" s="960"/>
      <c r="BN12" s="960"/>
      <c r="BO12" s="961"/>
      <c r="BP12" s="961"/>
      <c r="BQ12" s="960"/>
      <c r="BR12" s="962"/>
      <c r="BS12" s="964"/>
      <c r="BT12" s="966"/>
      <c r="BU12" s="277"/>
      <c r="BV12" s="277"/>
      <c r="BW12" s="967"/>
      <c r="BX12" s="967"/>
      <c r="BY12" s="277"/>
      <c r="BZ12" s="788"/>
      <c r="CA12" s="411"/>
      <c r="CB12" s="966"/>
      <c r="CC12" s="277"/>
      <c r="CD12" s="277"/>
      <c r="CE12" s="967"/>
      <c r="CF12" s="967"/>
      <c r="CG12" s="277"/>
      <c r="CH12" s="788"/>
      <c r="CI12" s="411"/>
      <c r="CJ12" s="966"/>
      <c r="CK12" s="960"/>
      <c r="CL12" s="960"/>
      <c r="CM12" s="961"/>
      <c r="CN12" s="961"/>
      <c r="CO12" s="960"/>
      <c r="CP12" s="962"/>
      <c r="CQ12" s="964"/>
      <c r="CR12" s="936"/>
      <c r="CS12" s="145"/>
      <c r="CT12" s="145"/>
      <c r="CU12" s="961">
        <f t="shared" si="4"/>
        <v>0</v>
      </c>
      <c r="CV12" s="961">
        <f t="shared" si="5"/>
        <v>0</v>
      </c>
      <c r="CW12" s="961"/>
      <c r="CX12" s="963" t="str">
        <f t="shared" si="6"/>
        <v>-</v>
      </c>
      <c r="CY12" s="926"/>
      <c r="CZ12" s="960"/>
      <c r="DA12" s="960"/>
      <c r="DB12" s="960"/>
      <c r="DC12" s="960"/>
      <c r="DD12" s="960"/>
      <c r="DE12" s="961"/>
      <c r="DF12" s="961"/>
      <c r="DG12" s="961"/>
      <c r="DH12" s="961"/>
      <c r="DI12" s="932"/>
      <c r="DJ12" s="118">
        <f t="shared" si="0"/>
        <v>0</v>
      </c>
      <c r="DK12" s="118">
        <f t="shared" si="1"/>
        <v>0</v>
      </c>
      <c r="DL12" s="118">
        <f t="shared" si="2"/>
        <v>0</v>
      </c>
      <c r="DM12" s="118">
        <f t="shared" si="3"/>
        <v>0</v>
      </c>
      <c r="DN12" s="956"/>
      <c r="DO12" s="956"/>
      <c r="DP12" s="956"/>
      <c r="DX12" s="389">
        <f t="shared" si="7"/>
        <v>0</v>
      </c>
      <c r="DY12" s="389">
        <f t="shared" si="8"/>
        <v>0</v>
      </c>
      <c r="DZ12" s="389">
        <f t="shared" si="9"/>
        <v>0</v>
      </c>
    </row>
    <row r="13" spans="1:135" s="15" customFormat="1" ht="21.75" hidden="1" customHeight="1">
      <c r="A13" s="968"/>
      <c r="B13" s="969" t="s">
        <v>726</v>
      </c>
      <c r="C13" s="665" t="s">
        <v>727</v>
      </c>
      <c r="D13" s="970"/>
      <c r="E13" s="971"/>
      <c r="F13" s="972"/>
      <c r="G13" s="971"/>
      <c r="H13" s="973"/>
      <c r="I13" s="974"/>
      <c r="J13" s="970"/>
      <c r="K13" s="971"/>
      <c r="L13" s="972"/>
      <c r="M13" s="971"/>
      <c r="N13" s="973"/>
      <c r="O13" s="971"/>
      <c r="P13" s="970"/>
      <c r="Q13" s="971"/>
      <c r="R13" s="972"/>
      <c r="S13" s="971"/>
      <c r="T13" s="973"/>
      <c r="U13" s="975"/>
      <c r="V13" s="970"/>
      <c r="W13" s="971"/>
      <c r="X13" s="971"/>
      <c r="Y13" s="972"/>
      <c r="Z13" s="971"/>
      <c r="AA13" s="971"/>
      <c r="AB13" s="973"/>
      <c r="AC13" s="975"/>
      <c r="AD13" s="970"/>
      <c r="AE13" s="971"/>
      <c r="AF13" s="971"/>
      <c r="AG13" s="972"/>
      <c r="AH13" s="971"/>
      <c r="AI13" s="971"/>
      <c r="AJ13" s="973"/>
      <c r="AK13" s="975"/>
      <c r="AL13" s="970"/>
      <c r="AM13" s="971"/>
      <c r="AN13" s="971"/>
      <c r="AO13" s="971"/>
      <c r="AP13" s="972"/>
      <c r="AQ13" s="972"/>
      <c r="AR13" s="971"/>
      <c r="AS13" s="973"/>
      <c r="AT13" s="976"/>
      <c r="AU13" s="970"/>
      <c r="AV13" s="971"/>
      <c r="AW13" s="971"/>
      <c r="AX13" s="972"/>
      <c r="AY13" s="972"/>
      <c r="AZ13" s="971"/>
      <c r="BA13" s="973"/>
      <c r="BB13" s="975"/>
      <c r="BC13" s="970"/>
      <c r="BD13" s="971"/>
      <c r="BE13" s="971"/>
      <c r="BF13" s="972"/>
      <c r="BG13" s="972"/>
      <c r="BH13" s="971"/>
      <c r="BI13" s="973"/>
      <c r="BJ13" s="975"/>
      <c r="BK13" s="970"/>
      <c r="BL13" s="971"/>
      <c r="BM13" s="971"/>
      <c r="BN13" s="971"/>
      <c r="BO13" s="972"/>
      <c r="BP13" s="972"/>
      <c r="BQ13" s="971"/>
      <c r="BR13" s="973"/>
      <c r="BS13" s="975"/>
      <c r="BT13" s="977"/>
      <c r="BU13" s="577"/>
      <c r="BV13" s="577"/>
      <c r="BW13" s="978"/>
      <c r="BX13" s="978"/>
      <c r="BY13" s="577"/>
      <c r="BZ13" s="940"/>
      <c r="CA13" s="676"/>
      <c r="CB13" s="977"/>
      <c r="CC13" s="577"/>
      <c r="CD13" s="577"/>
      <c r="CE13" s="978"/>
      <c r="CF13" s="978"/>
      <c r="CG13" s="577"/>
      <c r="CH13" s="940"/>
      <c r="CI13" s="676"/>
      <c r="CJ13" s="977"/>
      <c r="CK13" s="971"/>
      <c r="CL13" s="971"/>
      <c r="CM13" s="972"/>
      <c r="CN13" s="972"/>
      <c r="CO13" s="971"/>
      <c r="CP13" s="973"/>
      <c r="CQ13" s="975"/>
      <c r="CR13" s="942"/>
      <c r="CS13" s="939"/>
      <c r="CT13" s="939"/>
      <c r="CU13" s="972">
        <f t="shared" si="4"/>
        <v>0</v>
      </c>
      <c r="CV13" s="972">
        <f t="shared" si="5"/>
        <v>0</v>
      </c>
      <c r="CW13" s="972"/>
      <c r="CX13" s="974" t="str">
        <f t="shared" si="6"/>
        <v>-</v>
      </c>
      <c r="CY13" s="926"/>
      <c r="CZ13" s="971"/>
      <c r="DA13" s="971"/>
      <c r="DB13" s="971"/>
      <c r="DC13" s="971"/>
      <c r="DD13" s="971"/>
      <c r="DE13" s="979"/>
      <c r="DF13" s="979"/>
      <c r="DG13" s="979"/>
      <c r="DH13" s="979"/>
      <c r="DI13" s="932"/>
      <c r="DJ13" s="118">
        <f t="shared" si="0"/>
        <v>0</v>
      </c>
      <c r="DK13" s="118">
        <f t="shared" si="1"/>
        <v>0</v>
      </c>
      <c r="DL13" s="118">
        <f t="shared" si="2"/>
        <v>0</v>
      </c>
      <c r="DM13" s="118">
        <f t="shared" si="3"/>
        <v>0</v>
      </c>
      <c r="DN13" s="956"/>
      <c r="DO13" s="956"/>
      <c r="DP13" s="956"/>
      <c r="DX13" s="389">
        <f t="shared" si="7"/>
        <v>0</v>
      </c>
      <c r="DY13" s="389">
        <f t="shared" si="8"/>
        <v>0</v>
      </c>
      <c r="DZ13" s="389">
        <f t="shared" si="9"/>
        <v>0</v>
      </c>
    </row>
    <row r="14" spans="1:135" ht="21.75" hidden="1" customHeight="1">
      <c r="A14" s="578"/>
      <c r="B14" s="699" t="s">
        <v>718</v>
      </c>
      <c r="C14" s="665" t="s">
        <v>728</v>
      </c>
      <c r="D14" s="933"/>
      <c r="E14" s="544"/>
      <c r="F14" s="544"/>
      <c r="G14" s="544"/>
      <c r="H14" s="934"/>
      <c r="I14" s="545"/>
      <c r="J14" s="933"/>
      <c r="K14" s="544"/>
      <c r="L14" s="544"/>
      <c r="M14" s="544"/>
      <c r="N14" s="934"/>
      <c r="O14" s="543"/>
      <c r="P14" s="933"/>
      <c r="Q14" s="544"/>
      <c r="R14" s="544"/>
      <c r="S14" s="544"/>
      <c r="T14" s="934"/>
      <c r="U14" s="546"/>
      <c r="V14" s="933"/>
      <c r="W14" s="544"/>
      <c r="X14" s="544"/>
      <c r="Y14" s="544"/>
      <c r="Z14" s="543"/>
      <c r="AA14" s="544"/>
      <c r="AB14" s="934"/>
      <c r="AC14" s="546"/>
      <c r="AD14" s="933"/>
      <c r="AE14" s="544"/>
      <c r="AF14" s="544"/>
      <c r="AG14" s="544"/>
      <c r="AH14" s="543"/>
      <c r="AI14" s="544"/>
      <c r="AJ14" s="934"/>
      <c r="AK14" s="546"/>
      <c r="AL14" s="933"/>
      <c r="AM14" s="544"/>
      <c r="AN14" s="544"/>
      <c r="AO14" s="544"/>
      <c r="AP14" s="544"/>
      <c r="AQ14" s="544"/>
      <c r="AR14" s="544"/>
      <c r="AS14" s="934"/>
      <c r="AT14" s="547"/>
      <c r="AU14" s="933"/>
      <c r="AV14" s="544"/>
      <c r="AW14" s="544"/>
      <c r="AX14" s="544"/>
      <c r="AY14" s="544"/>
      <c r="AZ14" s="544"/>
      <c r="BA14" s="934"/>
      <c r="BB14" s="546"/>
      <c r="BC14" s="933"/>
      <c r="BD14" s="544"/>
      <c r="BE14" s="544"/>
      <c r="BF14" s="544"/>
      <c r="BG14" s="544"/>
      <c r="BH14" s="544"/>
      <c r="BI14" s="934"/>
      <c r="BJ14" s="546"/>
      <c r="BK14" s="933"/>
      <c r="BL14" s="544"/>
      <c r="BM14" s="544"/>
      <c r="BN14" s="544"/>
      <c r="BO14" s="544"/>
      <c r="BP14" s="544"/>
      <c r="BQ14" s="544"/>
      <c r="BR14" s="934"/>
      <c r="BS14" s="546"/>
      <c r="BT14" s="933"/>
      <c r="BU14" s="544"/>
      <c r="BV14" s="544"/>
      <c r="BW14" s="544"/>
      <c r="BX14" s="544"/>
      <c r="BY14" s="544"/>
      <c r="BZ14" s="934"/>
      <c r="CA14" s="546"/>
      <c r="CB14" s="933"/>
      <c r="CC14" s="544"/>
      <c r="CD14" s="544"/>
      <c r="CE14" s="544"/>
      <c r="CF14" s="544"/>
      <c r="CG14" s="544"/>
      <c r="CH14" s="934"/>
      <c r="CI14" s="546"/>
      <c r="CJ14" s="933"/>
      <c r="CK14" s="544"/>
      <c r="CL14" s="544"/>
      <c r="CM14" s="544"/>
      <c r="CN14" s="544"/>
      <c r="CO14" s="544"/>
      <c r="CP14" s="934"/>
      <c r="CQ14" s="411"/>
      <c r="CR14" s="935"/>
      <c r="CS14" s="544"/>
      <c r="CT14" s="544"/>
      <c r="CU14" s="544">
        <f t="shared" si="4"/>
        <v>0</v>
      </c>
      <c r="CV14" s="544">
        <f t="shared" si="5"/>
        <v>0</v>
      </c>
      <c r="CW14" s="544"/>
      <c r="CX14" s="545" t="str">
        <f t="shared" si="6"/>
        <v>-</v>
      </c>
      <c r="CY14" s="926"/>
      <c r="CZ14" s="544"/>
      <c r="DA14" s="544"/>
      <c r="DB14" s="544"/>
      <c r="DC14" s="544"/>
      <c r="DD14" s="544"/>
      <c r="DE14" s="980"/>
      <c r="DF14" s="980"/>
      <c r="DG14" s="980"/>
      <c r="DH14" s="980"/>
      <c r="DI14" s="932"/>
      <c r="DJ14" s="118">
        <f t="shared" si="0"/>
        <v>0</v>
      </c>
      <c r="DK14" s="118">
        <f t="shared" si="1"/>
        <v>0</v>
      </c>
      <c r="DL14" s="118">
        <f t="shared" si="2"/>
        <v>0</v>
      </c>
      <c r="DM14" s="118">
        <f t="shared" si="3"/>
        <v>0</v>
      </c>
      <c r="DX14" s="389">
        <f t="shared" si="7"/>
        <v>0</v>
      </c>
      <c r="DY14" s="389">
        <f t="shared" si="8"/>
        <v>0</v>
      </c>
      <c r="DZ14" s="389">
        <f t="shared" si="9"/>
        <v>0</v>
      </c>
    </row>
    <row r="15" spans="1:135" ht="21.75" hidden="1" customHeight="1">
      <c r="A15" s="579"/>
      <c r="B15" s="840" t="s">
        <v>720</v>
      </c>
      <c r="C15" s="665" t="s">
        <v>729</v>
      </c>
      <c r="D15" s="145"/>
      <c r="E15" s="145"/>
      <c r="F15" s="145"/>
      <c r="G15" s="145"/>
      <c r="H15" s="788"/>
      <c r="I15" s="245"/>
      <c r="J15" s="145"/>
      <c r="K15" s="145"/>
      <c r="L15" s="145"/>
      <c r="M15" s="145"/>
      <c r="N15" s="788"/>
      <c r="O15" s="277"/>
      <c r="P15" s="145"/>
      <c r="Q15" s="145"/>
      <c r="R15" s="145"/>
      <c r="S15" s="145"/>
      <c r="T15" s="788"/>
      <c r="U15" s="411"/>
      <c r="V15" s="145"/>
      <c r="W15" s="145"/>
      <c r="X15" s="145"/>
      <c r="Y15" s="145"/>
      <c r="Z15" s="277"/>
      <c r="AA15" s="145"/>
      <c r="AB15" s="788"/>
      <c r="AC15" s="411"/>
      <c r="AD15" s="145"/>
      <c r="AE15" s="145"/>
      <c r="AF15" s="145"/>
      <c r="AG15" s="145"/>
      <c r="AH15" s="277"/>
      <c r="AI15" s="145"/>
      <c r="AJ15" s="788"/>
      <c r="AK15" s="411"/>
      <c r="AL15" s="145"/>
      <c r="AM15" s="145"/>
      <c r="AN15" s="145"/>
      <c r="AO15" s="145"/>
      <c r="AP15" s="145"/>
      <c r="AQ15" s="145"/>
      <c r="AR15" s="145"/>
      <c r="AS15" s="788"/>
      <c r="AT15" s="412"/>
      <c r="AU15" s="145"/>
      <c r="AV15" s="145"/>
      <c r="AW15" s="145"/>
      <c r="AX15" s="145"/>
      <c r="AY15" s="145"/>
      <c r="AZ15" s="145"/>
      <c r="BA15" s="788"/>
      <c r="BB15" s="411"/>
      <c r="BC15" s="145"/>
      <c r="BD15" s="145"/>
      <c r="BE15" s="145"/>
      <c r="BF15" s="145"/>
      <c r="BG15" s="145"/>
      <c r="BH15" s="145"/>
      <c r="BI15" s="788"/>
      <c r="BJ15" s="411"/>
      <c r="BK15" s="145"/>
      <c r="BL15" s="145"/>
      <c r="BM15" s="145"/>
      <c r="BN15" s="145"/>
      <c r="BO15" s="145"/>
      <c r="BP15" s="145"/>
      <c r="BQ15" s="145"/>
      <c r="BR15" s="788"/>
      <c r="BS15" s="411"/>
      <c r="BT15" s="145"/>
      <c r="BU15" s="145"/>
      <c r="BV15" s="145"/>
      <c r="BW15" s="145"/>
      <c r="BX15" s="145"/>
      <c r="BY15" s="145"/>
      <c r="BZ15" s="788"/>
      <c r="CA15" s="411"/>
      <c r="CB15" s="145"/>
      <c r="CC15" s="145"/>
      <c r="CD15" s="145"/>
      <c r="CE15" s="145"/>
      <c r="CF15" s="145"/>
      <c r="CG15" s="145"/>
      <c r="CH15" s="788"/>
      <c r="CI15" s="411"/>
      <c r="CJ15" s="145"/>
      <c r="CK15" s="145"/>
      <c r="CL15" s="145"/>
      <c r="CM15" s="145"/>
      <c r="CN15" s="145"/>
      <c r="CO15" s="145"/>
      <c r="CP15" s="788"/>
      <c r="CQ15" s="411"/>
      <c r="CR15" s="936"/>
      <c r="CS15" s="145"/>
      <c r="CT15" s="145"/>
      <c r="CU15" s="145">
        <f t="shared" si="4"/>
        <v>0</v>
      </c>
      <c r="CV15" s="145">
        <f t="shared" si="5"/>
        <v>0</v>
      </c>
      <c r="CW15" s="145"/>
      <c r="CX15" s="245" t="str">
        <f t="shared" si="6"/>
        <v>-</v>
      </c>
      <c r="CY15" s="926"/>
      <c r="CZ15" s="145"/>
      <c r="DA15" s="145"/>
      <c r="DB15" s="145"/>
      <c r="DC15" s="145"/>
      <c r="DD15" s="145"/>
      <c r="DE15" s="245" t="e">
        <f>CZ15/DD15-1</f>
        <v>#DIV/0!</v>
      </c>
      <c r="DF15" s="245" t="e">
        <f>DA15/DD15-1</f>
        <v>#DIV/0!</v>
      </c>
      <c r="DG15" s="245" t="e">
        <f>DB15/DD15-1</f>
        <v>#DIV/0!</v>
      </c>
      <c r="DH15" s="245" t="e">
        <f>DC15/DD15-1</f>
        <v>#DIV/0!</v>
      </c>
      <c r="DI15" s="932"/>
      <c r="DJ15" s="118">
        <f t="shared" si="0"/>
        <v>0</v>
      </c>
      <c r="DK15" s="118">
        <f t="shared" si="1"/>
        <v>0</v>
      </c>
      <c r="DL15" s="118">
        <f t="shared" si="2"/>
        <v>0</v>
      </c>
      <c r="DM15" s="118">
        <f t="shared" si="3"/>
        <v>0</v>
      </c>
      <c r="DX15" s="389">
        <f t="shared" si="7"/>
        <v>0</v>
      </c>
      <c r="DY15" s="389">
        <f t="shared" si="8"/>
        <v>0</v>
      </c>
      <c r="DZ15" s="389">
        <f t="shared" si="9"/>
        <v>0</v>
      </c>
    </row>
    <row r="16" spans="1:135" ht="21.75" hidden="1" customHeight="1">
      <c r="A16" s="937"/>
      <c r="B16" s="938" t="s">
        <v>668</v>
      </c>
      <c r="C16" s="665" t="s">
        <v>730</v>
      </c>
      <c r="D16" s="981"/>
      <c r="E16" s="939"/>
      <c r="F16" s="939"/>
      <c r="G16" s="939"/>
      <c r="H16" s="940"/>
      <c r="I16" s="941"/>
      <c r="J16" s="981"/>
      <c r="K16" s="939"/>
      <c r="L16" s="939"/>
      <c r="M16" s="939"/>
      <c r="N16" s="940"/>
      <c r="O16" s="577"/>
      <c r="P16" s="981"/>
      <c r="Q16" s="939"/>
      <c r="R16" s="939"/>
      <c r="S16" s="939"/>
      <c r="T16" s="940"/>
      <c r="U16" s="676"/>
      <c r="V16" s="981"/>
      <c r="W16" s="939"/>
      <c r="X16" s="939"/>
      <c r="Y16" s="939"/>
      <c r="Z16" s="577"/>
      <c r="AA16" s="939"/>
      <c r="AB16" s="940"/>
      <c r="AC16" s="676"/>
      <c r="AD16" s="981"/>
      <c r="AE16" s="939"/>
      <c r="AF16" s="939"/>
      <c r="AG16" s="939"/>
      <c r="AH16" s="577"/>
      <c r="AI16" s="939"/>
      <c r="AJ16" s="940"/>
      <c r="AK16" s="676"/>
      <c r="AL16" s="981"/>
      <c r="AM16" s="939"/>
      <c r="AN16" s="939"/>
      <c r="AO16" s="939"/>
      <c r="AP16" s="939"/>
      <c r="AQ16" s="939"/>
      <c r="AR16" s="939"/>
      <c r="AS16" s="940"/>
      <c r="AT16" s="865"/>
      <c r="AU16" s="981"/>
      <c r="AV16" s="939"/>
      <c r="AW16" s="939"/>
      <c r="AX16" s="939"/>
      <c r="AY16" s="939"/>
      <c r="AZ16" s="939"/>
      <c r="BA16" s="940"/>
      <c r="BB16" s="676"/>
      <c r="BC16" s="981"/>
      <c r="BD16" s="939"/>
      <c r="BE16" s="939"/>
      <c r="BF16" s="939"/>
      <c r="BG16" s="939"/>
      <c r="BH16" s="939"/>
      <c r="BI16" s="940"/>
      <c r="BJ16" s="676"/>
      <c r="BK16" s="981"/>
      <c r="BL16" s="939"/>
      <c r="BM16" s="939"/>
      <c r="BN16" s="939"/>
      <c r="BO16" s="939"/>
      <c r="BP16" s="939"/>
      <c r="BQ16" s="939"/>
      <c r="BR16" s="940"/>
      <c r="BS16" s="676"/>
      <c r="BT16" s="939"/>
      <c r="BU16" s="939"/>
      <c r="BV16" s="939"/>
      <c r="BW16" s="939"/>
      <c r="BX16" s="939"/>
      <c r="BY16" s="939"/>
      <c r="BZ16" s="940"/>
      <c r="CA16" s="676"/>
      <c r="CB16" s="939"/>
      <c r="CC16" s="939"/>
      <c r="CD16" s="939"/>
      <c r="CE16" s="939"/>
      <c r="CF16" s="939"/>
      <c r="CG16" s="939"/>
      <c r="CH16" s="940"/>
      <c r="CI16" s="676"/>
      <c r="CJ16" s="939"/>
      <c r="CK16" s="939"/>
      <c r="CL16" s="939"/>
      <c r="CM16" s="939"/>
      <c r="CN16" s="939"/>
      <c r="CO16" s="939"/>
      <c r="CP16" s="940"/>
      <c r="CQ16" s="717"/>
      <c r="CR16" s="942"/>
      <c r="CS16" s="939"/>
      <c r="CT16" s="939"/>
      <c r="CU16" s="939">
        <f t="shared" si="4"/>
        <v>0</v>
      </c>
      <c r="CV16" s="939">
        <f t="shared" si="5"/>
        <v>0</v>
      </c>
      <c r="CW16" s="939"/>
      <c r="CX16" s="941" t="str">
        <f t="shared" si="6"/>
        <v>-</v>
      </c>
      <c r="CY16" s="926"/>
      <c r="CZ16" s="939"/>
      <c r="DA16" s="939"/>
      <c r="DB16" s="939"/>
      <c r="DC16" s="939"/>
      <c r="DD16" s="939"/>
      <c r="DE16" s="716" t="e">
        <f>CZ16/DD16-1</f>
        <v>#DIV/0!</v>
      </c>
      <c r="DF16" s="716" t="e">
        <f>DA16/DD16-1</f>
        <v>#DIV/0!</v>
      </c>
      <c r="DG16" s="716" t="e">
        <f>DB16/DD16-1</f>
        <v>#DIV/0!</v>
      </c>
      <c r="DH16" s="716" t="e">
        <f>DC16/DD16-1</f>
        <v>#DIV/0!</v>
      </c>
      <c r="DI16" s="932"/>
      <c r="DJ16" s="118">
        <f t="shared" si="0"/>
        <v>0</v>
      </c>
      <c r="DK16" s="118">
        <f t="shared" si="1"/>
        <v>0</v>
      </c>
      <c r="DL16" s="118">
        <f t="shared" si="2"/>
        <v>0</v>
      </c>
      <c r="DM16" s="118">
        <f t="shared" si="3"/>
        <v>0</v>
      </c>
      <c r="DX16" s="389">
        <f t="shared" si="7"/>
        <v>0</v>
      </c>
      <c r="DY16" s="389">
        <f t="shared" si="8"/>
        <v>0</v>
      </c>
      <c r="DZ16" s="389">
        <f t="shared" si="9"/>
        <v>0</v>
      </c>
    </row>
    <row r="17" spans="1:130" ht="21.75" hidden="1" customHeight="1">
      <c r="A17" s="578"/>
      <c r="B17" s="699" t="s">
        <v>718</v>
      </c>
      <c r="C17" s="665" t="s">
        <v>731</v>
      </c>
      <c r="D17" s="952"/>
      <c r="E17" s="544"/>
      <c r="F17" s="953"/>
      <c r="G17" s="544"/>
      <c r="H17" s="934"/>
      <c r="I17" s="545"/>
      <c r="J17" s="952"/>
      <c r="K17" s="544"/>
      <c r="L17" s="953"/>
      <c r="M17" s="544"/>
      <c r="N17" s="934"/>
      <c r="O17" s="543"/>
      <c r="P17" s="952"/>
      <c r="Q17" s="544"/>
      <c r="R17" s="953"/>
      <c r="S17" s="544"/>
      <c r="T17" s="934"/>
      <c r="U17" s="546"/>
      <c r="V17" s="952"/>
      <c r="W17" s="544"/>
      <c r="X17" s="544"/>
      <c r="Y17" s="953"/>
      <c r="Z17" s="543"/>
      <c r="AA17" s="544"/>
      <c r="AB17" s="934"/>
      <c r="AC17" s="546"/>
      <c r="AD17" s="952"/>
      <c r="AE17" s="544"/>
      <c r="AF17" s="544"/>
      <c r="AG17" s="953"/>
      <c r="AH17" s="543"/>
      <c r="AI17" s="544"/>
      <c r="AJ17" s="934"/>
      <c r="AK17" s="546"/>
      <c r="AL17" s="952"/>
      <c r="AM17" s="544"/>
      <c r="AN17" s="544"/>
      <c r="AO17" s="544"/>
      <c r="AP17" s="953"/>
      <c r="AQ17" s="953"/>
      <c r="AR17" s="544"/>
      <c r="AS17" s="934"/>
      <c r="AT17" s="547"/>
      <c r="AU17" s="952"/>
      <c r="AV17" s="544"/>
      <c r="AW17" s="544"/>
      <c r="AX17" s="953"/>
      <c r="AY17" s="953"/>
      <c r="AZ17" s="544"/>
      <c r="BA17" s="934"/>
      <c r="BB17" s="546"/>
      <c r="BC17" s="952"/>
      <c r="BD17" s="544"/>
      <c r="BE17" s="544"/>
      <c r="BF17" s="953"/>
      <c r="BG17" s="953"/>
      <c r="BH17" s="544"/>
      <c r="BI17" s="934"/>
      <c r="BJ17" s="546"/>
      <c r="BK17" s="952"/>
      <c r="BL17" s="544"/>
      <c r="BM17" s="544"/>
      <c r="BN17" s="544"/>
      <c r="BO17" s="953"/>
      <c r="BP17" s="953"/>
      <c r="BQ17" s="544"/>
      <c r="BR17" s="934"/>
      <c r="BS17" s="546"/>
      <c r="BT17" s="952"/>
      <c r="BU17" s="544"/>
      <c r="BV17" s="544"/>
      <c r="BW17" s="953"/>
      <c r="BX17" s="953"/>
      <c r="BY17" s="544"/>
      <c r="BZ17" s="934"/>
      <c r="CA17" s="546"/>
      <c r="CB17" s="952"/>
      <c r="CC17" s="544"/>
      <c r="CD17" s="544"/>
      <c r="CE17" s="953"/>
      <c r="CF17" s="953"/>
      <c r="CG17" s="544"/>
      <c r="CH17" s="934"/>
      <c r="CI17" s="546"/>
      <c r="CJ17" s="952"/>
      <c r="CK17" s="544"/>
      <c r="CL17" s="544"/>
      <c r="CM17" s="953"/>
      <c r="CN17" s="953"/>
      <c r="CO17" s="544"/>
      <c r="CP17" s="934"/>
      <c r="CQ17" s="546"/>
      <c r="CR17" s="935"/>
      <c r="CS17" s="544"/>
      <c r="CT17" s="982"/>
      <c r="CU17" s="953">
        <f t="shared" si="4"/>
        <v>0</v>
      </c>
      <c r="CV17" s="953">
        <f t="shared" si="5"/>
        <v>0</v>
      </c>
      <c r="CW17" s="982"/>
      <c r="CX17" s="545" t="str">
        <f t="shared" si="6"/>
        <v>-</v>
      </c>
      <c r="CY17" s="926"/>
      <c r="CZ17" s="544"/>
      <c r="DA17" s="544"/>
      <c r="DB17" s="544"/>
      <c r="DC17" s="544"/>
      <c r="DD17" s="544"/>
      <c r="DE17" s="983"/>
      <c r="DF17" s="983"/>
      <c r="DG17" s="983"/>
      <c r="DH17" s="983"/>
      <c r="DI17" s="932"/>
      <c r="DJ17" s="118">
        <f t="shared" si="0"/>
        <v>0</v>
      </c>
      <c r="DK17" s="118">
        <f t="shared" si="1"/>
        <v>0</v>
      </c>
      <c r="DL17" s="118">
        <f t="shared" si="2"/>
        <v>0</v>
      </c>
      <c r="DM17" s="118">
        <f t="shared" si="3"/>
        <v>0</v>
      </c>
      <c r="DX17" s="389">
        <f t="shared" si="7"/>
        <v>0</v>
      </c>
      <c r="DY17" s="389">
        <f t="shared" si="8"/>
        <v>0</v>
      </c>
      <c r="DZ17" s="389">
        <f t="shared" si="9"/>
        <v>0</v>
      </c>
    </row>
    <row r="18" spans="1:130" ht="21.75" hidden="1" customHeight="1">
      <c r="A18" s="579"/>
      <c r="B18" s="840" t="s">
        <v>720</v>
      </c>
      <c r="C18" s="665" t="s">
        <v>732</v>
      </c>
      <c r="D18" s="966"/>
      <c r="E18" s="145"/>
      <c r="F18" s="967"/>
      <c r="G18" s="145"/>
      <c r="H18" s="788"/>
      <c r="I18" s="245"/>
      <c r="J18" s="966"/>
      <c r="K18" s="145"/>
      <c r="L18" s="967"/>
      <c r="M18" s="145"/>
      <c r="N18" s="788"/>
      <c r="O18" s="277"/>
      <c r="P18" s="966"/>
      <c r="Q18" s="145"/>
      <c r="R18" s="967"/>
      <c r="S18" s="145"/>
      <c r="T18" s="788"/>
      <c r="U18" s="411"/>
      <c r="V18" s="966"/>
      <c r="W18" s="145"/>
      <c r="X18" s="145"/>
      <c r="Y18" s="967"/>
      <c r="Z18" s="277"/>
      <c r="AA18" s="145"/>
      <c r="AB18" s="788"/>
      <c r="AC18" s="411"/>
      <c r="AD18" s="966"/>
      <c r="AE18" s="145"/>
      <c r="AF18" s="145"/>
      <c r="AG18" s="967"/>
      <c r="AH18" s="277"/>
      <c r="AI18" s="145"/>
      <c r="AJ18" s="788"/>
      <c r="AK18" s="411"/>
      <c r="AL18" s="966"/>
      <c r="AM18" s="145"/>
      <c r="AN18" s="145"/>
      <c r="AO18" s="145"/>
      <c r="AP18" s="967"/>
      <c r="AQ18" s="967"/>
      <c r="AR18" s="145"/>
      <c r="AS18" s="788"/>
      <c r="AT18" s="412"/>
      <c r="AU18" s="966"/>
      <c r="AV18" s="145"/>
      <c r="AW18" s="145"/>
      <c r="AX18" s="967"/>
      <c r="AY18" s="967"/>
      <c r="AZ18" s="145"/>
      <c r="BA18" s="788"/>
      <c r="BB18" s="411"/>
      <c r="BC18" s="966"/>
      <c r="BD18" s="145"/>
      <c r="BE18" s="145"/>
      <c r="BF18" s="967"/>
      <c r="BG18" s="967"/>
      <c r="BH18" s="145"/>
      <c r="BI18" s="788"/>
      <c r="BJ18" s="411"/>
      <c r="BK18" s="966"/>
      <c r="BL18" s="145"/>
      <c r="BM18" s="145"/>
      <c r="BN18" s="145"/>
      <c r="BO18" s="967"/>
      <c r="BP18" s="967"/>
      <c r="BQ18" s="145"/>
      <c r="BR18" s="788"/>
      <c r="BS18" s="411"/>
      <c r="BT18" s="966"/>
      <c r="BU18" s="145"/>
      <c r="BV18" s="145"/>
      <c r="BW18" s="967"/>
      <c r="BX18" s="967"/>
      <c r="BY18" s="145"/>
      <c r="BZ18" s="788"/>
      <c r="CA18" s="411"/>
      <c r="CB18" s="966"/>
      <c r="CC18" s="145"/>
      <c r="CD18" s="145"/>
      <c r="CE18" s="967"/>
      <c r="CF18" s="967"/>
      <c r="CG18" s="145"/>
      <c r="CH18" s="788"/>
      <c r="CI18" s="411"/>
      <c r="CJ18" s="966"/>
      <c r="CK18" s="145"/>
      <c r="CL18" s="145"/>
      <c r="CM18" s="967"/>
      <c r="CN18" s="967"/>
      <c r="CO18" s="145"/>
      <c r="CP18" s="788"/>
      <c r="CQ18" s="411"/>
      <c r="CR18" s="936"/>
      <c r="CS18" s="145"/>
      <c r="CT18" s="967"/>
      <c r="CU18" s="967">
        <f t="shared" si="4"/>
        <v>0</v>
      </c>
      <c r="CV18" s="967">
        <f t="shared" si="5"/>
        <v>0</v>
      </c>
      <c r="CW18" s="967"/>
      <c r="CX18" s="245" t="str">
        <f t="shared" si="6"/>
        <v>-</v>
      </c>
      <c r="CY18" s="926"/>
      <c r="CZ18" s="145"/>
      <c r="DA18" s="145"/>
      <c r="DB18" s="145"/>
      <c r="DC18" s="145"/>
      <c r="DD18" s="145"/>
      <c r="DE18" s="967"/>
      <c r="DF18" s="967"/>
      <c r="DG18" s="967"/>
      <c r="DH18" s="967"/>
      <c r="DI18" s="932"/>
      <c r="DJ18" s="118">
        <f t="shared" si="0"/>
        <v>0</v>
      </c>
      <c r="DK18" s="118">
        <f t="shared" si="1"/>
        <v>0</v>
      </c>
      <c r="DL18" s="118">
        <f t="shared" si="2"/>
        <v>0</v>
      </c>
      <c r="DM18" s="118">
        <f t="shared" si="3"/>
        <v>0</v>
      </c>
      <c r="DX18" s="389">
        <f t="shared" si="7"/>
        <v>0</v>
      </c>
      <c r="DY18" s="389">
        <f t="shared" si="8"/>
        <v>0</v>
      </c>
      <c r="DZ18" s="389">
        <f t="shared" si="9"/>
        <v>0</v>
      </c>
    </row>
    <row r="19" spans="1:130" ht="21.75" hidden="1" customHeight="1">
      <c r="A19" s="937"/>
      <c r="B19" s="938" t="s">
        <v>733</v>
      </c>
      <c r="C19" s="665" t="s">
        <v>734</v>
      </c>
      <c r="D19" s="977"/>
      <c r="E19" s="939"/>
      <c r="F19" s="978"/>
      <c r="G19" s="939"/>
      <c r="H19" s="940"/>
      <c r="I19" s="941"/>
      <c r="J19" s="977"/>
      <c r="K19" s="939"/>
      <c r="L19" s="978"/>
      <c r="M19" s="939"/>
      <c r="N19" s="940"/>
      <c r="O19" s="577"/>
      <c r="P19" s="977"/>
      <c r="Q19" s="939"/>
      <c r="R19" s="978"/>
      <c r="S19" s="939"/>
      <c r="T19" s="940"/>
      <c r="U19" s="676"/>
      <c r="V19" s="977"/>
      <c r="W19" s="939"/>
      <c r="X19" s="939"/>
      <c r="Y19" s="978"/>
      <c r="Z19" s="577"/>
      <c r="AA19" s="939"/>
      <c r="AB19" s="940"/>
      <c r="AC19" s="676"/>
      <c r="AD19" s="977"/>
      <c r="AE19" s="939"/>
      <c r="AF19" s="939"/>
      <c r="AG19" s="978"/>
      <c r="AH19" s="577"/>
      <c r="AI19" s="939"/>
      <c r="AJ19" s="940"/>
      <c r="AK19" s="676"/>
      <c r="AL19" s="977"/>
      <c r="AM19" s="939"/>
      <c r="AN19" s="939"/>
      <c r="AO19" s="939"/>
      <c r="AP19" s="978"/>
      <c r="AQ19" s="978"/>
      <c r="AR19" s="939"/>
      <c r="AS19" s="940"/>
      <c r="AT19" s="865"/>
      <c r="AU19" s="977"/>
      <c r="AV19" s="939"/>
      <c r="AW19" s="939"/>
      <c r="AX19" s="978"/>
      <c r="AY19" s="978"/>
      <c r="AZ19" s="939"/>
      <c r="BA19" s="940"/>
      <c r="BB19" s="676"/>
      <c r="BC19" s="977"/>
      <c r="BD19" s="939"/>
      <c r="BE19" s="939"/>
      <c r="BF19" s="978"/>
      <c r="BG19" s="978"/>
      <c r="BH19" s="939"/>
      <c r="BI19" s="940"/>
      <c r="BJ19" s="676"/>
      <c r="BK19" s="977"/>
      <c r="BL19" s="939"/>
      <c r="BM19" s="939"/>
      <c r="BN19" s="939"/>
      <c r="BO19" s="978"/>
      <c r="BP19" s="978"/>
      <c r="BQ19" s="939"/>
      <c r="BR19" s="940"/>
      <c r="BS19" s="676"/>
      <c r="BT19" s="977"/>
      <c r="BU19" s="939"/>
      <c r="BV19" s="939"/>
      <c r="BW19" s="978"/>
      <c r="BX19" s="978"/>
      <c r="BY19" s="939"/>
      <c r="BZ19" s="940"/>
      <c r="CA19" s="676"/>
      <c r="CB19" s="977"/>
      <c r="CC19" s="939"/>
      <c r="CD19" s="939"/>
      <c r="CE19" s="978"/>
      <c r="CF19" s="978"/>
      <c r="CG19" s="939"/>
      <c r="CH19" s="940"/>
      <c r="CI19" s="676"/>
      <c r="CJ19" s="977"/>
      <c r="CK19" s="939"/>
      <c r="CL19" s="939"/>
      <c r="CM19" s="978"/>
      <c r="CN19" s="978"/>
      <c r="CO19" s="939"/>
      <c r="CP19" s="940"/>
      <c r="CQ19" s="676"/>
      <c r="CR19" s="942"/>
      <c r="CS19" s="939"/>
      <c r="CT19" s="978"/>
      <c r="CU19" s="978">
        <f t="shared" si="4"/>
        <v>0</v>
      </c>
      <c r="CV19" s="978">
        <f t="shared" si="5"/>
        <v>0</v>
      </c>
      <c r="CW19" s="978"/>
      <c r="CX19" s="941" t="str">
        <f t="shared" si="6"/>
        <v>-</v>
      </c>
      <c r="CY19" s="926"/>
      <c r="CZ19" s="939"/>
      <c r="DA19" s="939"/>
      <c r="DB19" s="939"/>
      <c r="DC19" s="939"/>
      <c r="DD19" s="939"/>
      <c r="DE19" s="984"/>
      <c r="DF19" s="984"/>
      <c r="DG19" s="984"/>
      <c r="DH19" s="984"/>
      <c r="DI19" s="932"/>
      <c r="DJ19" s="118">
        <f t="shared" si="0"/>
        <v>0</v>
      </c>
      <c r="DK19" s="118">
        <f t="shared" si="1"/>
        <v>0</v>
      </c>
      <c r="DL19" s="118">
        <f t="shared" si="2"/>
        <v>0</v>
      </c>
      <c r="DM19" s="118">
        <f t="shared" si="3"/>
        <v>0</v>
      </c>
      <c r="DX19" s="389">
        <f t="shared" si="7"/>
        <v>0</v>
      </c>
      <c r="DY19" s="389">
        <f t="shared" si="8"/>
        <v>0</v>
      </c>
      <c r="DZ19" s="389">
        <f t="shared" si="9"/>
        <v>0</v>
      </c>
    </row>
    <row r="20" spans="1:130" ht="21.75" hidden="1" customHeight="1">
      <c r="A20" s="578"/>
      <c r="B20" s="699" t="s">
        <v>718</v>
      </c>
      <c r="C20" s="665" t="s">
        <v>735</v>
      </c>
      <c r="D20" s="952"/>
      <c r="E20" s="982"/>
      <c r="F20" s="953"/>
      <c r="G20" s="982"/>
      <c r="H20" s="934"/>
      <c r="I20" s="545"/>
      <c r="J20" s="952"/>
      <c r="K20" s="982"/>
      <c r="L20" s="953"/>
      <c r="M20" s="982"/>
      <c r="N20" s="934"/>
      <c r="O20" s="543"/>
      <c r="P20" s="952"/>
      <c r="Q20" s="982"/>
      <c r="R20" s="953"/>
      <c r="S20" s="982"/>
      <c r="T20" s="934"/>
      <c r="U20" s="546"/>
      <c r="V20" s="952"/>
      <c r="W20" s="982"/>
      <c r="X20" s="982"/>
      <c r="Y20" s="953"/>
      <c r="Z20" s="543"/>
      <c r="AA20" s="982"/>
      <c r="AB20" s="934"/>
      <c r="AC20" s="546"/>
      <c r="AD20" s="952"/>
      <c r="AE20" s="982"/>
      <c r="AF20" s="982"/>
      <c r="AG20" s="953"/>
      <c r="AH20" s="543"/>
      <c r="AI20" s="982"/>
      <c r="AJ20" s="934"/>
      <c r="AK20" s="546"/>
      <c r="AL20" s="952"/>
      <c r="AM20" s="982"/>
      <c r="AN20" s="982"/>
      <c r="AO20" s="982"/>
      <c r="AP20" s="953"/>
      <c r="AQ20" s="953"/>
      <c r="AR20" s="982"/>
      <c r="AS20" s="934"/>
      <c r="AT20" s="547"/>
      <c r="AU20" s="952"/>
      <c r="AV20" s="982"/>
      <c r="AW20" s="982"/>
      <c r="AX20" s="953"/>
      <c r="AY20" s="953"/>
      <c r="AZ20" s="982"/>
      <c r="BA20" s="934"/>
      <c r="BB20" s="546"/>
      <c r="BC20" s="952"/>
      <c r="BD20" s="982"/>
      <c r="BE20" s="982"/>
      <c r="BF20" s="953"/>
      <c r="BG20" s="953"/>
      <c r="BH20" s="982"/>
      <c r="BI20" s="934"/>
      <c r="BJ20" s="546"/>
      <c r="BK20" s="952"/>
      <c r="BL20" s="982"/>
      <c r="BM20" s="982"/>
      <c r="BN20" s="982"/>
      <c r="BO20" s="953"/>
      <c r="BP20" s="953"/>
      <c r="BQ20" s="982"/>
      <c r="BR20" s="934"/>
      <c r="BS20" s="546"/>
      <c r="BT20" s="952"/>
      <c r="BU20" s="982"/>
      <c r="BV20" s="982"/>
      <c r="BW20" s="953"/>
      <c r="BX20" s="953"/>
      <c r="BY20" s="982"/>
      <c r="BZ20" s="934"/>
      <c r="CA20" s="546"/>
      <c r="CB20" s="952"/>
      <c r="CC20" s="982"/>
      <c r="CD20" s="982"/>
      <c r="CE20" s="953"/>
      <c r="CF20" s="953"/>
      <c r="CG20" s="982"/>
      <c r="CH20" s="934"/>
      <c r="CI20" s="546"/>
      <c r="CJ20" s="952"/>
      <c r="CK20" s="982"/>
      <c r="CL20" s="982"/>
      <c r="CM20" s="953"/>
      <c r="CN20" s="953"/>
      <c r="CO20" s="982"/>
      <c r="CP20" s="934"/>
      <c r="CQ20" s="546"/>
      <c r="CR20" s="935"/>
      <c r="CS20" s="544"/>
      <c r="CT20" s="982"/>
      <c r="CU20" s="953">
        <f t="shared" si="4"/>
        <v>0</v>
      </c>
      <c r="CV20" s="953">
        <f t="shared" si="5"/>
        <v>0</v>
      </c>
      <c r="CW20" s="982"/>
      <c r="CX20" s="545" t="str">
        <f t="shared" si="6"/>
        <v>-</v>
      </c>
      <c r="CY20" s="926"/>
      <c r="CZ20" s="982"/>
      <c r="DA20" s="982"/>
      <c r="DB20" s="982"/>
      <c r="DC20" s="982"/>
      <c r="DD20" s="982"/>
      <c r="DE20" s="983"/>
      <c r="DF20" s="983"/>
      <c r="DG20" s="983"/>
      <c r="DH20" s="983"/>
      <c r="DI20" s="932"/>
      <c r="DJ20" s="118">
        <f t="shared" si="0"/>
        <v>0</v>
      </c>
      <c r="DK20" s="118">
        <f t="shared" si="1"/>
        <v>0</v>
      </c>
      <c r="DL20" s="118">
        <f t="shared" si="2"/>
        <v>0</v>
      </c>
      <c r="DM20" s="118">
        <f t="shared" si="3"/>
        <v>0</v>
      </c>
      <c r="DX20" s="389">
        <f t="shared" si="7"/>
        <v>0</v>
      </c>
      <c r="DY20" s="389">
        <f t="shared" si="8"/>
        <v>0</v>
      </c>
      <c r="DZ20" s="389">
        <f t="shared" si="9"/>
        <v>0</v>
      </c>
    </row>
    <row r="21" spans="1:130" ht="21.75" hidden="1" customHeight="1">
      <c r="A21" s="579"/>
      <c r="B21" s="840" t="s">
        <v>720</v>
      </c>
      <c r="C21" s="665" t="s">
        <v>736</v>
      </c>
      <c r="D21" s="966"/>
      <c r="E21" s="967"/>
      <c r="F21" s="967"/>
      <c r="G21" s="967"/>
      <c r="H21" s="788"/>
      <c r="I21" s="245"/>
      <c r="J21" s="966"/>
      <c r="K21" s="967"/>
      <c r="L21" s="967"/>
      <c r="M21" s="967"/>
      <c r="N21" s="788"/>
      <c r="O21" s="277"/>
      <c r="P21" s="966"/>
      <c r="Q21" s="967"/>
      <c r="R21" s="967"/>
      <c r="S21" s="967"/>
      <c r="T21" s="788"/>
      <c r="U21" s="411"/>
      <c r="V21" s="966"/>
      <c r="W21" s="967"/>
      <c r="X21" s="967"/>
      <c r="Y21" s="967"/>
      <c r="Z21" s="277"/>
      <c r="AA21" s="967"/>
      <c r="AB21" s="788"/>
      <c r="AC21" s="411"/>
      <c r="AD21" s="966"/>
      <c r="AE21" s="967"/>
      <c r="AF21" s="967"/>
      <c r="AG21" s="967"/>
      <c r="AH21" s="277"/>
      <c r="AI21" s="967"/>
      <c r="AJ21" s="788"/>
      <c r="AK21" s="411"/>
      <c r="AL21" s="966"/>
      <c r="AM21" s="967"/>
      <c r="AN21" s="967"/>
      <c r="AO21" s="967"/>
      <c r="AP21" s="967"/>
      <c r="AQ21" s="967"/>
      <c r="AR21" s="967"/>
      <c r="AS21" s="788"/>
      <c r="AT21" s="412"/>
      <c r="AU21" s="966"/>
      <c r="AV21" s="967"/>
      <c r="AW21" s="967"/>
      <c r="AX21" s="967"/>
      <c r="AY21" s="967"/>
      <c r="AZ21" s="967"/>
      <c r="BA21" s="788"/>
      <c r="BB21" s="411"/>
      <c r="BC21" s="966"/>
      <c r="BD21" s="967"/>
      <c r="BE21" s="967"/>
      <c r="BF21" s="967"/>
      <c r="BG21" s="967"/>
      <c r="BH21" s="967"/>
      <c r="BI21" s="788"/>
      <c r="BJ21" s="411"/>
      <c r="BK21" s="966"/>
      <c r="BL21" s="967"/>
      <c r="BM21" s="967"/>
      <c r="BN21" s="967"/>
      <c r="BO21" s="967"/>
      <c r="BP21" s="967"/>
      <c r="BQ21" s="967"/>
      <c r="BR21" s="788"/>
      <c r="BS21" s="411"/>
      <c r="BT21" s="966"/>
      <c r="BU21" s="967"/>
      <c r="BV21" s="967"/>
      <c r="BW21" s="967"/>
      <c r="BX21" s="967"/>
      <c r="BY21" s="967"/>
      <c r="BZ21" s="788"/>
      <c r="CA21" s="411"/>
      <c r="CB21" s="966"/>
      <c r="CC21" s="967"/>
      <c r="CD21" s="967"/>
      <c r="CE21" s="967"/>
      <c r="CF21" s="967"/>
      <c r="CG21" s="967"/>
      <c r="CH21" s="788"/>
      <c r="CI21" s="411"/>
      <c r="CJ21" s="966"/>
      <c r="CK21" s="967"/>
      <c r="CL21" s="967"/>
      <c r="CM21" s="967"/>
      <c r="CN21" s="967"/>
      <c r="CO21" s="967"/>
      <c r="CP21" s="788"/>
      <c r="CQ21" s="411"/>
      <c r="CR21" s="936"/>
      <c r="CS21" s="145"/>
      <c r="CT21" s="967"/>
      <c r="CU21" s="967">
        <f t="shared" si="4"/>
        <v>0</v>
      </c>
      <c r="CV21" s="967">
        <f t="shared" si="5"/>
        <v>0</v>
      </c>
      <c r="CW21" s="967"/>
      <c r="CX21" s="245" t="str">
        <f t="shared" si="6"/>
        <v>-</v>
      </c>
      <c r="CY21" s="926"/>
      <c r="CZ21" s="967"/>
      <c r="DA21" s="967"/>
      <c r="DB21" s="967"/>
      <c r="DC21" s="967"/>
      <c r="DD21" s="967"/>
      <c r="DE21" s="967"/>
      <c r="DF21" s="967"/>
      <c r="DG21" s="967"/>
      <c r="DH21" s="967"/>
      <c r="DI21" s="932"/>
      <c r="DJ21" s="118">
        <f t="shared" si="0"/>
        <v>0</v>
      </c>
      <c r="DK21" s="118">
        <f t="shared" si="1"/>
        <v>0</v>
      </c>
      <c r="DL21" s="118">
        <f t="shared" si="2"/>
        <v>0</v>
      </c>
      <c r="DM21" s="118">
        <f t="shared" si="3"/>
        <v>0</v>
      </c>
      <c r="DX21" s="389">
        <f t="shared" si="7"/>
        <v>0</v>
      </c>
      <c r="DY21" s="389">
        <f t="shared" si="8"/>
        <v>0</v>
      </c>
      <c r="DZ21" s="389">
        <f t="shared" si="9"/>
        <v>0</v>
      </c>
    </row>
    <row r="22" spans="1:130" ht="21.75" hidden="1" customHeight="1">
      <c r="A22" s="937"/>
      <c r="B22" s="985" t="s">
        <v>737</v>
      </c>
      <c r="C22" s="665" t="s">
        <v>738</v>
      </c>
      <c r="D22" s="977"/>
      <c r="E22" s="978"/>
      <c r="F22" s="978"/>
      <c r="G22" s="978"/>
      <c r="H22" s="940"/>
      <c r="I22" s="941"/>
      <c r="J22" s="977"/>
      <c r="K22" s="978"/>
      <c r="L22" s="978"/>
      <c r="M22" s="978"/>
      <c r="N22" s="940"/>
      <c r="O22" s="577"/>
      <c r="P22" s="977"/>
      <c r="Q22" s="978"/>
      <c r="R22" s="978"/>
      <c r="S22" s="978"/>
      <c r="T22" s="940"/>
      <c r="U22" s="676"/>
      <c r="V22" s="977"/>
      <c r="W22" s="978"/>
      <c r="X22" s="978"/>
      <c r="Y22" s="978"/>
      <c r="Z22" s="577"/>
      <c r="AA22" s="978"/>
      <c r="AB22" s="940"/>
      <c r="AC22" s="676"/>
      <c r="AD22" s="977"/>
      <c r="AE22" s="978"/>
      <c r="AF22" s="978"/>
      <c r="AG22" s="978"/>
      <c r="AH22" s="577"/>
      <c r="AI22" s="978"/>
      <c r="AJ22" s="940"/>
      <c r="AK22" s="676"/>
      <c r="AL22" s="977"/>
      <c r="AM22" s="978"/>
      <c r="AN22" s="978"/>
      <c r="AO22" s="978"/>
      <c r="AP22" s="978"/>
      <c r="AQ22" s="978"/>
      <c r="AR22" s="978"/>
      <c r="AS22" s="940"/>
      <c r="AT22" s="865"/>
      <c r="AU22" s="977"/>
      <c r="AV22" s="978"/>
      <c r="AW22" s="978"/>
      <c r="AX22" s="978"/>
      <c r="AY22" s="978"/>
      <c r="AZ22" s="978"/>
      <c r="BA22" s="940"/>
      <c r="BB22" s="676"/>
      <c r="BC22" s="977"/>
      <c r="BD22" s="978"/>
      <c r="BE22" s="978"/>
      <c r="BF22" s="978"/>
      <c r="BG22" s="978"/>
      <c r="BH22" s="978"/>
      <c r="BI22" s="940"/>
      <c r="BJ22" s="676"/>
      <c r="BK22" s="977"/>
      <c r="BL22" s="978"/>
      <c r="BM22" s="978"/>
      <c r="BN22" s="978"/>
      <c r="BO22" s="978"/>
      <c r="BP22" s="978"/>
      <c r="BQ22" s="978"/>
      <c r="BR22" s="940"/>
      <c r="BS22" s="676"/>
      <c r="BT22" s="977"/>
      <c r="BU22" s="978"/>
      <c r="BV22" s="978"/>
      <c r="BW22" s="978"/>
      <c r="BX22" s="978"/>
      <c r="BY22" s="978"/>
      <c r="BZ22" s="940"/>
      <c r="CA22" s="676"/>
      <c r="CB22" s="977"/>
      <c r="CC22" s="978"/>
      <c r="CD22" s="978"/>
      <c r="CE22" s="978"/>
      <c r="CF22" s="978"/>
      <c r="CG22" s="978"/>
      <c r="CH22" s="940"/>
      <c r="CI22" s="676"/>
      <c r="CJ22" s="977"/>
      <c r="CK22" s="978"/>
      <c r="CL22" s="978"/>
      <c r="CM22" s="978"/>
      <c r="CN22" s="978"/>
      <c r="CO22" s="978"/>
      <c r="CP22" s="940"/>
      <c r="CQ22" s="676"/>
      <c r="CR22" s="942"/>
      <c r="CS22" s="939"/>
      <c r="CT22" s="978"/>
      <c r="CU22" s="978">
        <f t="shared" si="4"/>
        <v>0</v>
      </c>
      <c r="CV22" s="978">
        <f t="shared" si="5"/>
        <v>0</v>
      </c>
      <c r="CW22" s="978"/>
      <c r="CX22" s="941" t="str">
        <f t="shared" si="6"/>
        <v>-</v>
      </c>
      <c r="CY22" s="926"/>
      <c r="CZ22" s="978"/>
      <c r="DA22" s="978"/>
      <c r="DB22" s="978"/>
      <c r="DC22" s="978"/>
      <c r="DD22" s="978"/>
      <c r="DE22" s="984"/>
      <c r="DF22" s="984"/>
      <c r="DG22" s="984"/>
      <c r="DH22" s="984"/>
      <c r="DI22" s="932"/>
      <c r="DJ22" s="118">
        <f t="shared" si="0"/>
        <v>0</v>
      </c>
      <c r="DK22" s="118">
        <f t="shared" si="1"/>
        <v>0</v>
      </c>
      <c r="DL22" s="118">
        <f t="shared" si="2"/>
        <v>0</v>
      </c>
      <c r="DM22" s="118">
        <f t="shared" si="3"/>
        <v>0</v>
      </c>
      <c r="DX22" s="389">
        <f t="shared" si="7"/>
        <v>0</v>
      </c>
      <c r="DY22" s="389">
        <f t="shared" si="8"/>
        <v>0</v>
      </c>
      <c r="DZ22" s="389">
        <f t="shared" si="9"/>
        <v>0</v>
      </c>
    </row>
    <row r="23" spans="1:130" s="15" customFormat="1" ht="21.75" hidden="1" customHeight="1">
      <c r="A23" s="943"/>
      <c r="B23" s="944" t="s">
        <v>718</v>
      </c>
      <c r="C23" s="665" t="s">
        <v>739</v>
      </c>
      <c r="D23" s="986"/>
      <c r="E23" s="986"/>
      <c r="F23" s="986"/>
      <c r="G23" s="986"/>
      <c r="H23" s="948"/>
      <c r="I23" s="949"/>
      <c r="J23" s="986"/>
      <c r="K23" s="986"/>
      <c r="L23" s="986"/>
      <c r="M23" s="986"/>
      <c r="N23" s="948"/>
      <c r="O23" s="946"/>
      <c r="P23" s="986"/>
      <c r="Q23" s="986"/>
      <c r="R23" s="986"/>
      <c r="S23" s="986"/>
      <c r="T23" s="948"/>
      <c r="U23" s="950"/>
      <c r="V23" s="986"/>
      <c r="W23" s="986"/>
      <c r="X23" s="986"/>
      <c r="Y23" s="986"/>
      <c r="Z23" s="946"/>
      <c r="AA23" s="986"/>
      <c r="AB23" s="948"/>
      <c r="AC23" s="950"/>
      <c r="AD23" s="986"/>
      <c r="AE23" s="986"/>
      <c r="AF23" s="986"/>
      <c r="AG23" s="986"/>
      <c r="AH23" s="946"/>
      <c r="AI23" s="986"/>
      <c r="AJ23" s="948"/>
      <c r="AK23" s="950"/>
      <c r="AL23" s="986"/>
      <c r="AM23" s="986"/>
      <c r="AN23" s="986"/>
      <c r="AO23" s="986"/>
      <c r="AP23" s="986"/>
      <c r="AQ23" s="986"/>
      <c r="AR23" s="986"/>
      <c r="AS23" s="948"/>
      <c r="AT23" s="951"/>
      <c r="AU23" s="986"/>
      <c r="AV23" s="986"/>
      <c r="AW23" s="986"/>
      <c r="AX23" s="986"/>
      <c r="AY23" s="986"/>
      <c r="AZ23" s="986"/>
      <c r="BA23" s="948"/>
      <c r="BB23" s="950"/>
      <c r="BC23" s="986"/>
      <c r="BD23" s="986"/>
      <c r="BE23" s="986"/>
      <c r="BF23" s="986"/>
      <c r="BG23" s="986"/>
      <c r="BH23" s="986"/>
      <c r="BI23" s="948"/>
      <c r="BJ23" s="950"/>
      <c r="BK23" s="986"/>
      <c r="BL23" s="986"/>
      <c r="BM23" s="986"/>
      <c r="BN23" s="986"/>
      <c r="BO23" s="986"/>
      <c r="BP23" s="986"/>
      <c r="BQ23" s="986"/>
      <c r="BR23" s="948"/>
      <c r="BS23" s="950"/>
      <c r="BT23" s="544"/>
      <c r="BU23" s="544"/>
      <c r="BV23" s="544"/>
      <c r="BW23" s="544"/>
      <c r="BX23" s="544"/>
      <c r="BY23" s="544"/>
      <c r="BZ23" s="934"/>
      <c r="CA23" s="546"/>
      <c r="CB23" s="544"/>
      <c r="CC23" s="544"/>
      <c r="CD23" s="544"/>
      <c r="CE23" s="544"/>
      <c r="CF23" s="544"/>
      <c r="CG23" s="544"/>
      <c r="CH23" s="934"/>
      <c r="CI23" s="546"/>
      <c r="CJ23" s="544"/>
      <c r="CK23" s="986"/>
      <c r="CL23" s="986"/>
      <c r="CM23" s="986"/>
      <c r="CN23" s="986"/>
      <c r="CO23" s="986"/>
      <c r="CP23" s="948"/>
      <c r="CQ23" s="964"/>
      <c r="CR23" s="935"/>
      <c r="CS23" s="544"/>
      <c r="CT23" s="986"/>
      <c r="CU23" s="986">
        <f t="shared" si="4"/>
        <v>0</v>
      </c>
      <c r="CV23" s="986">
        <f t="shared" si="5"/>
        <v>0</v>
      </c>
      <c r="CW23" s="986"/>
      <c r="CX23" s="949" t="str">
        <f t="shared" si="6"/>
        <v>-</v>
      </c>
      <c r="CY23" s="926"/>
      <c r="CZ23" s="986"/>
      <c r="DA23" s="986"/>
      <c r="DB23" s="986"/>
      <c r="DC23" s="986"/>
      <c r="DD23" s="986"/>
      <c r="DE23" s="987"/>
      <c r="DF23" s="987"/>
      <c r="DG23" s="987"/>
      <c r="DH23" s="987"/>
      <c r="DI23" s="932"/>
      <c r="DJ23" s="118">
        <f t="shared" si="0"/>
        <v>0</v>
      </c>
      <c r="DK23" s="118">
        <f t="shared" si="1"/>
        <v>0</v>
      </c>
      <c r="DL23" s="118">
        <f t="shared" si="2"/>
        <v>0</v>
      </c>
      <c r="DM23" s="118">
        <f t="shared" si="3"/>
        <v>0</v>
      </c>
      <c r="DN23" s="956"/>
      <c r="DO23" s="956"/>
      <c r="DP23" s="956"/>
      <c r="DX23" s="389">
        <f t="shared" si="7"/>
        <v>0</v>
      </c>
      <c r="DY23" s="389">
        <f t="shared" si="8"/>
        <v>0</v>
      </c>
      <c r="DZ23" s="389">
        <f t="shared" si="9"/>
        <v>0</v>
      </c>
    </row>
    <row r="24" spans="1:130" s="15" customFormat="1" ht="21.75" hidden="1" customHeight="1">
      <c r="A24" s="957"/>
      <c r="B24" s="958" t="s">
        <v>720</v>
      </c>
      <c r="C24" s="665" t="s">
        <v>740</v>
      </c>
      <c r="D24" s="174"/>
      <c r="E24" s="174"/>
      <c r="F24" s="174"/>
      <c r="G24" s="174"/>
      <c r="H24" s="962"/>
      <c r="I24" s="963"/>
      <c r="J24" s="174"/>
      <c r="K24" s="174"/>
      <c r="L24" s="174"/>
      <c r="M24" s="174"/>
      <c r="N24" s="962"/>
      <c r="O24" s="960"/>
      <c r="P24" s="174"/>
      <c r="Q24" s="174"/>
      <c r="R24" s="174"/>
      <c r="S24" s="174"/>
      <c r="T24" s="962"/>
      <c r="U24" s="964"/>
      <c r="V24" s="174"/>
      <c r="W24" s="174"/>
      <c r="X24" s="174"/>
      <c r="Y24" s="174"/>
      <c r="Z24" s="960"/>
      <c r="AA24" s="174"/>
      <c r="AB24" s="962"/>
      <c r="AC24" s="964"/>
      <c r="AD24" s="174"/>
      <c r="AE24" s="174"/>
      <c r="AF24" s="174"/>
      <c r="AG24" s="174"/>
      <c r="AH24" s="960"/>
      <c r="AI24" s="174"/>
      <c r="AJ24" s="962"/>
      <c r="AK24" s="964"/>
      <c r="AL24" s="174"/>
      <c r="AM24" s="174"/>
      <c r="AN24" s="174"/>
      <c r="AO24" s="174"/>
      <c r="AP24" s="174"/>
      <c r="AQ24" s="174"/>
      <c r="AR24" s="174"/>
      <c r="AS24" s="962"/>
      <c r="AT24" s="965"/>
      <c r="AU24" s="174"/>
      <c r="AV24" s="174"/>
      <c r="AW24" s="174"/>
      <c r="AX24" s="174"/>
      <c r="AY24" s="174"/>
      <c r="AZ24" s="174"/>
      <c r="BA24" s="962"/>
      <c r="BB24" s="964"/>
      <c r="BC24" s="174"/>
      <c r="BD24" s="174"/>
      <c r="BE24" s="174"/>
      <c r="BF24" s="174"/>
      <c r="BG24" s="174"/>
      <c r="BH24" s="174"/>
      <c r="BI24" s="962"/>
      <c r="BJ24" s="964"/>
      <c r="BK24" s="174"/>
      <c r="BL24" s="174"/>
      <c r="BM24" s="174"/>
      <c r="BN24" s="174"/>
      <c r="BO24" s="174"/>
      <c r="BP24" s="174"/>
      <c r="BQ24" s="174"/>
      <c r="BR24" s="962"/>
      <c r="BS24" s="964"/>
      <c r="BT24" s="145"/>
      <c r="BU24" s="145"/>
      <c r="BV24" s="145"/>
      <c r="BW24" s="145"/>
      <c r="BX24" s="145"/>
      <c r="BY24" s="145"/>
      <c r="BZ24" s="788"/>
      <c r="CA24" s="411"/>
      <c r="CB24" s="145"/>
      <c r="CC24" s="145"/>
      <c r="CD24" s="145"/>
      <c r="CE24" s="145"/>
      <c r="CF24" s="145"/>
      <c r="CG24" s="145"/>
      <c r="CH24" s="788"/>
      <c r="CI24" s="411"/>
      <c r="CJ24" s="145"/>
      <c r="CK24" s="174"/>
      <c r="CL24" s="174"/>
      <c r="CM24" s="174"/>
      <c r="CN24" s="174"/>
      <c r="CO24" s="174"/>
      <c r="CP24" s="962"/>
      <c r="CQ24" s="964"/>
      <c r="CR24" s="936"/>
      <c r="CS24" s="145"/>
      <c r="CT24" s="174"/>
      <c r="CU24" s="174">
        <f t="shared" si="4"/>
        <v>0</v>
      </c>
      <c r="CV24" s="174">
        <f t="shared" si="5"/>
        <v>0</v>
      </c>
      <c r="CW24" s="174"/>
      <c r="CX24" s="963" t="str">
        <f t="shared" si="6"/>
        <v>-</v>
      </c>
      <c r="CY24" s="926"/>
      <c r="CZ24" s="174"/>
      <c r="DA24" s="174"/>
      <c r="DB24" s="174"/>
      <c r="DC24" s="174"/>
      <c r="DD24" s="174"/>
      <c r="DE24" s="963"/>
      <c r="DF24" s="963"/>
      <c r="DG24" s="963"/>
      <c r="DH24" s="963"/>
      <c r="DI24" s="932"/>
      <c r="DJ24" s="118">
        <f t="shared" si="0"/>
        <v>0</v>
      </c>
      <c r="DK24" s="118">
        <f t="shared" si="1"/>
        <v>0</v>
      </c>
      <c r="DL24" s="118">
        <f t="shared" si="2"/>
        <v>0</v>
      </c>
      <c r="DM24" s="118">
        <f t="shared" si="3"/>
        <v>0</v>
      </c>
      <c r="DN24" s="956"/>
      <c r="DO24" s="956"/>
      <c r="DP24" s="956"/>
      <c r="DX24" s="389">
        <f t="shared" si="7"/>
        <v>0</v>
      </c>
      <c r="DY24" s="389">
        <f t="shared" si="8"/>
        <v>0</v>
      </c>
      <c r="DZ24" s="389">
        <f t="shared" si="9"/>
        <v>0</v>
      </c>
    </row>
    <row r="25" spans="1:130" s="15" customFormat="1" ht="21.75" hidden="1" customHeight="1">
      <c r="A25" s="968"/>
      <c r="B25" s="969" t="s">
        <v>741</v>
      </c>
      <c r="C25" s="665" t="s">
        <v>742</v>
      </c>
      <c r="D25" s="981"/>
      <c r="E25" s="988"/>
      <c r="F25" s="988"/>
      <c r="G25" s="988"/>
      <c r="H25" s="973"/>
      <c r="I25" s="974"/>
      <c r="J25" s="981"/>
      <c r="K25" s="988"/>
      <c r="L25" s="988"/>
      <c r="M25" s="988"/>
      <c r="N25" s="973"/>
      <c r="O25" s="971"/>
      <c r="P25" s="981"/>
      <c r="Q25" s="988"/>
      <c r="R25" s="988"/>
      <c r="S25" s="988"/>
      <c r="T25" s="973"/>
      <c r="U25" s="975"/>
      <c r="V25" s="981"/>
      <c r="W25" s="988"/>
      <c r="X25" s="988"/>
      <c r="Y25" s="988"/>
      <c r="Z25" s="971"/>
      <c r="AA25" s="988"/>
      <c r="AB25" s="973"/>
      <c r="AC25" s="975"/>
      <c r="AD25" s="981"/>
      <c r="AE25" s="988"/>
      <c r="AF25" s="988"/>
      <c r="AG25" s="988"/>
      <c r="AH25" s="971"/>
      <c r="AI25" s="988"/>
      <c r="AJ25" s="973"/>
      <c r="AK25" s="975"/>
      <c r="AL25" s="981"/>
      <c r="AM25" s="988"/>
      <c r="AN25" s="988"/>
      <c r="AO25" s="988"/>
      <c r="AP25" s="988"/>
      <c r="AQ25" s="988"/>
      <c r="AR25" s="988"/>
      <c r="AS25" s="973"/>
      <c r="AT25" s="976"/>
      <c r="AU25" s="981"/>
      <c r="AV25" s="988"/>
      <c r="AW25" s="988"/>
      <c r="AX25" s="988"/>
      <c r="AY25" s="988"/>
      <c r="AZ25" s="988"/>
      <c r="BA25" s="973"/>
      <c r="BB25" s="975"/>
      <c r="BC25" s="981"/>
      <c r="BD25" s="988"/>
      <c r="BE25" s="988"/>
      <c r="BF25" s="988"/>
      <c r="BG25" s="988"/>
      <c r="BH25" s="988"/>
      <c r="BI25" s="973"/>
      <c r="BJ25" s="975"/>
      <c r="BK25" s="981"/>
      <c r="BL25" s="988"/>
      <c r="BM25" s="988"/>
      <c r="BN25" s="988"/>
      <c r="BO25" s="988"/>
      <c r="BP25" s="988"/>
      <c r="BQ25" s="988"/>
      <c r="BR25" s="973"/>
      <c r="BS25" s="975"/>
      <c r="BT25" s="939"/>
      <c r="BU25" s="939"/>
      <c r="BV25" s="939"/>
      <c r="BW25" s="939"/>
      <c r="BX25" s="939"/>
      <c r="BY25" s="939"/>
      <c r="BZ25" s="940"/>
      <c r="CA25" s="676"/>
      <c r="CB25" s="939"/>
      <c r="CC25" s="939"/>
      <c r="CD25" s="939"/>
      <c r="CE25" s="939"/>
      <c r="CF25" s="939"/>
      <c r="CG25" s="939"/>
      <c r="CH25" s="940"/>
      <c r="CI25" s="676"/>
      <c r="CJ25" s="939"/>
      <c r="CK25" s="988"/>
      <c r="CL25" s="988"/>
      <c r="CM25" s="988"/>
      <c r="CN25" s="988"/>
      <c r="CO25" s="988"/>
      <c r="CP25" s="973"/>
      <c r="CQ25" s="828"/>
      <c r="CR25" s="942"/>
      <c r="CS25" s="939"/>
      <c r="CT25" s="988"/>
      <c r="CU25" s="988">
        <f t="shared" si="4"/>
        <v>0</v>
      </c>
      <c r="CV25" s="988">
        <f t="shared" si="5"/>
        <v>0</v>
      </c>
      <c r="CW25" s="988"/>
      <c r="CX25" s="974" t="str">
        <f t="shared" si="6"/>
        <v>-</v>
      </c>
      <c r="CY25" s="926"/>
      <c r="CZ25" s="988"/>
      <c r="DA25" s="988"/>
      <c r="DB25" s="988"/>
      <c r="DC25" s="988"/>
      <c r="DD25" s="988"/>
      <c r="DE25" s="989"/>
      <c r="DF25" s="989"/>
      <c r="DG25" s="989"/>
      <c r="DH25" s="989"/>
      <c r="DI25" s="932"/>
      <c r="DJ25" s="118">
        <f t="shared" si="0"/>
        <v>0</v>
      </c>
      <c r="DK25" s="118">
        <f t="shared" si="1"/>
        <v>0</v>
      </c>
      <c r="DL25" s="118">
        <f t="shared" si="2"/>
        <v>0</v>
      </c>
      <c r="DM25" s="118">
        <f t="shared" si="3"/>
        <v>0</v>
      </c>
      <c r="DN25" s="956"/>
      <c r="DO25" s="956"/>
      <c r="DP25" s="956"/>
      <c r="DX25" s="389">
        <f t="shared" si="7"/>
        <v>0</v>
      </c>
      <c r="DY25" s="389">
        <f t="shared" si="8"/>
        <v>0</v>
      </c>
      <c r="DZ25" s="389">
        <f t="shared" si="9"/>
        <v>0</v>
      </c>
    </row>
    <row r="26" spans="1:130" s="15" customFormat="1" ht="21.75" hidden="1" customHeight="1">
      <c r="A26" s="943"/>
      <c r="B26" s="944" t="s">
        <v>718</v>
      </c>
      <c r="C26" s="665" t="s">
        <v>743</v>
      </c>
      <c r="D26" s="986"/>
      <c r="E26" s="986"/>
      <c r="F26" s="986"/>
      <c r="G26" s="986"/>
      <c r="H26" s="948"/>
      <c r="I26" s="949"/>
      <c r="J26" s="986"/>
      <c r="K26" s="986"/>
      <c r="L26" s="986"/>
      <c r="M26" s="986"/>
      <c r="N26" s="948"/>
      <c r="O26" s="946"/>
      <c r="P26" s="986"/>
      <c r="Q26" s="986"/>
      <c r="R26" s="986"/>
      <c r="S26" s="986"/>
      <c r="T26" s="948"/>
      <c r="U26" s="950"/>
      <c r="V26" s="986"/>
      <c r="W26" s="986"/>
      <c r="X26" s="986"/>
      <c r="Y26" s="986"/>
      <c r="Z26" s="946"/>
      <c r="AA26" s="986"/>
      <c r="AB26" s="948"/>
      <c r="AC26" s="950"/>
      <c r="AD26" s="986"/>
      <c r="AE26" s="986"/>
      <c r="AF26" s="986"/>
      <c r="AG26" s="986"/>
      <c r="AH26" s="946"/>
      <c r="AI26" s="986"/>
      <c r="AJ26" s="948"/>
      <c r="AK26" s="950"/>
      <c r="AL26" s="986"/>
      <c r="AM26" s="986"/>
      <c r="AN26" s="986"/>
      <c r="AO26" s="986"/>
      <c r="AP26" s="986"/>
      <c r="AQ26" s="986"/>
      <c r="AR26" s="986"/>
      <c r="AS26" s="948"/>
      <c r="AT26" s="951"/>
      <c r="AU26" s="986"/>
      <c r="AV26" s="986"/>
      <c r="AW26" s="986"/>
      <c r="AX26" s="986"/>
      <c r="AY26" s="986"/>
      <c r="AZ26" s="986"/>
      <c r="BA26" s="948"/>
      <c r="BB26" s="950"/>
      <c r="BC26" s="986"/>
      <c r="BD26" s="986"/>
      <c r="BE26" s="986"/>
      <c r="BF26" s="986"/>
      <c r="BG26" s="986"/>
      <c r="BH26" s="986"/>
      <c r="BI26" s="948"/>
      <c r="BJ26" s="950"/>
      <c r="BK26" s="986"/>
      <c r="BL26" s="986"/>
      <c r="BM26" s="986"/>
      <c r="BN26" s="986"/>
      <c r="BO26" s="986"/>
      <c r="BP26" s="986"/>
      <c r="BQ26" s="986"/>
      <c r="BR26" s="948"/>
      <c r="BS26" s="950"/>
      <c r="BT26" s="544"/>
      <c r="BU26" s="544"/>
      <c r="BV26" s="544"/>
      <c r="BW26" s="544"/>
      <c r="BX26" s="544"/>
      <c r="BY26" s="544"/>
      <c r="BZ26" s="934"/>
      <c r="CA26" s="546"/>
      <c r="CB26" s="544"/>
      <c r="CC26" s="544"/>
      <c r="CD26" s="544"/>
      <c r="CE26" s="544"/>
      <c r="CF26" s="544"/>
      <c r="CG26" s="544"/>
      <c r="CH26" s="934"/>
      <c r="CI26" s="546"/>
      <c r="CJ26" s="544"/>
      <c r="CK26" s="986"/>
      <c r="CL26" s="986"/>
      <c r="CM26" s="986"/>
      <c r="CN26" s="986"/>
      <c r="CO26" s="986"/>
      <c r="CP26" s="948"/>
      <c r="CQ26" s="964"/>
      <c r="CR26" s="935"/>
      <c r="CS26" s="544"/>
      <c r="CT26" s="986"/>
      <c r="CU26" s="986">
        <f t="shared" si="4"/>
        <v>0</v>
      </c>
      <c r="CV26" s="986">
        <f t="shared" si="5"/>
        <v>0</v>
      </c>
      <c r="CW26" s="986"/>
      <c r="CX26" s="949" t="str">
        <f t="shared" si="6"/>
        <v>-</v>
      </c>
      <c r="CY26" s="926"/>
      <c r="CZ26" s="986"/>
      <c r="DA26" s="986"/>
      <c r="DB26" s="986"/>
      <c r="DC26" s="986"/>
      <c r="DD26" s="986"/>
      <c r="DE26" s="963" t="e">
        <f>CZ26/DD26-1</f>
        <v>#DIV/0!</v>
      </c>
      <c r="DF26" s="963" t="e">
        <f>DA26/DD26-1</f>
        <v>#DIV/0!</v>
      </c>
      <c r="DG26" s="963" t="e">
        <f>DB26/DD26-1</f>
        <v>#DIV/0!</v>
      </c>
      <c r="DH26" s="963" t="e">
        <f>DC26/DD26-1</f>
        <v>#DIV/0!</v>
      </c>
      <c r="DI26" s="932"/>
      <c r="DJ26" s="118">
        <f t="shared" si="0"/>
        <v>0</v>
      </c>
      <c r="DK26" s="118">
        <f t="shared" si="1"/>
        <v>0</v>
      </c>
      <c r="DL26" s="118">
        <f t="shared" si="2"/>
        <v>0</v>
      </c>
      <c r="DM26" s="118">
        <f t="shared" si="3"/>
        <v>0</v>
      </c>
      <c r="DN26" s="956"/>
      <c r="DO26" s="956"/>
      <c r="DP26" s="956"/>
      <c r="DX26" s="389">
        <f t="shared" si="7"/>
        <v>0</v>
      </c>
      <c r="DY26" s="389">
        <f t="shared" si="8"/>
        <v>0</v>
      </c>
      <c r="DZ26" s="389">
        <f t="shared" si="9"/>
        <v>0</v>
      </c>
    </row>
    <row r="27" spans="1:130" s="15" customFormat="1" ht="21.75" hidden="1" customHeight="1">
      <c r="A27" s="957"/>
      <c r="B27" s="958" t="s">
        <v>720</v>
      </c>
      <c r="C27" s="665" t="s">
        <v>744</v>
      </c>
      <c r="D27" s="174"/>
      <c r="E27" s="174"/>
      <c r="F27" s="174"/>
      <c r="G27" s="174"/>
      <c r="H27" s="962"/>
      <c r="I27" s="963"/>
      <c r="J27" s="174"/>
      <c r="K27" s="174"/>
      <c r="L27" s="174"/>
      <c r="M27" s="174"/>
      <c r="N27" s="962"/>
      <c r="O27" s="960"/>
      <c r="P27" s="174"/>
      <c r="Q27" s="174"/>
      <c r="R27" s="174"/>
      <c r="S27" s="174"/>
      <c r="T27" s="962"/>
      <c r="U27" s="964"/>
      <c r="V27" s="174"/>
      <c r="W27" s="174"/>
      <c r="X27" s="174"/>
      <c r="Y27" s="174"/>
      <c r="Z27" s="960"/>
      <c r="AA27" s="174"/>
      <c r="AB27" s="962"/>
      <c r="AC27" s="964"/>
      <c r="AD27" s="174"/>
      <c r="AE27" s="174"/>
      <c r="AF27" s="174"/>
      <c r="AG27" s="174"/>
      <c r="AH27" s="960"/>
      <c r="AI27" s="174"/>
      <c r="AJ27" s="962"/>
      <c r="AK27" s="964"/>
      <c r="AL27" s="174"/>
      <c r="AM27" s="174"/>
      <c r="AN27" s="174"/>
      <c r="AO27" s="174"/>
      <c r="AP27" s="174"/>
      <c r="AQ27" s="174"/>
      <c r="AR27" s="174"/>
      <c r="AS27" s="962"/>
      <c r="AT27" s="965"/>
      <c r="AU27" s="174"/>
      <c r="AV27" s="174"/>
      <c r="AW27" s="174"/>
      <c r="AX27" s="174"/>
      <c r="AY27" s="174"/>
      <c r="AZ27" s="174"/>
      <c r="BA27" s="962"/>
      <c r="BB27" s="964"/>
      <c r="BC27" s="174"/>
      <c r="BD27" s="174"/>
      <c r="BE27" s="174"/>
      <c r="BF27" s="174"/>
      <c r="BG27" s="174"/>
      <c r="BH27" s="174"/>
      <c r="BI27" s="962"/>
      <c r="BJ27" s="964"/>
      <c r="BK27" s="174"/>
      <c r="BL27" s="174"/>
      <c r="BM27" s="174"/>
      <c r="BN27" s="174"/>
      <c r="BO27" s="174"/>
      <c r="BP27" s="174"/>
      <c r="BQ27" s="174"/>
      <c r="BR27" s="962"/>
      <c r="BS27" s="964"/>
      <c r="BT27" s="145"/>
      <c r="BU27" s="145"/>
      <c r="BV27" s="145"/>
      <c r="BW27" s="145"/>
      <c r="BX27" s="145"/>
      <c r="BY27" s="145"/>
      <c r="BZ27" s="788"/>
      <c r="CA27" s="411"/>
      <c r="CB27" s="145"/>
      <c r="CC27" s="145"/>
      <c r="CD27" s="145"/>
      <c r="CE27" s="145"/>
      <c r="CF27" s="145"/>
      <c r="CG27" s="145"/>
      <c r="CH27" s="788"/>
      <c r="CI27" s="411"/>
      <c r="CJ27" s="145"/>
      <c r="CK27" s="174"/>
      <c r="CL27" s="174"/>
      <c r="CM27" s="174"/>
      <c r="CN27" s="174"/>
      <c r="CO27" s="174"/>
      <c r="CP27" s="962"/>
      <c r="CQ27" s="964"/>
      <c r="CR27" s="936"/>
      <c r="CS27" s="145"/>
      <c r="CT27" s="145"/>
      <c r="CU27" s="174">
        <f t="shared" si="4"/>
        <v>0</v>
      </c>
      <c r="CV27" s="174">
        <f t="shared" si="5"/>
        <v>0</v>
      </c>
      <c r="CW27" s="174"/>
      <c r="CX27" s="963" t="str">
        <f t="shared" si="6"/>
        <v>-</v>
      </c>
      <c r="CY27" s="926"/>
      <c r="CZ27" s="174"/>
      <c r="DA27" s="174"/>
      <c r="DB27" s="174"/>
      <c r="DC27" s="174"/>
      <c r="DD27" s="174"/>
      <c r="DE27" s="963" t="e">
        <f>CZ27/DD27-1</f>
        <v>#DIV/0!</v>
      </c>
      <c r="DF27" s="963" t="e">
        <f>DA27/DD27-1</f>
        <v>#DIV/0!</v>
      </c>
      <c r="DG27" s="963" t="e">
        <f>DB27/DD27-1</f>
        <v>#DIV/0!</v>
      </c>
      <c r="DH27" s="963" t="e">
        <f>DC27/DD27-1</f>
        <v>#DIV/0!</v>
      </c>
      <c r="DI27" s="932"/>
      <c r="DJ27" s="118">
        <f t="shared" si="0"/>
        <v>0</v>
      </c>
      <c r="DK27" s="118">
        <f t="shared" si="1"/>
        <v>0</v>
      </c>
      <c r="DL27" s="118">
        <f t="shared" si="2"/>
        <v>0</v>
      </c>
      <c r="DM27" s="118">
        <f t="shared" si="3"/>
        <v>0</v>
      </c>
      <c r="DN27" s="956"/>
      <c r="DO27" s="956"/>
      <c r="DP27" s="956"/>
      <c r="DX27" s="389">
        <f t="shared" si="7"/>
        <v>0</v>
      </c>
      <c r="DY27" s="389">
        <f t="shared" si="8"/>
        <v>0</v>
      </c>
      <c r="DZ27" s="389">
        <f t="shared" si="9"/>
        <v>0</v>
      </c>
    </row>
    <row r="28" spans="1:130" s="15" customFormat="1" ht="21.75" hidden="1" customHeight="1">
      <c r="A28" s="968"/>
      <c r="B28" s="969" t="s">
        <v>745</v>
      </c>
      <c r="C28" s="665" t="s">
        <v>746</v>
      </c>
      <c r="D28" s="981"/>
      <c r="E28" s="988"/>
      <c r="F28" s="988"/>
      <c r="G28" s="988"/>
      <c r="H28" s="973"/>
      <c r="I28" s="974"/>
      <c r="J28" s="981"/>
      <c r="K28" s="988"/>
      <c r="L28" s="988"/>
      <c r="M28" s="988"/>
      <c r="N28" s="973"/>
      <c r="O28" s="971"/>
      <c r="P28" s="981"/>
      <c r="Q28" s="988"/>
      <c r="R28" s="988"/>
      <c r="S28" s="988"/>
      <c r="T28" s="973"/>
      <c r="U28" s="975"/>
      <c r="V28" s="981"/>
      <c r="W28" s="988"/>
      <c r="X28" s="988"/>
      <c r="Y28" s="988"/>
      <c r="Z28" s="971"/>
      <c r="AA28" s="988"/>
      <c r="AB28" s="973"/>
      <c r="AC28" s="975"/>
      <c r="AD28" s="981"/>
      <c r="AE28" s="988"/>
      <c r="AF28" s="988"/>
      <c r="AG28" s="988"/>
      <c r="AH28" s="971"/>
      <c r="AI28" s="988"/>
      <c r="AJ28" s="973"/>
      <c r="AK28" s="975"/>
      <c r="AL28" s="981"/>
      <c r="AM28" s="988"/>
      <c r="AN28" s="988"/>
      <c r="AO28" s="988"/>
      <c r="AP28" s="988"/>
      <c r="AQ28" s="988"/>
      <c r="AR28" s="988"/>
      <c r="AS28" s="973"/>
      <c r="AT28" s="976"/>
      <c r="AU28" s="981"/>
      <c r="AV28" s="988"/>
      <c r="AW28" s="988"/>
      <c r="AX28" s="988"/>
      <c r="AY28" s="988"/>
      <c r="AZ28" s="988"/>
      <c r="BA28" s="973"/>
      <c r="BB28" s="975"/>
      <c r="BC28" s="981"/>
      <c r="BD28" s="988"/>
      <c r="BE28" s="988"/>
      <c r="BF28" s="988"/>
      <c r="BG28" s="988"/>
      <c r="BH28" s="988"/>
      <c r="BI28" s="973"/>
      <c r="BJ28" s="975"/>
      <c r="BK28" s="981"/>
      <c r="BL28" s="988"/>
      <c r="BM28" s="988"/>
      <c r="BN28" s="988"/>
      <c r="BO28" s="988"/>
      <c r="BP28" s="988"/>
      <c r="BQ28" s="988"/>
      <c r="BR28" s="973"/>
      <c r="BS28" s="975"/>
      <c r="BT28" s="939"/>
      <c r="BU28" s="939"/>
      <c r="BV28" s="939"/>
      <c r="BW28" s="939"/>
      <c r="BX28" s="939"/>
      <c r="BY28" s="939"/>
      <c r="BZ28" s="940"/>
      <c r="CA28" s="676"/>
      <c r="CB28" s="939"/>
      <c r="CC28" s="939"/>
      <c r="CD28" s="939"/>
      <c r="CE28" s="939"/>
      <c r="CF28" s="939"/>
      <c r="CG28" s="939"/>
      <c r="CH28" s="940"/>
      <c r="CI28" s="676"/>
      <c r="CJ28" s="939"/>
      <c r="CK28" s="988"/>
      <c r="CL28" s="988"/>
      <c r="CM28" s="988"/>
      <c r="CN28" s="988"/>
      <c r="CO28" s="988"/>
      <c r="CP28" s="973"/>
      <c r="CQ28" s="828"/>
      <c r="CR28" s="942"/>
      <c r="CS28" s="939"/>
      <c r="CT28" s="988"/>
      <c r="CU28" s="988">
        <f t="shared" si="4"/>
        <v>0</v>
      </c>
      <c r="CV28" s="988">
        <f t="shared" si="5"/>
        <v>0</v>
      </c>
      <c r="CW28" s="988"/>
      <c r="CX28" s="974" t="str">
        <f t="shared" si="6"/>
        <v>-</v>
      </c>
      <c r="CY28" s="926"/>
      <c r="CZ28" s="988"/>
      <c r="DA28" s="988"/>
      <c r="DB28" s="988"/>
      <c r="DC28" s="988"/>
      <c r="DD28" s="988"/>
      <c r="DE28" s="974" t="e">
        <f>CZ28/DD28-1</f>
        <v>#DIV/0!</v>
      </c>
      <c r="DF28" s="974" t="e">
        <f>DA28/DD28-1</f>
        <v>#DIV/0!</v>
      </c>
      <c r="DG28" s="974" t="e">
        <f>DB28/DD28-1</f>
        <v>#DIV/0!</v>
      </c>
      <c r="DH28" s="974" t="e">
        <f>DC28/DD28-1</f>
        <v>#DIV/0!</v>
      </c>
      <c r="DI28" s="932"/>
      <c r="DJ28" s="118">
        <f t="shared" si="0"/>
        <v>0</v>
      </c>
      <c r="DK28" s="118">
        <f t="shared" si="1"/>
        <v>0</v>
      </c>
      <c r="DL28" s="118">
        <f t="shared" si="2"/>
        <v>0</v>
      </c>
      <c r="DM28" s="118">
        <f t="shared" si="3"/>
        <v>0</v>
      </c>
      <c r="DN28" s="956"/>
      <c r="DO28" s="956"/>
      <c r="DP28" s="956"/>
      <c r="DX28" s="389">
        <f t="shared" si="7"/>
        <v>0</v>
      </c>
      <c r="DY28" s="389">
        <f t="shared" si="8"/>
        <v>0</v>
      </c>
      <c r="DZ28" s="389">
        <f t="shared" si="9"/>
        <v>0</v>
      </c>
    </row>
    <row r="29" spans="1:130" ht="21.75" hidden="1" customHeight="1">
      <c r="A29" s="578"/>
      <c r="B29" s="699" t="s">
        <v>747</v>
      </c>
      <c r="C29" s="665" t="s">
        <v>748</v>
      </c>
      <c r="D29" s="544"/>
      <c r="E29" s="544"/>
      <c r="F29" s="544"/>
      <c r="G29" s="544"/>
      <c r="H29" s="934"/>
      <c r="I29" s="545"/>
      <c r="J29" s="544"/>
      <c r="K29" s="544"/>
      <c r="L29" s="544"/>
      <c r="M29" s="544"/>
      <c r="N29" s="934"/>
      <c r="O29" s="543"/>
      <c r="P29" s="544"/>
      <c r="Q29" s="544"/>
      <c r="R29" s="544"/>
      <c r="S29" s="544"/>
      <c r="T29" s="934"/>
      <c r="U29" s="546"/>
      <c r="V29" s="544"/>
      <c r="W29" s="544"/>
      <c r="X29" s="544"/>
      <c r="Y29" s="544"/>
      <c r="Z29" s="543"/>
      <c r="AA29" s="544"/>
      <c r="AB29" s="934"/>
      <c r="AC29" s="546"/>
      <c r="AD29" s="544"/>
      <c r="AE29" s="544"/>
      <c r="AF29" s="544"/>
      <c r="AG29" s="544"/>
      <c r="AH29" s="543"/>
      <c r="AI29" s="544"/>
      <c r="AJ29" s="934"/>
      <c r="AK29" s="546"/>
      <c r="AL29" s="544"/>
      <c r="AM29" s="544"/>
      <c r="AN29" s="544"/>
      <c r="AO29" s="544"/>
      <c r="AP29" s="544"/>
      <c r="AQ29" s="544"/>
      <c r="AR29" s="544"/>
      <c r="AS29" s="934"/>
      <c r="AT29" s="547"/>
      <c r="AU29" s="544"/>
      <c r="AV29" s="544"/>
      <c r="AW29" s="544"/>
      <c r="AX29" s="544"/>
      <c r="AY29" s="544"/>
      <c r="AZ29" s="544"/>
      <c r="BA29" s="934"/>
      <c r="BB29" s="546"/>
      <c r="BC29" s="544"/>
      <c r="BD29" s="544"/>
      <c r="BE29" s="544"/>
      <c r="BF29" s="544"/>
      <c r="BG29" s="544"/>
      <c r="BH29" s="544"/>
      <c r="BI29" s="934"/>
      <c r="BJ29" s="546"/>
      <c r="BK29" s="544"/>
      <c r="BL29" s="544"/>
      <c r="BM29" s="544"/>
      <c r="BN29" s="544"/>
      <c r="BO29" s="544"/>
      <c r="BP29" s="544"/>
      <c r="BQ29" s="544"/>
      <c r="BR29" s="934"/>
      <c r="BS29" s="546"/>
      <c r="BT29" s="544"/>
      <c r="BU29" s="544"/>
      <c r="BV29" s="544"/>
      <c r="BW29" s="544"/>
      <c r="BX29" s="544"/>
      <c r="BY29" s="544"/>
      <c r="BZ29" s="934"/>
      <c r="CA29" s="546"/>
      <c r="CB29" s="544"/>
      <c r="CC29" s="544"/>
      <c r="CD29" s="544"/>
      <c r="CE29" s="544"/>
      <c r="CF29" s="544"/>
      <c r="CG29" s="544"/>
      <c r="CH29" s="934"/>
      <c r="CI29" s="546"/>
      <c r="CJ29" s="544"/>
      <c r="CK29" s="544"/>
      <c r="CL29" s="544"/>
      <c r="CM29" s="544"/>
      <c r="CN29" s="544"/>
      <c r="CO29" s="544"/>
      <c r="CP29" s="934"/>
      <c r="CQ29" s="411"/>
      <c r="CR29" s="935"/>
      <c r="CS29" s="544"/>
      <c r="CT29" s="544"/>
      <c r="CU29" s="544">
        <f t="shared" si="4"/>
        <v>0</v>
      </c>
      <c r="CV29" s="544">
        <f t="shared" si="5"/>
        <v>0</v>
      </c>
      <c r="CW29" s="544"/>
      <c r="CX29" s="545" t="str">
        <f t="shared" si="6"/>
        <v>-</v>
      </c>
      <c r="CY29" s="926"/>
      <c r="CZ29" s="544"/>
      <c r="DA29" s="544"/>
      <c r="DB29" s="544"/>
      <c r="DC29" s="544"/>
      <c r="DD29" s="544"/>
      <c r="DE29" s="545"/>
      <c r="DF29" s="545"/>
      <c r="DG29" s="545"/>
      <c r="DH29" s="545"/>
      <c r="DI29" s="932"/>
      <c r="DJ29" s="118">
        <f t="shared" si="0"/>
        <v>0</v>
      </c>
      <c r="DK29" s="118">
        <f t="shared" si="1"/>
        <v>0</v>
      </c>
      <c r="DL29" s="118">
        <f t="shared" si="2"/>
        <v>0</v>
      </c>
      <c r="DM29" s="118">
        <f t="shared" si="3"/>
        <v>0</v>
      </c>
      <c r="DX29" s="389">
        <f t="shared" si="7"/>
        <v>0</v>
      </c>
      <c r="DY29" s="389">
        <f t="shared" si="8"/>
        <v>0</v>
      </c>
      <c r="DZ29" s="389">
        <f t="shared" si="9"/>
        <v>0</v>
      </c>
    </row>
    <row r="30" spans="1:130" ht="21.75" hidden="1" customHeight="1">
      <c r="A30" s="579"/>
      <c r="B30" s="840" t="s">
        <v>720</v>
      </c>
      <c r="C30" s="665" t="s">
        <v>749</v>
      </c>
      <c r="D30" s="145"/>
      <c r="E30" s="145"/>
      <c r="F30" s="145"/>
      <c r="G30" s="145"/>
      <c r="H30" s="788"/>
      <c r="I30" s="245"/>
      <c r="J30" s="145"/>
      <c r="K30" s="145"/>
      <c r="L30" s="145"/>
      <c r="M30" s="145"/>
      <c r="N30" s="788"/>
      <c r="O30" s="277"/>
      <c r="P30" s="145"/>
      <c r="Q30" s="145"/>
      <c r="R30" s="145"/>
      <c r="S30" s="145"/>
      <c r="T30" s="788"/>
      <c r="U30" s="411"/>
      <c r="V30" s="145"/>
      <c r="W30" s="145"/>
      <c r="X30" s="145"/>
      <c r="Y30" s="145"/>
      <c r="Z30" s="277"/>
      <c r="AA30" s="145"/>
      <c r="AB30" s="788"/>
      <c r="AC30" s="411"/>
      <c r="AD30" s="145"/>
      <c r="AE30" s="145"/>
      <c r="AF30" s="145"/>
      <c r="AG30" s="145"/>
      <c r="AH30" s="277"/>
      <c r="AI30" s="145"/>
      <c r="AJ30" s="788"/>
      <c r="AK30" s="411"/>
      <c r="AL30" s="145"/>
      <c r="AM30" s="145"/>
      <c r="AN30" s="145"/>
      <c r="AO30" s="145"/>
      <c r="AP30" s="145"/>
      <c r="AQ30" s="145"/>
      <c r="AR30" s="145"/>
      <c r="AS30" s="788"/>
      <c r="AT30" s="412"/>
      <c r="AU30" s="145"/>
      <c r="AV30" s="145"/>
      <c r="AW30" s="145"/>
      <c r="AX30" s="145"/>
      <c r="AY30" s="145"/>
      <c r="AZ30" s="145"/>
      <c r="BA30" s="788"/>
      <c r="BB30" s="411"/>
      <c r="BC30" s="145"/>
      <c r="BD30" s="145"/>
      <c r="BE30" s="145"/>
      <c r="BF30" s="145"/>
      <c r="BG30" s="145"/>
      <c r="BH30" s="145"/>
      <c r="BI30" s="788"/>
      <c r="BJ30" s="411"/>
      <c r="BK30" s="145"/>
      <c r="BL30" s="145"/>
      <c r="BM30" s="145"/>
      <c r="BN30" s="145"/>
      <c r="BO30" s="145"/>
      <c r="BP30" s="145"/>
      <c r="BQ30" s="145"/>
      <c r="BR30" s="788"/>
      <c r="BS30" s="411"/>
      <c r="BT30" s="145"/>
      <c r="BU30" s="145"/>
      <c r="BV30" s="145"/>
      <c r="BW30" s="145"/>
      <c r="BX30" s="145"/>
      <c r="BY30" s="145"/>
      <c r="BZ30" s="788"/>
      <c r="CA30" s="411"/>
      <c r="CB30" s="145"/>
      <c r="CC30" s="145"/>
      <c r="CD30" s="145"/>
      <c r="CE30" s="145"/>
      <c r="CF30" s="145"/>
      <c r="CG30" s="145"/>
      <c r="CH30" s="788"/>
      <c r="CI30" s="411"/>
      <c r="CJ30" s="145"/>
      <c r="CK30" s="145"/>
      <c r="CL30" s="145"/>
      <c r="CM30" s="145"/>
      <c r="CN30" s="145"/>
      <c r="CO30" s="145"/>
      <c r="CP30" s="788"/>
      <c r="CQ30" s="411"/>
      <c r="CR30" s="936"/>
      <c r="CS30" s="145"/>
      <c r="CT30" s="145"/>
      <c r="CU30" s="145">
        <f t="shared" si="4"/>
        <v>0</v>
      </c>
      <c r="CV30" s="145">
        <f t="shared" si="5"/>
        <v>0</v>
      </c>
      <c r="CW30" s="145"/>
      <c r="CX30" s="245" t="str">
        <f t="shared" si="6"/>
        <v>-</v>
      </c>
      <c r="CY30" s="926"/>
      <c r="CZ30" s="145"/>
      <c r="DA30" s="145"/>
      <c r="DB30" s="145"/>
      <c r="DC30" s="145"/>
      <c r="DD30" s="145"/>
      <c r="DE30" s="245"/>
      <c r="DF30" s="245"/>
      <c r="DG30" s="245"/>
      <c r="DH30" s="245"/>
      <c r="DI30" s="932"/>
      <c r="DJ30" s="118">
        <f t="shared" si="0"/>
        <v>0</v>
      </c>
      <c r="DK30" s="118">
        <f t="shared" si="1"/>
        <v>0</v>
      </c>
      <c r="DL30" s="118">
        <f t="shared" si="2"/>
        <v>0</v>
      </c>
      <c r="DM30" s="118">
        <f t="shared" si="3"/>
        <v>0</v>
      </c>
      <c r="DX30" s="389">
        <f t="shared" si="7"/>
        <v>0</v>
      </c>
      <c r="DY30" s="389">
        <f t="shared" si="8"/>
        <v>0</v>
      </c>
      <c r="DZ30" s="389">
        <f t="shared" si="9"/>
        <v>0</v>
      </c>
    </row>
    <row r="31" spans="1:130" ht="21.75" hidden="1" customHeight="1">
      <c r="A31" s="579"/>
      <c r="B31" s="840" t="s">
        <v>750</v>
      </c>
      <c r="C31" s="665" t="s">
        <v>751</v>
      </c>
      <c r="D31" s="145"/>
      <c r="E31" s="145"/>
      <c r="F31" s="145"/>
      <c r="G31" s="145"/>
      <c r="H31" s="788"/>
      <c r="I31" s="245"/>
      <c r="J31" s="145"/>
      <c r="K31" s="145"/>
      <c r="L31" s="145"/>
      <c r="M31" s="145"/>
      <c r="N31" s="788"/>
      <c r="O31" s="277"/>
      <c r="P31" s="145"/>
      <c r="Q31" s="145"/>
      <c r="R31" s="145"/>
      <c r="S31" s="145"/>
      <c r="T31" s="788"/>
      <c r="U31" s="411"/>
      <c r="V31" s="145"/>
      <c r="W31" s="145"/>
      <c r="X31" s="145"/>
      <c r="Y31" s="145"/>
      <c r="Z31" s="277"/>
      <c r="AA31" s="145"/>
      <c r="AB31" s="788"/>
      <c r="AC31" s="411"/>
      <c r="AD31" s="145"/>
      <c r="AE31" s="145"/>
      <c r="AF31" s="145"/>
      <c r="AG31" s="145"/>
      <c r="AH31" s="277"/>
      <c r="AI31" s="145"/>
      <c r="AJ31" s="788"/>
      <c r="AK31" s="411"/>
      <c r="AL31" s="145"/>
      <c r="AM31" s="145"/>
      <c r="AN31" s="145"/>
      <c r="AO31" s="145"/>
      <c r="AP31" s="145"/>
      <c r="AQ31" s="145"/>
      <c r="AR31" s="145"/>
      <c r="AS31" s="788"/>
      <c r="AT31" s="412"/>
      <c r="AU31" s="145"/>
      <c r="AV31" s="145"/>
      <c r="AW31" s="145"/>
      <c r="AX31" s="145"/>
      <c r="AY31" s="145"/>
      <c r="AZ31" s="145"/>
      <c r="BA31" s="788"/>
      <c r="BB31" s="411"/>
      <c r="BC31" s="145"/>
      <c r="BD31" s="145"/>
      <c r="BE31" s="145"/>
      <c r="BF31" s="145"/>
      <c r="BG31" s="145"/>
      <c r="BH31" s="145"/>
      <c r="BI31" s="788"/>
      <c r="BJ31" s="411"/>
      <c r="BK31" s="145"/>
      <c r="BL31" s="145"/>
      <c r="BM31" s="145"/>
      <c r="BN31" s="145"/>
      <c r="BO31" s="145"/>
      <c r="BP31" s="145"/>
      <c r="BQ31" s="145"/>
      <c r="BR31" s="788"/>
      <c r="BS31" s="411"/>
      <c r="BT31" s="145"/>
      <c r="BU31" s="145"/>
      <c r="BV31" s="145"/>
      <c r="BW31" s="145"/>
      <c r="BX31" s="145"/>
      <c r="BY31" s="145"/>
      <c r="BZ31" s="788"/>
      <c r="CA31" s="411"/>
      <c r="CB31" s="145"/>
      <c r="CC31" s="145"/>
      <c r="CD31" s="145"/>
      <c r="CE31" s="145"/>
      <c r="CF31" s="145"/>
      <c r="CG31" s="145"/>
      <c r="CH31" s="788"/>
      <c r="CI31" s="411"/>
      <c r="CJ31" s="145"/>
      <c r="CK31" s="145"/>
      <c r="CL31" s="145"/>
      <c r="CM31" s="145"/>
      <c r="CN31" s="145"/>
      <c r="CO31" s="145"/>
      <c r="CP31" s="788"/>
      <c r="CQ31" s="411"/>
      <c r="CR31" s="936"/>
      <c r="CS31" s="145"/>
      <c r="CT31" s="145"/>
      <c r="CU31" s="145">
        <f t="shared" si="4"/>
        <v>0</v>
      </c>
      <c r="CV31" s="145">
        <f t="shared" si="5"/>
        <v>0</v>
      </c>
      <c r="CW31" s="145"/>
      <c r="CX31" s="245" t="str">
        <f t="shared" si="6"/>
        <v>-</v>
      </c>
      <c r="CY31" s="926"/>
      <c r="CZ31" s="145"/>
      <c r="DA31" s="145"/>
      <c r="DB31" s="145"/>
      <c r="DC31" s="145"/>
      <c r="DD31" s="145"/>
      <c r="DE31" s="245"/>
      <c r="DF31" s="245"/>
      <c r="DG31" s="245"/>
      <c r="DH31" s="245"/>
      <c r="DI31" s="932"/>
      <c r="DJ31" s="118">
        <f t="shared" si="0"/>
        <v>0</v>
      </c>
      <c r="DK31" s="118">
        <f t="shared" si="1"/>
        <v>0</v>
      </c>
      <c r="DL31" s="118">
        <f t="shared" si="2"/>
        <v>0</v>
      </c>
      <c r="DM31" s="118">
        <f t="shared" si="3"/>
        <v>0</v>
      </c>
      <c r="DX31" s="389">
        <f t="shared" si="7"/>
        <v>0</v>
      </c>
      <c r="DY31" s="389">
        <f t="shared" si="8"/>
        <v>0</v>
      </c>
      <c r="DZ31" s="389">
        <f t="shared" si="9"/>
        <v>0</v>
      </c>
    </row>
    <row r="32" spans="1:130" ht="21.75" hidden="1" customHeight="1">
      <c r="A32" s="579"/>
      <c r="B32" s="840" t="s">
        <v>720</v>
      </c>
      <c r="C32" s="665" t="s">
        <v>752</v>
      </c>
      <c r="D32" s="145"/>
      <c r="E32" s="145"/>
      <c r="F32" s="145"/>
      <c r="G32" s="145"/>
      <c r="H32" s="788"/>
      <c r="I32" s="245"/>
      <c r="J32" s="145"/>
      <c r="K32" s="145"/>
      <c r="L32" s="145"/>
      <c r="M32" s="145"/>
      <c r="N32" s="788"/>
      <c r="O32" s="277"/>
      <c r="P32" s="145"/>
      <c r="Q32" s="145"/>
      <c r="R32" s="145"/>
      <c r="S32" s="145"/>
      <c r="T32" s="788"/>
      <c r="U32" s="411"/>
      <c r="V32" s="145"/>
      <c r="W32" s="145"/>
      <c r="X32" s="145"/>
      <c r="Y32" s="145"/>
      <c r="Z32" s="277"/>
      <c r="AA32" s="145"/>
      <c r="AB32" s="788"/>
      <c r="AC32" s="411"/>
      <c r="AD32" s="145"/>
      <c r="AE32" s="145"/>
      <c r="AF32" s="145"/>
      <c r="AG32" s="145"/>
      <c r="AH32" s="277"/>
      <c r="AI32" s="145"/>
      <c r="AJ32" s="788"/>
      <c r="AK32" s="411"/>
      <c r="AL32" s="145"/>
      <c r="AM32" s="145"/>
      <c r="AN32" s="145"/>
      <c r="AO32" s="145"/>
      <c r="AP32" s="145"/>
      <c r="AQ32" s="145"/>
      <c r="AR32" s="145"/>
      <c r="AS32" s="788"/>
      <c r="AT32" s="412"/>
      <c r="AU32" s="145"/>
      <c r="AV32" s="145"/>
      <c r="AW32" s="145"/>
      <c r="AX32" s="145"/>
      <c r="AY32" s="145"/>
      <c r="AZ32" s="145"/>
      <c r="BA32" s="788"/>
      <c r="BB32" s="411"/>
      <c r="BC32" s="145"/>
      <c r="BD32" s="145"/>
      <c r="BE32" s="145"/>
      <c r="BF32" s="145"/>
      <c r="BG32" s="145"/>
      <c r="BH32" s="145"/>
      <c r="BI32" s="788"/>
      <c r="BJ32" s="411"/>
      <c r="BK32" s="145"/>
      <c r="BL32" s="145"/>
      <c r="BM32" s="145"/>
      <c r="BN32" s="145"/>
      <c r="BO32" s="145"/>
      <c r="BP32" s="145"/>
      <c r="BQ32" s="145"/>
      <c r="BR32" s="788"/>
      <c r="BS32" s="411"/>
      <c r="BT32" s="145"/>
      <c r="BU32" s="145"/>
      <c r="BV32" s="145"/>
      <c r="BW32" s="145"/>
      <c r="BX32" s="145"/>
      <c r="BY32" s="145"/>
      <c r="BZ32" s="788"/>
      <c r="CA32" s="411"/>
      <c r="CB32" s="145"/>
      <c r="CC32" s="145"/>
      <c r="CD32" s="145"/>
      <c r="CE32" s="145"/>
      <c r="CF32" s="145"/>
      <c r="CG32" s="145"/>
      <c r="CH32" s="788"/>
      <c r="CI32" s="411"/>
      <c r="CJ32" s="145"/>
      <c r="CK32" s="145"/>
      <c r="CL32" s="145"/>
      <c r="CM32" s="145"/>
      <c r="CN32" s="145"/>
      <c r="CO32" s="145"/>
      <c r="CP32" s="788"/>
      <c r="CQ32" s="411"/>
      <c r="CR32" s="936"/>
      <c r="CS32" s="145"/>
      <c r="CT32" s="145"/>
      <c r="CU32" s="145">
        <f t="shared" si="4"/>
        <v>0</v>
      </c>
      <c r="CV32" s="145">
        <f t="shared" si="5"/>
        <v>0</v>
      </c>
      <c r="CW32" s="145"/>
      <c r="CX32" s="245" t="str">
        <f t="shared" si="6"/>
        <v>-</v>
      </c>
      <c r="CY32" s="926"/>
      <c r="CZ32" s="145"/>
      <c r="DA32" s="145"/>
      <c r="DB32" s="145"/>
      <c r="DC32" s="145"/>
      <c r="DD32" s="145"/>
      <c r="DE32" s="245"/>
      <c r="DF32" s="245"/>
      <c r="DG32" s="245"/>
      <c r="DH32" s="245"/>
      <c r="DI32" s="932"/>
      <c r="DJ32" s="118">
        <f t="shared" si="0"/>
        <v>0</v>
      </c>
      <c r="DK32" s="118">
        <f t="shared" si="1"/>
        <v>0</v>
      </c>
      <c r="DL32" s="118">
        <f t="shared" si="2"/>
        <v>0</v>
      </c>
      <c r="DM32" s="118">
        <f t="shared" si="3"/>
        <v>0</v>
      </c>
      <c r="DX32" s="389">
        <f t="shared" si="7"/>
        <v>0</v>
      </c>
      <c r="DY32" s="389">
        <f t="shared" si="8"/>
        <v>0</v>
      </c>
      <c r="DZ32" s="389">
        <f t="shared" si="9"/>
        <v>0</v>
      </c>
    </row>
    <row r="33" spans="1:174" ht="21.75" hidden="1" customHeight="1">
      <c r="A33" s="578"/>
      <c r="B33" s="990" t="s">
        <v>747</v>
      </c>
      <c r="C33" s="665" t="s">
        <v>753</v>
      </c>
      <c r="D33" s="982"/>
      <c r="E33" s="982"/>
      <c r="F33" s="953"/>
      <c r="G33" s="982"/>
      <c r="H33" s="934"/>
      <c r="I33" s="545"/>
      <c r="J33" s="982"/>
      <c r="K33" s="982"/>
      <c r="L33" s="953"/>
      <c r="M33" s="982"/>
      <c r="N33" s="934"/>
      <c r="O33" s="543"/>
      <c r="P33" s="982"/>
      <c r="Q33" s="982"/>
      <c r="R33" s="953"/>
      <c r="S33" s="982"/>
      <c r="T33" s="934"/>
      <c r="U33" s="546"/>
      <c r="V33" s="982"/>
      <c r="W33" s="982"/>
      <c r="X33" s="982"/>
      <c r="Y33" s="953"/>
      <c r="Z33" s="543"/>
      <c r="AA33" s="982"/>
      <c r="AB33" s="934"/>
      <c r="AC33" s="546"/>
      <c r="AD33" s="982"/>
      <c r="AE33" s="982"/>
      <c r="AF33" s="982"/>
      <c r="AG33" s="953"/>
      <c r="AH33" s="543"/>
      <c r="AI33" s="982"/>
      <c r="AJ33" s="934"/>
      <c r="AK33" s="546"/>
      <c r="AL33" s="982"/>
      <c r="AM33" s="982"/>
      <c r="AN33" s="982"/>
      <c r="AO33" s="982"/>
      <c r="AP33" s="953"/>
      <c r="AQ33" s="953"/>
      <c r="AR33" s="982"/>
      <c r="AS33" s="934"/>
      <c r="AT33" s="547"/>
      <c r="AU33" s="982"/>
      <c r="AV33" s="982"/>
      <c r="AW33" s="982"/>
      <c r="AX33" s="953"/>
      <c r="AY33" s="953"/>
      <c r="AZ33" s="982"/>
      <c r="BA33" s="934"/>
      <c r="BB33" s="546"/>
      <c r="BC33" s="982"/>
      <c r="BD33" s="982"/>
      <c r="BE33" s="982"/>
      <c r="BF33" s="953"/>
      <c r="BG33" s="953"/>
      <c r="BH33" s="982"/>
      <c r="BI33" s="934"/>
      <c r="BJ33" s="546"/>
      <c r="BK33" s="982"/>
      <c r="BL33" s="982"/>
      <c r="BM33" s="982"/>
      <c r="BN33" s="982"/>
      <c r="BO33" s="953"/>
      <c r="BP33" s="953"/>
      <c r="BQ33" s="982"/>
      <c r="BR33" s="934"/>
      <c r="BS33" s="546"/>
      <c r="BT33" s="982"/>
      <c r="BU33" s="982"/>
      <c r="BV33" s="982"/>
      <c r="BW33" s="953"/>
      <c r="BX33" s="953"/>
      <c r="BY33" s="982"/>
      <c r="BZ33" s="934"/>
      <c r="CA33" s="546"/>
      <c r="CB33" s="982"/>
      <c r="CC33" s="982"/>
      <c r="CD33" s="982"/>
      <c r="CE33" s="953"/>
      <c r="CF33" s="953"/>
      <c r="CG33" s="982"/>
      <c r="CH33" s="934"/>
      <c r="CI33" s="546"/>
      <c r="CJ33" s="982"/>
      <c r="CK33" s="982"/>
      <c r="CL33" s="982"/>
      <c r="CM33" s="953"/>
      <c r="CN33" s="953"/>
      <c r="CO33" s="982"/>
      <c r="CP33" s="934"/>
      <c r="CQ33" s="546"/>
      <c r="CR33" s="935"/>
      <c r="CS33" s="544"/>
      <c r="CT33" s="982"/>
      <c r="CU33" s="953">
        <f t="shared" si="4"/>
        <v>0</v>
      </c>
      <c r="CV33" s="953">
        <f t="shared" si="5"/>
        <v>0</v>
      </c>
      <c r="CW33" s="982"/>
      <c r="CX33" s="545" t="str">
        <f t="shared" si="6"/>
        <v>-</v>
      </c>
      <c r="CY33" s="926"/>
      <c r="CZ33" s="982"/>
      <c r="DA33" s="982"/>
      <c r="DB33" s="982"/>
      <c r="DC33" s="982"/>
      <c r="DD33" s="982"/>
      <c r="DE33" s="982"/>
      <c r="DF33" s="982"/>
      <c r="DG33" s="982"/>
      <c r="DH33" s="982"/>
      <c r="DI33" s="932"/>
      <c r="DJ33" s="118">
        <f t="shared" si="0"/>
        <v>0</v>
      </c>
      <c r="DK33" s="118">
        <f t="shared" si="1"/>
        <v>0</v>
      </c>
      <c r="DL33" s="118">
        <f t="shared" si="2"/>
        <v>0</v>
      </c>
      <c r="DM33" s="118">
        <f t="shared" si="3"/>
        <v>0</v>
      </c>
      <c r="DX33" s="389">
        <f t="shared" si="7"/>
        <v>0</v>
      </c>
      <c r="DY33" s="389">
        <f t="shared" si="8"/>
        <v>0</v>
      </c>
      <c r="DZ33" s="389">
        <f t="shared" si="9"/>
        <v>0</v>
      </c>
    </row>
    <row r="34" spans="1:174" ht="21.75" hidden="1" customHeight="1">
      <c r="A34" s="579"/>
      <c r="B34" s="991" t="s">
        <v>720</v>
      </c>
      <c r="C34" s="665" t="s">
        <v>754</v>
      </c>
      <c r="D34" s="966"/>
      <c r="E34" s="967"/>
      <c r="F34" s="967"/>
      <c r="G34" s="967"/>
      <c r="H34" s="788"/>
      <c r="I34" s="245"/>
      <c r="J34" s="966"/>
      <c r="K34" s="967"/>
      <c r="L34" s="967"/>
      <c r="M34" s="967"/>
      <c r="N34" s="788"/>
      <c r="O34" s="277"/>
      <c r="P34" s="966"/>
      <c r="Q34" s="967"/>
      <c r="R34" s="967"/>
      <c r="S34" s="967"/>
      <c r="T34" s="788"/>
      <c r="U34" s="411"/>
      <c r="V34" s="966"/>
      <c r="W34" s="967"/>
      <c r="X34" s="967"/>
      <c r="Y34" s="967"/>
      <c r="Z34" s="277"/>
      <c r="AA34" s="967"/>
      <c r="AB34" s="788"/>
      <c r="AC34" s="411"/>
      <c r="AD34" s="966"/>
      <c r="AE34" s="967"/>
      <c r="AF34" s="967"/>
      <c r="AG34" s="967"/>
      <c r="AH34" s="277"/>
      <c r="AI34" s="967"/>
      <c r="AJ34" s="788"/>
      <c r="AK34" s="411"/>
      <c r="AL34" s="966"/>
      <c r="AM34" s="967"/>
      <c r="AN34" s="967"/>
      <c r="AO34" s="967"/>
      <c r="AP34" s="967"/>
      <c r="AQ34" s="967"/>
      <c r="AR34" s="967"/>
      <c r="AS34" s="788"/>
      <c r="AT34" s="412"/>
      <c r="AU34" s="966"/>
      <c r="AV34" s="967"/>
      <c r="AW34" s="967"/>
      <c r="AX34" s="967"/>
      <c r="AY34" s="967"/>
      <c r="AZ34" s="967"/>
      <c r="BA34" s="788"/>
      <c r="BB34" s="411"/>
      <c r="BC34" s="966"/>
      <c r="BD34" s="967"/>
      <c r="BE34" s="967"/>
      <c r="BF34" s="967"/>
      <c r="BG34" s="967"/>
      <c r="BH34" s="967"/>
      <c r="BI34" s="788"/>
      <c r="BJ34" s="411"/>
      <c r="BK34" s="966"/>
      <c r="BL34" s="967"/>
      <c r="BM34" s="967"/>
      <c r="BN34" s="967"/>
      <c r="BO34" s="967"/>
      <c r="BP34" s="967"/>
      <c r="BQ34" s="967"/>
      <c r="BR34" s="788"/>
      <c r="BS34" s="411"/>
      <c r="BT34" s="966"/>
      <c r="BU34" s="967"/>
      <c r="BV34" s="967"/>
      <c r="BW34" s="967"/>
      <c r="BX34" s="967"/>
      <c r="BY34" s="967"/>
      <c r="BZ34" s="788"/>
      <c r="CA34" s="411"/>
      <c r="CB34" s="966"/>
      <c r="CC34" s="967"/>
      <c r="CD34" s="967"/>
      <c r="CE34" s="967"/>
      <c r="CF34" s="967"/>
      <c r="CG34" s="967"/>
      <c r="CH34" s="788"/>
      <c r="CI34" s="411"/>
      <c r="CJ34" s="966"/>
      <c r="CK34" s="967"/>
      <c r="CL34" s="967"/>
      <c r="CM34" s="967"/>
      <c r="CN34" s="967"/>
      <c r="CO34" s="967"/>
      <c r="CP34" s="788"/>
      <c r="CQ34" s="411"/>
      <c r="CR34" s="936"/>
      <c r="CS34" s="145"/>
      <c r="CT34" s="967"/>
      <c r="CU34" s="967">
        <f t="shared" si="4"/>
        <v>0</v>
      </c>
      <c r="CV34" s="967">
        <f t="shared" si="5"/>
        <v>0</v>
      </c>
      <c r="CW34" s="967"/>
      <c r="CX34" s="245" t="str">
        <f t="shared" si="6"/>
        <v>-</v>
      </c>
      <c r="CY34" s="926"/>
      <c r="CZ34" s="967"/>
      <c r="DA34" s="967"/>
      <c r="DB34" s="967"/>
      <c r="DC34" s="967"/>
      <c r="DD34" s="967"/>
      <c r="DE34" s="967"/>
      <c r="DF34" s="967"/>
      <c r="DG34" s="967"/>
      <c r="DH34" s="967"/>
      <c r="DI34" s="932"/>
      <c r="DJ34" s="118">
        <f t="shared" si="0"/>
        <v>0</v>
      </c>
      <c r="DK34" s="118">
        <f t="shared" si="1"/>
        <v>0</v>
      </c>
      <c r="DL34" s="118">
        <f t="shared" si="2"/>
        <v>0</v>
      </c>
      <c r="DM34" s="118">
        <f t="shared" si="3"/>
        <v>0</v>
      </c>
      <c r="DX34" s="389">
        <f t="shared" si="7"/>
        <v>0</v>
      </c>
      <c r="DY34" s="389">
        <f t="shared" si="8"/>
        <v>0</v>
      </c>
      <c r="DZ34" s="389">
        <f t="shared" si="9"/>
        <v>0</v>
      </c>
    </row>
    <row r="35" spans="1:174" ht="21.75" hidden="1" customHeight="1">
      <c r="A35" s="579"/>
      <c r="B35" s="991" t="s">
        <v>750</v>
      </c>
      <c r="C35" s="665" t="s">
        <v>755</v>
      </c>
      <c r="D35" s="992"/>
      <c r="E35" s="993"/>
      <c r="F35" s="993"/>
      <c r="G35" s="993"/>
      <c r="H35" s="788"/>
      <c r="I35" s="245"/>
      <c r="J35" s="992"/>
      <c r="K35" s="993"/>
      <c r="L35" s="993"/>
      <c r="M35" s="993"/>
      <c r="N35" s="788"/>
      <c r="O35" s="277"/>
      <c r="P35" s="992"/>
      <c r="Q35" s="993"/>
      <c r="R35" s="993"/>
      <c r="S35" s="993"/>
      <c r="T35" s="788"/>
      <c r="U35" s="411"/>
      <c r="V35" s="992"/>
      <c r="W35" s="993"/>
      <c r="X35" s="993"/>
      <c r="Y35" s="993"/>
      <c r="Z35" s="277"/>
      <c r="AA35" s="993"/>
      <c r="AB35" s="788"/>
      <c r="AC35" s="411"/>
      <c r="AD35" s="992"/>
      <c r="AE35" s="993"/>
      <c r="AF35" s="993"/>
      <c r="AG35" s="993"/>
      <c r="AH35" s="277"/>
      <c r="AI35" s="993"/>
      <c r="AJ35" s="788"/>
      <c r="AK35" s="411"/>
      <c r="AL35" s="992"/>
      <c r="AM35" s="993"/>
      <c r="AN35" s="993"/>
      <c r="AO35" s="993"/>
      <c r="AP35" s="993"/>
      <c r="AQ35" s="993"/>
      <c r="AR35" s="993"/>
      <c r="AS35" s="788"/>
      <c r="AT35" s="412"/>
      <c r="AU35" s="992"/>
      <c r="AV35" s="993"/>
      <c r="AW35" s="993"/>
      <c r="AX35" s="993"/>
      <c r="AY35" s="993"/>
      <c r="AZ35" s="993"/>
      <c r="BA35" s="788"/>
      <c r="BB35" s="411"/>
      <c r="BC35" s="992"/>
      <c r="BD35" s="993"/>
      <c r="BE35" s="993"/>
      <c r="BF35" s="993"/>
      <c r="BG35" s="993"/>
      <c r="BH35" s="993"/>
      <c r="BI35" s="788"/>
      <c r="BJ35" s="411"/>
      <c r="BK35" s="992"/>
      <c r="BL35" s="993"/>
      <c r="BM35" s="993"/>
      <c r="BN35" s="993"/>
      <c r="BO35" s="993"/>
      <c r="BP35" s="993"/>
      <c r="BQ35" s="993"/>
      <c r="BR35" s="788"/>
      <c r="BS35" s="411"/>
      <c r="BT35" s="992"/>
      <c r="BU35" s="993"/>
      <c r="BV35" s="993"/>
      <c r="BW35" s="993"/>
      <c r="BX35" s="993"/>
      <c r="BY35" s="993"/>
      <c r="BZ35" s="788"/>
      <c r="CA35" s="411"/>
      <c r="CB35" s="992"/>
      <c r="CC35" s="993"/>
      <c r="CD35" s="993"/>
      <c r="CE35" s="993"/>
      <c r="CF35" s="993"/>
      <c r="CG35" s="993"/>
      <c r="CH35" s="788"/>
      <c r="CI35" s="411"/>
      <c r="CJ35" s="992"/>
      <c r="CK35" s="993"/>
      <c r="CL35" s="993"/>
      <c r="CM35" s="993"/>
      <c r="CN35" s="993"/>
      <c r="CO35" s="993"/>
      <c r="CP35" s="788"/>
      <c r="CQ35" s="411"/>
      <c r="CR35" s="936"/>
      <c r="CS35" s="145"/>
      <c r="CT35" s="993"/>
      <c r="CU35" s="993">
        <f t="shared" si="4"/>
        <v>0</v>
      </c>
      <c r="CV35" s="993">
        <f t="shared" si="5"/>
        <v>0</v>
      </c>
      <c r="CW35" s="993"/>
      <c r="CX35" s="245" t="str">
        <f t="shared" si="6"/>
        <v>-</v>
      </c>
      <c r="CY35" s="926"/>
      <c r="CZ35" s="993"/>
      <c r="DA35" s="993"/>
      <c r="DB35" s="993"/>
      <c r="DC35" s="993"/>
      <c r="DD35" s="993"/>
      <c r="DE35" s="993"/>
      <c r="DF35" s="993"/>
      <c r="DG35" s="993"/>
      <c r="DH35" s="993"/>
      <c r="DI35" s="932"/>
      <c r="DJ35" s="118">
        <f t="shared" si="0"/>
        <v>0</v>
      </c>
      <c r="DK35" s="118">
        <f t="shared" si="1"/>
        <v>0</v>
      </c>
      <c r="DL35" s="118">
        <f t="shared" si="2"/>
        <v>0</v>
      </c>
      <c r="DM35" s="118">
        <f t="shared" si="3"/>
        <v>0</v>
      </c>
      <c r="DX35" s="389">
        <f t="shared" si="7"/>
        <v>0</v>
      </c>
      <c r="DY35" s="389">
        <f t="shared" si="8"/>
        <v>0</v>
      </c>
      <c r="DZ35" s="389">
        <f t="shared" si="9"/>
        <v>0</v>
      </c>
    </row>
    <row r="36" spans="1:174" ht="21.75" hidden="1" customHeight="1">
      <c r="A36" s="579"/>
      <c r="B36" s="991" t="s">
        <v>720</v>
      </c>
      <c r="C36" s="665" t="s">
        <v>756</v>
      </c>
      <c r="D36" s="966"/>
      <c r="E36" s="967"/>
      <c r="F36" s="967"/>
      <c r="G36" s="967"/>
      <c r="H36" s="788"/>
      <c r="I36" s="245"/>
      <c r="J36" s="966"/>
      <c r="K36" s="967"/>
      <c r="L36" s="967"/>
      <c r="M36" s="967"/>
      <c r="N36" s="788"/>
      <c r="O36" s="277"/>
      <c r="P36" s="966"/>
      <c r="Q36" s="967"/>
      <c r="R36" s="967"/>
      <c r="S36" s="967"/>
      <c r="T36" s="788"/>
      <c r="U36" s="411"/>
      <c r="V36" s="966"/>
      <c r="W36" s="967"/>
      <c r="X36" s="967"/>
      <c r="Y36" s="967"/>
      <c r="Z36" s="277"/>
      <c r="AA36" s="967"/>
      <c r="AB36" s="788"/>
      <c r="AC36" s="411"/>
      <c r="AD36" s="966"/>
      <c r="AE36" s="967"/>
      <c r="AF36" s="967"/>
      <c r="AG36" s="967"/>
      <c r="AH36" s="277"/>
      <c r="AI36" s="967"/>
      <c r="AJ36" s="788"/>
      <c r="AK36" s="411"/>
      <c r="AL36" s="966"/>
      <c r="AM36" s="967"/>
      <c r="AN36" s="967"/>
      <c r="AO36" s="967"/>
      <c r="AP36" s="967"/>
      <c r="AQ36" s="967"/>
      <c r="AR36" s="967"/>
      <c r="AS36" s="788"/>
      <c r="AT36" s="412"/>
      <c r="AU36" s="966"/>
      <c r="AV36" s="967"/>
      <c r="AW36" s="967"/>
      <c r="AX36" s="967"/>
      <c r="AY36" s="967"/>
      <c r="AZ36" s="967"/>
      <c r="BA36" s="788"/>
      <c r="BB36" s="411"/>
      <c r="BC36" s="966"/>
      <c r="BD36" s="967"/>
      <c r="BE36" s="967"/>
      <c r="BF36" s="967"/>
      <c r="BG36" s="967"/>
      <c r="BH36" s="967"/>
      <c r="BI36" s="788"/>
      <c r="BJ36" s="411"/>
      <c r="BK36" s="966"/>
      <c r="BL36" s="967"/>
      <c r="BM36" s="967"/>
      <c r="BN36" s="967"/>
      <c r="BO36" s="967"/>
      <c r="BP36" s="967"/>
      <c r="BQ36" s="967"/>
      <c r="BR36" s="788"/>
      <c r="BS36" s="411"/>
      <c r="BT36" s="966"/>
      <c r="BU36" s="967"/>
      <c r="BV36" s="967"/>
      <c r="BW36" s="967"/>
      <c r="BX36" s="967"/>
      <c r="BY36" s="967"/>
      <c r="BZ36" s="788"/>
      <c r="CA36" s="411"/>
      <c r="CB36" s="966"/>
      <c r="CC36" s="967"/>
      <c r="CD36" s="967"/>
      <c r="CE36" s="967"/>
      <c r="CF36" s="967"/>
      <c r="CG36" s="967"/>
      <c r="CH36" s="788"/>
      <c r="CI36" s="411"/>
      <c r="CJ36" s="966"/>
      <c r="CK36" s="967"/>
      <c r="CL36" s="967"/>
      <c r="CM36" s="967"/>
      <c r="CN36" s="967"/>
      <c r="CO36" s="967"/>
      <c r="CP36" s="788"/>
      <c r="CQ36" s="411"/>
      <c r="CR36" s="936"/>
      <c r="CS36" s="145"/>
      <c r="CT36" s="967"/>
      <c r="CU36" s="967">
        <f t="shared" si="4"/>
        <v>0</v>
      </c>
      <c r="CV36" s="967">
        <f t="shared" si="5"/>
        <v>0</v>
      </c>
      <c r="CW36" s="967"/>
      <c r="CX36" s="245" t="str">
        <f t="shared" si="6"/>
        <v>-</v>
      </c>
      <c r="CY36" s="926"/>
      <c r="CZ36" s="967"/>
      <c r="DA36" s="967"/>
      <c r="DB36" s="967"/>
      <c r="DC36" s="967"/>
      <c r="DD36" s="967"/>
      <c r="DE36" s="967"/>
      <c r="DF36" s="967"/>
      <c r="DG36" s="967"/>
      <c r="DH36" s="967"/>
      <c r="DI36" s="932"/>
      <c r="DJ36" s="118">
        <f t="shared" si="0"/>
        <v>0</v>
      </c>
      <c r="DK36" s="118">
        <f t="shared" si="1"/>
        <v>0</v>
      </c>
      <c r="DL36" s="118">
        <f t="shared" si="2"/>
        <v>0</v>
      </c>
      <c r="DM36" s="118">
        <f t="shared" si="3"/>
        <v>0</v>
      </c>
      <c r="DX36" s="389">
        <f t="shared" si="7"/>
        <v>0</v>
      </c>
      <c r="DY36" s="389">
        <f t="shared" si="8"/>
        <v>0</v>
      </c>
      <c r="DZ36" s="389">
        <f t="shared" si="9"/>
        <v>0</v>
      </c>
    </row>
    <row r="37" spans="1:174" ht="21.75" hidden="1" customHeight="1">
      <c r="A37" s="994"/>
      <c r="B37" s="985" t="s">
        <v>757</v>
      </c>
      <c r="C37" s="665" t="s">
        <v>758</v>
      </c>
      <c r="D37" s="977"/>
      <c r="E37" s="978"/>
      <c r="F37" s="978"/>
      <c r="G37" s="978"/>
      <c r="H37" s="940"/>
      <c r="I37" s="941"/>
      <c r="J37" s="977"/>
      <c r="K37" s="978"/>
      <c r="L37" s="978"/>
      <c r="M37" s="978"/>
      <c r="N37" s="940"/>
      <c r="O37" s="577"/>
      <c r="P37" s="977"/>
      <c r="Q37" s="978"/>
      <c r="R37" s="978"/>
      <c r="S37" s="978"/>
      <c r="T37" s="940"/>
      <c r="U37" s="676"/>
      <c r="V37" s="977"/>
      <c r="W37" s="978"/>
      <c r="X37" s="978"/>
      <c r="Y37" s="978"/>
      <c r="Z37" s="577"/>
      <c r="AA37" s="978"/>
      <c r="AB37" s="940"/>
      <c r="AC37" s="676"/>
      <c r="AD37" s="977"/>
      <c r="AE37" s="978"/>
      <c r="AF37" s="978"/>
      <c r="AG37" s="978"/>
      <c r="AH37" s="577"/>
      <c r="AI37" s="978"/>
      <c r="AJ37" s="940"/>
      <c r="AK37" s="676"/>
      <c r="AL37" s="977"/>
      <c r="AM37" s="978"/>
      <c r="AN37" s="978"/>
      <c r="AO37" s="978"/>
      <c r="AP37" s="978"/>
      <c r="AQ37" s="978"/>
      <c r="AR37" s="978"/>
      <c r="AS37" s="940"/>
      <c r="AT37" s="865"/>
      <c r="AU37" s="977"/>
      <c r="AV37" s="978"/>
      <c r="AW37" s="978"/>
      <c r="AX37" s="978"/>
      <c r="AY37" s="978"/>
      <c r="AZ37" s="978"/>
      <c r="BA37" s="940"/>
      <c r="BB37" s="676"/>
      <c r="BC37" s="977"/>
      <c r="BD37" s="978"/>
      <c r="BE37" s="978"/>
      <c r="BF37" s="978"/>
      <c r="BG37" s="978"/>
      <c r="BH37" s="978"/>
      <c r="BI37" s="940"/>
      <c r="BJ37" s="676"/>
      <c r="BK37" s="977"/>
      <c r="BL37" s="978"/>
      <c r="BM37" s="978"/>
      <c r="BN37" s="978"/>
      <c r="BO37" s="978"/>
      <c r="BP37" s="978"/>
      <c r="BQ37" s="978"/>
      <c r="BR37" s="940"/>
      <c r="BS37" s="676"/>
      <c r="BT37" s="977"/>
      <c r="BU37" s="978"/>
      <c r="BV37" s="978"/>
      <c r="BW37" s="978"/>
      <c r="BX37" s="978"/>
      <c r="BY37" s="978"/>
      <c r="BZ37" s="940"/>
      <c r="CA37" s="676"/>
      <c r="CB37" s="977"/>
      <c r="CC37" s="978"/>
      <c r="CD37" s="978"/>
      <c r="CE37" s="978"/>
      <c r="CF37" s="978"/>
      <c r="CG37" s="978"/>
      <c r="CH37" s="940"/>
      <c r="CI37" s="676"/>
      <c r="CJ37" s="977"/>
      <c r="CK37" s="978"/>
      <c r="CL37" s="978"/>
      <c r="CM37" s="978"/>
      <c r="CN37" s="978"/>
      <c r="CO37" s="978"/>
      <c r="CP37" s="940"/>
      <c r="CQ37" s="676"/>
      <c r="CR37" s="942"/>
      <c r="CS37" s="978"/>
      <c r="CT37" s="978"/>
      <c r="CU37" s="978">
        <f t="shared" si="4"/>
        <v>0</v>
      </c>
      <c r="CV37" s="978">
        <f t="shared" si="5"/>
        <v>0</v>
      </c>
      <c r="CW37" s="978"/>
      <c r="CX37" s="941" t="str">
        <f t="shared" si="6"/>
        <v>-</v>
      </c>
      <c r="CY37" s="926"/>
      <c r="CZ37" s="978"/>
      <c r="DA37" s="978"/>
      <c r="DB37" s="978"/>
      <c r="DC37" s="978"/>
      <c r="DD37" s="978"/>
      <c r="DE37" s="995"/>
      <c r="DF37" s="995"/>
      <c r="DG37" s="995"/>
      <c r="DH37" s="995"/>
      <c r="DI37" s="932"/>
      <c r="DJ37" s="118">
        <f t="shared" si="0"/>
        <v>0</v>
      </c>
      <c r="DK37" s="118">
        <f t="shared" si="1"/>
        <v>0</v>
      </c>
      <c r="DL37" s="118">
        <f t="shared" si="2"/>
        <v>0</v>
      </c>
      <c r="DM37" s="118">
        <f t="shared" si="3"/>
        <v>0</v>
      </c>
      <c r="DX37" s="389">
        <f t="shared" si="7"/>
        <v>0</v>
      </c>
      <c r="DY37" s="389">
        <f t="shared" si="8"/>
        <v>0</v>
      </c>
      <c r="DZ37" s="389">
        <f t="shared" si="9"/>
        <v>0</v>
      </c>
    </row>
    <row r="38" spans="1:174" ht="13">
      <c r="A38" s="994"/>
      <c r="B38" s="996" t="s">
        <v>759</v>
      </c>
      <c r="C38" s="665" t="s">
        <v>760</v>
      </c>
      <c r="D38" s="997"/>
      <c r="E38" s="998"/>
      <c r="F38" s="998"/>
      <c r="G38" s="998"/>
      <c r="H38" s="999"/>
      <c r="I38" s="1000"/>
      <c r="J38" s="997"/>
      <c r="K38" s="998"/>
      <c r="L38" s="998"/>
      <c r="M38" s="998"/>
      <c r="N38" s="999"/>
      <c r="O38" s="1001"/>
      <c r="P38" s="997"/>
      <c r="Q38" s="998"/>
      <c r="R38" s="998"/>
      <c r="S38" s="998"/>
      <c r="T38" s="999"/>
      <c r="U38" s="1002"/>
      <c r="V38" s="997"/>
      <c r="W38" s="998"/>
      <c r="X38" s="998"/>
      <c r="Y38" s="998"/>
      <c r="Z38" s="1001"/>
      <c r="AA38" s="998"/>
      <c r="AB38" s="999"/>
      <c r="AC38" s="1002"/>
      <c r="AD38" s="997"/>
      <c r="AE38" s="998"/>
      <c r="AF38" s="998"/>
      <c r="AG38" s="998"/>
      <c r="AH38" s="1001"/>
      <c r="AI38" s="998"/>
      <c r="AJ38" s="999"/>
      <c r="AK38" s="1002"/>
      <c r="AL38" s="997"/>
      <c r="AM38" s="998"/>
      <c r="AN38" s="998"/>
      <c r="AO38" s="998"/>
      <c r="AP38" s="998"/>
      <c r="AQ38" s="998"/>
      <c r="AR38" s="998"/>
      <c r="AS38" s="999"/>
      <c r="AT38" s="1003"/>
      <c r="AU38" s="997"/>
      <c r="AV38" s="998"/>
      <c r="AW38" s="998"/>
      <c r="AX38" s="998"/>
      <c r="AY38" s="998"/>
      <c r="AZ38" s="998"/>
      <c r="BA38" s="999"/>
      <c r="BB38" s="1002"/>
      <c r="BC38" s="997"/>
      <c r="BD38" s="998"/>
      <c r="BE38" s="998"/>
      <c r="BF38" s="998"/>
      <c r="BG38" s="998"/>
      <c r="BH38" s="998"/>
      <c r="BI38" s="999"/>
      <c r="BJ38" s="1002"/>
      <c r="BK38" s="997"/>
      <c r="BL38" s="998"/>
      <c r="BM38" s="998"/>
      <c r="BN38" s="998"/>
      <c r="BO38" s="998"/>
      <c r="BP38" s="998"/>
      <c r="BQ38" s="998"/>
      <c r="BR38" s="999"/>
      <c r="BS38" s="1002"/>
      <c r="BT38" s="997"/>
      <c r="BU38" s="998"/>
      <c r="BV38" s="998"/>
      <c r="BW38" s="998"/>
      <c r="BX38" s="998"/>
      <c r="BY38" s="998"/>
      <c r="BZ38" s="999"/>
      <c r="CA38" s="1002"/>
      <c r="CB38" s="997"/>
      <c r="CC38" s="998"/>
      <c r="CD38" s="998"/>
      <c r="CE38" s="998"/>
      <c r="CF38" s="998"/>
      <c r="CG38" s="998"/>
      <c r="CH38" s="999"/>
      <c r="CI38" s="1002"/>
      <c r="CJ38" s="997"/>
      <c r="CK38" s="998"/>
      <c r="CL38" s="998"/>
      <c r="CM38" s="998"/>
      <c r="CN38" s="998"/>
      <c r="CO38" s="998"/>
      <c r="CP38" s="999"/>
      <c r="CQ38" s="793"/>
      <c r="CR38" s="1004"/>
      <c r="CS38" s="998"/>
      <c r="CT38" s="998"/>
      <c r="CU38" s="998">
        <f t="shared" si="4"/>
        <v>0</v>
      </c>
      <c r="CV38" s="998">
        <f t="shared" si="5"/>
        <v>0</v>
      </c>
      <c r="CW38" s="998"/>
      <c r="CX38" s="1000" t="str">
        <f t="shared" si="6"/>
        <v>-</v>
      </c>
      <c r="CY38" s="926"/>
      <c r="CZ38" s="998"/>
      <c r="DA38" s="998"/>
      <c r="DB38" s="998"/>
      <c r="DC38" s="998"/>
      <c r="DD38" s="998"/>
      <c r="DE38" s="1005" t="e">
        <f>CZ38/DD38-1</f>
        <v>#DIV/0!</v>
      </c>
      <c r="DF38" s="1005" t="e">
        <f>DA38/DD38-1</f>
        <v>#DIV/0!</v>
      </c>
      <c r="DG38" s="1005" t="e">
        <f>DB38/DD38-1</f>
        <v>#DIV/0!</v>
      </c>
      <c r="DH38" s="1005" t="e">
        <f>DC38/DD38-1</f>
        <v>#DIV/0!</v>
      </c>
      <c r="DI38" s="932"/>
      <c r="DJ38" s="118">
        <f t="shared" ref="DJ38:DJ62" si="10">SUM(D38,J38,P38,V38,AD38,AL38,AU38,BC38,BK38,BT38,CB38,CJ38)-CR38</f>
        <v>0</v>
      </c>
      <c r="DK38" s="118">
        <f t="shared" ref="DK38:DK62" si="11">SUM(E38,K38,Q38,W38,AE38,AM38,AV38,BD38,BL38,BU38,CC38,CK38)-CS38</f>
        <v>0</v>
      </c>
      <c r="DL38" s="118">
        <f t="shared" ref="DL38:DL62" si="12">SUM(G38,M38,S38,AA38,AI38,AR38,AZ38,BH38,BQ38,BY38,CG38,CO38)-CW38</f>
        <v>0</v>
      </c>
      <c r="DM38" s="118">
        <f t="shared" ref="DM38:DM62" si="13">SUM(D38,J38,P38,V38,AD38,AL38,AU38,BC38,,BN38,BV38,CD38,CL38)-CT38</f>
        <v>0</v>
      </c>
      <c r="DX38" s="389">
        <f t="shared" si="7"/>
        <v>0</v>
      </c>
      <c r="DY38" s="389">
        <f t="shared" si="8"/>
        <v>0</v>
      </c>
      <c r="DZ38" s="389">
        <f t="shared" si="9"/>
        <v>0</v>
      </c>
      <c r="EA38">
        <v>203.11059299999999</v>
      </c>
      <c r="EB38" s="1006">
        <f>EA38+CR38</f>
        <v>203.11059299999999</v>
      </c>
    </row>
    <row r="39" spans="1:174" ht="13">
      <c r="A39" s="994"/>
      <c r="B39" s="996" t="s">
        <v>761</v>
      </c>
      <c r="C39" s="665" t="s">
        <v>762</v>
      </c>
      <c r="D39" s="997"/>
      <c r="E39" s="998"/>
      <c r="F39" s="998"/>
      <c r="G39" s="998"/>
      <c r="H39" s="999"/>
      <c r="I39" s="1000"/>
      <c r="J39" s="997"/>
      <c r="K39" s="998"/>
      <c r="L39" s="998"/>
      <c r="M39" s="998"/>
      <c r="N39" s="999"/>
      <c r="O39" s="1001"/>
      <c r="P39" s="997"/>
      <c r="Q39" s="998"/>
      <c r="R39" s="998"/>
      <c r="S39" s="998"/>
      <c r="T39" s="999"/>
      <c r="U39" s="1002"/>
      <c r="V39" s="997"/>
      <c r="W39" s="998"/>
      <c r="X39" s="998"/>
      <c r="Y39" s="998"/>
      <c r="Z39" s="1001"/>
      <c r="AA39" s="998"/>
      <c r="AB39" s="999"/>
      <c r="AC39" s="1002"/>
      <c r="AD39" s="997"/>
      <c r="AE39" s="998"/>
      <c r="AF39" s="998"/>
      <c r="AG39" s="998"/>
      <c r="AH39" s="1001"/>
      <c r="AI39" s="998"/>
      <c r="AJ39" s="999"/>
      <c r="AK39" s="1002"/>
      <c r="AL39" s="997"/>
      <c r="AM39" s="998"/>
      <c r="AN39" s="998"/>
      <c r="AO39" s="998"/>
      <c r="AP39" s="998"/>
      <c r="AQ39" s="998"/>
      <c r="AR39" s="998"/>
      <c r="AS39" s="999"/>
      <c r="AT39" s="1003"/>
      <c r="AU39" s="997"/>
      <c r="AV39" s="998"/>
      <c r="AW39" s="998"/>
      <c r="AX39" s="998"/>
      <c r="AY39" s="998"/>
      <c r="AZ39" s="998"/>
      <c r="BA39" s="999"/>
      <c r="BB39" s="1002"/>
      <c r="BC39" s="997"/>
      <c r="BD39" s="998"/>
      <c r="BE39" s="998"/>
      <c r="BF39" s="998"/>
      <c r="BG39" s="998"/>
      <c r="BH39" s="998"/>
      <c r="BI39" s="999"/>
      <c r="BJ39" s="1002"/>
      <c r="BK39" s="997"/>
      <c r="BL39" s="998"/>
      <c r="BM39" s="998"/>
      <c r="BN39" s="998"/>
      <c r="BO39" s="998"/>
      <c r="BP39" s="998"/>
      <c r="BQ39" s="998"/>
      <c r="BR39" s="999"/>
      <c r="BS39" s="1002"/>
      <c r="BT39" s="997"/>
      <c r="BU39" s="998"/>
      <c r="BV39" s="998"/>
      <c r="BW39" s="998"/>
      <c r="BX39" s="998"/>
      <c r="BY39" s="998"/>
      <c r="BZ39" s="999"/>
      <c r="CA39" s="1002"/>
      <c r="CB39" s="997"/>
      <c r="CC39" s="998"/>
      <c r="CD39" s="998"/>
      <c r="CE39" s="998"/>
      <c r="CF39" s="998"/>
      <c r="CG39" s="998"/>
      <c r="CH39" s="999"/>
      <c r="CI39" s="1002"/>
      <c r="CJ39" s="997"/>
      <c r="CK39" s="998"/>
      <c r="CL39" s="998"/>
      <c r="CM39" s="998"/>
      <c r="CN39" s="998"/>
      <c r="CO39" s="998"/>
      <c r="CP39" s="999"/>
      <c r="CQ39" s="793"/>
      <c r="CR39" s="1004"/>
      <c r="CS39" s="998"/>
      <c r="CT39" s="998"/>
      <c r="CU39" s="998">
        <f t="shared" si="4"/>
        <v>0</v>
      </c>
      <c r="CV39" s="998">
        <f t="shared" si="5"/>
        <v>0</v>
      </c>
      <c r="CW39" s="998"/>
      <c r="CX39" s="1000" t="str">
        <f t="shared" ref="CX39:CX70" si="14">IFERROR(CR39/CW39-1, "-")</f>
        <v>-</v>
      </c>
      <c r="CY39" s="926"/>
      <c r="CZ39" s="998"/>
      <c r="DA39" s="998"/>
      <c r="DB39" s="998"/>
      <c r="DC39" s="998"/>
      <c r="DD39" s="998"/>
      <c r="DE39" s="1005"/>
      <c r="DF39" s="1005"/>
      <c r="DG39" s="1005"/>
      <c r="DH39" s="1005"/>
      <c r="DI39" s="932"/>
      <c r="DJ39" s="118">
        <f t="shared" si="10"/>
        <v>0</v>
      </c>
      <c r="DK39" s="118">
        <f t="shared" si="11"/>
        <v>0</v>
      </c>
      <c r="DL39" s="118">
        <f t="shared" si="12"/>
        <v>0</v>
      </c>
      <c r="DM39" s="118">
        <f t="shared" si="13"/>
        <v>0</v>
      </c>
      <c r="DX39" s="389">
        <f t="shared" si="7"/>
        <v>0</v>
      </c>
      <c r="DY39" s="389">
        <f t="shared" si="8"/>
        <v>0</v>
      </c>
      <c r="DZ39" s="389">
        <f t="shared" si="9"/>
        <v>0</v>
      </c>
    </row>
    <row r="40" spans="1:174" ht="15" customHeight="1">
      <c r="A40" s="578"/>
      <c r="B40" s="699" t="s">
        <v>763</v>
      </c>
      <c r="C40" s="665" t="s">
        <v>764</v>
      </c>
      <c r="D40" s="544"/>
      <c r="E40" s="544"/>
      <c r="F40" s="544"/>
      <c r="G40" s="544"/>
      <c r="H40" s="934"/>
      <c r="I40" s="545"/>
      <c r="J40" s="543"/>
      <c r="K40" s="544"/>
      <c r="L40" s="544"/>
      <c r="M40" s="544"/>
      <c r="N40" s="934"/>
      <c r="O40" s="543"/>
      <c r="P40" s="543"/>
      <c r="Q40" s="544"/>
      <c r="R40" s="544"/>
      <c r="S40" s="544"/>
      <c r="T40" s="934"/>
      <c r="U40" s="546"/>
      <c r="V40" s="543"/>
      <c r="W40" s="544"/>
      <c r="X40" s="544"/>
      <c r="Y40" s="544"/>
      <c r="Z40" s="543"/>
      <c r="AA40" s="544"/>
      <c r="AB40" s="934"/>
      <c r="AC40" s="546"/>
      <c r="AD40" s="543"/>
      <c r="AE40" s="544"/>
      <c r="AF40" s="544"/>
      <c r="AG40" s="544"/>
      <c r="AH40" s="543"/>
      <c r="AI40" s="544"/>
      <c r="AJ40" s="934"/>
      <c r="AK40" s="546"/>
      <c r="AL40" s="543"/>
      <c r="AM40" s="544"/>
      <c r="AN40" s="544"/>
      <c r="AO40" s="544"/>
      <c r="AP40" s="544"/>
      <c r="AQ40" s="544"/>
      <c r="AR40" s="544"/>
      <c r="AS40" s="934"/>
      <c r="AT40" s="547"/>
      <c r="AU40" s="543"/>
      <c r="AV40" s="544"/>
      <c r="AW40" s="544"/>
      <c r="AX40" s="544"/>
      <c r="AY40" s="544"/>
      <c r="AZ40" s="544"/>
      <c r="BA40" s="934"/>
      <c r="BB40" s="546"/>
      <c r="BC40" s="543"/>
      <c r="BD40" s="544"/>
      <c r="BE40" s="544"/>
      <c r="BF40" s="544"/>
      <c r="BG40" s="544"/>
      <c r="BH40" s="544"/>
      <c r="BI40" s="934"/>
      <c r="BJ40" s="546"/>
      <c r="BK40" s="935"/>
      <c r="BL40" s="544"/>
      <c r="BM40" s="544"/>
      <c r="BN40" s="544"/>
      <c r="BO40" s="544"/>
      <c r="BP40" s="544"/>
      <c r="BQ40" s="544"/>
      <c r="BR40" s="934"/>
      <c r="BS40" s="546"/>
      <c r="BT40" s="935"/>
      <c r="BU40" s="544"/>
      <c r="BV40" s="544"/>
      <c r="BW40" s="544"/>
      <c r="BX40" s="544"/>
      <c r="BY40" s="544"/>
      <c r="BZ40" s="934"/>
      <c r="CA40" s="546"/>
      <c r="CB40" s="935"/>
      <c r="CC40" s="544"/>
      <c r="CD40" s="544"/>
      <c r="CE40" s="544"/>
      <c r="CF40" s="544"/>
      <c r="CG40" s="544"/>
      <c r="CH40" s="934"/>
      <c r="CI40" s="546"/>
      <c r="CJ40" s="935"/>
      <c r="CK40" s="544"/>
      <c r="CL40" s="544"/>
      <c r="CM40" s="544"/>
      <c r="CN40" s="544"/>
      <c r="CO40" s="544"/>
      <c r="CP40" s="934"/>
      <c r="CQ40" s="411"/>
      <c r="CR40" s="935"/>
      <c r="CS40" s="544"/>
      <c r="CT40" s="544"/>
      <c r="CU40" s="544">
        <f t="shared" si="4"/>
        <v>0</v>
      </c>
      <c r="CV40" s="544">
        <f t="shared" si="5"/>
        <v>0</v>
      </c>
      <c r="CW40" s="544"/>
      <c r="CX40" s="545" t="str">
        <f t="shared" si="14"/>
        <v>-</v>
      </c>
      <c r="CY40" s="926"/>
      <c r="CZ40" s="544"/>
      <c r="DA40" s="544"/>
      <c r="DB40" s="544"/>
      <c r="DC40" s="544"/>
      <c r="DD40" s="544"/>
      <c r="DE40" s="245" t="e">
        <f>CZ40/DD40-1</f>
        <v>#DIV/0!</v>
      </c>
      <c r="DF40" s="245" t="e">
        <f>DA40/DD40-1</f>
        <v>#DIV/0!</v>
      </c>
      <c r="DG40" s="245" t="e">
        <f>DB40/DD40-1</f>
        <v>#DIV/0!</v>
      </c>
      <c r="DH40" s="245" t="e">
        <f>DC40/DD40-1</f>
        <v>#DIV/0!</v>
      </c>
      <c r="DI40" s="932"/>
      <c r="DJ40" s="118">
        <f t="shared" si="10"/>
        <v>0</v>
      </c>
      <c r="DK40" s="118">
        <f t="shared" si="11"/>
        <v>0</v>
      </c>
      <c r="DL40" s="118">
        <f t="shared" si="12"/>
        <v>0</v>
      </c>
      <c r="DM40" s="118">
        <f t="shared" si="13"/>
        <v>0</v>
      </c>
      <c r="DX40" s="389">
        <f t="shared" si="7"/>
        <v>0</v>
      </c>
      <c r="DY40" s="389">
        <f t="shared" si="8"/>
        <v>0</v>
      </c>
      <c r="DZ40" s="389">
        <f t="shared" si="9"/>
        <v>0</v>
      </c>
    </row>
    <row r="41" spans="1:174" ht="15" customHeight="1">
      <c r="A41" s="579"/>
      <c r="B41" s="840" t="s">
        <v>720</v>
      </c>
      <c r="C41" s="665" t="s">
        <v>765</v>
      </c>
      <c r="D41" s="936"/>
      <c r="E41" s="410"/>
      <c r="F41" s="1007"/>
      <c r="G41" s="410"/>
      <c r="H41" s="788"/>
      <c r="I41" s="245"/>
      <c r="J41" s="936"/>
      <c r="K41" s="410"/>
      <c r="L41" s="145"/>
      <c r="M41" s="410"/>
      <c r="N41" s="788"/>
      <c r="O41" s="277"/>
      <c r="P41" s="936"/>
      <c r="Q41" s="410"/>
      <c r="R41" s="145"/>
      <c r="S41" s="410"/>
      <c r="T41" s="788"/>
      <c r="U41" s="411"/>
      <c r="V41" s="936"/>
      <c r="W41" s="410"/>
      <c r="X41" s="410"/>
      <c r="Y41" s="145"/>
      <c r="Z41" s="277"/>
      <c r="AA41" s="410"/>
      <c r="AB41" s="788"/>
      <c r="AC41" s="411"/>
      <c r="AD41" s="936"/>
      <c r="AE41" s="410"/>
      <c r="AF41" s="410"/>
      <c r="AG41" s="145"/>
      <c r="AH41" s="277"/>
      <c r="AI41" s="410"/>
      <c r="AJ41" s="788"/>
      <c r="AK41" s="411"/>
      <c r="AL41" s="936"/>
      <c r="AM41" s="410"/>
      <c r="AN41" s="410"/>
      <c r="AO41" s="410"/>
      <c r="AP41" s="145"/>
      <c r="AQ41" s="145"/>
      <c r="AR41" s="410"/>
      <c r="AS41" s="788"/>
      <c r="AT41" s="412"/>
      <c r="AU41" s="936"/>
      <c r="AV41" s="410"/>
      <c r="AW41" s="410"/>
      <c r="AX41" s="145"/>
      <c r="AY41" s="145"/>
      <c r="AZ41" s="410"/>
      <c r="BA41" s="788"/>
      <c r="BB41" s="411"/>
      <c r="BC41" s="936"/>
      <c r="BD41" s="410"/>
      <c r="BE41" s="410"/>
      <c r="BF41" s="145"/>
      <c r="BG41" s="145"/>
      <c r="BH41" s="410"/>
      <c r="BI41" s="788"/>
      <c r="BJ41" s="411"/>
      <c r="BK41" s="936"/>
      <c r="BL41" s="410"/>
      <c r="BM41" s="410"/>
      <c r="BN41" s="410"/>
      <c r="BO41" s="145"/>
      <c r="BP41" s="145"/>
      <c r="BQ41" s="410"/>
      <c r="BR41" s="788"/>
      <c r="BS41" s="411"/>
      <c r="BT41" s="936"/>
      <c r="BU41" s="410"/>
      <c r="BV41" s="410"/>
      <c r="BW41" s="145"/>
      <c r="BX41" s="145"/>
      <c r="BY41" s="410"/>
      <c r="BZ41" s="788"/>
      <c r="CA41" s="411"/>
      <c r="CB41" s="936"/>
      <c r="CC41" s="410"/>
      <c r="CD41" s="410"/>
      <c r="CE41" s="145"/>
      <c r="CF41" s="145"/>
      <c r="CG41" s="410"/>
      <c r="CH41" s="788"/>
      <c r="CI41" s="411"/>
      <c r="CJ41" s="936"/>
      <c r="CK41" s="410"/>
      <c r="CL41" s="410"/>
      <c r="CM41" s="145"/>
      <c r="CN41" s="145"/>
      <c r="CO41" s="410"/>
      <c r="CP41" s="788"/>
      <c r="CQ41" s="411"/>
      <c r="CR41" s="936"/>
      <c r="CS41" s="410"/>
      <c r="CT41" s="410"/>
      <c r="CU41" s="145">
        <f t="shared" si="4"/>
        <v>0</v>
      </c>
      <c r="CV41" s="145">
        <f t="shared" si="5"/>
        <v>0</v>
      </c>
      <c r="CW41" s="410"/>
      <c r="CX41" s="245" t="str">
        <f t="shared" si="14"/>
        <v>-</v>
      </c>
      <c r="CY41" s="926"/>
      <c r="CZ41" s="410"/>
      <c r="DA41" s="410"/>
      <c r="DB41" s="410"/>
      <c r="DC41" s="410"/>
      <c r="DD41" s="410"/>
      <c r="DE41" s="245" t="e">
        <f>CZ41/DD41-1</f>
        <v>#DIV/0!</v>
      </c>
      <c r="DF41" s="245" t="e">
        <f>DA41/DD41-1</f>
        <v>#DIV/0!</v>
      </c>
      <c r="DG41" s="245" t="e">
        <f>DB41/DD41-1</f>
        <v>#DIV/0!</v>
      </c>
      <c r="DH41" s="245" t="e">
        <f>DC41/DD41-1</f>
        <v>#DIV/0!</v>
      </c>
      <c r="DI41" s="932"/>
      <c r="DJ41" s="118">
        <f t="shared" si="10"/>
        <v>0</v>
      </c>
      <c r="DK41" s="118">
        <f t="shared" si="11"/>
        <v>0</v>
      </c>
      <c r="DL41" s="118">
        <f t="shared" si="12"/>
        <v>0</v>
      </c>
      <c r="DM41" s="118">
        <f t="shared" si="13"/>
        <v>0</v>
      </c>
      <c r="DX41" s="389">
        <f t="shared" ref="DX41:DX72" si="15">(CS41-CZ41)*10^6</f>
        <v>0</v>
      </c>
      <c r="DY41" s="389">
        <f t="shared" ref="DY41:DY72" si="16">(CT41-DC41)*10^6</f>
        <v>0</v>
      </c>
      <c r="DZ41" s="389">
        <f t="shared" ref="DZ41:DZ72" si="17">(CW41-DD41)*10^6</f>
        <v>0</v>
      </c>
    </row>
    <row r="42" spans="1:174" ht="15" customHeight="1">
      <c r="A42" s="937"/>
      <c r="B42" s="938" t="s">
        <v>766</v>
      </c>
      <c r="C42" s="665" t="s">
        <v>767</v>
      </c>
      <c r="D42" s="1008"/>
      <c r="E42" s="939"/>
      <c r="F42" s="939"/>
      <c r="G42" s="939"/>
      <c r="H42" s="940"/>
      <c r="I42" s="941"/>
      <c r="J42" s="1008"/>
      <c r="K42" s="939"/>
      <c r="L42" s="939"/>
      <c r="M42" s="939"/>
      <c r="N42" s="940"/>
      <c r="O42" s="577"/>
      <c r="P42" s="1008"/>
      <c r="Q42" s="939"/>
      <c r="R42" s="939"/>
      <c r="S42" s="939"/>
      <c r="T42" s="940"/>
      <c r="U42" s="676"/>
      <c r="V42" s="1008"/>
      <c r="W42" s="939"/>
      <c r="X42" s="939"/>
      <c r="Y42" s="939"/>
      <c r="Z42" s="577"/>
      <c r="AA42" s="939"/>
      <c r="AB42" s="940"/>
      <c r="AC42" s="676"/>
      <c r="AD42" s="1008"/>
      <c r="AE42" s="939"/>
      <c r="AF42" s="939"/>
      <c r="AG42" s="939"/>
      <c r="AH42" s="577"/>
      <c r="AI42" s="939"/>
      <c r="AJ42" s="940"/>
      <c r="AK42" s="676"/>
      <c r="AL42" s="1008"/>
      <c r="AM42" s="939"/>
      <c r="AN42" s="939"/>
      <c r="AO42" s="939"/>
      <c r="AP42" s="939"/>
      <c r="AQ42" s="939"/>
      <c r="AR42" s="939"/>
      <c r="AS42" s="940"/>
      <c r="AT42" s="865"/>
      <c r="AU42" s="1008"/>
      <c r="AV42" s="939"/>
      <c r="AW42" s="939"/>
      <c r="AX42" s="939"/>
      <c r="AY42" s="939"/>
      <c r="AZ42" s="939"/>
      <c r="BA42" s="940"/>
      <c r="BB42" s="676"/>
      <c r="BC42" s="1008"/>
      <c r="BD42" s="939"/>
      <c r="BE42" s="939"/>
      <c r="BF42" s="939"/>
      <c r="BG42" s="939"/>
      <c r="BH42" s="939"/>
      <c r="BI42" s="940"/>
      <c r="BJ42" s="676"/>
      <c r="BK42" s="1008"/>
      <c r="BL42" s="939"/>
      <c r="BM42" s="939"/>
      <c r="BN42" s="939"/>
      <c r="BO42" s="939"/>
      <c r="BP42" s="939"/>
      <c r="BQ42" s="939"/>
      <c r="BR42" s="940"/>
      <c r="BS42" s="676"/>
      <c r="BT42" s="1008"/>
      <c r="BU42" s="939"/>
      <c r="BV42" s="939"/>
      <c r="BW42" s="939"/>
      <c r="BX42" s="939"/>
      <c r="BY42" s="939"/>
      <c r="BZ42" s="940"/>
      <c r="CA42" s="676"/>
      <c r="CB42" s="1008"/>
      <c r="CC42" s="939"/>
      <c r="CD42" s="939"/>
      <c r="CE42" s="939"/>
      <c r="CF42" s="939"/>
      <c r="CG42" s="939"/>
      <c r="CH42" s="940"/>
      <c r="CI42" s="676"/>
      <c r="CJ42" s="1008"/>
      <c r="CK42" s="939"/>
      <c r="CL42" s="939"/>
      <c r="CM42" s="939"/>
      <c r="CN42" s="939"/>
      <c r="CO42" s="939"/>
      <c r="CP42" s="940"/>
      <c r="CQ42" s="717"/>
      <c r="CR42" s="942"/>
      <c r="CS42" s="939"/>
      <c r="CT42" s="939"/>
      <c r="CU42" s="939">
        <f t="shared" si="4"/>
        <v>0</v>
      </c>
      <c r="CV42" s="939">
        <f t="shared" si="5"/>
        <v>0</v>
      </c>
      <c r="CW42" s="939"/>
      <c r="CX42" s="941" t="str">
        <f t="shared" si="14"/>
        <v>-</v>
      </c>
      <c r="CY42" s="926"/>
      <c r="CZ42" s="939"/>
      <c r="DA42" s="939"/>
      <c r="DB42" s="939"/>
      <c r="DC42" s="939"/>
      <c r="DD42" s="939"/>
      <c r="DE42" s="941" t="e">
        <f>CZ42/DD42-1</f>
        <v>#DIV/0!</v>
      </c>
      <c r="DF42" s="941" t="e">
        <f>DA42/DD42-1</f>
        <v>#DIV/0!</v>
      </c>
      <c r="DG42" s="941" t="e">
        <f>DB42/DD42-1</f>
        <v>#DIV/0!</v>
      </c>
      <c r="DH42" s="941" t="e">
        <f>DC42/DD42-1</f>
        <v>#DIV/0!</v>
      </c>
      <c r="DI42" s="932"/>
      <c r="DJ42" s="118">
        <f t="shared" si="10"/>
        <v>0</v>
      </c>
      <c r="DK42" s="118">
        <f t="shared" si="11"/>
        <v>0</v>
      </c>
      <c r="DL42" s="118">
        <f t="shared" si="12"/>
        <v>0</v>
      </c>
      <c r="DM42" s="118">
        <f t="shared" si="13"/>
        <v>0</v>
      </c>
      <c r="DX42" s="389">
        <f t="shared" si="15"/>
        <v>0</v>
      </c>
      <c r="DY42" s="389">
        <f t="shared" si="16"/>
        <v>0</v>
      </c>
      <c r="DZ42" s="389">
        <f t="shared" si="17"/>
        <v>0</v>
      </c>
      <c r="EA42" s="44">
        <v>57.488162000000003</v>
      </c>
      <c r="EB42" s="1006">
        <f>EA42+CR42</f>
        <v>57.488162000000003</v>
      </c>
    </row>
    <row r="43" spans="1:174" ht="15" customHeight="1">
      <c r="A43" s="1009"/>
      <c r="B43" s="1010" t="s">
        <v>768</v>
      </c>
      <c r="C43" s="665" t="s">
        <v>769</v>
      </c>
      <c r="D43" s="1011"/>
      <c r="E43" s="693"/>
      <c r="F43" s="693"/>
      <c r="G43" s="693"/>
      <c r="H43" s="1012"/>
      <c r="I43" s="1013"/>
      <c r="J43" s="1011"/>
      <c r="K43" s="693"/>
      <c r="L43" s="693"/>
      <c r="M43" s="693"/>
      <c r="N43" s="1012"/>
      <c r="O43" s="1014"/>
      <c r="P43" s="1011"/>
      <c r="Q43" s="693"/>
      <c r="R43" s="693"/>
      <c r="S43" s="693"/>
      <c r="T43" s="1012"/>
      <c r="U43" s="391"/>
      <c r="V43" s="1011"/>
      <c r="W43" s="693"/>
      <c r="X43" s="693"/>
      <c r="Y43" s="693"/>
      <c r="Z43" s="1014"/>
      <c r="AA43" s="693"/>
      <c r="AB43" s="1012"/>
      <c r="AC43" s="391"/>
      <c r="AD43" s="1011"/>
      <c r="AE43" s="693"/>
      <c r="AF43" s="693"/>
      <c r="AG43" s="693"/>
      <c r="AH43" s="1014"/>
      <c r="AI43" s="693"/>
      <c r="AJ43" s="1012"/>
      <c r="AK43" s="391"/>
      <c r="AL43" s="1011"/>
      <c r="AM43" s="693"/>
      <c r="AN43" s="693"/>
      <c r="AO43" s="693"/>
      <c r="AP43" s="693"/>
      <c r="AQ43" s="693"/>
      <c r="AR43" s="693"/>
      <c r="AS43" s="1012"/>
      <c r="AT43" s="393"/>
      <c r="AU43" s="1011"/>
      <c r="AV43" s="693"/>
      <c r="AW43" s="693"/>
      <c r="AX43" s="693"/>
      <c r="AY43" s="693"/>
      <c r="AZ43" s="693"/>
      <c r="BA43" s="1012"/>
      <c r="BB43" s="391"/>
      <c r="BC43" s="1011"/>
      <c r="BD43" s="693"/>
      <c r="BE43" s="693"/>
      <c r="BF43" s="693"/>
      <c r="BG43" s="693"/>
      <c r="BH43" s="693"/>
      <c r="BI43" s="1012"/>
      <c r="BJ43" s="391"/>
      <c r="BK43" s="1011"/>
      <c r="BL43" s="693"/>
      <c r="BM43" s="693"/>
      <c r="BN43" s="693"/>
      <c r="BO43" s="693"/>
      <c r="BP43" s="693"/>
      <c r="BQ43" s="693"/>
      <c r="BR43" s="1012"/>
      <c r="BS43" s="391"/>
      <c r="BT43" s="1011"/>
      <c r="BU43" s="693"/>
      <c r="BV43" s="693"/>
      <c r="BW43" s="693"/>
      <c r="BX43" s="693"/>
      <c r="BY43" s="693"/>
      <c r="BZ43" s="1012"/>
      <c r="CA43" s="391"/>
      <c r="CB43" s="1011"/>
      <c r="CC43" s="693"/>
      <c r="CD43" s="693"/>
      <c r="CE43" s="693"/>
      <c r="CF43" s="693"/>
      <c r="CG43" s="693"/>
      <c r="CH43" s="1012"/>
      <c r="CI43" s="391"/>
      <c r="CJ43" s="1011"/>
      <c r="CK43" s="693"/>
      <c r="CL43" s="693"/>
      <c r="CM43" s="693"/>
      <c r="CN43" s="693"/>
      <c r="CO43" s="693"/>
      <c r="CP43" s="1012"/>
      <c r="CQ43" s="717"/>
      <c r="CR43" s="1015"/>
      <c r="CS43" s="693"/>
      <c r="CT43" s="693"/>
      <c r="CU43" s="693">
        <f t="shared" si="4"/>
        <v>0</v>
      </c>
      <c r="CV43" s="693">
        <f t="shared" si="5"/>
        <v>0</v>
      </c>
      <c r="CW43" s="693"/>
      <c r="CX43" s="1013" t="str">
        <f t="shared" si="14"/>
        <v>-</v>
      </c>
      <c r="CY43" s="926"/>
      <c r="CZ43" s="693"/>
      <c r="DA43" s="693"/>
      <c r="DB43" s="693"/>
      <c r="DC43" s="693"/>
      <c r="DD43" s="693"/>
      <c r="DE43" s="1016" t="e">
        <f>CZ43/DD43-1</f>
        <v>#DIV/0!</v>
      </c>
      <c r="DF43" s="1016" t="e">
        <f>DA43/DD43-1</f>
        <v>#DIV/0!</v>
      </c>
      <c r="DG43" s="1016" t="e">
        <f>DB43/DD43-1</f>
        <v>#DIV/0!</v>
      </c>
      <c r="DH43" s="1016" t="e">
        <f>DC43/DD43-1</f>
        <v>#DIV/0!</v>
      </c>
      <c r="DI43" s="932"/>
      <c r="DJ43" s="118">
        <f t="shared" si="10"/>
        <v>0</v>
      </c>
      <c r="DK43" s="118">
        <f t="shared" si="11"/>
        <v>0</v>
      </c>
      <c r="DL43" s="118">
        <f t="shared" si="12"/>
        <v>0</v>
      </c>
      <c r="DM43" s="118">
        <f t="shared" si="13"/>
        <v>0</v>
      </c>
      <c r="DX43" s="389">
        <f t="shared" si="15"/>
        <v>0</v>
      </c>
      <c r="DY43" s="389">
        <f t="shared" si="16"/>
        <v>0</v>
      </c>
      <c r="DZ43" s="389">
        <f t="shared" si="17"/>
        <v>0</v>
      </c>
    </row>
    <row r="44" spans="1:174" ht="1.5" customHeight="1">
      <c r="A44" s="1017"/>
      <c r="B44" s="1018"/>
      <c r="C44" s="665" t="s">
        <v>770</v>
      </c>
      <c r="D44" s="1019"/>
      <c r="E44" s="1019"/>
      <c r="F44" s="1019"/>
      <c r="G44" s="1019"/>
      <c r="H44" s="1020"/>
      <c r="I44" s="1021"/>
      <c r="J44" s="1019"/>
      <c r="K44" s="1019"/>
      <c r="L44" s="1019"/>
      <c r="M44" s="1019"/>
      <c r="N44" s="1020"/>
      <c r="O44" s="1022"/>
      <c r="P44" s="1019"/>
      <c r="Q44" s="1019"/>
      <c r="R44" s="1019"/>
      <c r="S44" s="1019"/>
      <c r="T44" s="1020"/>
      <c r="U44" s="1023"/>
      <c r="V44" s="1019"/>
      <c r="W44" s="1019"/>
      <c r="X44" s="1019"/>
      <c r="Y44" s="1019"/>
      <c r="Z44" s="1022"/>
      <c r="AA44" s="1019"/>
      <c r="AB44" s="1020"/>
      <c r="AC44" s="1023"/>
      <c r="AD44" s="1019"/>
      <c r="AE44" s="1019"/>
      <c r="AF44" s="1019"/>
      <c r="AG44" s="1019"/>
      <c r="AH44" s="1022"/>
      <c r="AI44" s="1019"/>
      <c r="AJ44" s="1020"/>
      <c r="AK44" s="1024"/>
      <c r="AL44" s="1019"/>
      <c r="AM44" s="1019"/>
      <c r="AN44" s="1019"/>
      <c r="AO44" s="1019"/>
      <c r="AP44" s="1019"/>
      <c r="AQ44" s="1019"/>
      <c r="AR44" s="1019"/>
      <c r="AS44" s="1020"/>
      <c r="AT44" s="1025"/>
      <c r="AU44" s="1019"/>
      <c r="AV44" s="1019"/>
      <c r="AW44" s="1019"/>
      <c r="AX44" s="1019"/>
      <c r="AY44" s="1019"/>
      <c r="AZ44" s="1019"/>
      <c r="BA44" s="1020"/>
      <c r="BB44" s="1023"/>
      <c r="BC44" s="1019"/>
      <c r="BD44" s="1019"/>
      <c r="BE44" s="1019"/>
      <c r="BF44" s="1019"/>
      <c r="BG44" s="1019"/>
      <c r="BH44" s="1019"/>
      <c r="BI44" s="1020"/>
      <c r="BJ44" s="1023"/>
      <c r="BK44" s="1019"/>
      <c r="BL44" s="1019"/>
      <c r="BM44" s="1019"/>
      <c r="BN44" s="1019"/>
      <c r="BO44" s="1019"/>
      <c r="BP44" s="1019"/>
      <c r="BQ44" s="1019"/>
      <c r="BR44" s="1020"/>
      <c r="BS44" s="1024"/>
      <c r="BT44" s="1019"/>
      <c r="BU44" s="1019"/>
      <c r="BV44" s="1019"/>
      <c r="BW44" s="1019"/>
      <c r="BX44" s="1019"/>
      <c r="BY44" s="1019"/>
      <c r="BZ44" s="1020"/>
      <c r="CA44" s="1024"/>
      <c r="CB44" s="1019"/>
      <c r="CC44" s="1019"/>
      <c r="CD44" s="1019"/>
      <c r="CE44" s="1019"/>
      <c r="CF44" s="1019"/>
      <c r="CG44" s="1019"/>
      <c r="CH44" s="1020"/>
      <c r="CI44" s="1024"/>
      <c r="CJ44" s="1019"/>
      <c r="CK44" s="1019"/>
      <c r="CL44" s="1019"/>
      <c r="CM44" s="1019"/>
      <c r="CN44" s="1019"/>
      <c r="CO44" s="1019"/>
      <c r="CP44" s="1020"/>
      <c r="CQ44" s="1026"/>
      <c r="CR44" s="1027"/>
      <c r="CS44" s="1019"/>
      <c r="CT44" s="1019"/>
      <c r="CU44" s="1019">
        <f t="shared" si="4"/>
        <v>0</v>
      </c>
      <c r="CV44" s="1019">
        <f t="shared" si="5"/>
        <v>0</v>
      </c>
      <c r="CW44" s="1019"/>
      <c r="CX44" s="1021" t="str">
        <f t="shared" si="14"/>
        <v>-</v>
      </c>
      <c r="CY44" s="926"/>
      <c r="CZ44" s="1019"/>
      <c r="DA44" s="1019"/>
      <c r="DB44" s="1019"/>
      <c r="DC44" s="1019"/>
      <c r="DD44" s="1019"/>
      <c r="DE44" s="1028"/>
      <c r="DF44" s="1028"/>
      <c r="DG44" s="1028"/>
      <c r="DH44" s="1028"/>
      <c r="DI44" s="932"/>
      <c r="DJ44" s="118">
        <f t="shared" si="10"/>
        <v>0</v>
      </c>
      <c r="DK44" s="118">
        <f t="shared" si="11"/>
        <v>0</v>
      </c>
      <c r="DL44" s="118">
        <f t="shared" si="12"/>
        <v>0</v>
      </c>
      <c r="DM44" s="118">
        <f t="shared" si="13"/>
        <v>0</v>
      </c>
      <c r="DX44" s="389">
        <f t="shared" si="15"/>
        <v>0</v>
      </c>
      <c r="DY44" s="389">
        <f t="shared" si="16"/>
        <v>0</v>
      </c>
      <c r="DZ44" s="389">
        <f t="shared" si="17"/>
        <v>0</v>
      </c>
    </row>
    <row r="45" spans="1:174" ht="15" customHeight="1">
      <c r="A45" s="714"/>
      <c r="B45" s="1029" t="s">
        <v>771</v>
      </c>
      <c r="C45" s="665" t="s">
        <v>772</v>
      </c>
      <c r="D45" s="131"/>
      <c r="E45" s="131"/>
      <c r="F45" s="131"/>
      <c r="G45" s="131"/>
      <c r="H45" s="720"/>
      <c r="I45" s="716"/>
      <c r="J45" s="131"/>
      <c r="K45" s="131"/>
      <c r="L45" s="131"/>
      <c r="M45" s="131"/>
      <c r="N45" s="720"/>
      <c r="O45" s="719"/>
      <c r="P45" s="131"/>
      <c r="Q45" s="131"/>
      <c r="R45" s="131"/>
      <c r="S45" s="131"/>
      <c r="T45" s="720"/>
      <c r="U45" s="717"/>
      <c r="V45" s="131"/>
      <c r="W45" s="131"/>
      <c r="X45" s="131"/>
      <c r="Y45" s="131"/>
      <c r="Z45" s="719"/>
      <c r="AA45" s="131"/>
      <c r="AB45" s="720"/>
      <c r="AC45" s="717"/>
      <c r="AD45" s="131"/>
      <c r="AE45" s="131"/>
      <c r="AF45" s="131"/>
      <c r="AG45" s="131"/>
      <c r="AH45" s="719"/>
      <c r="AI45" s="131"/>
      <c r="AJ45" s="720"/>
      <c r="AK45" s="717"/>
      <c r="AL45" s="131"/>
      <c r="AM45" s="131"/>
      <c r="AN45" s="131"/>
      <c r="AO45" s="131"/>
      <c r="AP45" s="131"/>
      <c r="AQ45" s="131"/>
      <c r="AR45" s="131"/>
      <c r="AS45" s="720"/>
      <c r="AT45" s="718"/>
      <c r="AU45" s="131"/>
      <c r="AV45" s="131"/>
      <c r="AW45" s="131"/>
      <c r="AX45" s="131"/>
      <c r="AY45" s="131"/>
      <c r="AZ45" s="131"/>
      <c r="BA45" s="720"/>
      <c r="BB45" s="717"/>
      <c r="BC45" s="131"/>
      <c r="BD45" s="131"/>
      <c r="BE45" s="131"/>
      <c r="BF45" s="131"/>
      <c r="BG45" s="131"/>
      <c r="BH45" s="131"/>
      <c r="BI45" s="720"/>
      <c r="BJ45" s="717"/>
      <c r="BK45" s="131"/>
      <c r="BL45" s="131"/>
      <c r="BM45" s="131"/>
      <c r="BN45" s="131"/>
      <c r="BO45" s="131"/>
      <c r="BP45" s="131"/>
      <c r="BQ45" s="131"/>
      <c r="BR45" s="720"/>
      <c r="BS45" s="717"/>
      <c r="BT45" s="131"/>
      <c r="BU45" s="131"/>
      <c r="BV45" s="131"/>
      <c r="BW45" s="131"/>
      <c r="BX45" s="131"/>
      <c r="BY45" s="131"/>
      <c r="BZ45" s="720"/>
      <c r="CA45" s="717"/>
      <c r="CB45" s="131"/>
      <c r="CC45" s="131"/>
      <c r="CD45" s="131"/>
      <c r="CE45" s="131"/>
      <c r="CF45" s="131"/>
      <c r="CG45" s="131"/>
      <c r="CH45" s="720"/>
      <c r="CI45" s="717"/>
      <c r="CJ45" s="131"/>
      <c r="CK45" s="131"/>
      <c r="CL45" s="131"/>
      <c r="CM45" s="131"/>
      <c r="CN45" s="131"/>
      <c r="CO45" s="131"/>
      <c r="CP45" s="720"/>
      <c r="CQ45" s="717"/>
      <c r="CR45" s="1030"/>
      <c r="CS45" s="131"/>
      <c r="CT45" s="131"/>
      <c r="CU45" s="131">
        <f t="shared" si="4"/>
        <v>0</v>
      </c>
      <c r="CV45" s="131">
        <f t="shared" si="5"/>
        <v>0</v>
      </c>
      <c r="CW45" s="131"/>
      <c r="CX45" s="716" t="str">
        <f t="shared" si="14"/>
        <v>-</v>
      </c>
      <c r="CY45" s="926"/>
      <c r="CZ45" s="131"/>
      <c r="DA45" s="131"/>
      <c r="DB45" s="131"/>
      <c r="DC45" s="131"/>
      <c r="DD45" s="131"/>
      <c r="DE45" s="716" t="e">
        <f>CZ45/DD45-1</f>
        <v>#DIV/0!</v>
      </c>
      <c r="DF45" s="716" t="e">
        <f>DA45/DD45-1</f>
        <v>#DIV/0!</v>
      </c>
      <c r="DG45" s="716" t="e">
        <f>DB45/DD45-1</f>
        <v>#DIV/0!</v>
      </c>
      <c r="DH45" s="716" t="e">
        <f>DC45/DD45-1</f>
        <v>#DIV/0!</v>
      </c>
      <c r="DI45" s="932"/>
      <c r="DJ45" s="118">
        <f t="shared" si="10"/>
        <v>0</v>
      </c>
      <c r="DK45" s="118">
        <f t="shared" si="11"/>
        <v>0</v>
      </c>
      <c r="DL45" s="118">
        <f t="shared" si="12"/>
        <v>0</v>
      </c>
      <c r="DM45" s="118">
        <f t="shared" si="13"/>
        <v>0</v>
      </c>
      <c r="DX45" s="389">
        <f t="shared" si="15"/>
        <v>0</v>
      </c>
      <c r="DY45" s="389">
        <f t="shared" si="16"/>
        <v>0</v>
      </c>
      <c r="DZ45" s="389">
        <f t="shared" si="17"/>
        <v>0</v>
      </c>
    </row>
    <row r="46" spans="1:174" s="1045" customFormat="1" ht="21.75" hidden="1" customHeight="1">
      <c r="A46" s="1031"/>
      <c r="B46" s="1032" t="s">
        <v>773</v>
      </c>
      <c r="C46" s="665" t="s">
        <v>774</v>
      </c>
      <c r="D46" s="1033"/>
      <c r="E46" s="1034"/>
      <c r="F46" s="1034"/>
      <c r="G46" s="1034"/>
      <c r="H46" s="1035"/>
      <c r="I46" s="1036"/>
      <c r="J46" s="1033"/>
      <c r="K46" s="1034"/>
      <c r="L46" s="1034"/>
      <c r="M46" s="1034"/>
      <c r="N46" s="1035"/>
      <c r="O46" s="1037"/>
      <c r="P46" s="1033"/>
      <c r="Q46" s="1034"/>
      <c r="R46" s="1034"/>
      <c r="S46" s="1034"/>
      <c r="T46" s="1035"/>
      <c r="U46" s="1038"/>
      <c r="V46" s="1033"/>
      <c r="W46" s="1034"/>
      <c r="X46" s="1034"/>
      <c r="Y46" s="1034"/>
      <c r="Z46" s="1037"/>
      <c r="AA46" s="1034"/>
      <c r="AB46" s="1035"/>
      <c r="AC46" s="1038"/>
      <c r="AD46" s="1033"/>
      <c r="AE46" s="1034"/>
      <c r="AF46" s="1034"/>
      <c r="AG46" s="1034"/>
      <c r="AH46" s="1037"/>
      <c r="AI46" s="1034"/>
      <c r="AJ46" s="1035"/>
      <c r="AK46" s="1038"/>
      <c r="AL46" s="1033"/>
      <c r="AM46" s="1034"/>
      <c r="AN46" s="1034"/>
      <c r="AO46" s="1034"/>
      <c r="AP46" s="1034"/>
      <c r="AQ46" s="1034"/>
      <c r="AR46" s="1034"/>
      <c r="AS46" s="1035"/>
      <c r="AT46" s="1039"/>
      <c r="AU46" s="1033"/>
      <c r="AV46" s="1034"/>
      <c r="AW46" s="1034"/>
      <c r="AX46" s="1034"/>
      <c r="AY46" s="1034"/>
      <c r="AZ46" s="1034"/>
      <c r="BA46" s="1035"/>
      <c r="BB46" s="1038"/>
      <c r="BC46" s="1033"/>
      <c r="BD46" s="1034"/>
      <c r="BE46" s="1034"/>
      <c r="BF46" s="1034"/>
      <c r="BG46" s="1034"/>
      <c r="BH46" s="1034"/>
      <c r="BI46" s="1035"/>
      <c r="BJ46" s="1038"/>
      <c r="BK46" s="1033"/>
      <c r="BL46" s="1034"/>
      <c r="BM46" s="1034"/>
      <c r="BN46" s="1034"/>
      <c r="BO46" s="1034"/>
      <c r="BP46" s="1034"/>
      <c r="BQ46" s="1034"/>
      <c r="BR46" s="1035"/>
      <c r="BS46" s="1038"/>
      <c r="BT46" s="1033"/>
      <c r="BU46" s="1040"/>
      <c r="BV46" s="1040"/>
      <c r="BW46" s="1040"/>
      <c r="BX46" s="1040"/>
      <c r="BY46" s="1040"/>
      <c r="BZ46" s="1041"/>
      <c r="CA46" s="1042"/>
      <c r="CB46" s="1033"/>
      <c r="CC46" s="1040"/>
      <c r="CD46" s="1040"/>
      <c r="CE46" s="1040"/>
      <c r="CF46" s="1040"/>
      <c r="CG46" s="1040"/>
      <c r="CH46" s="1041"/>
      <c r="CI46" s="1042"/>
      <c r="CJ46" s="1033"/>
      <c r="CK46" s="1034"/>
      <c r="CL46" s="1034"/>
      <c r="CM46" s="1034"/>
      <c r="CN46" s="1034"/>
      <c r="CO46" s="1034"/>
      <c r="CP46" s="1035"/>
      <c r="CQ46" s="1038"/>
      <c r="CR46" s="1043"/>
      <c r="CS46" s="1034"/>
      <c r="CT46" s="1034"/>
      <c r="CU46" s="1034"/>
      <c r="CV46" s="1034"/>
      <c r="CW46" s="1034"/>
      <c r="CX46" s="1036" t="str">
        <f t="shared" si="14"/>
        <v>-</v>
      </c>
      <c r="CY46" s="926"/>
      <c r="CZ46" s="1034"/>
      <c r="DA46" s="1034"/>
      <c r="DB46" s="1034"/>
      <c r="DC46" s="1034"/>
      <c r="DD46" s="1034"/>
      <c r="DE46" s="1044"/>
      <c r="DF46" s="1044"/>
      <c r="DG46" s="1044"/>
      <c r="DH46" s="1044"/>
      <c r="DI46" s="932"/>
      <c r="DJ46" s="118">
        <f t="shared" si="10"/>
        <v>0</v>
      </c>
      <c r="DK46" s="118">
        <f t="shared" si="11"/>
        <v>0</v>
      </c>
      <c r="DL46" s="118">
        <f t="shared" si="12"/>
        <v>0</v>
      </c>
      <c r="DM46" s="118">
        <f t="shared" si="13"/>
        <v>0</v>
      </c>
      <c r="DN46" s="956"/>
      <c r="DO46" s="956"/>
      <c r="DP46" s="956"/>
      <c r="DQ46" s="15"/>
      <c r="DR46" s="15"/>
      <c r="DS46" s="15"/>
      <c r="DT46" s="15"/>
      <c r="DU46" s="15"/>
      <c r="DV46" s="15"/>
      <c r="DW46" s="15"/>
      <c r="DX46" s="389">
        <f t="shared" si="15"/>
        <v>0</v>
      </c>
      <c r="DY46" s="389">
        <f t="shared" si="16"/>
        <v>0</v>
      </c>
      <c r="DZ46" s="389">
        <f t="shared" si="17"/>
        <v>0</v>
      </c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</row>
    <row r="47" spans="1:174" s="15" customFormat="1" ht="21.75" hidden="1" customHeight="1">
      <c r="A47" s="825"/>
      <c r="B47" s="1046" t="s">
        <v>775</v>
      </c>
      <c r="C47" s="665" t="s">
        <v>776</v>
      </c>
      <c r="D47" s="1033"/>
      <c r="E47" s="1047"/>
      <c r="F47" s="1047"/>
      <c r="G47" s="1047"/>
      <c r="H47" s="962"/>
      <c r="I47" s="1047"/>
      <c r="J47" s="1033"/>
      <c r="K47" s="1047"/>
      <c r="L47" s="1047"/>
      <c r="M47" s="1047"/>
      <c r="N47" s="962"/>
      <c r="O47" s="960"/>
      <c r="P47" s="1033"/>
      <c r="Q47" s="1047"/>
      <c r="R47" s="1047"/>
      <c r="S47" s="1047"/>
      <c r="T47" s="962"/>
      <c r="U47" s="964"/>
      <c r="V47" s="1033"/>
      <c r="W47" s="1047"/>
      <c r="X47" s="1047"/>
      <c r="Y47" s="1047"/>
      <c r="Z47" s="960"/>
      <c r="AA47" s="1047"/>
      <c r="AB47" s="962"/>
      <c r="AC47" s="964"/>
      <c r="AD47" s="1033"/>
      <c r="AE47" s="1047"/>
      <c r="AF47" s="1047"/>
      <c r="AG47" s="1047"/>
      <c r="AH47" s="960"/>
      <c r="AI47" s="1047"/>
      <c r="AJ47" s="962"/>
      <c r="AK47" s="1048"/>
      <c r="AL47" s="1033"/>
      <c r="AM47" s="1047"/>
      <c r="AN47" s="1047"/>
      <c r="AO47" s="1047"/>
      <c r="AP47" s="1047"/>
      <c r="AQ47" s="1047"/>
      <c r="AR47" s="1047"/>
      <c r="AS47" s="962"/>
      <c r="AT47" s="965"/>
      <c r="AU47" s="1033"/>
      <c r="AV47" s="1047"/>
      <c r="AW47" s="1047"/>
      <c r="AX47" s="1047"/>
      <c r="AY47" s="1047"/>
      <c r="AZ47" s="1047"/>
      <c r="BA47" s="962"/>
      <c r="BB47" s="964"/>
      <c r="BC47" s="1033"/>
      <c r="BD47" s="1047"/>
      <c r="BE47" s="1047"/>
      <c r="BF47" s="1047"/>
      <c r="BG47" s="1047"/>
      <c r="BH47" s="1047"/>
      <c r="BI47" s="962"/>
      <c r="BJ47" s="964"/>
      <c r="BK47" s="1033"/>
      <c r="BL47" s="1047"/>
      <c r="BM47" s="1047"/>
      <c r="BN47" s="1047"/>
      <c r="BO47" s="1047"/>
      <c r="BP47" s="1047"/>
      <c r="BQ47" s="1047"/>
      <c r="BR47" s="962"/>
      <c r="BS47" s="1048"/>
      <c r="BT47" s="1033"/>
      <c r="BU47" s="240"/>
      <c r="BV47" s="240"/>
      <c r="BW47" s="240"/>
      <c r="BX47" s="240"/>
      <c r="BY47" s="240"/>
      <c r="BZ47" s="788"/>
      <c r="CA47" s="150"/>
      <c r="CB47" s="1033"/>
      <c r="CC47" s="240"/>
      <c r="CD47" s="240"/>
      <c r="CE47" s="240"/>
      <c r="CF47" s="240"/>
      <c r="CG47" s="240"/>
      <c r="CH47" s="788"/>
      <c r="CI47" s="150"/>
      <c r="CJ47" s="1033"/>
      <c r="CK47" s="1047"/>
      <c r="CL47" s="1047"/>
      <c r="CM47" s="1047"/>
      <c r="CN47" s="1047"/>
      <c r="CO47" s="1047"/>
      <c r="CP47" s="962"/>
      <c r="CQ47" s="1048"/>
      <c r="CR47" s="1043"/>
      <c r="CS47" s="1047"/>
      <c r="CT47" s="1047"/>
      <c r="CU47" s="1047"/>
      <c r="CV47" s="1047"/>
      <c r="CW47" s="1047"/>
      <c r="CX47" s="1047" t="str">
        <f t="shared" si="14"/>
        <v>-</v>
      </c>
      <c r="CY47" s="926"/>
      <c r="CZ47" s="1047"/>
      <c r="DA47" s="1047"/>
      <c r="DB47" s="1047"/>
      <c r="DC47" s="1047"/>
      <c r="DD47" s="1047"/>
      <c r="DE47" s="1047"/>
      <c r="DF47" s="1047"/>
      <c r="DG47" s="1047"/>
      <c r="DH47" s="1047"/>
      <c r="DI47" s="932"/>
      <c r="DJ47" s="118">
        <f t="shared" si="10"/>
        <v>0</v>
      </c>
      <c r="DK47" s="118">
        <f t="shared" si="11"/>
        <v>0</v>
      </c>
      <c r="DL47" s="118">
        <f t="shared" si="12"/>
        <v>0</v>
      </c>
      <c r="DM47" s="118">
        <f t="shared" si="13"/>
        <v>0</v>
      </c>
      <c r="DN47" s="956"/>
      <c r="DO47" s="956"/>
      <c r="DP47" s="956"/>
      <c r="DX47" s="389">
        <f t="shared" si="15"/>
        <v>0</v>
      </c>
      <c r="DY47" s="389">
        <f t="shared" si="16"/>
        <v>0</v>
      </c>
      <c r="DZ47" s="389">
        <f t="shared" si="17"/>
        <v>0</v>
      </c>
    </row>
    <row r="48" spans="1:174" s="1045" customFormat="1" ht="21.75" hidden="1" customHeight="1">
      <c r="A48" s="1031"/>
      <c r="B48" s="1046" t="s">
        <v>777</v>
      </c>
      <c r="C48" s="665" t="s">
        <v>778</v>
      </c>
      <c r="D48" s="1033"/>
      <c r="E48" s="1049"/>
      <c r="F48" s="1049"/>
      <c r="G48" s="1049"/>
      <c r="H48" s="1035"/>
      <c r="I48" s="1049"/>
      <c r="J48" s="1033"/>
      <c r="K48" s="1049"/>
      <c r="L48" s="1049"/>
      <c r="M48" s="1049"/>
      <c r="N48" s="1035"/>
      <c r="O48" s="1037"/>
      <c r="P48" s="1033"/>
      <c r="Q48" s="1049"/>
      <c r="R48" s="1049"/>
      <c r="S48" s="1049"/>
      <c r="T48" s="1035"/>
      <c r="U48" s="1038"/>
      <c r="V48" s="1033"/>
      <c r="W48" s="1049"/>
      <c r="X48" s="1049"/>
      <c r="Y48" s="1049"/>
      <c r="Z48" s="1037"/>
      <c r="AA48" s="1049"/>
      <c r="AB48" s="1035"/>
      <c r="AC48" s="1038"/>
      <c r="AD48" s="1033"/>
      <c r="AE48" s="1049"/>
      <c r="AF48" s="1049"/>
      <c r="AG48" s="1049"/>
      <c r="AH48" s="1037"/>
      <c r="AI48" s="1049"/>
      <c r="AJ48" s="1035"/>
      <c r="AK48" s="1050"/>
      <c r="AL48" s="1033"/>
      <c r="AM48" s="1049"/>
      <c r="AN48" s="1049"/>
      <c r="AO48" s="1049"/>
      <c r="AP48" s="1049"/>
      <c r="AQ48" s="1049"/>
      <c r="AR48" s="1049"/>
      <c r="AS48" s="1035"/>
      <c r="AT48" s="1039"/>
      <c r="AU48" s="1033"/>
      <c r="AV48" s="1049"/>
      <c r="AW48" s="1049"/>
      <c r="AX48" s="1049"/>
      <c r="AY48" s="1049"/>
      <c r="AZ48" s="1049"/>
      <c r="BA48" s="1035"/>
      <c r="BB48" s="1038"/>
      <c r="BC48" s="1033"/>
      <c r="BD48" s="1049"/>
      <c r="BE48" s="1049"/>
      <c r="BF48" s="1049"/>
      <c r="BG48" s="1049"/>
      <c r="BH48" s="1049"/>
      <c r="BI48" s="1035"/>
      <c r="BJ48" s="1038"/>
      <c r="BK48" s="1033"/>
      <c r="BL48" s="1049"/>
      <c r="BM48" s="1049"/>
      <c r="BN48" s="1049"/>
      <c r="BO48" s="1049"/>
      <c r="BP48" s="1049"/>
      <c r="BQ48" s="1049"/>
      <c r="BR48" s="1035"/>
      <c r="BS48" s="1050"/>
      <c r="BT48" s="1033"/>
      <c r="BU48" s="1051"/>
      <c r="BV48" s="1051"/>
      <c r="BW48" s="1051"/>
      <c r="BX48" s="1051"/>
      <c r="BY48" s="1051"/>
      <c r="BZ48" s="1041"/>
      <c r="CA48" s="1052"/>
      <c r="CB48" s="1033"/>
      <c r="CC48" s="1051"/>
      <c r="CD48" s="1051"/>
      <c r="CE48" s="1051"/>
      <c r="CF48" s="1051"/>
      <c r="CG48" s="1051"/>
      <c r="CH48" s="1041"/>
      <c r="CI48" s="1052"/>
      <c r="CJ48" s="1033"/>
      <c r="CK48" s="1049"/>
      <c r="CL48" s="1049"/>
      <c r="CM48" s="1049"/>
      <c r="CN48" s="1049"/>
      <c r="CO48" s="1049"/>
      <c r="CP48" s="1035"/>
      <c r="CQ48" s="1050"/>
      <c r="CR48" s="1043"/>
      <c r="CS48" s="1049"/>
      <c r="CT48" s="1049"/>
      <c r="CU48" s="1049"/>
      <c r="CV48" s="1049"/>
      <c r="CW48" s="1049"/>
      <c r="CX48" s="1049" t="str">
        <f t="shared" si="14"/>
        <v>-</v>
      </c>
      <c r="CY48" s="926"/>
      <c r="CZ48" s="1049"/>
      <c r="DA48" s="1049"/>
      <c r="DB48" s="1049"/>
      <c r="DC48" s="1049"/>
      <c r="DD48" s="1049"/>
      <c r="DE48" s="1049"/>
      <c r="DF48" s="1049"/>
      <c r="DG48" s="1049"/>
      <c r="DH48" s="1049"/>
      <c r="DI48" s="932"/>
      <c r="DJ48" s="118">
        <f t="shared" si="10"/>
        <v>0</v>
      </c>
      <c r="DK48" s="118">
        <f t="shared" si="11"/>
        <v>0</v>
      </c>
      <c r="DL48" s="118">
        <f t="shared" si="12"/>
        <v>0</v>
      </c>
      <c r="DM48" s="118">
        <f t="shared" si="13"/>
        <v>0</v>
      </c>
      <c r="DN48" s="956"/>
      <c r="DO48" s="956"/>
      <c r="DP48" s="956"/>
      <c r="DQ48" s="15"/>
      <c r="DR48" s="15"/>
      <c r="DS48" s="15"/>
      <c r="DT48" s="15"/>
      <c r="DU48" s="15"/>
      <c r="DV48" s="15"/>
      <c r="DW48" s="15"/>
      <c r="DX48" s="389">
        <f t="shared" si="15"/>
        <v>0</v>
      </c>
      <c r="DY48" s="389">
        <f t="shared" si="16"/>
        <v>0</v>
      </c>
      <c r="DZ48" s="389">
        <f t="shared" si="17"/>
        <v>0</v>
      </c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</row>
    <row r="49" spans="1:174" s="1045" customFormat="1" ht="15" customHeight="1">
      <c r="A49" s="1031"/>
      <c r="B49" s="1046" t="s">
        <v>779</v>
      </c>
      <c r="C49" s="665" t="s">
        <v>780</v>
      </c>
      <c r="D49" s="1040"/>
      <c r="E49" s="1034"/>
      <c r="F49" s="1034"/>
      <c r="G49" s="1034"/>
      <c r="H49" s="1035"/>
      <c r="I49" s="1036"/>
      <c r="J49" s="1040"/>
      <c r="K49" s="1034"/>
      <c r="L49" s="1034"/>
      <c r="M49" s="1034"/>
      <c r="N49" s="1035"/>
      <c r="O49" s="1037"/>
      <c r="P49" s="1040"/>
      <c r="Q49" s="1034"/>
      <c r="R49" s="1034"/>
      <c r="S49" s="1034"/>
      <c r="T49" s="1035"/>
      <c r="U49" s="1038"/>
      <c r="V49" s="1040"/>
      <c r="W49" s="1034"/>
      <c r="X49" s="1034"/>
      <c r="Y49" s="1034"/>
      <c r="Z49" s="1037"/>
      <c r="AA49" s="1034"/>
      <c r="AB49" s="1035"/>
      <c r="AC49" s="1038"/>
      <c r="AD49" s="1040"/>
      <c r="AE49" s="1034"/>
      <c r="AF49" s="1034"/>
      <c r="AG49" s="1034"/>
      <c r="AH49" s="1037"/>
      <c r="AI49" s="1034"/>
      <c r="AJ49" s="1035"/>
      <c r="AK49" s="1038"/>
      <c r="AL49" s="1033"/>
      <c r="AM49" s="1034"/>
      <c r="AN49" s="1034"/>
      <c r="AO49" s="1034"/>
      <c r="AP49" s="1034"/>
      <c r="AQ49" s="1034"/>
      <c r="AR49" s="1034"/>
      <c r="AS49" s="1035"/>
      <c r="AT49" s="1039"/>
      <c r="AU49" s="1033"/>
      <c r="AV49" s="1034"/>
      <c r="AW49" s="1034"/>
      <c r="AX49" s="1034"/>
      <c r="AY49" s="1034"/>
      <c r="AZ49" s="1034"/>
      <c r="BA49" s="1035"/>
      <c r="BB49" s="1038"/>
      <c r="BC49" s="1033"/>
      <c r="BD49" s="1034"/>
      <c r="BE49" s="1034"/>
      <c r="BF49" s="1034"/>
      <c r="BG49" s="1034"/>
      <c r="BH49" s="1034"/>
      <c r="BI49" s="1035"/>
      <c r="BJ49" s="1038"/>
      <c r="BK49" s="1033"/>
      <c r="BL49" s="1034"/>
      <c r="BM49" s="1034"/>
      <c r="BN49" s="1034"/>
      <c r="BO49" s="1034"/>
      <c r="BP49" s="1034"/>
      <c r="BQ49" s="1034"/>
      <c r="BR49" s="1035"/>
      <c r="BS49" s="1038"/>
      <c r="BT49" s="1033"/>
      <c r="BU49" s="1040"/>
      <c r="BV49" s="1040"/>
      <c r="BW49" s="1040"/>
      <c r="BX49" s="1040"/>
      <c r="BY49" s="1040"/>
      <c r="BZ49" s="1041"/>
      <c r="CA49" s="1042"/>
      <c r="CB49" s="1033"/>
      <c r="CC49" s="1040"/>
      <c r="CD49" s="1040"/>
      <c r="CE49" s="1040"/>
      <c r="CF49" s="1040"/>
      <c r="CG49" s="1040"/>
      <c r="CH49" s="1041"/>
      <c r="CI49" s="1042"/>
      <c r="CJ49" s="1033"/>
      <c r="CK49" s="1034"/>
      <c r="CL49" s="1034"/>
      <c r="CM49" s="1034"/>
      <c r="CN49" s="1034"/>
      <c r="CO49" s="1034"/>
      <c r="CP49" s="1035"/>
      <c r="CQ49" s="1038"/>
      <c r="CR49" s="1043"/>
      <c r="CS49" s="1034"/>
      <c r="CT49" s="1034"/>
      <c r="CU49" s="1034">
        <f>+CR49-CS49</f>
        <v>0</v>
      </c>
      <c r="CV49" s="1034">
        <f>+CR49-CT49</f>
        <v>0</v>
      </c>
      <c r="CW49" s="1034"/>
      <c r="CX49" s="1036" t="str">
        <f t="shared" si="14"/>
        <v>-</v>
      </c>
      <c r="CY49" s="926"/>
      <c r="CZ49" s="1034"/>
      <c r="DA49" s="1034"/>
      <c r="DB49" s="1034"/>
      <c r="DC49" s="1034"/>
      <c r="DD49" s="1034"/>
      <c r="DE49" s="1044" t="e">
        <f>CZ49/DD49-1</f>
        <v>#DIV/0!</v>
      </c>
      <c r="DF49" s="1044" t="e">
        <f>DA49/DD49-1</f>
        <v>#DIV/0!</v>
      </c>
      <c r="DG49" s="1044" t="e">
        <f>DB49/DD49-1</f>
        <v>#DIV/0!</v>
      </c>
      <c r="DH49" s="1044" t="e">
        <f>DC49/DD49-1</f>
        <v>#DIV/0!</v>
      </c>
      <c r="DI49" s="932"/>
      <c r="DJ49" s="118">
        <f t="shared" si="10"/>
        <v>0</v>
      </c>
      <c r="DK49" s="118">
        <f t="shared" si="11"/>
        <v>0</v>
      </c>
      <c r="DL49" s="118">
        <f t="shared" si="12"/>
        <v>0</v>
      </c>
      <c r="DM49" s="118">
        <f t="shared" si="13"/>
        <v>0</v>
      </c>
      <c r="DN49" s="956"/>
      <c r="DO49" s="956"/>
      <c r="DP49" s="956"/>
      <c r="DQ49" s="15"/>
      <c r="DR49" s="15"/>
      <c r="DS49" s="15"/>
      <c r="DT49" s="15"/>
      <c r="DU49" s="15"/>
      <c r="DV49" s="15"/>
      <c r="DW49" s="15"/>
      <c r="DX49" s="389">
        <f t="shared" si="15"/>
        <v>0</v>
      </c>
      <c r="DY49" s="389">
        <f t="shared" si="16"/>
        <v>0</v>
      </c>
      <c r="DZ49" s="389">
        <f t="shared" si="17"/>
        <v>0</v>
      </c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</row>
    <row r="50" spans="1:174" s="1045" customFormat="1" ht="12.75" hidden="1" customHeight="1">
      <c r="A50" s="1031"/>
      <c r="B50" s="1053" t="s">
        <v>781</v>
      </c>
      <c r="C50" s="665" t="s">
        <v>782</v>
      </c>
      <c r="D50" s="1033"/>
      <c r="E50" s="1049"/>
      <c r="F50" s="1049"/>
      <c r="G50" s="1049"/>
      <c r="H50" s="1035"/>
      <c r="I50" s="1049"/>
      <c r="J50" s="1033"/>
      <c r="K50" s="1049"/>
      <c r="L50" s="1049"/>
      <c r="M50" s="1049"/>
      <c r="N50" s="1035"/>
      <c r="O50" s="1037"/>
      <c r="P50" s="1033"/>
      <c r="Q50" s="1049"/>
      <c r="R50" s="1049"/>
      <c r="S50" s="1049"/>
      <c r="T50" s="1035"/>
      <c r="U50" s="1038"/>
      <c r="V50" s="1033"/>
      <c r="W50" s="1049"/>
      <c r="X50" s="1049"/>
      <c r="Y50" s="1049"/>
      <c r="Z50" s="1037"/>
      <c r="AA50" s="1049"/>
      <c r="AB50" s="1035"/>
      <c r="AC50" s="1038"/>
      <c r="AD50" s="1033"/>
      <c r="AE50" s="1049"/>
      <c r="AF50" s="1049"/>
      <c r="AG50" s="1049"/>
      <c r="AH50" s="1037"/>
      <c r="AI50" s="1049"/>
      <c r="AJ50" s="1035"/>
      <c r="AK50" s="1050"/>
      <c r="AL50" s="1033"/>
      <c r="AM50" s="1049"/>
      <c r="AN50" s="1049"/>
      <c r="AO50" s="1049"/>
      <c r="AP50" s="1049"/>
      <c r="AQ50" s="1049"/>
      <c r="AR50" s="1049"/>
      <c r="AS50" s="1035"/>
      <c r="AT50" s="1039"/>
      <c r="AU50" s="1033"/>
      <c r="AV50" s="1049"/>
      <c r="AW50" s="1049"/>
      <c r="AX50" s="1049"/>
      <c r="AY50" s="1049"/>
      <c r="AZ50" s="1049"/>
      <c r="BA50" s="1035"/>
      <c r="BB50" s="1038"/>
      <c r="BC50" s="1033"/>
      <c r="BD50" s="1049"/>
      <c r="BE50" s="1049"/>
      <c r="BF50" s="1049"/>
      <c r="BG50" s="1049"/>
      <c r="BH50" s="1049"/>
      <c r="BI50" s="1035"/>
      <c r="BJ50" s="1038"/>
      <c r="BK50" s="1033"/>
      <c r="BL50" s="1049"/>
      <c r="BM50" s="1049"/>
      <c r="BN50" s="1049"/>
      <c r="BO50" s="1049"/>
      <c r="BP50" s="1049"/>
      <c r="BQ50" s="1049"/>
      <c r="BR50" s="1035"/>
      <c r="BS50" s="1050"/>
      <c r="BT50" s="1033"/>
      <c r="BU50" s="1051"/>
      <c r="BV50" s="1051"/>
      <c r="BW50" s="1051"/>
      <c r="BX50" s="1051"/>
      <c r="BY50" s="1051"/>
      <c r="BZ50" s="1041"/>
      <c r="CA50" s="1052"/>
      <c r="CB50" s="1033"/>
      <c r="CC50" s="1051"/>
      <c r="CD50" s="1051"/>
      <c r="CE50" s="1051"/>
      <c r="CF50" s="1051"/>
      <c r="CG50" s="1051"/>
      <c r="CH50" s="1041"/>
      <c r="CI50" s="1052"/>
      <c r="CJ50" s="1033"/>
      <c r="CK50" s="1049"/>
      <c r="CL50" s="1049"/>
      <c r="CM50" s="1049"/>
      <c r="CN50" s="1049"/>
      <c r="CO50" s="1049"/>
      <c r="CP50" s="1035"/>
      <c r="CQ50" s="1050"/>
      <c r="CR50" s="1043"/>
      <c r="CS50" s="1034"/>
      <c r="CT50" s="1049"/>
      <c r="CU50" s="1049"/>
      <c r="CV50" s="1049"/>
      <c r="CW50" s="1049"/>
      <c r="CX50" s="1049" t="str">
        <f t="shared" si="14"/>
        <v>-</v>
      </c>
      <c r="CY50" s="926"/>
      <c r="CZ50" s="1049"/>
      <c r="DA50" s="1049"/>
      <c r="DB50" s="1049"/>
      <c r="DC50" s="1049"/>
      <c r="DD50" s="1049"/>
      <c r="DE50" s="1049"/>
      <c r="DF50" s="1049"/>
      <c r="DG50" s="1049"/>
      <c r="DH50" s="1049"/>
      <c r="DI50" s="932"/>
      <c r="DJ50" s="118">
        <f t="shared" si="10"/>
        <v>0</v>
      </c>
      <c r="DK50" s="118">
        <f t="shared" si="11"/>
        <v>0</v>
      </c>
      <c r="DL50" s="118">
        <f t="shared" si="12"/>
        <v>0</v>
      </c>
      <c r="DM50" s="118">
        <f t="shared" si="13"/>
        <v>0</v>
      </c>
      <c r="DN50" s="956"/>
      <c r="DO50" s="956"/>
      <c r="DP50" s="956"/>
      <c r="DQ50" s="15"/>
      <c r="DR50" s="15"/>
      <c r="DS50" s="15"/>
      <c r="DT50" s="15"/>
      <c r="DU50" s="15"/>
      <c r="DV50" s="15"/>
      <c r="DW50" s="15"/>
      <c r="DX50" s="389">
        <f t="shared" si="15"/>
        <v>0</v>
      </c>
      <c r="DY50" s="389">
        <f t="shared" si="16"/>
        <v>0</v>
      </c>
      <c r="DZ50" s="389">
        <f t="shared" si="17"/>
        <v>0</v>
      </c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</row>
    <row r="51" spans="1:174" s="1058" customFormat="1" ht="13">
      <c r="A51" s="1054"/>
      <c r="B51" s="1055" t="s">
        <v>783</v>
      </c>
      <c r="C51" s="665" t="s">
        <v>784</v>
      </c>
      <c r="D51" s="1033"/>
      <c r="E51" s="1040"/>
      <c r="F51" s="1040"/>
      <c r="G51" s="1040"/>
      <c r="H51" s="1035"/>
      <c r="I51" s="1036"/>
      <c r="J51" s="1033"/>
      <c r="K51" s="1040"/>
      <c r="L51" s="1040"/>
      <c r="M51" s="1040"/>
      <c r="N51" s="1035"/>
      <c r="O51" s="1037"/>
      <c r="P51" s="1033"/>
      <c r="Q51" s="1040"/>
      <c r="R51" s="1040"/>
      <c r="S51" s="1040"/>
      <c r="T51" s="1035"/>
      <c r="U51" s="1038"/>
      <c r="V51" s="1033"/>
      <c r="W51" s="1040"/>
      <c r="X51" s="1040"/>
      <c r="Y51" s="1040"/>
      <c r="Z51" s="1037"/>
      <c r="AA51" s="1040"/>
      <c r="AB51" s="1035"/>
      <c r="AC51" s="1038"/>
      <c r="AD51" s="1033"/>
      <c r="AE51" s="1040"/>
      <c r="AF51" s="1040"/>
      <c r="AG51" s="1040"/>
      <c r="AH51" s="1037"/>
      <c r="AI51" s="1040"/>
      <c r="AJ51" s="1035"/>
      <c r="AK51" s="1038"/>
      <c r="AL51" s="1033"/>
      <c r="AM51" s="1040"/>
      <c r="AN51" s="1040"/>
      <c r="AO51" s="1040"/>
      <c r="AP51" s="1040"/>
      <c r="AQ51" s="1040"/>
      <c r="AR51" s="1040"/>
      <c r="AS51" s="1035"/>
      <c r="AT51" s="1039"/>
      <c r="AU51" s="1033"/>
      <c r="AV51" s="1040"/>
      <c r="AW51" s="1040"/>
      <c r="AX51" s="1040"/>
      <c r="AY51" s="1040"/>
      <c r="AZ51" s="1040"/>
      <c r="BA51" s="1035"/>
      <c r="BB51" s="1038"/>
      <c r="BC51" s="1033"/>
      <c r="BD51" s="1040"/>
      <c r="BE51" s="1040"/>
      <c r="BF51" s="1040"/>
      <c r="BG51" s="1040"/>
      <c r="BH51" s="1040"/>
      <c r="BI51" s="1035"/>
      <c r="BJ51" s="1038"/>
      <c r="BK51" s="1033"/>
      <c r="BL51" s="1040"/>
      <c r="BM51" s="1040"/>
      <c r="BN51" s="1040"/>
      <c r="BO51" s="1040"/>
      <c r="BP51" s="1040"/>
      <c r="BQ51" s="1040"/>
      <c r="BR51" s="1035"/>
      <c r="BS51" s="1038"/>
      <c r="BT51" s="1033"/>
      <c r="BU51" s="1040"/>
      <c r="BV51" s="1040"/>
      <c r="BW51" s="1040"/>
      <c r="BX51" s="1040"/>
      <c r="BY51" s="1040"/>
      <c r="BZ51" s="1041"/>
      <c r="CA51" s="1042"/>
      <c r="CB51" s="1033"/>
      <c r="CC51" s="1040"/>
      <c r="CD51" s="1040"/>
      <c r="CE51" s="1040"/>
      <c r="CF51" s="1040"/>
      <c r="CG51" s="1040"/>
      <c r="CH51" s="1041"/>
      <c r="CI51" s="1042"/>
      <c r="CJ51" s="1033"/>
      <c r="CK51" s="1040"/>
      <c r="CL51" s="1040"/>
      <c r="CM51" s="1040"/>
      <c r="CN51" s="1040"/>
      <c r="CO51" s="1040"/>
      <c r="CP51" s="1035"/>
      <c r="CQ51" s="1038"/>
      <c r="CR51" s="1043"/>
      <c r="CS51" s="1034"/>
      <c r="CT51" s="1040"/>
      <c r="CU51" s="1040">
        <f t="shared" ref="CU51:CU56" si="18">+CR51-CS51</f>
        <v>0</v>
      </c>
      <c r="CV51" s="1040">
        <f t="shared" ref="CV51:CV56" si="19">+CR51-CT51</f>
        <v>0</v>
      </c>
      <c r="CW51" s="1040"/>
      <c r="CX51" s="1056" t="str">
        <f t="shared" si="14"/>
        <v>-</v>
      </c>
      <c r="CY51" s="926"/>
      <c r="CZ51" s="1040"/>
      <c r="DA51" s="1040"/>
      <c r="DB51" s="1040"/>
      <c r="DC51" s="1040"/>
      <c r="DD51" s="1040"/>
      <c r="DE51" s="1057" t="e">
        <f>CZ51/DD51-1</f>
        <v>#DIV/0!</v>
      </c>
      <c r="DF51" s="1057" t="e">
        <f>DA51/DD51-1</f>
        <v>#DIV/0!</v>
      </c>
      <c r="DG51" s="1057" t="e">
        <f>DB51/DD51-1</f>
        <v>#DIV/0!</v>
      </c>
      <c r="DH51" s="1057" t="e">
        <f>DC51/DD51-1</f>
        <v>#DIV/0!</v>
      </c>
      <c r="DI51" s="932"/>
      <c r="DJ51" s="118">
        <f t="shared" si="10"/>
        <v>0</v>
      </c>
      <c r="DK51" s="118">
        <f t="shared" si="11"/>
        <v>0</v>
      </c>
      <c r="DL51" s="118">
        <f t="shared" si="12"/>
        <v>0</v>
      </c>
      <c r="DM51" s="118">
        <f t="shared" si="13"/>
        <v>0</v>
      </c>
      <c r="DN51" s="25"/>
      <c r="DO51" s="25"/>
      <c r="DP51" s="25"/>
      <c r="DX51" s="389">
        <f t="shared" si="15"/>
        <v>0</v>
      </c>
      <c r="DY51" s="389">
        <f t="shared" si="16"/>
        <v>0</v>
      </c>
      <c r="DZ51" s="389">
        <f t="shared" si="17"/>
        <v>0</v>
      </c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</row>
    <row r="52" spans="1:174" ht="15" customHeight="1">
      <c r="A52" s="714"/>
      <c r="B52" s="1029" t="s">
        <v>785</v>
      </c>
      <c r="C52" s="665" t="s">
        <v>786</v>
      </c>
      <c r="D52" s="131"/>
      <c r="E52" s="131"/>
      <c r="F52" s="131"/>
      <c r="G52" s="131"/>
      <c r="H52" s="720"/>
      <c r="I52" s="716"/>
      <c r="J52" s="131"/>
      <c r="K52" s="131"/>
      <c r="L52" s="131"/>
      <c r="M52" s="131"/>
      <c r="N52" s="720"/>
      <c r="O52" s="719"/>
      <c r="P52" s="131"/>
      <c r="Q52" s="131"/>
      <c r="R52" s="131"/>
      <c r="S52" s="131"/>
      <c r="T52" s="720"/>
      <c r="U52" s="717"/>
      <c r="V52" s="131"/>
      <c r="W52" s="131"/>
      <c r="X52" s="131"/>
      <c r="Y52" s="131"/>
      <c r="Z52" s="719"/>
      <c r="AA52" s="131"/>
      <c r="AB52" s="720"/>
      <c r="AC52" s="717"/>
      <c r="AD52" s="131"/>
      <c r="AE52" s="131"/>
      <c r="AF52" s="131"/>
      <c r="AG52" s="131"/>
      <c r="AH52" s="719"/>
      <c r="AI52" s="131"/>
      <c r="AJ52" s="720"/>
      <c r="AK52" s="717"/>
      <c r="AL52" s="131"/>
      <c r="AM52" s="131"/>
      <c r="AN52" s="131"/>
      <c r="AO52" s="131"/>
      <c r="AP52" s="131"/>
      <c r="AQ52" s="131"/>
      <c r="AR52" s="131"/>
      <c r="AS52" s="720"/>
      <c r="AT52" s="718"/>
      <c r="AU52" s="131"/>
      <c r="AV52" s="131"/>
      <c r="AW52" s="131"/>
      <c r="AX52" s="131"/>
      <c r="AY52" s="131"/>
      <c r="AZ52" s="131"/>
      <c r="BA52" s="720"/>
      <c r="BB52" s="717"/>
      <c r="BC52" s="131"/>
      <c r="BD52" s="131"/>
      <c r="BE52" s="131"/>
      <c r="BF52" s="131"/>
      <c r="BG52" s="131"/>
      <c r="BH52" s="131"/>
      <c r="BI52" s="720"/>
      <c r="BJ52" s="717"/>
      <c r="BK52" s="131"/>
      <c r="BL52" s="131"/>
      <c r="BM52" s="131"/>
      <c r="BN52" s="131"/>
      <c r="BO52" s="131"/>
      <c r="BP52" s="131"/>
      <c r="BQ52" s="131"/>
      <c r="BR52" s="720"/>
      <c r="BS52" s="717"/>
      <c r="BT52" s="131"/>
      <c r="BU52" s="131"/>
      <c r="BV52" s="131"/>
      <c r="BW52" s="131"/>
      <c r="BX52" s="131"/>
      <c r="BY52" s="131"/>
      <c r="BZ52" s="720"/>
      <c r="CA52" s="717"/>
      <c r="CB52" s="131"/>
      <c r="CC52" s="131"/>
      <c r="CD52" s="131"/>
      <c r="CE52" s="131"/>
      <c r="CF52" s="131"/>
      <c r="CG52" s="131"/>
      <c r="CH52" s="720"/>
      <c r="CI52" s="717"/>
      <c r="CJ52" s="131"/>
      <c r="CK52" s="131"/>
      <c r="CL52" s="131"/>
      <c r="CM52" s="131"/>
      <c r="CN52" s="131"/>
      <c r="CO52" s="131"/>
      <c r="CP52" s="720"/>
      <c r="CQ52" s="717"/>
      <c r="CR52" s="1030"/>
      <c r="CS52" s="131"/>
      <c r="CT52" s="131"/>
      <c r="CU52" s="131">
        <f t="shared" si="18"/>
        <v>0</v>
      </c>
      <c r="CV52" s="131">
        <f t="shared" si="19"/>
        <v>0</v>
      </c>
      <c r="CW52" s="131"/>
      <c r="CX52" s="716" t="str">
        <f t="shared" si="14"/>
        <v>-</v>
      </c>
      <c r="CY52" s="926"/>
      <c r="CZ52" s="131"/>
      <c r="DA52" s="131"/>
      <c r="DB52" s="131"/>
      <c r="DC52" s="131"/>
      <c r="DD52" s="131"/>
      <c r="DE52" s="175" t="e">
        <f>CZ52/DD52-1</f>
        <v>#DIV/0!</v>
      </c>
      <c r="DF52" s="175" t="e">
        <f>DA52/DD52-1</f>
        <v>#DIV/0!</v>
      </c>
      <c r="DG52" s="175" t="e">
        <f>DB52/DD52-1</f>
        <v>#DIV/0!</v>
      </c>
      <c r="DH52" s="175" t="e">
        <f>DC52/DD52-1</f>
        <v>#DIV/0!</v>
      </c>
      <c r="DI52" s="932"/>
      <c r="DJ52" s="118">
        <f t="shared" si="10"/>
        <v>0</v>
      </c>
      <c r="DK52" s="118">
        <f t="shared" si="11"/>
        <v>0</v>
      </c>
      <c r="DL52" s="118">
        <f t="shared" si="12"/>
        <v>0</v>
      </c>
      <c r="DM52" s="118">
        <f t="shared" si="13"/>
        <v>0</v>
      </c>
      <c r="DX52" s="389">
        <f t="shared" si="15"/>
        <v>0</v>
      </c>
      <c r="DY52" s="389">
        <f t="shared" si="16"/>
        <v>0</v>
      </c>
      <c r="DZ52" s="389">
        <f t="shared" si="17"/>
        <v>0</v>
      </c>
    </row>
    <row r="53" spans="1:174" ht="15" customHeight="1">
      <c r="A53" s="579"/>
      <c r="B53" s="1055" t="s">
        <v>787</v>
      </c>
      <c r="C53" s="665" t="s">
        <v>788</v>
      </c>
      <c r="D53" s="145"/>
      <c r="E53" s="145"/>
      <c r="F53" s="145"/>
      <c r="G53" s="145"/>
      <c r="H53" s="788"/>
      <c r="I53" s="245"/>
      <c r="J53" s="145"/>
      <c r="K53" s="145"/>
      <c r="L53" s="145"/>
      <c r="M53" s="145"/>
      <c r="N53" s="788"/>
      <c r="O53" s="277"/>
      <c r="P53" s="145"/>
      <c r="Q53" s="145"/>
      <c r="R53" s="145"/>
      <c r="S53" s="145"/>
      <c r="T53" s="788"/>
      <c r="U53" s="411"/>
      <c r="V53" s="145"/>
      <c r="W53" s="145"/>
      <c r="X53" s="145"/>
      <c r="Y53" s="145"/>
      <c r="Z53" s="277"/>
      <c r="AA53" s="145"/>
      <c r="AB53" s="788"/>
      <c r="AC53" s="411"/>
      <c r="AD53" s="145"/>
      <c r="AE53" s="145"/>
      <c r="AF53" s="145"/>
      <c r="AG53" s="145"/>
      <c r="AH53" s="277"/>
      <c r="AI53" s="145"/>
      <c r="AJ53" s="788"/>
      <c r="AK53" s="411"/>
      <c r="AL53" s="145"/>
      <c r="AM53" s="145"/>
      <c r="AN53" s="145"/>
      <c r="AO53" s="145"/>
      <c r="AP53" s="145"/>
      <c r="AQ53" s="145"/>
      <c r="AR53" s="145"/>
      <c r="AS53" s="788"/>
      <c r="AT53" s="412"/>
      <c r="AU53" s="145"/>
      <c r="AV53" s="145"/>
      <c r="AW53" s="145"/>
      <c r="AX53" s="145"/>
      <c r="AY53" s="145"/>
      <c r="AZ53" s="145"/>
      <c r="BA53" s="788"/>
      <c r="BB53" s="411"/>
      <c r="BC53" s="145"/>
      <c r="BD53" s="145"/>
      <c r="BE53" s="145"/>
      <c r="BF53" s="145"/>
      <c r="BG53" s="145"/>
      <c r="BH53" s="145"/>
      <c r="BI53" s="788"/>
      <c r="BJ53" s="411"/>
      <c r="BK53" s="145"/>
      <c r="BL53" s="145"/>
      <c r="BM53" s="145"/>
      <c r="BN53" s="145"/>
      <c r="BO53" s="145"/>
      <c r="BP53" s="145"/>
      <c r="BQ53" s="145"/>
      <c r="BR53" s="788"/>
      <c r="BS53" s="411"/>
      <c r="BT53" s="145"/>
      <c r="BU53" s="145"/>
      <c r="BV53" s="145"/>
      <c r="BW53" s="145"/>
      <c r="BX53" s="145"/>
      <c r="BY53" s="145"/>
      <c r="BZ53" s="788"/>
      <c r="CA53" s="411"/>
      <c r="CB53" s="145"/>
      <c r="CC53" s="145"/>
      <c r="CD53" s="145"/>
      <c r="CE53" s="145"/>
      <c r="CF53" s="145"/>
      <c r="CG53" s="145"/>
      <c r="CH53" s="788"/>
      <c r="CI53" s="411"/>
      <c r="CJ53" s="145"/>
      <c r="CK53" s="145"/>
      <c r="CL53" s="145"/>
      <c r="CM53" s="145"/>
      <c r="CN53" s="145"/>
      <c r="CO53" s="145"/>
      <c r="CP53" s="788"/>
      <c r="CQ53" s="411"/>
      <c r="CR53" s="277"/>
      <c r="CS53" s="145"/>
      <c r="CT53" s="145"/>
      <c r="CU53" s="145">
        <f t="shared" si="18"/>
        <v>0</v>
      </c>
      <c r="CV53" s="145">
        <f t="shared" si="19"/>
        <v>0</v>
      </c>
      <c r="CW53" s="145"/>
      <c r="CX53" s="245" t="str">
        <f t="shared" si="14"/>
        <v>-</v>
      </c>
      <c r="CY53" s="926"/>
      <c r="CZ53" s="145"/>
      <c r="DA53" s="145"/>
      <c r="DB53" s="145"/>
      <c r="DC53" s="145"/>
      <c r="DD53" s="145"/>
      <c r="DE53" s="159" t="e">
        <f>CZ53/DD53-1</f>
        <v>#DIV/0!</v>
      </c>
      <c r="DF53" s="159" t="e">
        <f>DA53/DD53-1</f>
        <v>#DIV/0!</v>
      </c>
      <c r="DG53" s="159" t="e">
        <f>DB53/DD53-1</f>
        <v>#DIV/0!</v>
      </c>
      <c r="DH53" s="159" t="e">
        <f>DC53/DD53-1</f>
        <v>#DIV/0!</v>
      </c>
      <c r="DI53" s="932"/>
      <c r="DJ53" s="118">
        <f t="shared" si="10"/>
        <v>0</v>
      </c>
      <c r="DK53" s="118">
        <f t="shared" si="11"/>
        <v>0</v>
      </c>
      <c r="DL53" s="118">
        <f t="shared" si="12"/>
        <v>0</v>
      </c>
      <c r="DM53" s="118">
        <f t="shared" si="13"/>
        <v>0</v>
      </c>
      <c r="DX53" s="389">
        <f t="shared" si="15"/>
        <v>0</v>
      </c>
      <c r="DY53" s="389">
        <f t="shared" si="16"/>
        <v>0</v>
      </c>
      <c r="DZ53" s="389">
        <f t="shared" si="17"/>
        <v>0</v>
      </c>
      <c r="EA53" s="44">
        <v>289.87426299999998</v>
      </c>
      <c r="EB53" s="44">
        <v>22.828125</v>
      </c>
    </row>
    <row r="54" spans="1:174" ht="15" customHeight="1">
      <c r="A54" s="579"/>
      <c r="B54" s="1055" t="s">
        <v>789</v>
      </c>
      <c r="C54" s="665" t="s">
        <v>790</v>
      </c>
      <c r="D54" s="145"/>
      <c r="E54" s="145"/>
      <c r="F54" s="145"/>
      <c r="G54" s="145"/>
      <c r="H54" s="788"/>
      <c r="I54" s="245"/>
      <c r="J54" s="145"/>
      <c r="K54" s="145"/>
      <c r="L54" s="145"/>
      <c r="M54" s="145"/>
      <c r="N54" s="788"/>
      <c r="O54" s="277"/>
      <c r="P54" s="145"/>
      <c r="Q54" s="145"/>
      <c r="R54" s="145"/>
      <c r="S54" s="145"/>
      <c r="T54" s="788"/>
      <c r="U54" s="411"/>
      <c r="V54" s="145"/>
      <c r="W54" s="145"/>
      <c r="X54" s="145"/>
      <c r="Y54" s="145"/>
      <c r="Z54" s="277"/>
      <c r="AA54" s="145"/>
      <c r="AB54" s="788"/>
      <c r="AC54" s="411"/>
      <c r="AD54" s="145"/>
      <c r="AE54" s="145"/>
      <c r="AF54" s="145"/>
      <c r="AG54" s="145"/>
      <c r="AH54" s="277"/>
      <c r="AI54" s="145"/>
      <c r="AJ54" s="788"/>
      <c r="AK54" s="411"/>
      <c r="AL54" s="145"/>
      <c r="AM54" s="145"/>
      <c r="AN54" s="145"/>
      <c r="AO54" s="145"/>
      <c r="AP54" s="145"/>
      <c r="AQ54" s="145"/>
      <c r="AR54" s="145"/>
      <c r="AS54" s="788"/>
      <c r="AT54" s="412"/>
      <c r="AU54" s="145"/>
      <c r="AV54" s="145"/>
      <c r="AW54" s="145"/>
      <c r="AX54" s="145"/>
      <c r="AY54" s="145"/>
      <c r="AZ54" s="145"/>
      <c r="BA54" s="788"/>
      <c r="BB54" s="411"/>
      <c r="BC54" s="145"/>
      <c r="BD54" s="145"/>
      <c r="BE54" s="145"/>
      <c r="BF54" s="145"/>
      <c r="BG54" s="145"/>
      <c r="BH54" s="145"/>
      <c r="BI54" s="788"/>
      <c r="BJ54" s="411"/>
      <c r="BK54" s="145"/>
      <c r="BL54" s="145"/>
      <c r="BM54" s="145"/>
      <c r="BN54" s="145"/>
      <c r="BO54" s="145"/>
      <c r="BP54" s="145"/>
      <c r="BQ54" s="145"/>
      <c r="BR54" s="788"/>
      <c r="BS54" s="411"/>
      <c r="BT54" s="145"/>
      <c r="BU54" s="145"/>
      <c r="BV54" s="145"/>
      <c r="BW54" s="145"/>
      <c r="BX54" s="145"/>
      <c r="BY54" s="145"/>
      <c r="BZ54" s="788"/>
      <c r="CA54" s="411"/>
      <c r="CB54" s="145"/>
      <c r="CC54" s="145"/>
      <c r="CD54" s="145"/>
      <c r="CE54" s="145"/>
      <c r="CF54" s="145"/>
      <c r="CG54" s="145"/>
      <c r="CH54" s="788"/>
      <c r="CI54" s="411"/>
      <c r="CJ54" s="145"/>
      <c r="CK54" s="145"/>
      <c r="CL54" s="145"/>
      <c r="CM54" s="145"/>
      <c r="CN54" s="145"/>
      <c r="CO54" s="145"/>
      <c r="CP54" s="788"/>
      <c r="CQ54" s="411"/>
      <c r="CR54" s="277"/>
      <c r="CS54" s="145"/>
      <c r="CT54" s="145"/>
      <c r="CU54" s="145">
        <f t="shared" si="18"/>
        <v>0</v>
      </c>
      <c r="CV54" s="145">
        <f t="shared" si="19"/>
        <v>0</v>
      </c>
      <c r="CW54" s="145"/>
      <c r="CX54" s="245" t="str">
        <f t="shared" si="14"/>
        <v>-</v>
      </c>
      <c r="CY54" s="926"/>
      <c r="CZ54" s="145"/>
      <c r="DA54" s="145"/>
      <c r="DB54" s="145"/>
      <c r="DC54" s="145"/>
      <c r="DD54" s="145"/>
      <c r="DE54" s="159" t="e">
        <f>CZ54/DD54-1</f>
        <v>#DIV/0!</v>
      </c>
      <c r="DF54" s="159" t="e">
        <f>DA54/DD54-1</f>
        <v>#DIV/0!</v>
      </c>
      <c r="DG54" s="159" t="e">
        <f>DB54/DD54-1</f>
        <v>#DIV/0!</v>
      </c>
      <c r="DH54" s="159" t="e">
        <f>DC54/DD54-1</f>
        <v>#DIV/0!</v>
      </c>
      <c r="DI54" s="932"/>
      <c r="DJ54" s="118">
        <f t="shared" si="10"/>
        <v>0</v>
      </c>
      <c r="DK54" s="118">
        <f t="shared" si="11"/>
        <v>0</v>
      </c>
      <c r="DL54" s="118">
        <f t="shared" si="12"/>
        <v>0</v>
      </c>
      <c r="DM54" s="118">
        <f t="shared" si="13"/>
        <v>0</v>
      </c>
      <c r="DX54" s="389">
        <f t="shared" si="15"/>
        <v>0</v>
      </c>
      <c r="DY54" s="389">
        <f t="shared" si="16"/>
        <v>0</v>
      </c>
      <c r="DZ54" s="389">
        <f t="shared" si="17"/>
        <v>0</v>
      </c>
      <c r="EA54" s="44">
        <v>6659.8478379999997</v>
      </c>
      <c r="EB54" s="44">
        <f>EA54+CR54</f>
        <v>6659.8478379999997</v>
      </c>
      <c r="EC54">
        <v>136.148830096214</v>
      </c>
    </row>
    <row r="55" spans="1:174" s="15" customFormat="1" ht="13" hidden="1">
      <c r="A55" s="957"/>
      <c r="B55" s="1046" t="s">
        <v>791</v>
      </c>
      <c r="C55" s="665" t="s">
        <v>792</v>
      </c>
      <c r="D55" s="1049"/>
      <c r="E55" s="1047"/>
      <c r="F55" s="1047"/>
      <c r="G55" s="1047"/>
      <c r="H55" s="962"/>
      <c r="I55" s="1047"/>
      <c r="J55" s="1049"/>
      <c r="K55" s="1047"/>
      <c r="L55" s="1047"/>
      <c r="M55" s="1047"/>
      <c r="N55" s="962"/>
      <c r="O55" s="960"/>
      <c r="P55" s="1049"/>
      <c r="Q55" s="1047"/>
      <c r="R55" s="1047"/>
      <c r="S55" s="1047"/>
      <c r="T55" s="962"/>
      <c r="U55" s="964"/>
      <c r="V55" s="145"/>
      <c r="W55" s="1047"/>
      <c r="X55" s="1047"/>
      <c r="Y55" s="1047"/>
      <c r="Z55" s="960"/>
      <c r="AA55" s="1047"/>
      <c r="AB55" s="962"/>
      <c r="AC55" s="964"/>
      <c r="AD55" s="145"/>
      <c r="AE55" s="1047"/>
      <c r="AF55" s="1047"/>
      <c r="AG55" s="1047"/>
      <c r="AH55" s="960"/>
      <c r="AI55" s="1047"/>
      <c r="AJ55" s="962"/>
      <c r="AK55" s="1048"/>
      <c r="AL55" s="145"/>
      <c r="AM55" s="1047"/>
      <c r="AN55" s="1047"/>
      <c r="AO55" s="1047"/>
      <c r="AP55" s="1047"/>
      <c r="AQ55" s="1047"/>
      <c r="AR55" s="1047"/>
      <c r="AS55" s="962"/>
      <c r="AT55" s="965"/>
      <c r="AU55" s="145"/>
      <c r="AV55" s="1047"/>
      <c r="AW55" s="1047"/>
      <c r="AX55" s="1047"/>
      <c r="AY55" s="1047"/>
      <c r="AZ55" s="1047"/>
      <c r="BA55" s="962"/>
      <c r="BB55" s="964"/>
      <c r="BC55" s="145"/>
      <c r="BD55" s="1047"/>
      <c r="BE55" s="1047"/>
      <c r="BF55" s="1047"/>
      <c r="BG55" s="1047"/>
      <c r="BH55" s="1047"/>
      <c r="BI55" s="962"/>
      <c r="BJ55" s="964"/>
      <c r="BK55" s="145"/>
      <c r="BL55" s="1047"/>
      <c r="BM55" s="1047"/>
      <c r="BN55" s="1047"/>
      <c r="BO55" s="1047"/>
      <c r="BP55" s="1047"/>
      <c r="BQ55" s="1047"/>
      <c r="BR55" s="962"/>
      <c r="BS55" s="1048"/>
      <c r="BT55" s="145"/>
      <c r="BU55" s="240"/>
      <c r="BV55" s="240"/>
      <c r="BW55" s="240"/>
      <c r="BX55" s="240"/>
      <c r="BY55" s="240"/>
      <c r="BZ55" s="788"/>
      <c r="CA55" s="150"/>
      <c r="CB55" s="145"/>
      <c r="CC55" s="240"/>
      <c r="CD55" s="240"/>
      <c r="CE55" s="240"/>
      <c r="CF55" s="240"/>
      <c r="CG55" s="240"/>
      <c r="CH55" s="788"/>
      <c r="CI55" s="150"/>
      <c r="CJ55" s="145"/>
      <c r="CK55" s="1047"/>
      <c r="CL55" s="1047"/>
      <c r="CM55" s="1047"/>
      <c r="CN55" s="1047"/>
      <c r="CO55" s="1047"/>
      <c r="CP55" s="962"/>
      <c r="CQ55" s="1048"/>
      <c r="CR55" s="1043"/>
      <c r="CS55" s="1047"/>
      <c r="CT55" s="1047"/>
      <c r="CU55" s="1047">
        <f t="shared" si="18"/>
        <v>0</v>
      </c>
      <c r="CV55" s="1047">
        <f t="shared" si="19"/>
        <v>0</v>
      </c>
      <c r="CW55" s="1047"/>
      <c r="CX55" s="1047" t="str">
        <f t="shared" si="14"/>
        <v>-</v>
      </c>
      <c r="CY55" s="926"/>
      <c r="CZ55" s="1047"/>
      <c r="DA55" s="1047"/>
      <c r="DB55" s="1047"/>
      <c r="DC55" s="1047"/>
      <c r="DD55" s="1047"/>
      <c r="DE55" s="1047"/>
      <c r="DF55" s="1047"/>
      <c r="DG55" s="1047"/>
      <c r="DH55" s="1047"/>
      <c r="DI55" s="932"/>
      <c r="DJ55" s="118">
        <f t="shared" si="10"/>
        <v>0</v>
      </c>
      <c r="DK55" s="118">
        <f t="shared" si="11"/>
        <v>0</v>
      </c>
      <c r="DL55" s="118">
        <f t="shared" si="12"/>
        <v>0</v>
      </c>
      <c r="DM55" s="118">
        <f t="shared" si="13"/>
        <v>0</v>
      </c>
      <c r="DN55" s="956"/>
      <c r="DO55" s="956"/>
      <c r="DP55" s="956"/>
      <c r="DX55" s="389">
        <f t="shared" si="15"/>
        <v>0</v>
      </c>
      <c r="DY55" s="389">
        <f t="shared" si="16"/>
        <v>0</v>
      </c>
      <c r="DZ55" s="389">
        <f t="shared" si="17"/>
        <v>0</v>
      </c>
    </row>
    <row r="56" spans="1:174" s="36" customFormat="1" ht="13">
      <c r="A56" s="1059"/>
      <c r="B56" s="1060" t="s">
        <v>793</v>
      </c>
      <c r="C56" s="665" t="s">
        <v>794</v>
      </c>
      <c r="D56" s="1061"/>
      <c r="E56" s="1061"/>
      <c r="F56" s="1061"/>
      <c r="G56" s="1061"/>
      <c r="H56" s="1062"/>
      <c r="I56" s="1063"/>
      <c r="J56" s="1061"/>
      <c r="K56" s="1061"/>
      <c r="L56" s="1061"/>
      <c r="M56" s="1061"/>
      <c r="N56" s="1062"/>
      <c r="O56" s="1064"/>
      <c r="P56" s="1061"/>
      <c r="Q56" s="1061"/>
      <c r="R56" s="1061"/>
      <c r="S56" s="1061"/>
      <c r="T56" s="1062"/>
      <c r="U56" s="1065"/>
      <c r="V56" s="1061"/>
      <c r="W56" s="1061"/>
      <c r="X56" s="1061"/>
      <c r="Y56" s="1061"/>
      <c r="Z56" s="1064"/>
      <c r="AA56" s="1061"/>
      <c r="AB56" s="1062"/>
      <c r="AC56" s="1065"/>
      <c r="AD56" s="235"/>
      <c r="AE56" s="1061"/>
      <c r="AF56" s="1061"/>
      <c r="AG56" s="1061"/>
      <c r="AH56" s="1064"/>
      <c r="AI56" s="1061"/>
      <c r="AJ56" s="1062"/>
      <c r="AK56" s="1065"/>
      <c r="AL56" s="235"/>
      <c r="AM56" s="1061"/>
      <c r="AN56" s="235"/>
      <c r="AO56" s="1061"/>
      <c r="AP56" s="1061"/>
      <c r="AQ56" s="1061"/>
      <c r="AR56" s="1061"/>
      <c r="AS56" s="1062"/>
      <c r="AT56" s="1066"/>
      <c r="AU56" s="235"/>
      <c r="AV56" s="1061"/>
      <c r="AW56" s="1061"/>
      <c r="AX56" s="1061"/>
      <c r="AY56" s="1061"/>
      <c r="AZ56" s="1061"/>
      <c r="BA56" s="1062"/>
      <c r="BB56" s="1065"/>
      <c r="BC56" s="235"/>
      <c r="BD56" s="1061"/>
      <c r="BE56" s="1061"/>
      <c r="BF56" s="1061"/>
      <c r="BG56" s="1061"/>
      <c r="BH56" s="1061"/>
      <c r="BI56" s="1062"/>
      <c r="BJ56" s="1065"/>
      <c r="BK56" s="235"/>
      <c r="BL56" s="1061"/>
      <c r="BM56" s="1061"/>
      <c r="BN56" s="1061"/>
      <c r="BO56" s="1061"/>
      <c r="BP56" s="1061"/>
      <c r="BQ56" s="1061"/>
      <c r="BR56" s="1062"/>
      <c r="BS56" s="1065"/>
      <c r="BT56" s="235"/>
      <c r="BU56" s="235"/>
      <c r="BV56" s="235"/>
      <c r="BW56" s="235"/>
      <c r="BX56" s="235"/>
      <c r="BY56" s="235"/>
      <c r="BZ56" s="1067"/>
      <c r="CA56" s="1068"/>
      <c r="CB56" s="235"/>
      <c r="CC56" s="235"/>
      <c r="CD56" s="235"/>
      <c r="CE56" s="235"/>
      <c r="CF56" s="235"/>
      <c r="CG56" s="235"/>
      <c r="CH56" s="1067"/>
      <c r="CI56" s="1068"/>
      <c r="CJ56" s="235"/>
      <c r="CK56" s="1061"/>
      <c r="CL56" s="1061"/>
      <c r="CM56" s="1061"/>
      <c r="CN56" s="1061"/>
      <c r="CO56" s="1061"/>
      <c r="CP56" s="1062"/>
      <c r="CQ56" s="964"/>
      <c r="CR56" s="1069"/>
      <c r="CS56" s="1061"/>
      <c r="CT56" s="1061"/>
      <c r="CU56" s="1061">
        <f t="shared" si="18"/>
        <v>0</v>
      </c>
      <c r="CV56" s="1061">
        <f t="shared" si="19"/>
        <v>0</v>
      </c>
      <c r="CW56" s="1061"/>
      <c r="CX56" s="1063" t="str">
        <f t="shared" si="14"/>
        <v>-</v>
      </c>
      <c r="CY56" s="926"/>
      <c r="CZ56" s="1061"/>
      <c r="DA56" s="1061"/>
      <c r="DB56" s="1061"/>
      <c r="DC56" s="1061"/>
      <c r="DD56" s="1061"/>
      <c r="DE56" s="1063" t="e">
        <f>CZ56/DD56-1</f>
        <v>#DIV/0!</v>
      </c>
      <c r="DF56" s="1063" t="e">
        <f>DA56/DD56-1</f>
        <v>#DIV/0!</v>
      </c>
      <c r="DG56" s="1063" t="e">
        <f>DB56/DD56-1</f>
        <v>#DIV/0!</v>
      </c>
      <c r="DH56" s="1063" t="e">
        <f>DC56/DD56-1</f>
        <v>#DIV/0!</v>
      </c>
      <c r="DI56" s="932"/>
      <c r="DJ56" s="118">
        <f t="shared" si="10"/>
        <v>0</v>
      </c>
      <c r="DK56" s="118">
        <f t="shared" si="11"/>
        <v>0</v>
      </c>
      <c r="DL56" s="118">
        <f t="shared" si="12"/>
        <v>0</v>
      </c>
      <c r="DM56" s="118">
        <f t="shared" si="13"/>
        <v>0</v>
      </c>
      <c r="DN56" s="1070"/>
      <c r="DO56" s="1070"/>
      <c r="DP56" s="1070"/>
      <c r="DX56" s="389">
        <f t="shared" si="15"/>
        <v>0</v>
      </c>
      <c r="DY56" s="389">
        <f t="shared" si="16"/>
        <v>0</v>
      </c>
      <c r="DZ56" s="389">
        <f t="shared" si="17"/>
        <v>0</v>
      </c>
      <c r="EA56" s="36">
        <v>4893.5841600000003</v>
      </c>
      <c r="EB56" s="36">
        <f>+EA56+CR56</f>
        <v>4893.5841600000003</v>
      </c>
      <c r="EC56" s="36">
        <v>524.67434590378105</v>
      </c>
    </row>
    <row r="57" spans="1:174" ht="6" customHeight="1">
      <c r="A57" s="589"/>
      <c r="B57" s="869"/>
      <c r="C57" s="665" t="s">
        <v>795</v>
      </c>
      <c r="D57" s="534"/>
      <c r="E57" s="534"/>
      <c r="F57" s="534"/>
      <c r="G57" s="534"/>
      <c r="H57" s="940"/>
      <c r="I57" s="1071"/>
      <c r="J57" s="534"/>
      <c r="K57" s="534"/>
      <c r="L57" s="534"/>
      <c r="M57" s="534"/>
      <c r="N57" s="940"/>
      <c r="O57" s="577"/>
      <c r="P57" s="534"/>
      <c r="Q57" s="534"/>
      <c r="R57" s="534"/>
      <c r="S57" s="534"/>
      <c r="T57" s="940"/>
      <c r="U57" s="676"/>
      <c r="V57" s="534"/>
      <c r="W57" s="534"/>
      <c r="X57" s="534"/>
      <c r="Y57" s="534"/>
      <c r="Z57" s="577"/>
      <c r="AA57" s="534"/>
      <c r="AB57" s="940"/>
      <c r="AC57" s="676"/>
      <c r="AD57" s="534"/>
      <c r="AE57" s="534"/>
      <c r="AF57" s="534"/>
      <c r="AG57" s="534"/>
      <c r="AH57" s="577"/>
      <c r="AI57" s="534"/>
      <c r="AJ57" s="940"/>
      <c r="AK57" s="1072"/>
      <c r="AL57" s="534"/>
      <c r="AM57" s="534"/>
      <c r="AN57" s="534"/>
      <c r="AO57" s="534"/>
      <c r="AP57" s="534"/>
      <c r="AQ57" s="534"/>
      <c r="AR57" s="534"/>
      <c r="AS57" s="940"/>
      <c r="AT57" s="865"/>
      <c r="AU57" s="534"/>
      <c r="AV57" s="534"/>
      <c r="AW57" s="534"/>
      <c r="AX57" s="534"/>
      <c r="AY57" s="534"/>
      <c r="AZ57" s="534"/>
      <c r="BA57" s="940"/>
      <c r="BB57" s="676"/>
      <c r="BC57" s="534"/>
      <c r="BD57" s="534"/>
      <c r="BE57" s="534"/>
      <c r="BF57" s="534"/>
      <c r="BG57" s="534"/>
      <c r="BH57" s="534"/>
      <c r="BI57" s="940"/>
      <c r="BJ57" s="676"/>
      <c r="BK57" s="534"/>
      <c r="BL57" s="534"/>
      <c r="BM57" s="534"/>
      <c r="BN57" s="534"/>
      <c r="BO57" s="534"/>
      <c r="BP57" s="534"/>
      <c r="BQ57" s="534"/>
      <c r="BR57" s="940"/>
      <c r="BS57" s="1072"/>
      <c r="BT57" s="534"/>
      <c r="BU57" s="534"/>
      <c r="BV57" s="534"/>
      <c r="BW57" s="534"/>
      <c r="BX57" s="534"/>
      <c r="BY57" s="534"/>
      <c r="BZ57" s="940"/>
      <c r="CA57" s="1072"/>
      <c r="CB57" s="534"/>
      <c r="CC57" s="534"/>
      <c r="CD57" s="534"/>
      <c r="CE57" s="534"/>
      <c r="CF57" s="534"/>
      <c r="CG57" s="534"/>
      <c r="CH57" s="940"/>
      <c r="CI57" s="1072"/>
      <c r="CJ57" s="534"/>
      <c r="CK57" s="534"/>
      <c r="CL57" s="534"/>
      <c r="CM57" s="534"/>
      <c r="CN57" s="534"/>
      <c r="CO57" s="534"/>
      <c r="CP57" s="940"/>
      <c r="CQ57" s="155"/>
      <c r="CR57" s="1073"/>
      <c r="CS57" s="534"/>
      <c r="CT57" s="534"/>
      <c r="CU57" s="534"/>
      <c r="CV57" s="534"/>
      <c r="CW57" s="534"/>
      <c r="CX57" s="1074" t="str">
        <f t="shared" si="14"/>
        <v>-</v>
      </c>
      <c r="CY57" s="926"/>
      <c r="CZ57" s="534"/>
      <c r="DA57" s="534"/>
      <c r="DB57" s="534"/>
      <c r="DC57" s="534"/>
      <c r="DD57" s="534"/>
      <c r="DE57" s="1074"/>
      <c r="DF57" s="1074"/>
      <c r="DG57" s="1074"/>
      <c r="DH57" s="1074"/>
      <c r="DI57" s="932"/>
      <c r="DJ57" s="118">
        <f t="shared" si="10"/>
        <v>0</v>
      </c>
      <c r="DK57" s="118">
        <f t="shared" si="11"/>
        <v>0</v>
      </c>
      <c r="DL57" s="118">
        <f t="shared" si="12"/>
        <v>0</v>
      </c>
      <c r="DM57" s="118">
        <f t="shared" si="13"/>
        <v>0</v>
      </c>
      <c r="DX57" s="389">
        <f t="shared" si="15"/>
        <v>0</v>
      </c>
      <c r="DY57" s="389">
        <f t="shared" si="16"/>
        <v>0</v>
      </c>
      <c r="DZ57" s="389">
        <f t="shared" si="17"/>
        <v>0</v>
      </c>
    </row>
    <row r="58" spans="1:174" ht="15" customHeight="1">
      <c r="A58" s="685" t="s">
        <v>796</v>
      </c>
      <c r="B58" s="692"/>
      <c r="C58" s="665" t="s">
        <v>797</v>
      </c>
      <c r="D58" s="389"/>
      <c r="E58" s="389"/>
      <c r="F58" s="389"/>
      <c r="G58" s="389"/>
      <c r="H58" s="930"/>
      <c r="I58" s="390"/>
      <c r="J58" s="389"/>
      <c r="K58" s="389"/>
      <c r="L58" s="389"/>
      <c r="M58" s="389"/>
      <c r="N58" s="930"/>
      <c r="O58" s="388"/>
      <c r="P58" s="389"/>
      <c r="Q58" s="389"/>
      <c r="R58" s="389"/>
      <c r="S58" s="389"/>
      <c r="T58" s="930"/>
      <c r="U58" s="392"/>
      <c r="V58" s="389"/>
      <c r="W58" s="389"/>
      <c r="X58" s="389"/>
      <c r="Y58" s="389"/>
      <c r="Z58" s="388"/>
      <c r="AA58" s="389"/>
      <c r="AB58" s="930"/>
      <c r="AC58" s="392"/>
      <c r="AD58" s="389"/>
      <c r="AE58" s="389"/>
      <c r="AF58" s="389"/>
      <c r="AG58" s="389"/>
      <c r="AH58" s="388"/>
      <c r="AI58" s="389"/>
      <c r="AJ58" s="930"/>
      <c r="AK58" s="1075"/>
      <c r="AL58" s="389"/>
      <c r="AM58" s="389"/>
      <c r="AN58" s="389"/>
      <c r="AO58" s="389"/>
      <c r="AP58" s="389"/>
      <c r="AQ58" s="389"/>
      <c r="AR58" s="389"/>
      <c r="AS58" s="930"/>
      <c r="AT58" s="396"/>
      <c r="AU58" s="389"/>
      <c r="AV58" s="389"/>
      <c r="AW58" s="389"/>
      <c r="AX58" s="389"/>
      <c r="AY58" s="389"/>
      <c r="AZ58" s="389"/>
      <c r="BA58" s="930"/>
      <c r="BB58" s="392"/>
      <c r="BC58" s="389"/>
      <c r="BD58" s="389"/>
      <c r="BE58" s="389"/>
      <c r="BF58" s="389"/>
      <c r="BG58" s="389"/>
      <c r="BH58" s="389"/>
      <c r="BI58" s="930"/>
      <c r="BJ58" s="392"/>
      <c r="BK58" s="389"/>
      <c r="BL58" s="389"/>
      <c r="BM58" s="389"/>
      <c r="BN58" s="389"/>
      <c r="BO58" s="389"/>
      <c r="BP58" s="389"/>
      <c r="BQ58" s="389"/>
      <c r="BR58" s="930"/>
      <c r="BS58" s="392"/>
      <c r="BT58" s="389"/>
      <c r="BU58" s="389"/>
      <c r="BV58" s="389"/>
      <c r="BW58" s="389"/>
      <c r="BX58" s="389"/>
      <c r="BY58" s="389"/>
      <c r="BZ58" s="930"/>
      <c r="CA58" s="392"/>
      <c r="CB58" s="389"/>
      <c r="CC58" s="389"/>
      <c r="CD58" s="389"/>
      <c r="CE58" s="389"/>
      <c r="CF58" s="389"/>
      <c r="CG58" s="389"/>
      <c r="CH58" s="930"/>
      <c r="CI58" s="392"/>
      <c r="CJ58" s="389"/>
      <c r="CK58" s="389"/>
      <c r="CL58" s="389"/>
      <c r="CM58" s="389"/>
      <c r="CN58" s="389"/>
      <c r="CO58" s="389"/>
      <c r="CP58" s="930"/>
      <c r="CQ58" s="688"/>
      <c r="CR58" s="397"/>
      <c r="CS58" s="389"/>
      <c r="CT58" s="389"/>
      <c r="CU58" s="389">
        <f>+CR58-CS58</f>
        <v>0</v>
      </c>
      <c r="CV58" s="389">
        <f>+CR58-CT58</f>
        <v>0</v>
      </c>
      <c r="CW58" s="389"/>
      <c r="CX58" s="697" t="str">
        <f t="shared" si="14"/>
        <v>-</v>
      </c>
      <c r="CY58" s="926"/>
      <c r="CZ58" s="389"/>
      <c r="DA58" s="389"/>
      <c r="DB58" s="389"/>
      <c r="DC58" s="389"/>
      <c r="DD58" s="389"/>
      <c r="DE58" s="390" t="e">
        <f>CZ58/DD58-1</f>
        <v>#DIV/0!</v>
      </c>
      <c r="DF58" s="390" t="e">
        <f>DA58/DD58-1</f>
        <v>#DIV/0!</v>
      </c>
      <c r="DG58" s="390" t="e">
        <f>DB58/DD58-1</f>
        <v>#DIV/0!</v>
      </c>
      <c r="DH58" s="390" t="e">
        <f>DC58/DD58-1</f>
        <v>#DIV/0!</v>
      </c>
      <c r="DI58" s="932"/>
      <c r="DJ58" s="118">
        <f t="shared" si="10"/>
        <v>0</v>
      </c>
      <c r="DK58" s="118">
        <f t="shared" si="11"/>
        <v>0</v>
      </c>
      <c r="DL58" s="118">
        <f t="shared" si="12"/>
        <v>0</v>
      </c>
      <c r="DM58" s="118">
        <f t="shared" si="13"/>
        <v>0</v>
      </c>
      <c r="DX58" s="389">
        <f t="shared" si="15"/>
        <v>0</v>
      </c>
      <c r="DY58" s="389">
        <f t="shared" si="16"/>
        <v>0</v>
      </c>
      <c r="DZ58" s="389">
        <f t="shared" si="17"/>
        <v>0</v>
      </c>
    </row>
    <row r="59" spans="1:174" ht="6" customHeight="1">
      <c r="C59" s="665" t="s">
        <v>798</v>
      </c>
      <c r="D59" s="145"/>
      <c r="E59" s="145"/>
      <c r="F59" s="145"/>
      <c r="G59" s="145"/>
      <c r="H59" s="788"/>
      <c r="J59" s="145"/>
      <c r="K59" s="145"/>
      <c r="L59" s="145"/>
      <c r="M59" s="145"/>
      <c r="N59" s="788"/>
      <c r="O59" s="277"/>
      <c r="P59" s="145"/>
      <c r="Q59" s="145"/>
      <c r="R59" s="145"/>
      <c r="S59" s="145"/>
      <c r="T59" s="788"/>
      <c r="U59" s="411"/>
      <c r="V59" s="145"/>
      <c r="W59" s="145"/>
      <c r="X59" s="145"/>
      <c r="Y59" s="145"/>
      <c r="Z59" s="277"/>
      <c r="AA59" s="145"/>
      <c r="AB59" s="788"/>
      <c r="AC59" s="411"/>
      <c r="AD59" s="145"/>
      <c r="AE59" s="145"/>
      <c r="AF59" s="145"/>
      <c r="AG59" s="145"/>
      <c r="AH59" s="277"/>
      <c r="AI59" s="145"/>
      <c r="AJ59" s="788"/>
      <c r="AK59" s="205"/>
      <c r="AL59" s="145"/>
      <c r="AM59" s="145"/>
      <c r="AN59" s="145"/>
      <c r="AO59" s="145"/>
      <c r="AP59" s="145"/>
      <c r="AQ59" s="145"/>
      <c r="AR59" s="145"/>
      <c r="AS59" s="788"/>
      <c r="AT59" s="412"/>
      <c r="AU59" s="145"/>
      <c r="AV59" s="145"/>
      <c r="AW59" s="145"/>
      <c r="AX59" s="145"/>
      <c r="AY59" s="145"/>
      <c r="AZ59" s="145"/>
      <c r="BA59" s="788"/>
      <c r="BB59" s="411"/>
      <c r="BC59" s="145"/>
      <c r="BD59" s="145"/>
      <c r="BE59" s="145"/>
      <c r="BF59" s="145"/>
      <c r="BG59" s="145"/>
      <c r="BH59" s="145"/>
      <c r="BI59" s="788"/>
      <c r="BJ59" s="411"/>
      <c r="BK59" s="145"/>
      <c r="BL59" s="145"/>
      <c r="BM59" s="145"/>
      <c r="BN59" s="145"/>
      <c r="BO59" s="145"/>
      <c r="BP59" s="145"/>
      <c r="BQ59" s="145"/>
      <c r="BR59" s="788"/>
      <c r="BS59" s="205"/>
      <c r="BT59" s="145"/>
      <c r="BU59" s="145"/>
      <c r="BV59" s="145"/>
      <c r="BW59" s="145"/>
      <c r="BX59" s="145"/>
      <c r="BY59" s="145"/>
      <c r="BZ59" s="788"/>
      <c r="CA59" s="205"/>
      <c r="CB59" s="145"/>
      <c r="CC59" s="145"/>
      <c r="CD59" s="145"/>
      <c r="CE59" s="145"/>
      <c r="CF59" s="145"/>
      <c r="CG59" s="145"/>
      <c r="CH59" s="788"/>
      <c r="CI59" s="205"/>
      <c r="CJ59" s="145"/>
      <c r="CK59" s="145"/>
      <c r="CL59" s="145"/>
      <c r="CM59" s="145"/>
      <c r="CN59" s="145"/>
      <c r="CO59" s="145"/>
      <c r="CP59" s="788"/>
      <c r="CQ59" s="205"/>
      <c r="CR59" s="936"/>
      <c r="CS59" s="145"/>
      <c r="CT59" s="145"/>
      <c r="CU59" s="145">
        <f>+CR59-CS59</f>
        <v>0</v>
      </c>
      <c r="CV59" s="145">
        <f>+CR59-CT59</f>
        <v>0</v>
      </c>
      <c r="CW59" s="145"/>
      <c r="CX59" s="45" t="str">
        <f t="shared" si="14"/>
        <v>-</v>
      </c>
      <c r="CY59" s="926"/>
      <c r="CZ59" s="145"/>
      <c r="DA59" s="145"/>
      <c r="DB59" s="145"/>
      <c r="DC59" s="145"/>
      <c r="DD59" s="145"/>
      <c r="DE59" s="45"/>
      <c r="DF59" s="45"/>
      <c r="DG59" s="45"/>
      <c r="DH59" s="45"/>
      <c r="DI59" s="932"/>
      <c r="DJ59" s="118">
        <f t="shared" si="10"/>
        <v>0</v>
      </c>
      <c r="DK59" s="118">
        <f t="shared" si="11"/>
        <v>0</v>
      </c>
      <c r="DL59" s="118">
        <f t="shared" si="12"/>
        <v>0</v>
      </c>
      <c r="DM59" s="118">
        <f t="shared" si="13"/>
        <v>0</v>
      </c>
      <c r="DX59" s="389">
        <f t="shared" si="15"/>
        <v>0</v>
      </c>
      <c r="DY59" s="389">
        <f t="shared" si="16"/>
        <v>0</v>
      </c>
      <c r="DZ59" s="389">
        <f t="shared" si="17"/>
        <v>0</v>
      </c>
    </row>
    <row r="60" spans="1:174" ht="15" customHeight="1">
      <c r="A60" s="685" t="s">
        <v>41</v>
      </c>
      <c r="B60" s="692"/>
      <c r="C60" s="665" t="s">
        <v>799</v>
      </c>
      <c r="D60" s="591"/>
      <c r="E60" s="591"/>
      <c r="F60" s="591"/>
      <c r="G60" s="591"/>
      <c r="H60" s="594"/>
      <c r="I60" s="697"/>
      <c r="J60" s="591"/>
      <c r="K60" s="591"/>
      <c r="L60" s="591"/>
      <c r="M60" s="591"/>
      <c r="N60" s="594"/>
      <c r="O60" s="592"/>
      <c r="P60" s="591"/>
      <c r="Q60" s="591"/>
      <c r="R60" s="591"/>
      <c r="S60" s="591"/>
      <c r="T60" s="594"/>
      <c r="U60" s="598"/>
      <c r="V60" s="591"/>
      <c r="W60" s="591"/>
      <c r="X60" s="591"/>
      <c r="Y60" s="591"/>
      <c r="Z60" s="592"/>
      <c r="AA60" s="591"/>
      <c r="AB60" s="594"/>
      <c r="AC60" s="598"/>
      <c r="AD60" s="591"/>
      <c r="AE60" s="591"/>
      <c r="AF60" s="591"/>
      <c r="AG60" s="591"/>
      <c r="AH60" s="592"/>
      <c r="AI60" s="591"/>
      <c r="AJ60" s="594"/>
      <c r="AK60" s="598"/>
      <c r="AL60" s="591"/>
      <c r="AM60" s="591"/>
      <c r="AN60" s="591"/>
      <c r="AO60" s="591"/>
      <c r="AP60" s="591"/>
      <c r="AQ60" s="591"/>
      <c r="AR60" s="591"/>
      <c r="AS60" s="594"/>
      <c r="AT60" s="600"/>
      <c r="AU60" s="591"/>
      <c r="AV60" s="591"/>
      <c r="AW60" s="591"/>
      <c r="AX60" s="591"/>
      <c r="AY60" s="591"/>
      <c r="AZ60" s="591"/>
      <c r="BA60" s="594"/>
      <c r="BB60" s="598"/>
      <c r="BC60" s="591"/>
      <c r="BD60" s="591"/>
      <c r="BE60" s="591"/>
      <c r="BF60" s="591"/>
      <c r="BG60" s="591"/>
      <c r="BH60" s="591"/>
      <c r="BI60" s="594"/>
      <c r="BJ60" s="598"/>
      <c r="BK60" s="591"/>
      <c r="BL60" s="591"/>
      <c r="BM60" s="591"/>
      <c r="BN60" s="591"/>
      <c r="BO60" s="591"/>
      <c r="BP60" s="591"/>
      <c r="BQ60" s="591"/>
      <c r="BR60" s="594"/>
      <c r="BS60" s="598"/>
      <c r="BT60" s="591"/>
      <c r="BU60" s="591"/>
      <c r="BV60" s="591"/>
      <c r="BW60" s="591"/>
      <c r="BX60" s="591"/>
      <c r="BY60" s="591"/>
      <c r="BZ60" s="594"/>
      <c r="CA60" s="596"/>
      <c r="CB60" s="591"/>
      <c r="CC60" s="591"/>
      <c r="CD60" s="591"/>
      <c r="CE60" s="591"/>
      <c r="CF60" s="591"/>
      <c r="CG60" s="591"/>
      <c r="CH60" s="594"/>
      <c r="CI60" s="596"/>
      <c r="CJ60" s="591"/>
      <c r="CK60" s="591"/>
      <c r="CL60" s="591"/>
      <c r="CM60" s="591"/>
      <c r="CN60" s="591"/>
      <c r="CO60" s="591"/>
      <c r="CP60" s="594"/>
      <c r="CQ60" s="1076"/>
      <c r="CR60" s="1077"/>
      <c r="CS60" s="591"/>
      <c r="CT60" s="591"/>
      <c r="CU60" s="591">
        <f>+CR60-CS60</f>
        <v>0</v>
      </c>
      <c r="CV60" s="591">
        <f>+CR60-CT60</f>
        <v>0</v>
      </c>
      <c r="CW60" s="591"/>
      <c r="CX60" s="697" t="str">
        <f t="shared" si="14"/>
        <v>-</v>
      </c>
      <c r="CY60" s="926"/>
      <c r="CZ60" s="591"/>
      <c r="DA60" s="591"/>
      <c r="DB60" s="591"/>
      <c r="DC60" s="591"/>
      <c r="DD60" s="591"/>
      <c r="DE60" s="697" t="e">
        <f>CZ60/DD60-1</f>
        <v>#DIV/0!</v>
      </c>
      <c r="DF60" s="697" t="e">
        <f>DA60/DD60-1</f>
        <v>#DIV/0!</v>
      </c>
      <c r="DG60" s="697" t="e">
        <f>DB60/DD60-1</f>
        <v>#DIV/0!</v>
      </c>
      <c r="DH60" s="697" t="e">
        <f>DC60/DD60-1</f>
        <v>#DIV/0!</v>
      </c>
      <c r="DI60" s="932"/>
      <c r="DJ60" s="118">
        <f t="shared" si="10"/>
        <v>0</v>
      </c>
      <c r="DK60" s="118">
        <f t="shared" si="11"/>
        <v>0</v>
      </c>
      <c r="DL60" s="118">
        <f t="shared" si="12"/>
        <v>0</v>
      </c>
      <c r="DM60" s="118">
        <f t="shared" si="13"/>
        <v>0</v>
      </c>
      <c r="DX60" s="389">
        <f t="shared" si="15"/>
        <v>0</v>
      </c>
      <c r="DY60" s="389">
        <f t="shared" si="16"/>
        <v>0</v>
      </c>
      <c r="DZ60" s="389">
        <f t="shared" si="17"/>
        <v>0</v>
      </c>
    </row>
    <row r="61" spans="1:174" s="1094" customFormat="1" ht="13.5" customHeight="1">
      <c r="A61" s="1078" t="s">
        <v>800</v>
      </c>
      <c r="B61" s="1079"/>
      <c r="C61" s="665" t="s">
        <v>801</v>
      </c>
      <c r="D61" s="1080"/>
      <c r="E61" s="1081"/>
      <c r="F61" s="1082"/>
      <c r="G61" s="1083"/>
      <c r="H61" s="1084"/>
      <c r="I61" s="1080"/>
      <c r="J61" s="1080"/>
      <c r="K61" s="1081"/>
      <c r="L61" s="1082"/>
      <c r="M61" s="1083"/>
      <c r="N61" s="1085"/>
      <c r="O61" s="1080"/>
      <c r="P61" s="1080"/>
      <c r="Q61" s="1081"/>
      <c r="R61" s="1082"/>
      <c r="S61" s="1083"/>
      <c r="T61" s="1085"/>
      <c r="U61" s="1086"/>
      <c r="V61" s="1087"/>
      <c r="W61" s="1081"/>
      <c r="X61" s="1088"/>
      <c r="Y61" s="1082"/>
      <c r="Z61" s="1082"/>
      <c r="AA61" s="1083"/>
      <c r="AB61" s="1085"/>
      <c r="AC61" s="1089"/>
      <c r="AD61" s="1087"/>
      <c r="AE61" s="1081"/>
      <c r="AF61" s="1088"/>
      <c r="AG61" s="1082"/>
      <c r="AH61" s="1082"/>
      <c r="AI61" s="1083"/>
      <c r="AJ61" s="1085"/>
      <c r="AK61" s="1090"/>
      <c r="AL61" s="1080"/>
      <c r="AM61" s="1081"/>
      <c r="AN61" s="1081"/>
      <c r="AO61" s="1081"/>
      <c r="AP61" s="1082"/>
      <c r="AQ61" s="1082"/>
      <c r="AR61" s="1083"/>
      <c r="AS61" s="1085"/>
      <c r="AT61" s="1091"/>
      <c r="AU61" s="1080"/>
      <c r="AV61" s="1081"/>
      <c r="AW61" s="1081"/>
      <c r="AX61" s="1082"/>
      <c r="AY61" s="1082"/>
      <c r="AZ61" s="1083"/>
      <c r="BA61" s="1092"/>
      <c r="BB61" s="1091"/>
      <c r="BC61" s="1087"/>
      <c r="BD61" s="1081"/>
      <c r="BE61" s="1081"/>
      <c r="BF61" s="1082"/>
      <c r="BG61" s="1082"/>
      <c r="BH61" s="1083"/>
      <c r="BI61" s="1092"/>
      <c r="BJ61" s="1091"/>
      <c r="BK61" s="1087"/>
      <c r="BL61" s="1081"/>
      <c r="BM61" s="1081"/>
      <c r="BN61" s="1081"/>
      <c r="BO61" s="1082"/>
      <c r="BP61" s="1082"/>
      <c r="BQ61" s="1083"/>
      <c r="BR61" s="1092"/>
      <c r="BS61" s="1091"/>
      <c r="BT61" s="1080"/>
      <c r="BU61" s="1081"/>
      <c r="BV61" s="1081"/>
      <c r="BW61" s="1082"/>
      <c r="BX61" s="1082"/>
      <c r="BY61" s="1083"/>
      <c r="BZ61" s="1092"/>
      <c r="CA61" s="1091"/>
      <c r="CB61" s="1080"/>
      <c r="CC61" s="1081"/>
      <c r="CD61" s="1081"/>
      <c r="CE61" s="1082"/>
      <c r="CF61" s="1082"/>
      <c r="CG61" s="1083"/>
      <c r="CH61" s="1092"/>
      <c r="CI61" s="1091"/>
      <c r="CJ61" s="1080"/>
      <c r="CK61" s="1081"/>
      <c r="CL61" s="1081"/>
      <c r="CM61" s="1082"/>
      <c r="CN61" s="1082"/>
      <c r="CO61" s="1083"/>
      <c r="CP61" s="1092"/>
      <c r="CQ61" s="1089"/>
      <c r="CR61" s="1087"/>
      <c r="CS61" s="1080"/>
      <c r="CT61" s="1080"/>
      <c r="CU61" s="1092">
        <f>(CR61-CS61)*100</f>
        <v>0</v>
      </c>
      <c r="CV61" s="1092">
        <f>(CR61-CT61)*100</f>
        <v>0</v>
      </c>
      <c r="CW61" s="1087"/>
      <c r="CX61" s="1092" t="str">
        <f t="shared" si="14"/>
        <v>-</v>
      </c>
      <c r="CY61" s="926"/>
      <c r="CZ61" s="1081"/>
      <c r="DA61" s="1081"/>
      <c r="DB61" s="1081"/>
      <c r="DC61" s="1081"/>
      <c r="DD61" s="1083"/>
      <c r="DE61" s="1093">
        <f>(+CZ61-DD61)*100</f>
        <v>0</v>
      </c>
      <c r="DF61" s="1093">
        <f>(+DA61-DD61)*100</f>
        <v>0</v>
      </c>
      <c r="DG61" s="1093">
        <f>(+DB61-DD61)*100</f>
        <v>0</v>
      </c>
      <c r="DH61" s="1093">
        <f>(+DC61-DD61)*100</f>
        <v>0</v>
      </c>
      <c r="DI61" s="932"/>
      <c r="DJ61" s="118">
        <f t="shared" si="10"/>
        <v>0</v>
      </c>
      <c r="DK61" s="118">
        <f t="shared" si="11"/>
        <v>0</v>
      </c>
      <c r="DL61" s="118">
        <f t="shared" si="12"/>
        <v>0</v>
      </c>
      <c r="DM61" s="118">
        <f t="shared" si="13"/>
        <v>0</v>
      </c>
      <c r="DN61" s="259"/>
      <c r="DO61" s="259"/>
      <c r="DP61" s="259"/>
      <c r="DQ61" s="47"/>
      <c r="DR61" s="47"/>
      <c r="DS61" s="47"/>
      <c r="DT61" s="47"/>
      <c r="DU61" s="47"/>
      <c r="DV61" s="47"/>
      <c r="DW61" s="47"/>
      <c r="DX61" s="389">
        <f t="shared" si="15"/>
        <v>0</v>
      </c>
      <c r="DY61" s="389">
        <f t="shared" si="16"/>
        <v>0</v>
      </c>
      <c r="DZ61" s="389">
        <f t="shared" si="17"/>
        <v>0</v>
      </c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</row>
    <row r="62" spans="1:174" s="151" customFormat="1" ht="9" customHeight="1"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245"/>
      <c r="O62" s="45"/>
      <c r="P62" s="45"/>
      <c r="Q62" s="45"/>
      <c r="R62" s="45"/>
      <c r="S62" s="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410"/>
      <c r="CK62" s="145"/>
      <c r="CL62" s="145"/>
      <c r="CM62" s="145"/>
      <c r="CN62" s="145"/>
      <c r="CO62" s="145"/>
      <c r="CP62" s="1095"/>
      <c r="CQ62" s="45"/>
      <c r="CR62" s="1096">
        <f>CR60-SUM(CJ60,CB60,BT60,BK60,BC60,AU60,AL60,AD60,V60,P60,J60,D60)</f>
        <v>0</v>
      </c>
      <c r="CS62" s="1097">
        <f>CS60-SUM(CK60,CC60,BU60,BL60,BD60,AV60,AM60,AE60,W60,Q60,K60,E60)</f>
        <v>0</v>
      </c>
      <c r="CT62" s="145"/>
      <c r="CU62" s="145"/>
      <c r="CV62" s="936"/>
      <c r="CW62" s="145"/>
      <c r="CX62" s="45"/>
      <c r="CY62" s="1098"/>
      <c r="CZ62" s="145"/>
      <c r="DA62" s="145"/>
      <c r="DB62" s="145"/>
      <c r="DC62" s="145"/>
      <c r="DD62" s="145">
        <v>0</v>
      </c>
      <c r="DE62" s="45"/>
      <c r="DF62" s="245"/>
      <c r="DG62" s="45"/>
      <c r="DH62" s="45"/>
      <c r="DI62" s="255"/>
      <c r="DJ62" s="118">
        <f t="shared" si="10"/>
        <v>0</v>
      </c>
      <c r="DK62" s="118">
        <f t="shared" si="11"/>
        <v>0</v>
      </c>
      <c r="DL62" s="118">
        <f t="shared" si="12"/>
        <v>0</v>
      </c>
      <c r="DM62" s="118">
        <f t="shared" si="13"/>
        <v>0</v>
      </c>
      <c r="DN62" s="142"/>
      <c r="DO62" s="142"/>
      <c r="DP62" s="142"/>
      <c r="DX62" s="389">
        <f t="shared" si="15"/>
        <v>0</v>
      </c>
      <c r="DY62" s="389">
        <f t="shared" si="16"/>
        <v>0</v>
      </c>
      <c r="DZ62" s="389">
        <f t="shared" si="17"/>
        <v>0</v>
      </c>
    </row>
    <row r="63" spans="1:174" ht="15" hidden="1" customHeight="1">
      <c r="A63" s="685" t="s">
        <v>802</v>
      </c>
      <c r="B63" s="692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716"/>
      <c r="O63" s="106"/>
      <c r="P63" s="106"/>
      <c r="Q63" s="106"/>
      <c r="R63" s="106"/>
      <c r="S63" s="106"/>
      <c r="T63" s="716"/>
      <c r="U63" s="716"/>
      <c r="V63" s="716"/>
      <c r="W63" s="716"/>
      <c r="X63" s="716"/>
      <c r="Y63" s="716"/>
      <c r="Z63" s="716"/>
      <c r="AA63" s="716"/>
      <c r="AB63" s="716"/>
      <c r="AC63" s="716"/>
      <c r="AD63" s="716"/>
      <c r="AE63" s="716"/>
      <c r="AF63" s="716"/>
      <c r="AG63" s="716"/>
      <c r="AH63" s="716"/>
      <c r="AI63" s="716"/>
      <c r="AJ63" s="716"/>
      <c r="AK63" s="716"/>
      <c r="AL63" s="716"/>
      <c r="AM63" s="716"/>
      <c r="AN63" s="716"/>
      <c r="AO63" s="716"/>
      <c r="AP63" s="716"/>
      <c r="AQ63" s="716"/>
      <c r="AR63" s="716"/>
      <c r="AS63" s="716"/>
      <c r="AT63" s="716"/>
      <c r="AU63" s="716"/>
      <c r="AV63" s="716"/>
      <c r="AW63" s="716"/>
      <c r="AX63" s="716"/>
      <c r="AY63" s="716"/>
      <c r="AZ63" s="716"/>
      <c r="BA63" s="716"/>
      <c r="BB63" s="716"/>
      <c r="BC63" s="716"/>
      <c r="BD63" s="716"/>
      <c r="BE63" s="716"/>
      <c r="BF63" s="716"/>
      <c r="BG63" s="716"/>
      <c r="BH63" s="716"/>
      <c r="BI63" s="716"/>
      <c r="BJ63" s="716"/>
      <c r="BK63" s="716"/>
      <c r="BL63" s="716"/>
      <c r="BM63" s="716"/>
      <c r="BN63" s="716"/>
      <c r="BO63" s="716"/>
      <c r="BP63" s="716"/>
      <c r="BQ63" s="716"/>
      <c r="BR63" s="716"/>
      <c r="BS63" s="716"/>
      <c r="BT63" s="716"/>
      <c r="BU63" s="716"/>
      <c r="BV63" s="716"/>
      <c r="BW63" s="716"/>
      <c r="BX63" s="716"/>
      <c r="BY63" s="716"/>
      <c r="BZ63" s="716"/>
      <c r="CA63" s="716"/>
      <c r="CB63" s="716"/>
      <c r="CC63" s="716"/>
      <c r="CD63" s="716"/>
      <c r="CE63" s="716"/>
      <c r="CF63" s="716"/>
      <c r="CG63" s="716"/>
      <c r="CH63" s="716"/>
      <c r="CI63" s="716"/>
      <c r="CJ63" s="1099"/>
      <c r="CK63" s="1100"/>
      <c r="CL63" s="1100"/>
      <c r="CM63" s="1100"/>
      <c r="CN63" s="1100"/>
      <c r="CO63" s="1100"/>
      <c r="CP63" s="1101"/>
      <c r="CQ63" s="390"/>
      <c r="CR63" s="397"/>
      <c r="CS63" s="1100"/>
      <c r="CT63" s="1100"/>
      <c r="CU63" s="1100"/>
      <c r="CV63" s="397"/>
      <c r="CW63" s="1100"/>
      <c r="CX63" s="1102"/>
      <c r="CY63" s="104"/>
      <c r="CZ63" s="1100"/>
      <c r="DA63" s="1100"/>
      <c r="DB63" s="1100"/>
      <c r="DC63" s="1100"/>
      <c r="DD63" s="1100"/>
      <c r="DE63" s="1100"/>
      <c r="DF63" s="1103"/>
      <c r="DG63" s="1100"/>
      <c r="DH63" s="1100"/>
      <c r="DX63" s="389">
        <f t="shared" si="15"/>
        <v>0</v>
      </c>
      <c r="DY63" s="389">
        <f t="shared" si="16"/>
        <v>0</v>
      </c>
      <c r="DZ63" s="389">
        <f t="shared" si="17"/>
        <v>0</v>
      </c>
    </row>
    <row r="64" spans="1:174" ht="15" hidden="1" customHeight="1">
      <c r="A64" s="1104" t="s">
        <v>43</v>
      </c>
      <c r="B64" s="1105"/>
      <c r="C64" s="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1106"/>
      <c r="CK64" s="1107"/>
      <c r="CL64" s="1107"/>
      <c r="CM64" s="1108"/>
      <c r="CN64" s="1108"/>
      <c r="CO64" s="1107"/>
      <c r="CP64" s="1109"/>
      <c r="CQ64" s="1108"/>
      <c r="CR64" s="1110"/>
      <c r="CS64" s="1107"/>
      <c r="CT64" s="1107"/>
      <c r="CU64" s="1108"/>
      <c r="CV64" s="1110"/>
      <c r="CW64" s="1107"/>
      <c r="CX64" s="1111"/>
      <c r="CY64" s="1112"/>
      <c r="CZ64" s="1108"/>
      <c r="DA64" s="1107"/>
      <c r="DB64" s="1107"/>
      <c r="DC64" s="1108"/>
      <c r="DD64" s="1108"/>
      <c r="DE64" s="1107"/>
      <c r="DF64" s="1113"/>
      <c r="DG64" s="1114"/>
      <c r="DH64" s="1115"/>
      <c r="DX64" s="389">
        <f t="shared" si="15"/>
        <v>0</v>
      </c>
      <c r="DY64" s="389">
        <f t="shared" si="16"/>
        <v>0</v>
      </c>
      <c r="DZ64" s="389">
        <f t="shared" si="17"/>
        <v>0</v>
      </c>
    </row>
    <row r="65" spans="1:174" s="145" customFormat="1" ht="12" hidden="1" customHeight="1">
      <c r="A65" s="1116"/>
      <c r="B65" s="1116"/>
      <c r="N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  <c r="BD65" s="245"/>
      <c r="BE65" s="245"/>
      <c r="BF65" s="245"/>
      <c r="BG65" s="245"/>
      <c r="BH65" s="245"/>
      <c r="BI65" s="245"/>
      <c r="BJ65" s="245"/>
      <c r="BK65" s="245"/>
      <c r="BL65" s="245"/>
      <c r="BM65" s="245"/>
      <c r="BN65" s="245"/>
      <c r="BO65" s="245"/>
      <c r="BP65" s="245"/>
      <c r="BQ65" s="245"/>
      <c r="BR65" s="245"/>
      <c r="BS65" s="245"/>
      <c r="BT65" s="245"/>
      <c r="BU65" s="245"/>
      <c r="BV65" s="245"/>
      <c r="BW65" s="245"/>
      <c r="BX65" s="245"/>
      <c r="BY65" s="245"/>
      <c r="BZ65" s="245"/>
      <c r="CA65" s="245"/>
      <c r="CB65" s="245"/>
      <c r="CC65" s="245"/>
      <c r="CD65" s="245"/>
      <c r="CE65" s="245"/>
      <c r="CF65" s="245"/>
      <c r="CG65" s="245"/>
      <c r="CH65" s="245"/>
      <c r="CI65" s="245"/>
      <c r="CR65" s="1117"/>
      <c r="CV65" s="936"/>
      <c r="DI65" s="255"/>
      <c r="DJ65" s="25"/>
      <c r="DK65" s="25"/>
      <c r="DL65" s="25"/>
      <c r="DM65" s="25"/>
      <c r="DN65" s="25"/>
      <c r="DO65" s="25"/>
      <c r="DP65" s="25"/>
      <c r="DX65" s="389">
        <f t="shared" si="15"/>
        <v>0</v>
      </c>
      <c r="DY65" s="389">
        <f t="shared" si="16"/>
        <v>0</v>
      </c>
      <c r="DZ65" s="389">
        <f t="shared" si="17"/>
        <v>0</v>
      </c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</row>
    <row r="66" spans="1:174" s="240" customFormat="1" ht="18" hidden="1" customHeight="1" outlineLevel="1">
      <c r="B66" s="1118" t="s">
        <v>803</v>
      </c>
      <c r="N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5"/>
      <c r="AV66" s="245"/>
      <c r="AW66" s="245"/>
      <c r="AX66" s="245"/>
      <c r="AY66" s="245"/>
      <c r="AZ66" s="245"/>
      <c r="BA66" s="245"/>
      <c r="BB66" s="245"/>
      <c r="BC66" s="245"/>
      <c r="BD66" s="245"/>
      <c r="BE66" s="245"/>
      <c r="BF66" s="245"/>
      <c r="BG66" s="245"/>
      <c r="BH66" s="245"/>
      <c r="BI66" s="245"/>
      <c r="BJ66" s="245"/>
      <c r="BK66" s="245"/>
      <c r="BL66" s="245"/>
      <c r="BM66" s="245"/>
      <c r="BN66" s="245"/>
      <c r="BO66" s="245"/>
      <c r="BP66" s="245"/>
      <c r="BQ66" s="245"/>
      <c r="BR66" s="245"/>
      <c r="BS66" s="245"/>
      <c r="BT66" s="245"/>
      <c r="BU66" s="245"/>
      <c r="BV66" s="245"/>
      <c r="BW66" s="245"/>
      <c r="BX66" s="245"/>
      <c r="BY66" s="245"/>
      <c r="BZ66" s="245"/>
      <c r="CA66" s="245"/>
      <c r="CB66" s="245"/>
      <c r="CC66" s="245"/>
      <c r="CD66" s="245"/>
      <c r="CE66" s="245"/>
      <c r="CF66" s="245"/>
      <c r="CG66" s="245"/>
      <c r="CH66" s="245"/>
      <c r="CI66" s="245"/>
      <c r="CJ66" s="1119"/>
      <c r="CK66" s="1120"/>
      <c r="CL66" s="1120"/>
      <c r="CM66" s="145"/>
      <c r="CN66" s="145"/>
      <c r="CO66" s="145"/>
      <c r="CP66" s="169"/>
      <c r="CQ66" s="169"/>
      <c r="CR66" s="1121"/>
      <c r="CS66" s="145"/>
      <c r="CT66" s="145"/>
      <c r="CU66" s="1122"/>
      <c r="CV66" s="1123"/>
      <c r="CW66" s="145"/>
      <c r="CX66" s="245"/>
      <c r="CZ66" s="145"/>
      <c r="DA66" s="145"/>
      <c r="DB66" s="145"/>
      <c r="DC66" s="145"/>
      <c r="DD66" s="145"/>
      <c r="DF66" s="245"/>
      <c r="DI66" s="255"/>
      <c r="DJ66" s="25"/>
      <c r="DK66" s="25"/>
      <c r="DL66" s="25"/>
      <c r="DM66" s="25"/>
      <c r="DN66" s="25"/>
      <c r="DO66" s="25"/>
      <c r="DP66" s="25"/>
      <c r="DX66" s="389">
        <f t="shared" si="15"/>
        <v>0</v>
      </c>
      <c r="DY66" s="389">
        <f t="shared" si="16"/>
        <v>0</v>
      </c>
      <c r="DZ66" s="389">
        <f t="shared" si="17"/>
        <v>0</v>
      </c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</row>
    <row r="67" spans="1:174" s="240" customFormat="1" ht="18" hidden="1" customHeight="1" outlineLevel="1">
      <c r="B67" s="1118"/>
      <c r="K67" s="277"/>
      <c r="N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5"/>
      <c r="BH67" s="245"/>
      <c r="BI67" s="245"/>
      <c r="BJ67" s="245"/>
      <c r="BK67" s="245"/>
      <c r="BL67" s="245"/>
      <c r="BM67" s="245"/>
      <c r="BN67" s="245"/>
      <c r="BO67" s="245"/>
      <c r="BP67" s="245"/>
      <c r="BQ67" s="245"/>
      <c r="BR67" s="245"/>
      <c r="BS67" s="245"/>
      <c r="BT67" s="245"/>
      <c r="BU67" s="245"/>
      <c r="BV67" s="245"/>
      <c r="BW67" s="245"/>
      <c r="BX67" s="245"/>
      <c r="BY67" s="245"/>
      <c r="BZ67" s="245"/>
      <c r="CA67" s="245"/>
      <c r="CB67" s="245"/>
      <c r="CC67" s="245"/>
      <c r="CD67" s="245"/>
      <c r="CE67" s="245"/>
      <c r="CF67" s="245"/>
      <c r="CG67" s="245"/>
      <c r="CH67" s="245"/>
      <c r="CI67" s="245"/>
      <c r="CJ67" s="1120"/>
      <c r="CK67" s="145"/>
      <c r="CL67" s="145"/>
      <c r="CM67" s="145"/>
      <c r="CN67" s="145"/>
      <c r="CO67" s="145"/>
      <c r="CP67" s="169"/>
      <c r="CQ67" s="169"/>
      <c r="CR67" s="936"/>
      <c r="CS67" s="145"/>
      <c r="CT67" s="145"/>
      <c r="CU67" s="1122"/>
      <c r="CV67" s="1123"/>
      <c r="CW67" s="145"/>
      <c r="CX67" s="245"/>
      <c r="CZ67" s="145"/>
      <c r="DA67" s="145"/>
      <c r="DB67" s="145"/>
      <c r="DC67" s="145"/>
      <c r="DD67" s="145"/>
      <c r="DF67" s="245"/>
      <c r="DI67" s="255"/>
      <c r="DJ67" s="25"/>
      <c r="DK67" s="25"/>
      <c r="DL67" s="25"/>
      <c r="DM67" s="25"/>
      <c r="DN67" s="25"/>
      <c r="DO67" s="25"/>
      <c r="DP67" s="25"/>
      <c r="DX67" s="389">
        <f t="shared" si="15"/>
        <v>0</v>
      </c>
      <c r="DY67" s="389">
        <f t="shared" si="16"/>
        <v>0</v>
      </c>
      <c r="DZ67" s="389">
        <f t="shared" si="17"/>
        <v>0</v>
      </c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</row>
    <row r="68" spans="1:174" s="173" customFormat="1" ht="12.75" hidden="1" customHeight="1" outlineLevel="1">
      <c r="B68" s="1124" t="s">
        <v>804</v>
      </c>
      <c r="C68" s="135"/>
      <c r="D68" s="135"/>
      <c r="E68" s="135"/>
      <c r="F68" s="135"/>
      <c r="G68" s="135"/>
      <c r="H68" s="135"/>
      <c r="I68" s="135"/>
      <c r="J68" s="135"/>
      <c r="K68" s="277"/>
      <c r="L68" s="135"/>
      <c r="M68" s="135"/>
      <c r="N68" s="1125"/>
      <c r="O68" s="135"/>
      <c r="P68" s="135"/>
      <c r="Q68" s="135"/>
      <c r="R68" s="135"/>
      <c r="S68" s="135"/>
      <c r="T68" s="1125"/>
      <c r="U68" s="1125"/>
      <c r="V68" s="1125"/>
      <c r="W68" s="1125"/>
      <c r="X68" s="1125"/>
      <c r="Y68" s="1125"/>
      <c r="Z68" s="1125"/>
      <c r="AA68" s="1125"/>
      <c r="AB68" s="1125"/>
      <c r="AC68" s="1125"/>
      <c r="AD68" s="1125"/>
      <c r="AE68" s="1125"/>
      <c r="AF68" s="1125"/>
      <c r="AG68" s="1125"/>
      <c r="AH68" s="1125"/>
      <c r="AI68" s="1125"/>
      <c r="AJ68" s="1125"/>
      <c r="AK68" s="1125"/>
      <c r="AL68" s="1125"/>
      <c r="AM68" s="1125"/>
      <c r="AN68" s="1125"/>
      <c r="AO68" s="1125"/>
      <c r="AP68" s="1125"/>
      <c r="AQ68" s="1125"/>
      <c r="AR68" s="1125"/>
      <c r="AS68" s="1125"/>
      <c r="AT68" s="1125"/>
      <c r="AU68" s="1125"/>
      <c r="AV68" s="1125"/>
      <c r="AW68" s="1125"/>
      <c r="AX68" s="1125"/>
      <c r="AY68" s="1125"/>
      <c r="AZ68" s="1125"/>
      <c r="BA68" s="1125"/>
      <c r="BB68" s="1125"/>
      <c r="BC68" s="1125"/>
      <c r="BD68" s="1125"/>
      <c r="BE68" s="1125"/>
      <c r="BF68" s="1125"/>
      <c r="BG68" s="1125"/>
      <c r="BH68" s="1125"/>
      <c r="BI68" s="1125"/>
      <c r="BJ68" s="1125"/>
      <c r="BK68" s="1125"/>
      <c r="BL68" s="1125"/>
      <c r="BM68" s="1125"/>
      <c r="BN68" s="1125"/>
      <c r="BO68" s="1125"/>
      <c r="BP68" s="1125"/>
      <c r="BQ68" s="1125"/>
      <c r="BR68" s="1125"/>
      <c r="BS68" s="1125"/>
      <c r="BT68" s="1125"/>
      <c r="BU68" s="1125"/>
      <c r="BV68" s="1125"/>
      <c r="BW68" s="1125"/>
      <c r="BX68" s="1125"/>
      <c r="BY68" s="1125"/>
      <c r="BZ68" s="1125"/>
      <c r="CA68" s="1125"/>
      <c r="CB68" s="1125"/>
      <c r="CC68" s="1125"/>
      <c r="CD68" s="1125"/>
      <c r="CE68" s="1125"/>
      <c r="CF68" s="1125"/>
      <c r="CG68" s="1125"/>
      <c r="CH68" s="1125"/>
      <c r="CI68" s="1125"/>
      <c r="CJ68" s="1126"/>
      <c r="CK68" s="135"/>
      <c r="CL68" s="135"/>
      <c r="CM68" s="135"/>
      <c r="CN68" s="135"/>
      <c r="CO68" s="135"/>
      <c r="CP68" s="135"/>
      <c r="CQ68" s="135"/>
      <c r="CR68" s="1127"/>
      <c r="CS68" s="136"/>
      <c r="CT68" s="136"/>
      <c r="CU68" s="136"/>
      <c r="CV68" s="1127"/>
      <c r="CW68" s="136"/>
      <c r="CX68" s="1125"/>
      <c r="CY68" s="135"/>
      <c r="CZ68" s="136"/>
      <c r="DA68" s="136"/>
      <c r="DB68" s="136"/>
      <c r="DC68" s="136"/>
      <c r="DD68" s="136"/>
      <c r="DE68" s="135"/>
      <c r="DF68" s="1125"/>
      <c r="DG68" s="135"/>
      <c r="DH68" s="135"/>
      <c r="DI68" s="255"/>
      <c r="DJ68" s="25"/>
      <c r="DK68" s="25"/>
      <c r="DL68" s="25"/>
      <c r="DM68" s="25"/>
      <c r="DN68" s="25"/>
      <c r="DO68" s="25"/>
      <c r="DP68" s="25"/>
      <c r="DX68" s="389">
        <f t="shared" si="15"/>
        <v>0</v>
      </c>
      <c r="DY68" s="389">
        <f t="shared" si="16"/>
        <v>0</v>
      </c>
      <c r="DZ68" s="389">
        <f t="shared" si="17"/>
        <v>0</v>
      </c>
    </row>
    <row r="69" spans="1:174" ht="12.75" hidden="1" customHeight="1" outlineLevel="1">
      <c r="B69" s="1128"/>
      <c r="C69" s="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  <c r="BE69" s="245"/>
      <c r="BF69" s="245"/>
      <c r="BG69" s="245"/>
      <c r="BH69" s="245"/>
      <c r="BI69" s="245"/>
      <c r="BJ69" s="245"/>
      <c r="BK69" s="245"/>
      <c r="BL69" s="245"/>
      <c r="BM69" s="245"/>
      <c r="BN69" s="245"/>
      <c r="BO69" s="245"/>
      <c r="BP69" s="245"/>
      <c r="BQ69" s="245"/>
      <c r="BR69" s="245"/>
      <c r="BS69" s="245"/>
      <c r="BT69" s="245"/>
      <c r="BU69" s="245"/>
      <c r="BV69" s="245"/>
      <c r="BW69" s="245"/>
      <c r="BX69" s="245"/>
      <c r="BY69" s="245"/>
      <c r="BZ69" s="245"/>
      <c r="CA69" s="245"/>
      <c r="CB69" s="245"/>
      <c r="CC69" s="245"/>
      <c r="CD69" s="245"/>
      <c r="CE69" s="245"/>
      <c r="CF69" s="245"/>
      <c r="CG69" s="245"/>
      <c r="CH69" s="245"/>
      <c r="CI69" s="245"/>
      <c r="CJ69" s="1129"/>
      <c r="CK69" s="45"/>
      <c r="CL69" s="45"/>
      <c r="CM69" s="45"/>
      <c r="CN69" s="45"/>
      <c r="CO69" s="45"/>
      <c r="CP69" s="45"/>
      <c r="CQ69" s="45"/>
      <c r="CR69" s="936"/>
      <c r="CS69" s="145"/>
      <c r="CT69" s="145"/>
      <c r="CU69" s="145"/>
      <c r="CV69" s="936"/>
      <c r="CW69" s="145"/>
      <c r="CX69" s="245"/>
      <c r="CY69" s="45"/>
      <c r="CZ69" s="145"/>
      <c r="DA69" s="145"/>
      <c r="DB69" s="145"/>
      <c r="DC69" s="145"/>
      <c r="DD69" s="145"/>
      <c r="DE69" s="45"/>
      <c r="DF69" s="245"/>
      <c r="DG69" s="45"/>
      <c r="DH69" s="45"/>
      <c r="DX69" s="389">
        <f t="shared" si="15"/>
        <v>0</v>
      </c>
      <c r="DY69" s="389">
        <f t="shared" si="16"/>
        <v>0</v>
      </c>
      <c r="DZ69" s="389">
        <f t="shared" si="17"/>
        <v>0</v>
      </c>
    </row>
    <row r="70" spans="1:174" ht="12.75" hidden="1" customHeight="1" outlineLevel="1">
      <c r="B70" s="1118" t="s">
        <v>803</v>
      </c>
      <c r="C70" s="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  <c r="BM70" s="245"/>
      <c r="BN70" s="245"/>
      <c r="BO70" s="245"/>
      <c r="BP70" s="245"/>
      <c r="BQ70" s="245"/>
      <c r="BR70" s="245"/>
      <c r="BS70" s="245"/>
      <c r="BT70" s="245"/>
      <c r="BU70" s="245"/>
      <c r="BV70" s="245"/>
      <c r="BW70" s="245"/>
      <c r="BX70" s="245"/>
      <c r="BY70" s="245"/>
      <c r="BZ70" s="245"/>
      <c r="CA70" s="245"/>
      <c r="CB70" s="245"/>
      <c r="CC70" s="245"/>
      <c r="CD70" s="245"/>
      <c r="CE70" s="245"/>
      <c r="CF70" s="245"/>
      <c r="CG70" s="245"/>
      <c r="CH70" s="245"/>
      <c r="CI70" s="245"/>
      <c r="CJ70" s="1130"/>
      <c r="CK70" s="1130"/>
      <c r="CL70" s="1130"/>
      <c r="CM70" s="45"/>
      <c r="CN70" s="45"/>
      <c r="CO70" s="45"/>
      <c r="CP70" s="45"/>
      <c r="CQ70" s="45"/>
      <c r="CR70" s="936">
        <v>2648.3464589999999</v>
      </c>
      <c r="CS70" s="145"/>
      <c r="CT70" s="145"/>
      <c r="CU70" s="145"/>
      <c r="CV70" s="936"/>
      <c r="CW70" s="145"/>
      <c r="CX70" s="245"/>
      <c r="CY70" s="45"/>
      <c r="CZ70" s="145"/>
      <c r="DA70" s="145"/>
      <c r="DB70" s="145"/>
      <c r="DC70" s="145"/>
      <c r="DD70" s="145"/>
      <c r="DE70" s="45"/>
      <c r="DF70" s="245"/>
      <c r="DG70" s="45"/>
      <c r="DH70" s="45"/>
      <c r="DX70" s="389">
        <f t="shared" si="15"/>
        <v>0</v>
      </c>
      <c r="DY70" s="389">
        <f t="shared" si="16"/>
        <v>0</v>
      </c>
      <c r="DZ70" s="389">
        <f t="shared" si="17"/>
        <v>0</v>
      </c>
    </row>
    <row r="71" spans="1:174" ht="12.75" hidden="1" customHeight="1" outlineLevel="1">
      <c r="C71" s="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  <c r="BM71" s="245"/>
      <c r="BN71" s="245"/>
      <c r="BO71" s="245"/>
      <c r="BP71" s="245"/>
      <c r="BQ71" s="245"/>
      <c r="BR71" s="245"/>
      <c r="BS71" s="245"/>
      <c r="BT71" s="245"/>
      <c r="BU71" s="245"/>
      <c r="BV71" s="245"/>
      <c r="BW71" s="245"/>
      <c r="BX71" s="245"/>
      <c r="BY71" s="245"/>
      <c r="BZ71" s="245"/>
      <c r="CA71" s="245"/>
      <c r="CB71" s="245"/>
      <c r="CC71" s="245"/>
      <c r="CD71" s="245"/>
      <c r="CE71" s="245"/>
      <c r="CF71" s="245"/>
      <c r="CG71" s="245"/>
      <c r="CH71" s="245"/>
      <c r="CI71" s="245"/>
      <c r="CJ71" s="1131"/>
      <c r="CK71" s="45"/>
      <c r="CL71" s="45"/>
      <c r="CM71" s="45"/>
      <c r="CN71" s="45"/>
      <c r="CO71" s="45"/>
      <c r="CP71" s="45"/>
      <c r="CQ71" s="45"/>
      <c r="CR71" s="936">
        <f>CR70+CR56</f>
        <v>2648.3464589999999</v>
      </c>
      <c r="CS71" s="145"/>
      <c r="CT71" s="145"/>
      <c r="CU71" s="145"/>
      <c r="CV71" s="936"/>
      <c r="CW71" s="131"/>
      <c r="CX71" s="245"/>
      <c r="CY71" s="45"/>
      <c r="CZ71" s="145"/>
      <c r="DA71" s="145"/>
      <c r="DB71" s="145"/>
      <c r="DC71" s="145"/>
      <c r="DD71" s="145"/>
      <c r="DE71" s="45"/>
      <c r="DF71" s="245"/>
      <c r="DG71" s="45"/>
      <c r="DH71" s="45"/>
      <c r="DX71" s="389">
        <f t="shared" si="15"/>
        <v>0</v>
      </c>
      <c r="DY71" s="389">
        <f t="shared" si="16"/>
        <v>0</v>
      </c>
      <c r="DZ71" s="389">
        <f t="shared" si="17"/>
        <v>0</v>
      </c>
    </row>
    <row r="72" spans="1:174" ht="12.75" hidden="1" customHeight="1">
      <c r="C72" s="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245"/>
      <c r="BG72" s="245"/>
      <c r="BH72" s="245"/>
      <c r="BI72" s="245"/>
      <c r="BJ72" s="245"/>
      <c r="BK72" s="245"/>
      <c r="BL72" s="245"/>
      <c r="BM72" s="245"/>
      <c r="BN72" s="245"/>
      <c r="BO72" s="245"/>
      <c r="BP72" s="245"/>
      <c r="BQ72" s="245"/>
      <c r="BR72" s="245"/>
      <c r="BS72" s="245"/>
      <c r="BT72" s="245"/>
      <c r="BU72" s="245"/>
      <c r="BV72" s="245"/>
      <c r="BW72" s="245"/>
      <c r="BX72" s="245"/>
      <c r="BY72" s="245"/>
      <c r="BZ72" s="245"/>
      <c r="CA72" s="245"/>
      <c r="CB72" s="245"/>
      <c r="CC72" s="245"/>
      <c r="CD72" s="245"/>
      <c r="CE72" s="245"/>
      <c r="CF72" s="245"/>
      <c r="CG72" s="245"/>
      <c r="CH72" s="245"/>
      <c r="CI72" s="245"/>
      <c r="CJ72" s="841"/>
      <c r="CK72" s="841"/>
      <c r="CL72" s="841"/>
      <c r="CM72" s="841"/>
      <c r="CN72" s="841"/>
      <c r="CO72" s="841"/>
      <c r="CP72" s="841"/>
      <c r="CQ72" s="841"/>
      <c r="CR72" s="936"/>
      <c r="CS72" s="145"/>
      <c r="CT72" s="1132"/>
      <c r="CU72" s="145"/>
      <c r="CV72" s="936"/>
      <c r="CW72" s="145"/>
      <c r="CX72" s="245"/>
      <c r="CY72" s="45"/>
      <c r="CZ72" s="145"/>
      <c r="DA72" s="145"/>
      <c r="DB72" s="145"/>
      <c r="DC72" s="145"/>
      <c r="DD72" s="145"/>
      <c r="DE72" s="841"/>
      <c r="DF72" s="245"/>
      <c r="DG72" s="841"/>
      <c r="DH72" s="841"/>
      <c r="DX72" s="389">
        <f t="shared" si="15"/>
        <v>0</v>
      </c>
      <c r="DY72" s="389">
        <f t="shared" si="16"/>
        <v>0</v>
      </c>
      <c r="DZ72" s="389">
        <f t="shared" si="17"/>
        <v>0</v>
      </c>
    </row>
    <row r="73" spans="1:174" s="1133" customFormat="1" ht="12.75" hidden="1" customHeight="1">
      <c r="B73" s="1134" t="s">
        <v>805</v>
      </c>
      <c r="C73" s="1135"/>
      <c r="D73" s="1135"/>
      <c r="E73" s="1135"/>
      <c r="F73" s="1135"/>
      <c r="G73" s="1135"/>
      <c r="H73" s="1135"/>
      <c r="I73" s="1135"/>
      <c r="J73" s="1135"/>
      <c r="K73" s="1135"/>
      <c r="L73" s="1135"/>
      <c r="M73" s="1135"/>
      <c r="N73" s="1136"/>
      <c r="O73" s="1135"/>
      <c r="P73" s="1135"/>
      <c r="Q73" s="1135"/>
      <c r="R73" s="1135"/>
      <c r="S73" s="1135"/>
      <c r="T73" s="1136"/>
      <c r="U73" s="1136"/>
      <c r="V73" s="1136"/>
      <c r="W73" s="1136"/>
      <c r="X73" s="1136"/>
      <c r="Y73" s="1136"/>
      <c r="Z73" s="1136"/>
      <c r="AA73" s="1136"/>
      <c r="AB73" s="1136"/>
      <c r="AC73" s="1136"/>
      <c r="AD73" s="1136"/>
      <c r="AE73" s="1136"/>
      <c r="AF73" s="1136"/>
      <c r="AG73" s="1136"/>
      <c r="AH73" s="1136"/>
      <c r="AI73" s="1136"/>
      <c r="AJ73" s="1136"/>
      <c r="AK73" s="1136"/>
      <c r="AL73" s="1136"/>
      <c r="AM73" s="1136"/>
      <c r="AN73" s="1136"/>
      <c r="AO73" s="1136"/>
      <c r="AP73" s="1136"/>
      <c r="AQ73" s="1136"/>
      <c r="AR73" s="1136"/>
      <c r="AS73" s="1136"/>
      <c r="AT73" s="1136"/>
      <c r="AU73" s="1136"/>
      <c r="AV73" s="1136"/>
      <c r="AW73" s="1136"/>
      <c r="AX73" s="1136"/>
      <c r="AY73" s="1136"/>
      <c r="AZ73" s="1136"/>
      <c r="BA73" s="1136"/>
      <c r="BB73" s="1136"/>
      <c r="BC73" s="1136"/>
      <c r="BD73" s="1136"/>
      <c r="BE73" s="1136"/>
      <c r="BF73" s="1136"/>
      <c r="BG73" s="1136"/>
      <c r="BH73" s="1136"/>
      <c r="BI73" s="1136"/>
      <c r="BJ73" s="1136"/>
      <c r="BK73" s="1136"/>
      <c r="BL73" s="1136"/>
      <c r="BM73" s="1136"/>
      <c r="BN73" s="1136"/>
      <c r="BO73" s="1136"/>
      <c r="BP73" s="1136"/>
      <c r="BQ73" s="1136"/>
      <c r="BR73" s="1136"/>
      <c r="BS73" s="1136"/>
      <c r="BT73" s="1136"/>
      <c r="BU73" s="1136"/>
      <c r="BV73" s="1136"/>
      <c r="BW73" s="1136"/>
      <c r="BX73" s="1136"/>
      <c r="BY73" s="1136"/>
      <c r="BZ73" s="1136"/>
      <c r="CA73" s="1136"/>
      <c r="CB73" s="1136"/>
      <c r="CC73" s="1136"/>
      <c r="CD73" s="1136"/>
      <c r="CE73" s="1136"/>
      <c r="CF73" s="1136"/>
      <c r="CG73" s="1136"/>
      <c r="CH73" s="1136"/>
      <c r="CI73" s="1136"/>
      <c r="CJ73" s="1137"/>
      <c r="CK73" s="1137"/>
      <c r="CL73" s="1137"/>
      <c r="CM73" s="1138"/>
      <c r="CN73" s="1138"/>
      <c r="CO73" s="1138"/>
      <c r="CP73" s="1138"/>
      <c r="CQ73" s="1138"/>
      <c r="CR73" s="1139"/>
      <c r="CS73" s="1137"/>
      <c r="CT73" s="1140"/>
      <c r="CU73" s="1140"/>
      <c r="CV73" s="1139"/>
      <c r="CW73" s="1140"/>
      <c r="CX73" s="1136"/>
      <c r="CY73" s="1135"/>
      <c r="CZ73" s="1140"/>
      <c r="DA73" s="1140"/>
      <c r="DB73" s="1140"/>
      <c r="DC73" s="1140"/>
      <c r="DD73" s="1140"/>
      <c r="DE73" s="1138"/>
      <c r="DF73" s="1136"/>
      <c r="DG73" s="1138"/>
      <c r="DH73" s="1138"/>
      <c r="DI73" s="255"/>
      <c r="DJ73" s="25"/>
      <c r="DK73" s="25"/>
      <c r="DL73" s="25"/>
      <c r="DM73" s="25"/>
      <c r="DN73" s="25"/>
      <c r="DO73" s="25"/>
      <c r="DP73" s="25"/>
      <c r="DX73" s="389">
        <f t="shared" ref="DX73:DX104" si="20">(CS73-CZ73)*10^6</f>
        <v>0</v>
      </c>
      <c r="DY73" s="389">
        <f t="shared" ref="DY73:DY104" si="21">(CT73-DC73)*10^6</f>
        <v>0</v>
      </c>
      <c r="DZ73" s="389">
        <f t="shared" ref="DZ73:DZ104" si="22">(CW73-DD73)*10^6</f>
        <v>0</v>
      </c>
    </row>
    <row r="74" spans="1:174" ht="12.75" hidden="1" customHeight="1">
      <c r="B74" s="1134" t="s">
        <v>806</v>
      </c>
      <c r="C74" s="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1137"/>
      <c r="CK74" s="45"/>
      <c r="CL74" s="45"/>
      <c r="CM74" s="45"/>
      <c r="CN74" s="45"/>
      <c r="CO74" s="45"/>
      <c r="CP74" s="45"/>
      <c r="CQ74" s="45"/>
      <c r="CR74" s="936"/>
      <c r="CS74" s="145"/>
      <c r="CT74" s="145"/>
      <c r="CU74" s="145"/>
      <c r="CV74" s="936"/>
      <c r="CW74" s="145"/>
      <c r="CX74" s="245"/>
      <c r="CY74" s="45"/>
      <c r="CZ74" s="145"/>
      <c r="DA74" s="145"/>
      <c r="DB74" s="145"/>
      <c r="DC74" s="145"/>
      <c r="DD74" s="145"/>
      <c r="DE74" s="45"/>
      <c r="DF74" s="245"/>
      <c r="DG74" s="45"/>
      <c r="DH74" s="45"/>
      <c r="DX74" s="389">
        <f t="shared" si="20"/>
        <v>0</v>
      </c>
      <c r="DY74" s="389">
        <f t="shared" si="21"/>
        <v>0</v>
      </c>
      <c r="DZ74" s="389">
        <f t="shared" si="22"/>
        <v>0</v>
      </c>
    </row>
    <row r="75" spans="1:174" ht="12.75" hidden="1" customHeight="1">
      <c r="C75" s="45"/>
      <c r="D75" s="250"/>
      <c r="E75" s="250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  <c r="BD75" s="245"/>
      <c r="BE75" s="245"/>
      <c r="BF75" s="245"/>
      <c r="BG75" s="245"/>
      <c r="BH75" s="245"/>
      <c r="BI75" s="245"/>
      <c r="BJ75" s="245"/>
      <c r="BK75" s="245"/>
      <c r="BL75" s="245"/>
      <c r="BM75" s="245"/>
      <c r="BN75" s="245"/>
      <c r="BO75" s="245"/>
      <c r="BP75" s="245"/>
      <c r="BQ75" s="245"/>
      <c r="BR75" s="245"/>
      <c r="BS75" s="245"/>
      <c r="BT75" s="245"/>
      <c r="BU75" s="245"/>
      <c r="BV75" s="245"/>
      <c r="BW75" s="245"/>
      <c r="BX75" s="245"/>
      <c r="BY75" s="245"/>
      <c r="BZ75" s="245"/>
      <c r="CA75" s="245"/>
      <c r="CB75" s="245"/>
      <c r="CC75" s="245"/>
      <c r="CD75" s="245"/>
      <c r="CE75" s="245"/>
      <c r="CF75" s="245"/>
      <c r="CG75" s="245"/>
      <c r="CH75" s="245"/>
      <c r="CI75" s="245"/>
      <c r="CJ75" s="245"/>
      <c r="CK75" s="45"/>
      <c r="CL75" s="277"/>
      <c r="CM75" s="45"/>
      <c r="CN75" s="45"/>
      <c r="CO75" s="277"/>
      <c r="CP75" s="45"/>
      <c r="CQ75" s="45"/>
      <c r="CR75" s="1096">
        <f>CR7+CR58-CR60</f>
        <v>0</v>
      </c>
      <c r="CS75" s="1097">
        <f>CS7+CS58-CS60</f>
        <v>0</v>
      </c>
      <c r="CT75" s="145"/>
      <c r="CU75" s="145"/>
      <c r="CV75" s="936"/>
      <c r="CW75" s="145"/>
      <c r="CX75" s="245"/>
      <c r="CY75" s="45"/>
      <c r="CZ75" s="145"/>
      <c r="DA75" s="145"/>
      <c r="DB75" s="145"/>
      <c r="DC75" s="145"/>
      <c r="DD75" s="145"/>
      <c r="DE75" s="45"/>
      <c r="DF75" s="245"/>
      <c r="DG75" s="45"/>
      <c r="DH75" s="45"/>
      <c r="DX75" s="389">
        <f t="shared" si="20"/>
        <v>0</v>
      </c>
      <c r="DY75" s="389">
        <f t="shared" si="21"/>
        <v>0</v>
      </c>
      <c r="DZ75" s="389">
        <f t="shared" si="22"/>
        <v>0</v>
      </c>
    </row>
    <row r="76" spans="1:174" ht="12.75" hidden="1" customHeight="1">
      <c r="C76" s="45"/>
      <c r="D76" s="250"/>
      <c r="E76" s="250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5"/>
      <c r="BD76" s="245"/>
      <c r="BE76" s="245"/>
      <c r="BF76" s="245"/>
      <c r="BG76" s="245"/>
      <c r="BH76" s="245"/>
      <c r="BI76" s="245"/>
      <c r="BJ76" s="245"/>
      <c r="BK76" s="245"/>
      <c r="BL76" s="245"/>
      <c r="BM76" s="245"/>
      <c r="BN76" s="245"/>
      <c r="BO76" s="245"/>
      <c r="BP76" s="245"/>
      <c r="BQ76" s="245"/>
      <c r="BR76" s="245"/>
      <c r="BS76" s="245"/>
      <c r="BT76" s="277"/>
      <c r="BU76" s="245"/>
      <c r="BV76" s="245"/>
      <c r="BW76" s="245"/>
      <c r="BX76" s="245"/>
      <c r="BY76" s="245"/>
      <c r="BZ76" s="245"/>
      <c r="CA76" s="245"/>
      <c r="CB76" s="245"/>
      <c r="CC76" s="245"/>
      <c r="CD76" s="245"/>
      <c r="CE76" s="245"/>
      <c r="CF76" s="245"/>
      <c r="CG76" s="245"/>
      <c r="CH76" s="245"/>
      <c r="CI76" s="245"/>
      <c r="CJ76" s="277"/>
      <c r="CK76" s="1141"/>
      <c r="CL76" s="45"/>
      <c r="CM76" s="45"/>
      <c r="CN76" s="45"/>
      <c r="CO76" s="45"/>
      <c r="CP76" s="45"/>
      <c r="CQ76" s="45"/>
      <c r="CR76" s="936"/>
      <c r="CS76" s="145"/>
      <c r="CT76" s="145"/>
      <c r="CU76" s="145"/>
      <c r="CV76" s="936"/>
      <c r="CW76" s="145"/>
      <c r="CX76" s="245"/>
      <c r="CY76" s="45"/>
      <c r="CZ76" s="145"/>
      <c r="DA76" s="145"/>
      <c r="DB76" s="145"/>
      <c r="DC76" s="145"/>
      <c r="DD76" s="145"/>
      <c r="DE76" s="45"/>
      <c r="DF76" s="245"/>
      <c r="DG76" s="45"/>
      <c r="DH76" s="45"/>
      <c r="DX76" s="389">
        <f t="shared" si="20"/>
        <v>0</v>
      </c>
      <c r="DY76" s="389">
        <f t="shared" si="21"/>
        <v>0</v>
      </c>
      <c r="DZ76" s="389">
        <f t="shared" si="22"/>
        <v>0</v>
      </c>
    </row>
    <row r="77" spans="1:174" ht="12.75" hidden="1" customHeight="1">
      <c r="C77" s="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  <c r="BD77" s="245"/>
      <c r="BE77" s="245"/>
      <c r="BF77" s="245"/>
      <c r="BG77" s="245"/>
      <c r="BH77" s="245"/>
      <c r="BI77" s="245"/>
      <c r="BJ77" s="245"/>
      <c r="BK77" s="245"/>
      <c r="BL77" s="245"/>
      <c r="BM77" s="245"/>
      <c r="BN77" s="245"/>
      <c r="BO77" s="245"/>
      <c r="BP77" s="245"/>
      <c r="BQ77" s="245"/>
      <c r="BR77" s="245"/>
      <c r="BS77" s="245"/>
      <c r="BT77" s="245"/>
      <c r="BU77" s="245"/>
      <c r="BV77" s="245"/>
      <c r="BW77" s="245"/>
      <c r="BX77" s="245"/>
      <c r="BY77" s="245"/>
      <c r="BZ77" s="245"/>
      <c r="CA77" s="245"/>
      <c r="CB77" s="245"/>
      <c r="CC77" s="245"/>
      <c r="CD77" s="245"/>
      <c r="CE77" s="245"/>
      <c r="CF77" s="245"/>
      <c r="CG77" s="245"/>
      <c r="CH77" s="245"/>
      <c r="CI77" s="245"/>
      <c r="CJ77" s="277"/>
      <c r="CK77" s="1141"/>
      <c r="CL77" s="45"/>
      <c r="CM77" s="45"/>
      <c r="CN77" s="45"/>
      <c r="CO77" s="277"/>
      <c r="CP77" s="45"/>
      <c r="CQ77" s="45"/>
      <c r="CR77" s="936"/>
      <c r="CS77" s="145"/>
      <c r="CT77" s="145"/>
      <c r="CU77" s="145"/>
      <c r="CV77" s="936"/>
      <c r="CW77" s="145"/>
      <c r="CX77" s="245"/>
      <c r="CY77" s="45"/>
      <c r="CZ77" s="145"/>
      <c r="DA77" s="145"/>
      <c r="DB77" s="145"/>
      <c r="DC77" s="145"/>
      <c r="DD77" s="145"/>
      <c r="DE77" s="45"/>
      <c r="DF77" s="245"/>
      <c r="DG77" s="45"/>
      <c r="DH77" s="45"/>
      <c r="DX77" s="389">
        <f t="shared" si="20"/>
        <v>0</v>
      </c>
      <c r="DY77" s="389">
        <f t="shared" si="21"/>
        <v>0</v>
      </c>
      <c r="DZ77" s="389">
        <f t="shared" si="22"/>
        <v>0</v>
      </c>
    </row>
    <row r="78" spans="1:174" s="895" customFormat="1" ht="12.75" customHeight="1">
      <c r="C78" s="1142"/>
      <c r="D78" s="1142"/>
      <c r="E78" s="1142"/>
      <c r="F78" s="1142"/>
      <c r="G78" s="1142"/>
      <c r="H78" s="1142"/>
      <c r="I78" s="1142"/>
      <c r="J78" s="1142"/>
      <c r="K78" s="1142"/>
      <c r="L78" s="1142"/>
      <c r="M78" s="1142"/>
      <c r="N78" s="1143"/>
      <c r="O78" s="1142"/>
      <c r="P78" s="1142"/>
      <c r="Q78" s="1142"/>
      <c r="R78" s="1142"/>
      <c r="S78" s="1142"/>
      <c r="T78" s="1143"/>
      <c r="U78" s="1143"/>
      <c r="V78" s="1143"/>
      <c r="W78" s="1143"/>
      <c r="X78" s="1143"/>
      <c r="Y78" s="1143"/>
      <c r="Z78" s="1143"/>
      <c r="AA78" s="1143"/>
      <c r="AB78" s="1143"/>
      <c r="AC78" s="1143"/>
      <c r="AD78" s="1143"/>
      <c r="AE78" s="1143"/>
      <c r="AF78" s="1143"/>
      <c r="AG78" s="1143"/>
      <c r="AH78" s="1143"/>
      <c r="AI78" s="1143"/>
      <c r="AJ78" s="1143"/>
      <c r="AK78" s="1143"/>
      <c r="AL78" s="1143"/>
      <c r="AM78" s="1143"/>
      <c r="AN78" s="1143"/>
      <c r="AO78" s="1143"/>
      <c r="AP78" s="1143"/>
      <c r="AQ78" s="1143"/>
      <c r="AR78" s="1143"/>
      <c r="AS78" s="1143"/>
      <c r="AT78" s="1143"/>
      <c r="AU78" s="1143"/>
      <c r="AV78" s="1143"/>
      <c r="AW78" s="1143"/>
      <c r="AX78" s="1143"/>
      <c r="AY78" s="1143"/>
      <c r="AZ78" s="1143"/>
      <c r="BA78" s="1143"/>
      <c r="BB78" s="1143"/>
      <c r="BC78" s="1143"/>
      <c r="BD78" s="1143"/>
      <c r="BE78" s="1143"/>
      <c r="BF78" s="1143"/>
      <c r="BG78" s="1143"/>
      <c r="BH78" s="1143"/>
      <c r="BI78" s="1143"/>
      <c r="BJ78" s="1143"/>
      <c r="BK78" s="1143"/>
      <c r="BL78" s="1143"/>
      <c r="BM78" s="1143"/>
      <c r="BN78" s="1143"/>
      <c r="BO78" s="1143"/>
      <c r="BP78" s="1143"/>
      <c r="BQ78" s="1143"/>
      <c r="BR78" s="1143"/>
      <c r="BS78" s="1143"/>
      <c r="BT78" s="1143"/>
      <c r="BU78" s="1143"/>
      <c r="BV78" s="1143"/>
      <c r="BW78" s="1143"/>
      <c r="BX78" s="1143"/>
      <c r="BY78" s="1143"/>
      <c r="BZ78" s="1143"/>
      <c r="CA78" s="1143"/>
      <c r="CB78" s="1143"/>
      <c r="CC78" s="1143"/>
      <c r="CD78" s="1143"/>
      <c r="CE78" s="1143"/>
      <c r="CF78" s="1143"/>
      <c r="CG78" s="1143"/>
      <c r="CH78" s="1143"/>
      <c r="CI78" s="1143"/>
      <c r="CJ78" s="1142"/>
      <c r="CK78" s="1142"/>
      <c r="CL78" s="1142"/>
      <c r="CM78" s="1142"/>
      <c r="CN78" s="1142"/>
      <c r="CO78" s="1142"/>
      <c r="CP78" s="1142"/>
      <c r="CQ78" s="1142"/>
      <c r="CR78" s="1144"/>
      <c r="CS78" s="1145"/>
      <c r="CT78" s="1145"/>
      <c r="CU78" s="1145"/>
      <c r="CV78" s="1144"/>
      <c r="CW78" s="1145"/>
      <c r="CX78" s="1143"/>
      <c r="CY78" s="1142"/>
      <c r="CZ78" s="1145"/>
      <c r="DA78" s="1145"/>
      <c r="DB78" s="1145"/>
      <c r="DC78" s="1145"/>
      <c r="DD78" s="1145"/>
      <c r="DE78" s="1142"/>
      <c r="DF78" s="1143"/>
      <c r="DG78" s="1142"/>
      <c r="DH78" s="1142"/>
      <c r="DI78" s="255"/>
      <c r="DJ78" s="25"/>
      <c r="DK78" s="25"/>
      <c r="DL78" s="25"/>
      <c r="DM78" s="25"/>
      <c r="DN78" s="25"/>
      <c r="DO78" s="25"/>
      <c r="DP78" s="25"/>
      <c r="DX78" s="389">
        <f t="shared" si="20"/>
        <v>0</v>
      </c>
      <c r="DY78" s="389">
        <f t="shared" si="21"/>
        <v>0</v>
      </c>
      <c r="DZ78" s="389">
        <f t="shared" si="22"/>
        <v>0</v>
      </c>
    </row>
    <row r="79" spans="1:174" s="895" customFormat="1" ht="13">
      <c r="C79" s="1142"/>
      <c r="D79" s="1146"/>
      <c r="E79" s="1142"/>
      <c r="F79" s="1142"/>
      <c r="G79" s="1142"/>
      <c r="H79" s="1142"/>
      <c r="I79" s="1142"/>
      <c r="J79" s="1142"/>
      <c r="K79" s="1142"/>
      <c r="L79" s="1142"/>
      <c r="M79" s="1142"/>
      <c r="N79" s="1143"/>
      <c r="O79" s="1142"/>
      <c r="P79" s="1147"/>
      <c r="Q79" s="1147"/>
      <c r="R79" s="1147"/>
      <c r="S79" s="1147"/>
      <c r="T79" s="1147"/>
      <c r="U79" s="1147"/>
      <c r="V79" s="1147"/>
      <c r="W79" s="1147"/>
      <c r="X79" s="1147"/>
      <c r="Y79" s="1147"/>
      <c r="Z79" s="1147"/>
      <c r="AA79" s="1147"/>
      <c r="AB79" s="1147"/>
      <c r="AC79" s="1147"/>
      <c r="AD79" s="1147"/>
      <c r="AE79" s="1147"/>
      <c r="AF79" s="1147"/>
      <c r="AG79" s="1147"/>
      <c r="AH79" s="1147"/>
      <c r="AI79" s="1147"/>
      <c r="AJ79" s="1147"/>
      <c r="AK79" s="1147"/>
      <c r="AL79" s="1147"/>
      <c r="AM79" s="1147"/>
      <c r="AN79" s="1147"/>
      <c r="AO79" s="1147"/>
      <c r="AP79" s="1147"/>
      <c r="AQ79" s="1147"/>
      <c r="AR79" s="1147"/>
      <c r="AS79" s="1147"/>
      <c r="AT79" s="1147"/>
      <c r="AU79" s="1147"/>
      <c r="AV79" s="1147"/>
      <c r="AW79" s="1147"/>
      <c r="AX79" s="1147"/>
      <c r="AY79" s="1147"/>
      <c r="AZ79" s="1147"/>
      <c r="BA79" s="1147"/>
      <c r="BB79" s="1147"/>
      <c r="BC79" s="1147"/>
      <c r="BD79" s="1147"/>
      <c r="BE79" s="1147"/>
      <c r="BF79" s="1147"/>
      <c r="BG79" s="1147"/>
      <c r="BH79" s="1147"/>
      <c r="BI79" s="1147"/>
      <c r="BJ79" s="1147"/>
      <c r="BK79" s="1147"/>
      <c r="BL79" s="1147"/>
      <c r="BM79" s="1147"/>
      <c r="BN79" s="1147"/>
      <c r="BO79" s="1147"/>
      <c r="BP79" s="1147"/>
      <c r="BQ79" s="1147"/>
      <c r="BR79" s="1147"/>
      <c r="BS79" s="1147"/>
      <c r="BT79" s="1147"/>
      <c r="BU79" s="1147"/>
      <c r="BV79" s="1147"/>
      <c r="BW79" s="1147"/>
      <c r="BX79" s="1147"/>
      <c r="BY79" s="1147"/>
      <c r="BZ79" s="1147"/>
      <c r="CA79" s="1147"/>
      <c r="CB79" s="1147"/>
      <c r="CC79" s="1147"/>
      <c r="CD79" s="1147"/>
      <c r="CE79" s="1147"/>
      <c r="CF79" s="1147"/>
      <c r="CG79" s="1147"/>
      <c r="CH79" s="1147"/>
      <c r="CI79" s="1147"/>
      <c r="CJ79" s="1147"/>
      <c r="CK79" s="1147"/>
      <c r="CL79" s="1147"/>
      <c r="CM79" s="1147"/>
      <c r="CN79" s="1147"/>
      <c r="CO79" s="1147"/>
      <c r="CP79" s="1147"/>
      <c r="CQ79" s="1147"/>
      <c r="CR79" s="1148"/>
      <c r="CS79" s="1147"/>
      <c r="CT79" s="1147"/>
      <c r="CU79" s="1147"/>
      <c r="CV79" s="1147"/>
      <c r="CW79" s="1147"/>
      <c r="CX79" s="1143"/>
      <c r="CY79" s="1142"/>
      <c r="CZ79" s="1145"/>
      <c r="DA79" s="1145"/>
      <c r="DB79" s="1145"/>
      <c r="DC79" s="1145"/>
      <c r="DD79" s="1145"/>
      <c r="DE79" s="1142"/>
      <c r="DF79" s="1143"/>
      <c r="DG79" s="1142"/>
      <c r="DH79" s="1142"/>
      <c r="DI79" s="255"/>
      <c r="DJ79" s="25"/>
      <c r="DK79" s="25"/>
      <c r="DL79" s="25"/>
      <c r="DM79" s="25"/>
      <c r="DN79" s="25"/>
      <c r="DO79" s="25"/>
      <c r="DP79" s="25"/>
      <c r="DX79" s="389">
        <f t="shared" si="20"/>
        <v>0</v>
      </c>
      <c r="DY79" s="389">
        <f t="shared" si="21"/>
        <v>0</v>
      </c>
      <c r="DZ79" s="389">
        <f t="shared" si="22"/>
        <v>0</v>
      </c>
    </row>
    <row r="80" spans="1:174" s="895" customFormat="1" ht="13" hidden="1">
      <c r="C80" s="1142"/>
      <c r="D80" s="1142"/>
      <c r="E80" s="1142"/>
      <c r="F80" s="1142"/>
      <c r="G80" s="1142"/>
      <c r="H80" s="1142"/>
      <c r="I80" s="1142"/>
      <c r="J80" s="1142"/>
      <c r="K80" s="1142"/>
      <c r="L80" s="1142"/>
      <c r="M80" s="1142"/>
      <c r="N80" s="1143"/>
      <c r="O80" s="1142"/>
      <c r="P80" s="1142"/>
      <c r="Q80" s="1142"/>
      <c r="R80" s="1142"/>
      <c r="S80" s="1142"/>
      <c r="T80" s="1143"/>
      <c r="U80" s="1143"/>
      <c r="V80" s="1143"/>
      <c r="W80" s="1143"/>
      <c r="X80" s="1143"/>
      <c r="Y80" s="1143"/>
      <c r="Z80" s="1143"/>
      <c r="AA80" s="1143"/>
      <c r="AB80" s="1143"/>
      <c r="AC80" s="1143"/>
      <c r="AD80" s="1143"/>
      <c r="AE80" s="1143"/>
      <c r="AF80" s="1143"/>
      <c r="AG80" s="1143"/>
      <c r="AH80" s="1143"/>
      <c r="AI80" s="1143"/>
      <c r="AJ80" s="1143"/>
      <c r="AK80" s="1143"/>
      <c r="AL80" s="1143"/>
      <c r="AM80" s="1143"/>
      <c r="AN80" s="1143"/>
      <c r="AO80" s="1143"/>
      <c r="AP80" s="1143"/>
      <c r="AQ80" s="1143"/>
      <c r="AR80" s="1143"/>
      <c r="AS80" s="1143"/>
      <c r="AT80" s="1143"/>
      <c r="AU80" s="1143"/>
      <c r="AV80" s="1143"/>
      <c r="AW80" s="1143"/>
      <c r="AX80" s="1143"/>
      <c r="AY80" s="1143"/>
      <c r="AZ80" s="1143"/>
      <c r="BA80" s="1143"/>
      <c r="BB80" s="1143"/>
      <c r="BC80" s="1143"/>
      <c r="BD80" s="1143"/>
      <c r="BE80" s="1143"/>
      <c r="BF80" s="1143"/>
      <c r="BG80" s="1143"/>
      <c r="BH80" s="1143"/>
      <c r="BI80" s="1143"/>
      <c r="BJ80" s="1143"/>
      <c r="BK80" s="1143"/>
      <c r="BL80" s="1143"/>
      <c r="BM80" s="1143"/>
      <c r="BN80" s="1143"/>
      <c r="BO80" s="1143"/>
      <c r="BP80" s="1143"/>
      <c r="BQ80" s="1143"/>
      <c r="BR80" s="1143"/>
      <c r="BS80" s="1143"/>
      <c r="BT80" s="1149"/>
      <c r="BU80" s="1143"/>
      <c r="BV80" s="1143"/>
      <c r="BW80" s="1143"/>
      <c r="BX80" s="1143"/>
      <c r="BY80" s="1143"/>
      <c r="BZ80" s="1143"/>
      <c r="CA80" s="1143"/>
      <c r="CB80" s="1143"/>
      <c r="CC80" s="1143"/>
      <c r="CD80" s="1143"/>
      <c r="CE80" s="1143"/>
      <c r="CF80" s="1143"/>
      <c r="CG80" s="1143"/>
      <c r="CH80" s="1143"/>
      <c r="CI80" s="1143"/>
      <c r="CJ80" s="1142"/>
      <c r="CK80" s="1142"/>
      <c r="CL80" s="1142"/>
      <c r="CM80" s="1142"/>
      <c r="CN80" s="1142"/>
      <c r="CO80" s="1146"/>
      <c r="CP80" s="1142"/>
      <c r="CQ80" s="1142"/>
      <c r="CR80" s="1148" t="s">
        <v>807</v>
      </c>
      <c r="CS80" s="477">
        <v>553900786</v>
      </c>
      <c r="CT80" s="1145"/>
      <c r="CU80" s="1145"/>
      <c r="CV80" s="1144"/>
      <c r="CW80" s="1145"/>
      <c r="CX80" s="1143"/>
      <c r="CY80" s="1142"/>
      <c r="CZ80" s="1145"/>
      <c r="DA80" s="1145"/>
      <c r="DB80" s="1145"/>
      <c r="DC80" s="1145"/>
      <c r="DD80" s="1145"/>
      <c r="DE80" s="1142"/>
      <c r="DF80" s="1143"/>
      <c r="DG80" s="1142"/>
      <c r="DH80" s="1142"/>
      <c r="DI80" s="255"/>
      <c r="DJ80" s="25"/>
      <c r="DK80" s="25"/>
      <c r="DL80" s="25"/>
      <c r="DM80" s="25"/>
      <c r="DN80" s="25"/>
      <c r="DO80" s="25"/>
      <c r="DP80" s="25"/>
      <c r="DX80" s="389">
        <f t="shared" si="20"/>
        <v>553900786000000</v>
      </c>
      <c r="DY80" s="389">
        <f t="shared" si="21"/>
        <v>0</v>
      </c>
      <c r="DZ80" s="389">
        <f t="shared" si="22"/>
        <v>0</v>
      </c>
    </row>
    <row r="81" spans="3:130" ht="13" hidden="1">
      <c r="C81" s="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  <c r="BM81" s="245"/>
      <c r="BN81" s="245"/>
      <c r="BO81" s="245"/>
      <c r="BP81" s="245"/>
      <c r="BQ81" s="245"/>
      <c r="BR81" s="245"/>
      <c r="BS81" s="245"/>
      <c r="BT81" s="245"/>
      <c r="BU81" s="245"/>
      <c r="BV81" s="245"/>
      <c r="BW81" s="245"/>
      <c r="BX81" s="245"/>
      <c r="BY81" s="245"/>
      <c r="BZ81" s="245"/>
      <c r="CA81" s="245"/>
      <c r="CB81" s="245"/>
      <c r="CC81" s="245"/>
      <c r="CD81" s="245"/>
      <c r="CE81" s="245"/>
      <c r="CF81" s="245"/>
      <c r="CG81" s="245"/>
      <c r="CH81" s="245"/>
      <c r="CI81" s="245"/>
      <c r="CJ81" s="45"/>
      <c r="CK81" s="45"/>
      <c r="CL81" s="45"/>
      <c r="CM81" s="45"/>
      <c r="CN81" s="45"/>
      <c r="CO81" s="45"/>
      <c r="CP81" s="45"/>
      <c r="CQ81" s="45"/>
      <c r="CR81" s="1148" t="s">
        <v>808</v>
      </c>
      <c r="CS81" s="145">
        <v>56156068.449152596</v>
      </c>
      <c r="CT81" s="145"/>
      <c r="CU81" s="145"/>
      <c r="CV81" s="936"/>
      <c r="CW81" s="145"/>
      <c r="CX81" s="245"/>
      <c r="CY81" s="45"/>
      <c r="CZ81" s="145"/>
      <c r="DA81" s="145"/>
      <c r="DB81" s="145"/>
      <c r="DC81" s="145"/>
      <c r="DD81" s="145"/>
      <c r="DE81" s="45"/>
      <c r="DF81" s="245"/>
      <c r="DG81" s="45"/>
      <c r="DH81" s="45"/>
      <c r="DX81" s="389">
        <f t="shared" si="20"/>
        <v>56156068449152.594</v>
      </c>
      <c r="DY81" s="389">
        <f t="shared" si="21"/>
        <v>0</v>
      </c>
      <c r="DZ81" s="389">
        <f t="shared" si="22"/>
        <v>0</v>
      </c>
    </row>
    <row r="82" spans="3:130" ht="13" hidden="1">
      <c r="C82" s="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  <c r="BE82" s="245"/>
      <c r="BF82" s="245"/>
      <c r="BG82" s="245"/>
      <c r="BH82" s="245"/>
      <c r="BI82" s="245"/>
      <c r="BJ82" s="245"/>
      <c r="BK82" s="245"/>
      <c r="BL82" s="245"/>
      <c r="BM82" s="245"/>
      <c r="BN82" s="245"/>
      <c r="BO82" s="245"/>
      <c r="BP82" s="245"/>
      <c r="BQ82" s="245"/>
      <c r="BR82" s="245"/>
      <c r="BS82" s="245"/>
      <c r="BT82" s="245"/>
      <c r="BU82" s="245"/>
      <c r="BV82" s="245"/>
      <c r="BW82" s="245"/>
      <c r="BX82" s="245"/>
      <c r="BY82" s="245"/>
      <c r="BZ82" s="245"/>
      <c r="CA82" s="245"/>
      <c r="CB82" s="245"/>
      <c r="CC82" s="245"/>
      <c r="CD82" s="245"/>
      <c r="CE82" s="245"/>
      <c r="CF82" s="245"/>
      <c r="CG82" s="245"/>
      <c r="CH82" s="245"/>
      <c r="CI82" s="245"/>
      <c r="CJ82" s="45"/>
      <c r="CK82" s="45"/>
      <c r="CL82" s="45"/>
      <c r="CM82" s="45"/>
      <c r="CN82" s="45"/>
      <c r="CO82" s="277"/>
      <c r="CP82" s="1150"/>
      <c r="CQ82" s="45"/>
      <c r="CR82" s="936"/>
      <c r="CS82" s="145">
        <f>CS80-CS81</f>
        <v>497744717.55084741</v>
      </c>
      <c r="CT82" s="145"/>
      <c r="CU82" s="145"/>
      <c r="CV82" s="936"/>
      <c r="CW82" s="145"/>
      <c r="CX82" s="245"/>
      <c r="CY82" s="45"/>
      <c r="CZ82" s="145"/>
      <c r="DA82" s="145"/>
      <c r="DB82" s="145"/>
      <c r="DC82" s="145"/>
      <c r="DD82" s="145"/>
      <c r="DE82" s="45"/>
      <c r="DF82" s="245"/>
      <c r="DG82" s="45"/>
      <c r="DH82" s="45"/>
      <c r="DX82" s="389">
        <f t="shared" si="20"/>
        <v>497744717550847.44</v>
      </c>
      <c r="DY82" s="389">
        <f t="shared" si="21"/>
        <v>0</v>
      </c>
      <c r="DZ82" s="389">
        <f t="shared" si="22"/>
        <v>0</v>
      </c>
    </row>
    <row r="83" spans="3:130" ht="13" hidden="1">
      <c r="C83" s="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245"/>
      <c r="BM83" s="245"/>
      <c r="BN83" s="245"/>
      <c r="BO83" s="245"/>
      <c r="BP83" s="245"/>
      <c r="BQ83" s="245"/>
      <c r="BR83" s="245"/>
      <c r="BS83" s="245"/>
      <c r="BT83" s="245"/>
      <c r="BU83" s="245"/>
      <c r="BV83" s="245"/>
      <c r="BW83" s="245"/>
      <c r="BX83" s="245"/>
      <c r="BY83" s="245"/>
      <c r="BZ83" s="245"/>
      <c r="CA83" s="245"/>
      <c r="CB83" s="245"/>
      <c r="CC83" s="245"/>
      <c r="CD83" s="245"/>
      <c r="CE83" s="245"/>
      <c r="CF83" s="245"/>
      <c r="CG83" s="245"/>
      <c r="CH83" s="245"/>
      <c r="CI83" s="245"/>
      <c r="CJ83" s="45"/>
      <c r="CK83" s="45"/>
      <c r="CL83" s="45"/>
      <c r="CM83" s="45"/>
      <c r="CN83" s="45"/>
      <c r="CO83" s="45"/>
      <c r="CP83" s="45"/>
      <c r="CQ83" s="45"/>
      <c r="CR83" s="936"/>
      <c r="CS83" s="145">
        <v>497744717.55084801</v>
      </c>
      <c r="CT83" s="145"/>
      <c r="CU83" s="145"/>
      <c r="CV83" s="936"/>
      <c r="CW83" s="145"/>
      <c r="CX83" s="245"/>
      <c r="CY83" s="45"/>
      <c r="CZ83" s="145"/>
      <c r="DA83" s="145"/>
      <c r="DB83" s="145"/>
      <c r="DC83" s="145"/>
      <c r="DD83" s="145"/>
      <c r="DE83" s="45"/>
      <c r="DF83" s="245"/>
      <c r="DG83" s="45"/>
      <c r="DH83" s="45"/>
      <c r="DX83" s="389">
        <f t="shared" si="20"/>
        <v>497744717550848</v>
      </c>
      <c r="DY83" s="389">
        <f t="shared" si="21"/>
        <v>0</v>
      </c>
      <c r="DZ83" s="389">
        <f t="shared" si="22"/>
        <v>0</v>
      </c>
    </row>
    <row r="84" spans="3:130" ht="13" hidden="1">
      <c r="C84" s="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  <c r="BE84" s="245"/>
      <c r="BF84" s="245"/>
      <c r="BG84" s="245"/>
      <c r="BH84" s="245"/>
      <c r="BI84" s="245"/>
      <c r="BJ84" s="245"/>
      <c r="BK84" s="245"/>
      <c r="BL84" s="245"/>
      <c r="BM84" s="245"/>
      <c r="BN84" s="245"/>
      <c r="BO84" s="245"/>
      <c r="BP84" s="245"/>
      <c r="BQ84" s="245"/>
      <c r="BR84" s="245"/>
      <c r="BS84" s="245"/>
      <c r="BT84" s="245"/>
      <c r="BU84" s="245"/>
      <c r="BV84" s="245"/>
      <c r="BW84" s="245"/>
      <c r="BX84" s="245"/>
      <c r="BY84" s="245"/>
      <c r="BZ84" s="245"/>
      <c r="CA84" s="245"/>
      <c r="CB84" s="245"/>
      <c r="CC84" s="245"/>
      <c r="CD84" s="245"/>
      <c r="CE84" s="245"/>
      <c r="CF84" s="245"/>
      <c r="CG84" s="245"/>
      <c r="CH84" s="245"/>
      <c r="CI84" s="245"/>
      <c r="CJ84" s="45"/>
      <c r="CK84" s="45"/>
      <c r="CL84" s="45"/>
      <c r="CM84" s="45"/>
      <c r="CN84" s="45"/>
      <c r="CO84" s="45"/>
      <c r="CP84" s="45"/>
      <c r="CQ84" s="45"/>
      <c r="CR84" s="936"/>
      <c r="CS84" s="145"/>
      <c r="CT84" s="145"/>
      <c r="CU84" s="145"/>
      <c r="CV84" s="936"/>
      <c r="CW84" s="145"/>
      <c r="CX84" s="245"/>
      <c r="CY84" s="45"/>
      <c r="CZ84" s="145"/>
      <c r="DA84" s="145"/>
      <c r="DB84" s="145"/>
      <c r="DC84" s="145"/>
      <c r="DD84" s="145"/>
      <c r="DE84" s="45"/>
      <c r="DF84" s="245"/>
      <c r="DG84" s="45"/>
      <c r="DH84" s="45"/>
      <c r="DX84" s="389">
        <f t="shared" si="20"/>
        <v>0</v>
      </c>
      <c r="DY84" s="389">
        <f t="shared" si="21"/>
        <v>0</v>
      </c>
      <c r="DZ84" s="389">
        <f t="shared" si="22"/>
        <v>0</v>
      </c>
    </row>
    <row r="85" spans="3:130" ht="13">
      <c r="C85" s="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245"/>
      <c r="BG85" s="245"/>
      <c r="BH85" s="245"/>
      <c r="BI85" s="245"/>
      <c r="BJ85" s="245"/>
      <c r="BK85" s="245"/>
      <c r="BL85" s="245"/>
      <c r="BM85" s="245"/>
      <c r="BN85" s="245"/>
      <c r="BO85" s="245"/>
      <c r="BP85" s="245"/>
      <c r="BQ85" s="245"/>
      <c r="BR85" s="245"/>
      <c r="BS85" s="245"/>
      <c r="BT85" s="245"/>
      <c r="BU85" s="245"/>
      <c r="BV85" s="245"/>
      <c r="BW85" s="245"/>
      <c r="BX85" s="245"/>
      <c r="BY85" s="245"/>
      <c r="BZ85" s="245"/>
      <c r="CA85" s="245"/>
      <c r="CB85" s="245"/>
      <c r="CC85" s="245"/>
      <c r="CD85" s="245"/>
      <c r="CE85" s="245"/>
      <c r="CF85" s="245"/>
      <c r="CG85" s="245"/>
      <c r="CH85" s="245"/>
      <c r="CI85" s="245"/>
      <c r="CJ85" s="45"/>
      <c r="CK85" s="45"/>
      <c r="CL85" s="45"/>
      <c r="CM85" s="45"/>
      <c r="CN85" s="45"/>
      <c r="CO85" s="45"/>
      <c r="CP85" s="45"/>
      <c r="CQ85" s="45"/>
      <c r="CR85" s="936"/>
      <c r="CS85" s="145"/>
      <c r="CT85" s="145"/>
      <c r="CU85" s="145"/>
      <c r="CV85" s="936"/>
      <c r="CW85" s="145"/>
      <c r="CX85" s="245"/>
      <c r="CY85" s="45"/>
      <c r="CZ85" s="145"/>
      <c r="DA85" s="145"/>
      <c r="DB85" s="145"/>
      <c r="DC85" s="145"/>
      <c r="DD85" s="145"/>
      <c r="DE85" s="45"/>
      <c r="DF85" s="245"/>
      <c r="DG85" s="45"/>
      <c r="DH85" s="45"/>
      <c r="DX85" s="389">
        <f t="shared" si="20"/>
        <v>0</v>
      </c>
      <c r="DY85" s="389">
        <f t="shared" si="21"/>
        <v>0</v>
      </c>
      <c r="DZ85" s="389">
        <f t="shared" si="22"/>
        <v>0</v>
      </c>
    </row>
    <row r="86" spans="3:130" ht="13">
      <c r="C86" s="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  <c r="BE86" s="245"/>
      <c r="BF86" s="245"/>
      <c r="BG86" s="245"/>
      <c r="BH86" s="245"/>
      <c r="BI86" s="245"/>
      <c r="BJ86" s="245"/>
      <c r="BK86" s="245"/>
      <c r="BL86" s="245"/>
      <c r="BM86" s="245"/>
      <c r="BN86" s="245"/>
      <c r="BO86" s="245"/>
      <c r="BP86" s="245"/>
      <c r="BQ86" s="245"/>
      <c r="BR86" s="245"/>
      <c r="BS86" s="245"/>
      <c r="BT86" s="245"/>
      <c r="BU86" s="245"/>
      <c r="BV86" s="245"/>
      <c r="BW86" s="245"/>
      <c r="BX86" s="245"/>
      <c r="BY86" s="245"/>
      <c r="BZ86" s="245"/>
      <c r="CA86" s="245"/>
      <c r="CB86" s="245"/>
      <c r="CC86" s="245"/>
      <c r="CD86" s="245"/>
      <c r="CE86" s="245"/>
      <c r="CF86" s="245"/>
      <c r="CG86" s="245"/>
      <c r="CH86" s="245"/>
      <c r="CI86" s="245"/>
      <c r="CJ86" s="45"/>
      <c r="CK86" s="45"/>
      <c r="CL86" s="45"/>
      <c r="CM86" s="45"/>
      <c r="CN86" s="45"/>
      <c r="CO86" s="45"/>
      <c r="CP86" s="45"/>
      <c r="CQ86" s="45"/>
      <c r="CR86" s="936"/>
      <c r="CS86" s="145"/>
      <c r="CT86" s="145"/>
      <c r="CU86" s="145"/>
      <c r="CV86" s="936"/>
      <c r="CW86" s="145"/>
      <c r="CX86" s="245"/>
      <c r="CY86" s="45"/>
      <c r="CZ86" s="145"/>
      <c r="DA86" s="145"/>
      <c r="DB86" s="145"/>
      <c r="DC86" s="145"/>
      <c r="DD86" s="145"/>
      <c r="DE86" s="45"/>
      <c r="DF86" s="245"/>
      <c r="DG86" s="45"/>
      <c r="DH86" s="45"/>
      <c r="DX86" s="389">
        <f t="shared" si="20"/>
        <v>0</v>
      </c>
      <c r="DY86" s="389">
        <f t="shared" si="21"/>
        <v>0</v>
      </c>
      <c r="DZ86" s="389">
        <f t="shared" si="22"/>
        <v>0</v>
      </c>
    </row>
    <row r="87" spans="3:130" ht="13">
      <c r="C87" s="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  <c r="BD87" s="245"/>
      <c r="BE87" s="245"/>
      <c r="BF87" s="245"/>
      <c r="BG87" s="245"/>
      <c r="BH87" s="245"/>
      <c r="BI87" s="245"/>
      <c r="BJ87" s="245"/>
      <c r="BK87" s="245"/>
      <c r="BL87" s="245"/>
      <c r="BM87" s="245"/>
      <c r="BN87" s="245"/>
      <c r="BO87" s="245"/>
      <c r="BP87" s="245"/>
      <c r="BQ87" s="245"/>
      <c r="BR87" s="245"/>
      <c r="BS87" s="245"/>
      <c r="BT87" s="245"/>
      <c r="BU87" s="245"/>
      <c r="BV87" s="245"/>
      <c r="BW87" s="245"/>
      <c r="BX87" s="245"/>
      <c r="BY87" s="245"/>
      <c r="BZ87" s="245"/>
      <c r="CA87" s="245"/>
      <c r="CB87" s="245"/>
      <c r="CC87" s="245"/>
      <c r="CD87" s="245"/>
      <c r="CE87" s="245"/>
      <c r="CF87" s="245"/>
      <c r="CG87" s="245"/>
      <c r="CH87" s="245"/>
      <c r="CI87" s="245"/>
      <c r="CJ87" s="45"/>
      <c r="CK87" s="45"/>
      <c r="CL87" s="45"/>
      <c r="CM87" s="45"/>
      <c r="CN87" s="45"/>
      <c r="CO87" s="45"/>
      <c r="CP87" s="45"/>
      <c r="CQ87" s="45"/>
      <c r="CR87" s="936"/>
      <c r="CS87" s="145"/>
      <c r="CT87" s="145"/>
      <c r="CU87" s="145"/>
      <c r="CV87" s="936"/>
      <c r="CW87" s="145"/>
      <c r="CX87" s="245"/>
      <c r="CY87" s="45"/>
      <c r="CZ87" s="145"/>
      <c r="DA87" s="145"/>
      <c r="DB87" s="145"/>
      <c r="DC87" s="145"/>
      <c r="DD87" s="145"/>
      <c r="DE87" s="45"/>
      <c r="DF87" s="245"/>
      <c r="DG87" s="45"/>
      <c r="DH87" s="45"/>
      <c r="DX87" s="389">
        <f t="shared" si="20"/>
        <v>0</v>
      </c>
      <c r="DY87" s="389">
        <f t="shared" si="21"/>
        <v>0</v>
      </c>
      <c r="DZ87" s="389">
        <f t="shared" si="22"/>
        <v>0</v>
      </c>
    </row>
    <row r="88" spans="3:130" ht="13">
      <c r="C88" s="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  <c r="BD88" s="245"/>
      <c r="BE88" s="245"/>
      <c r="BF88" s="245"/>
      <c r="BG88" s="245"/>
      <c r="BH88" s="245"/>
      <c r="BI88" s="245"/>
      <c r="BJ88" s="245"/>
      <c r="BK88" s="245"/>
      <c r="BL88" s="245"/>
      <c r="BM88" s="245"/>
      <c r="BN88" s="245"/>
      <c r="BO88" s="245"/>
      <c r="BP88" s="245"/>
      <c r="BQ88" s="245"/>
      <c r="BR88" s="245"/>
      <c r="BS88" s="245"/>
      <c r="BT88" s="245"/>
      <c r="BU88" s="245"/>
      <c r="BV88" s="245"/>
      <c r="BW88" s="245"/>
      <c r="BX88" s="245"/>
      <c r="BY88" s="245"/>
      <c r="BZ88" s="245"/>
      <c r="CA88" s="245"/>
      <c r="CB88" s="245"/>
      <c r="CC88" s="245"/>
      <c r="CD88" s="245"/>
      <c r="CE88" s="277"/>
      <c r="CF88" s="245"/>
      <c r="CG88" s="245"/>
      <c r="CH88" s="245"/>
      <c r="CI88" s="245"/>
      <c r="CJ88" s="45"/>
      <c r="CK88" s="45"/>
      <c r="CL88" s="45"/>
      <c r="CM88" s="45"/>
      <c r="CN88" s="45"/>
      <c r="CO88" s="45"/>
      <c r="CP88" s="45"/>
      <c r="CQ88" s="45"/>
      <c r="CR88" s="936"/>
      <c r="CS88" s="145"/>
      <c r="CT88" s="145"/>
      <c r="CU88" s="145"/>
      <c r="CV88" s="936"/>
      <c r="CW88" s="145"/>
      <c r="CX88" s="245"/>
      <c r="CY88" s="45"/>
      <c r="CZ88" s="145"/>
      <c r="DA88" s="145"/>
      <c r="DB88" s="145"/>
      <c r="DC88" s="145"/>
      <c r="DD88" s="145"/>
      <c r="DE88" s="45"/>
      <c r="DF88" s="245"/>
      <c r="DG88" s="45"/>
      <c r="DH88" s="45"/>
      <c r="DX88" s="389">
        <f t="shared" si="20"/>
        <v>0</v>
      </c>
      <c r="DY88" s="389">
        <f t="shared" si="21"/>
        <v>0</v>
      </c>
      <c r="DZ88" s="389">
        <f t="shared" si="22"/>
        <v>0</v>
      </c>
    </row>
    <row r="89" spans="3:130" ht="13">
      <c r="C89" s="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  <c r="BD89" s="245"/>
      <c r="BE89" s="245"/>
      <c r="BF89" s="245"/>
      <c r="BG89" s="245"/>
      <c r="BH89" s="245"/>
      <c r="BI89" s="245"/>
      <c r="BJ89" s="245"/>
      <c r="BK89" s="245"/>
      <c r="BL89" s="245"/>
      <c r="BM89" s="245"/>
      <c r="BN89" s="245"/>
      <c r="BO89" s="245"/>
      <c r="BP89" s="245"/>
      <c r="BQ89" s="245"/>
      <c r="BR89" s="245"/>
      <c r="BS89" s="245"/>
      <c r="BT89" s="245"/>
      <c r="BU89" s="245"/>
      <c r="BV89" s="245"/>
      <c r="BW89" s="245"/>
      <c r="BX89" s="245"/>
      <c r="BY89" s="245"/>
      <c r="BZ89" s="245"/>
      <c r="CA89" s="245"/>
      <c r="CB89" s="245"/>
      <c r="CC89" s="245"/>
      <c r="CD89" s="245"/>
      <c r="CE89" s="245"/>
      <c r="CF89" s="245"/>
      <c r="CG89" s="245"/>
      <c r="CH89" s="245"/>
      <c r="CI89" s="245"/>
      <c r="CJ89" s="45"/>
      <c r="CK89" s="45"/>
      <c r="CL89" s="45"/>
      <c r="CM89" s="45"/>
      <c r="CN89" s="45"/>
      <c r="CO89" s="45"/>
      <c r="CP89" s="45"/>
      <c r="CQ89" s="45"/>
      <c r="CR89" s="936"/>
      <c r="CS89" s="145"/>
      <c r="CT89" s="145"/>
      <c r="CU89" s="145"/>
      <c r="CV89" s="936"/>
      <c r="CW89" s="145"/>
      <c r="CX89" s="245"/>
      <c r="CY89" s="45"/>
      <c r="CZ89" s="145"/>
      <c r="DA89" s="145"/>
      <c r="DB89" s="145"/>
      <c r="DC89" s="145"/>
      <c r="DD89" s="145"/>
      <c r="DE89" s="45"/>
      <c r="DF89" s="245"/>
      <c r="DG89" s="45"/>
      <c r="DH89" s="45"/>
      <c r="DX89" s="389">
        <f t="shared" si="20"/>
        <v>0</v>
      </c>
      <c r="DY89" s="389">
        <f t="shared" si="21"/>
        <v>0</v>
      </c>
      <c r="DZ89" s="389">
        <f t="shared" si="22"/>
        <v>0</v>
      </c>
    </row>
    <row r="90" spans="3:130" ht="13">
      <c r="C90" s="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  <c r="BM90" s="245"/>
      <c r="BN90" s="245"/>
      <c r="BO90" s="245"/>
      <c r="BP90" s="245"/>
      <c r="BQ90" s="245"/>
      <c r="BR90" s="245"/>
      <c r="BS90" s="245"/>
      <c r="BT90" s="245"/>
      <c r="BU90" s="245"/>
      <c r="BV90" s="245"/>
      <c r="BW90" s="245"/>
      <c r="BX90" s="245"/>
      <c r="BY90" s="245"/>
      <c r="BZ90" s="245"/>
      <c r="CA90" s="245"/>
      <c r="CB90" s="245"/>
      <c r="CC90" s="245"/>
      <c r="CD90" s="245"/>
      <c r="CE90" s="245"/>
      <c r="CF90" s="245"/>
      <c r="CG90" s="245"/>
      <c r="CH90" s="245"/>
      <c r="CI90" s="245"/>
      <c r="CJ90" s="45"/>
      <c r="CK90" s="45"/>
      <c r="CL90" s="45"/>
      <c r="CM90" s="45"/>
      <c r="CN90" s="45"/>
      <c r="CO90" s="45"/>
      <c r="CP90" s="45"/>
      <c r="CQ90" s="45"/>
      <c r="CR90" s="936"/>
      <c r="CS90" s="145"/>
      <c r="CT90" s="145"/>
      <c r="CU90" s="145"/>
      <c r="CV90" s="936"/>
      <c r="CW90" s="145"/>
      <c r="CX90" s="245"/>
      <c r="CY90" s="45"/>
      <c r="CZ90" s="145"/>
      <c r="DA90" s="145"/>
      <c r="DB90" s="145"/>
      <c r="DC90" s="145"/>
      <c r="DD90" s="145"/>
      <c r="DE90" s="45"/>
      <c r="DF90" s="245"/>
      <c r="DG90" s="45"/>
      <c r="DH90" s="45"/>
      <c r="DX90" s="389">
        <f t="shared" si="20"/>
        <v>0</v>
      </c>
      <c r="DY90" s="389">
        <f t="shared" si="21"/>
        <v>0</v>
      </c>
      <c r="DZ90" s="389">
        <f t="shared" si="22"/>
        <v>0</v>
      </c>
    </row>
    <row r="91" spans="3:130" ht="13">
      <c r="C91" s="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  <c r="BD91" s="245"/>
      <c r="BE91" s="245"/>
      <c r="BF91" s="245"/>
      <c r="BG91" s="245"/>
      <c r="BH91" s="245"/>
      <c r="BI91" s="245"/>
      <c r="BJ91" s="245"/>
      <c r="BK91" s="245"/>
      <c r="BL91" s="245"/>
      <c r="BM91" s="245"/>
      <c r="BN91" s="245"/>
      <c r="BO91" s="245"/>
      <c r="BP91" s="245"/>
      <c r="BQ91" s="245"/>
      <c r="BR91" s="245"/>
      <c r="BS91" s="245"/>
      <c r="BT91" s="245"/>
      <c r="BU91" s="245"/>
      <c r="BV91" s="245"/>
      <c r="BW91" s="245"/>
      <c r="BX91" s="245"/>
      <c r="BY91" s="245"/>
      <c r="BZ91" s="245"/>
      <c r="CA91" s="245"/>
      <c r="CB91" s="245"/>
      <c r="CC91" s="245"/>
      <c r="CD91" s="245"/>
      <c r="CE91" s="245"/>
      <c r="CF91" s="245"/>
      <c r="CG91" s="245"/>
      <c r="CH91" s="245"/>
      <c r="CI91" s="245"/>
      <c r="CJ91" s="45"/>
      <c r="CK91" s="45"/>
      <c r="CL91" s="45"/>
      <c r="CM91" s="45"/>
      <c r="CN91" s="45"/>
      <c r="CO91" s="45"/>
      <c r="CP91" s="45"/>
      <c r="CQ91" s="45"/>
      <c r="CR91" s="936"/>
      <c r="CS91" s="145"/>
      <c r="CT91" s="145"/>
      <c r="CU91" s="145"/>
      <c r="CV91" s="936"/>
      <c r="CW91" s="145"/>
      <c r="CX91" s="245"/>
      <c r="CY91" s="45"/>
      <c r="CZ91" s="145"/>
      <c r="DA91" s="145"/>
      <c r="DB91" s="145"/>
      <c r="DC91" s="145"/>
      <c r="DD91" s="145"/>
      <c r="DE91" s="45"/>
      <c r="DF91" s="245"/>
      <c r="DG91" s="45"/>
      <c r="DH91" s="45"/>
      <c r="DX91" s="389">
        <f t="shared" si="20"/>
        <v>0</v>
      </c>
      <c r="DY91" s="389">
        <f t="shared" si="21"/>
        <v>0</v>
      </c>
      <c r="DZ91" s="389">
        <f t="shared" si="22"/>
        <v>0</v>
      </c>
    </row>
    <row r="92" spans="3:130" ht="13">
      <c r="C92" s="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  <c r="BD92" s="245"/>
      <c r="BE92" s="245"/>
      <c r="BF92" s="245"/>
      <c r="BG92" s="245"/>
      <c r="BH92" s="245"/>
      <c r="BI92" s="245"/>
      <c r="BJ92" s="245"/>
      <c r="BK92" s="245"/>
      <c r="BL92" s="245"/>
      <c r="BM92" s="245"/>
      <c r="BN92" s="245"/>
      <c r="BO92" s="245"/>
      <c r="BP92" s="245"/>
      <c r="BQ92" s="245"/>
      <c r="BR92" s="245"/>
      <c r="BS92" s="245"/>
      <c r="BT92" s="245"/>
      <c r="BU92" s="245"/>
      <c r="BV92" s="245"/>
      <c r="BW92" s="245"/>
      <c r="BX92" s="245"/>
      <c r="BY92" s="245"/>
      <c r="BZ92" s="245"/>
      <c r="CA92" s="245"/>
      <c r="CB92" s="245"/>
      <c r="CC92" s="245"/>
      <c r="CD92" s="245"/>
      <c r="CE92" s="245"/>
      <c r="CF92" s="245"/>
      <c r="CG92" s="245"/>
      <c r="CH92" s="245"/>
      <c r="CI92" s="245"/>
      <c r="CJ92" s="45"/>
      <c r="CK92" s="45"/>
      <c r="CL92" s="45"/>
      <c r="CM92" s="45"/>
      <c r="CN92" s="45"/>
      <c r="CO92" s="45"/>
      <c r="CP92" s="45"/>
      <c r="CQ92" s="45"/>
      <c r="CR92" s="936"/>
      <c r="CS92" s="145"/>
      <c r="CT92" s="145"/>
      <c r="CU92" s="145"/>
      <c r="CV92" s="936"/>
      <c r="CW92" s="145"/>
      <c r="CX92" s="245"/>
      <c r="CY92" s="45"/>
      <c r="CZ92" s="145"/>
      <c r="DA92" s="145"/>
      <c r="DB92" s="145"/>
      <c r="DC92" s="145"/>
      <c r="DD92" s="145"/>
      <c r="DE92" s="45"/>
      <c r="DF92" s="245"/>
      <c r="DG92" s="45"/>
      <c r="DH92" s="45"/>
      <c r="DX92" s="389">
        <f t="shared" si="20"/>
        <v>0</v>
      </c>
      <c r="DY92" s="389">
        <f t="shared" si="21"/>
        <v>0</v>
      </c>
      <c r="DZ92" s="389">
        <f t="shared" si="22"/>
        <v>0</v>
      </c>
    </row>
    <row r="93" spans="3:130" ht="13">
      <c r="C93" s="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/>
      <c r="BD93" s="245"/>
      <c r="BE93" s="245"/>
      <c r="BF93" s="245"/>
      <c r="BG93" s="245"/>
      <c r="BH93" s="245"/>
      <c r="BI93" s="245"/>
      <c r="BJ93" s="245"/>
      <c r="BK93" s="245"/>
      <c r="BL93" s="245"/>
      <c r="BM93" s="245"/>
      <c r="BN93" s="245"/>
      <c r="BO93" s="245"/>
      <c r="BP93" s="245"/>
      <c r="BQ93" s="245"/>
      <c r="BR93" s="245"/>
      <c r="BS93" s="245"/>
      <c r="BT93" s="245"/>
      <c r="BU93" s="245"/>
      <c r="BV93" s="245"/>
      <c r="BW93" s="245"/>
      <c r="BX93" s="245"/>
      <c r="BY93" s="245"/>
      <c r="BZ93" s="245"/>
      <c r="CA93" s="245"/>
      <c r="CB93" s="245"/>
      <c r="CC93" s="245"/>
      <c r="CD93" s="245"/>
      <c r="CE93" s="245"/>
      <c r="CF93" s="245"/>
      <c r="CG93" s="245"/>
      <c r="CH93" s="245"/>
      <c r="CI93" s="245"/>
      <c r="CJ93" s="45"/>
      <c r="CK93" s="45"/>
      <c r="CL93" s="45"/>
      <c r="CM93" s="45"/>
      <c r="CN93" s="45"/>
      <c r="CO93" s="45"/>
      <c r="CP93" s="45"/>
      <c r="CQ93" s="45"/>
      <c r="CR93" s="936"/>
      <c r="CS93" s="145"/>
      <c r="CT93" s="145"/>
      <c r="CU93" s="145"/>
      <c r="CV93" s="936"/>
      <c r="CW93" s="145"/>
      <c r="CX93" s="245"/>
      <c r="CY93" s="45"/>
      <c r="CZ93" s="145"/>
      <c r="DA93" s="145"/>
      <c r="DB93" s="145"/>
      <c r="DC93" s="145"/>
      <c r="DD93" s="145"/>
      <c r="DE93" s="45"/>
      <c r="DF93" s="245"/>
      <c r="DG93" s="45"/>
      <c r="DH93" s="45"/>
      <c r="DX93" s="389">
        <f t="shared" si="20"/>
        <v>0</v>
      </c>
      <c r="DY93" s="389">
        <f t="shared" si="21"/>
        <v>0</v>
      </c>
      <c r="DZ93" s="389">
        <f t="shared" si="22"/>
        <v>0</v>
      </c>
    </row>
    <row r="94" spans="3:130" ht="13">
      <c r="C94" s="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  <c r="BD94" s="245"/>
      <c r="BE94" s="245"/>
      <c r="BF94" s="245"/>
      <c r="BG94" s="245"/>
      <c r="BH94" s="245"/>
      <c r="BI94" s="245"/>
      <c r="BJ94" s="245"/>
      <c r="BK94" s="245"/>
      <c r="BL94" s="245"/>
      <c r="BM94" s="245"/>
      <c r="BN94" s="245"/>
      <c r="BO94" s="245"/>
      <c r="BP94" s="245"/>
      <c r="BQ94" s="245"/>
      <c r="BR94" s="245"/>
      <c r="BS94" s="245"/>
      <c r="BT94" s="245"/>
      <c r="BU94" s="245"/>
      <c r="BV94" s="245"/>
      <c r="BW94" s="245"/>
      <c r="BX94" s="245"/>
      <c r="BY94" s="245"/>
      <c r="BZ94" s="245"/>
      <c r="CA94" s="245"/>
      <c r="CB94" s="245"/>
      <c r="CC94" s="245"/>
      <c r="CD94" s="245"/>
      <c r="CE94" s="245"/>
      <c r="CF94" s="245"/>
      <c r="CG94" s="245"/>
      <c r="CH94" s="245"/>
      <c r="CI94" s="245"/>
      <c r="CJ94" s="45"/>
      <c r="CK94" s="45"/>
      <c r="CL94" s="45"/>
      <c r="CM94" s="45"/>
      <c r="CN94" s="45"/>
      <c r="CO94" s="45"/>
      <c r="CP94" s="45"/>
      <c r="CQ94" s="45"/>
      <c r="CR94" s="936"/>
      <c r="CS94" s="145"/>
      <c r="CT94" s="145"/>
      <c r="CU94" s="145"/>
      <c r="CV94" s="936"/>
      <c r="CW94" s="145"/>
      <c r="CX94" s="245"/>
      <c r="CY94" s="45"/>
      <c r="CZ94" s="145"/>
      <c r="DA94" s="145"/>
      <c r="DB94" s="145"/>
      <c r="DC94" s="145"/>
      <c r="DD94" s="145"/>
      <c r="DE94" s="45"/>
      <c r="DF94" s="245"/>
      <c r="DG94" s="45"/>
      <c r="DH94" s="45"/>
      <c r="DX94" s="389">
        <f t="shared" si="20"/>
        <v>0</v>
      </c>
      <c r="DY94" s="389">
        <f t="shared" si="21"/>
        <v>0</v>
      </c>
      <c r="DZ94" s="389">
        <f t="shared" si="22"/>
        <v>0</v>
      </c>
    </row>
    <row r="95" spans="3:130" ht="13">
      <c r="C95" s="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  <c r="BD95" s="245"/>
      <c r="BE95" s="245"/>
      <c r="BF95" s="245"/>
      <c r="BG95" s="245"/>
      <c r="BH95" s="245"/>
      <c r="BI95" s="245"/>
      <c r="BJ95" s="245"/>
      <c r="BK95" s="245"/>
      <c r="BL95" s="245"/>
      <c r="BM95" s="245"/>
      <c r="BN95" s="245"/>
      <c r="BO95" s="245"/>
      <c r="BP95" s="245"/>
      <c r="BQ95" s="245"/>
      <c r="BR95" s="245"/>
      <c r="BS95" s="245"/>
      <c r="BT95" s="245"/>
      <c r="BU95" s="245"/>
      <c r="BV95" s="245"/>
      <c r="BW95" s="245"/>
      <c r="BX95" s="245"/>
      <c r="BY95" s="245"/>
      <c r="BZ95" s="245"/>
      <c r="CA95" s="245"/>
      <c r="CB95" s="245"/>
      <c r="CC95" s="245"/>
      <c r="CD95" s="245"/>
      <c r="CE95" s="245"/>
      <c r="CF95" s="245"/>
      <c r="CG95" s="245"/>
      <c r="CH95" s="245"/>
      <c r="CI95" s="245"/>
      <c r="CJ95" s="45"/>
      <c r="CK95" s="45"/>
      <c r="CL95" s="45"/>
      <c r="CM95" s="45"/>
      <c r="CN95" s="45"/>
      <c r="CO95" s="45"/>
      <c r="CP95" s="45"/>
      <c r="CQ95" s="45"/>
      <c r="CR95" s="936"/>
      <c r="CS95" s="145"/>
      <c r="CT95" s="145"/>
      <c r="CU95" s="145"/>
      <c r="CV95" s="936"/>
      <c r="CW95" s="145"/>
      <c r="CX95" s="245"/>
      <c r="CY95" s="45"/>
      <c r="CZ95" s="145"/>
      <c r="DA95" s="145"/>
      <c r="DB95" s="145"/>
      <c r="DC95" s="145"/>
      <c r="DD95" s="145"/>
      <c r="DE95" s="45"/>
      <c r="DF95" s="245"/>
      <c r="DG95" s="45"/>
      <c r="DH95" s="45"/>
      <c r="DX95" s="389">
        <f t="shared" si="20"/>
        <v>0</v>
      </c>
      <c r="DY95" s="389">
        <f t="shared" si="21"/>
        <v>0</v>
      </c>
      <c r="DZ95" s="389">
        <f t="shared" si="22"/>
        <v>0</v>
      </c>
    </row>
    <row r="96" spans="3:130" ht="13">
      <c r="C96" s="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  <c r="BE96" s="245"/>
      <c r="BF96" s="245"/>
      <c r="BG96" s="245"/>
      <c r="BH96" s="245"/>
      <c r="BI96" s="245"/>
      <c r="BJ96" s="245"/>
      <c r="BK96" s="245"/>
      <c r="BL96" s="245"/>
      <c r="BM96" s="245"/>
      <c r="BN96" s="245"/>
      <c r="BO96" s="245"/>
      <c r="BP96" s="245"/>
      <c r="BQ96" s="245"/>
      <c r="BR96" s="245"/>
      <c r="BS96" s="245"/>
      <c r="BT96" s="245"/>
      <c r="BU96" s="245"/>
      <c r="BV96" s="245"/>
      <c r="BW96" s="245"/>
      <c r="BX96" s="245"/>
      <c r="BY96" s="245"/>
      <c r="BZ96" s="245"/>
      <c r="CA96" s="245"/>
      <c r="CB96" s="245"/>
      <c r="CC96" s="245"/>
      <c r="CD96" s="245"/>
      <c r="CE96" s="245"/>
      <c r="CF96" s="245"/>
      <c r="CG96" s="245"/>
      <c r="CH96" s="245"/>
      <c r="CI96" s="245"/>
      <c r="CJ96" s="45"/>
      <c r="CK96" s="45"/>
      <c r="CL96" s="45"/>
      <c r="CM96" s="45"/>
      <c r="CN96" s="45"/>
      <c r="CO96" s="45"/>
      <c r="CP96" s="45"/>
      <c r="CQ96" s="45"/>
      <c r="CR96" s="936"/>
      <c r="CS96" s="145"/>
      <c r="CT96" s="145"/>
      <c r="CU96" s="145"/>
      <c r="CV96" s="936"/>
      <c r="CW96" s="145"/>
      <c r="CX96" s="245"/>
      <c r="CY96" s="45"/>
      <c r="CZ96" s="145"/>
      <c r="DA96" s="145"/>
      <c r="DB96" s="145"/>
      <c r="DC96" s="145"/>
      <c r="DD96" s="145"/>
      <c r="DE96" s="45"/>
      <c r="DF96" s="245"/>
      <c r="DG96" s="45"/>
      <c r="DH96" s="45"/>
      <c r="DX96" s="389">
        <f t="shared" si="20"/>
        <v>0</v>
      </c>
      <c r="DY96" s="389">
        <f t="shared" si="21"/>
        <v>0</v>
      </c>
      <c r="DZ96" s="389">
        <f t="shared" si="22"/>
        <v>0</v>
      </c>
    </row>
    <row r="97" spans="3:130" ht="13">
      <c r="C97" s="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  <c r="BD97" s="245"/>
      <c r="BE97" s="245"/>
      <c r="BF97" s="245"/>
      <c r="BG97" s="245"/>
      <c r="BH97" s="245"/>
      <c r="BI97" s="245"/>
      <c r="BJ97" s="245"/>
      <c r="BK97" s="245"/>
      <c r="BL97" s="245"/>
      <c r="BM97" s="245"/>
      <c r="BN97" s="245"/>
      <c r="BO97" s="245"/>
      <c r="BP97" s="245"/>
      <c r="BQ97" s="245"/>
      <c r="BR97" s="245"/>
      <c r="BS97" s="245"/>
      <c r="BT97" s="245"/>
      <c r="BU97" s="245"/>
      <c r="BV97" s="245"/>
      <c r="BW97" s="245"/>
      <c r="BX97" s="245"/>
      <c r="BY97" s="245"/>
      <c r="BZ97" s="245"/>
      <c r="CA97" s="245"/>
      <c r="CB97" s="245"/>
      <c r="CC97" s="245"/>
      <c r="CD97" s="245"/>
      <c r="CE97" s="245"/>
      <c r="CF97" s="245"/>
      <c r="CG97" s="245"/>
      <c r="CH97" s="245"/>
      <c r="CI97" s="245"/>
      <c r="CJ97" s="45"/>
      <c r="CK97" s="45"/>
      <c r="CL97" s="45"/>
      <c r="CM97" s="45"/>
      <c r="CN97" s="45"/>
      <c r="CO97" s="45"/>
      <c r="CP97" s="45"/>
      <c r="CQ97" s="45"/>
      <c r="CR97" s="936"/>
      <c r="CS97" s="145"/>
      <c r="CT97" s="145"/>
      <c r="CU97" s="145"/>
      <c r="CV97" s="936"/>
      <c r="CW97" s="145"/>
      <c r="CX97" s="245"/>
      <c r="CY97" s="45"/>
      <c r="CZ97" s="145"/>
      <c r="DA97" s="145"/>
      <c r="DB97" s="145"/>
      <c r="DC97" s="145"/>
      <c r="DD97" s="145"/>
      <c r="DE97" s="45"/>
      <c r="DF97" s="245"/>
      <c r="DG97" s="45"/>
      <c r="DH97" s="45"/>
      <c r="DX97" s="389">
        <f t="shared" si="20"/>
        <v>0</v>
      </c>
      <c r="DY97" s="389">
        <f t="shared" si="21"/>
        <v>0</v>
      </c>
      <c r="DZ97" s="389">
        <f t="shared" si="22"/>
        <v>0</v>
      </c>
    </row>
    <row r="98" spans="3:130" ht="13">
      <c r="C98" s="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  <c r="BE98" s="245"/>
      <c r="BF98" s="245"/>
      <c r="BG98" s="245"/>
      <c r="BH98" s="245"/>
      <c r="BI98" s="245"/>
      <c r="BJ98" s="245"/>
      <c r="BK98" s="245"/>
      <c r="BL98" s="245"/>
      <c r="BM98" s="245"/>
      <c r="BN98" s="245"/>
      <c r="BO98" s="245"/>
      <c r="BP98" s="245"/>
      <c r="BQ98" s="245"/>
      <c r="BR98" s="245"/>
      <c r="BS98" s="245"/>
      <c r="BT98" s="245"/>
      <c r="BU98" s="245"/>
      <c r="BV98" s="245"/>
      <c r="BW98" s="245"/>
      <c r="BX98" s="245"/>
      <c r="BY98" s="245"/>
      <c r="BZ98" s="245"/>
      <c r="CA98" s="245"/>
      <c r="CB98" s="245"/>
      <c r="CC98" s="245"/>
      <c r="CD98" s="245"/>
      <c r="CE98" s="245"/>
      <c r="CF98" s="245"/>
      <c r="CG98" s="245"/>
      <c r="CH98" s="245"/>
      <c r="CI98" s="245"/>
      <c r="CJ98" s="45"/>
      <c r="CK98" s="45"/>
      <c r="CL98" s="45"/>
      <c r="CM98" s="45"/>
      <c r="CN98" s="45"/>
      <c r="CO98" s="45"/>
      <c r="CP98" s="45"/>
      <c r="CQ98" s="45"/>
      <c r="CR98" s="936"/>
      <c r="CS98" s="145"/>
      <c r="CT98" s="145"/>
      <c r="CU98" s="145"/>
      <c r="CV98" s="936"/>
      <c r="CW98" s="145"/>
      <c r="CX98" s="245"/>
      <c r="CY98" s="45"/>
      <c r="CZ98" s="145"/>
      <c r="DA98" s="145"/>
      <c r="DB98" s="145"/>
      <c r="DC98" s="145"/>
      <c r="DD98" s="145"/>
      <c r="DE98" s="45"/>
      <c r="DF98" s="245"/>
      <c r="DG98" s="45"/>
      <c r="DH98" s="45"/>
      <c r="DX98" s="389">
        <f t="shared" si="20"/>
        <v>0</v>
      </c>
      <c r="DY98" s="389">
        <f t="shared" si="21"/>
        <v>0</v>
      </c>
      <c r="DZ98" s="389">
        <f t="shared" si="22"/>
        <v>0</v>
      </c>
    </row>
    <row r="99" spans="3:130" ht="13">
      <c r="C99" s="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  <c r="BD99" s="245"/>
      <c r="BE99" s="245"/>
      <c r="BF99" s="245"/>
      <c r="BG99" s="245"/>
      <c r="BH99" s="245"/>
      <c r="BI99" s="245"/>
      <c r="BJ99" s="245"/>
      <c r="BK99" s="245"/>
      <c r="BL99" s="245"/>
      <c r="BM99" s="245"/>
      <c r="BN99" s="245"/>
      <c r="BO99" s="245"/>
      <c r="BP99" s="245"/>
      <c r="BQ99" s="245"/>
      <c r="BR99" s="245"/>
      <c r="BS99" s="245"/>
      <c r="BT99" s="245"/>
      <c r="BU99" s="245"/>
      <c r="BV99" s="245"/>
      <c r="BW99" s="245"/>
      <c r="BX99" s="245"/>
      <c r="BY99" s="245"/>
      <c r="BZ99" s="245"/>
      <c r="CA99" s="245"/>
      <c r="CB99" s="245"/>
      <c r="CC99" s="245"/>
      <c r="CD99" s="245"/>
      <c r="CE99" s="245"/>
      <c r="CF99" s="245"/>
      <c r="CG99" s="245"/>
      <c r="CH99" s="245"/>
      <c r="CI99" s="245"/>
      <c r="CJ99" s="45"/>
      <c r="CK99" s="45"/>
      <c r="CL99" s="45"/>
      <c r="CM99" s="45"/>
      <c r="CN99" s="45"/>
      <c r="CO99" s="45"/>
      <c r="CP99" s="45"/>
      <c r="CQ99" s="45"/>
      <c r="CR99" s="936"/>
      <c r="CS99" s="145"/>
      <c r="CT99" s="145"/>
      <c r="CU99" s="145"/>
      <c r="CV99" s="936"/>
      <c r="CW99" s="145"/>
      <c r="CX99" s="245"/>
      <c r="CY99" s="45"/>
      <c r="CZ99" s="145"/>
      <c r="DA99" s="145"/>
      <c r="DB99" s="145"/>
      <c r="DC99" s="145"/>
      <c r="DD99" s="145"/>
      <c r="DE99" s="45"/>
      <c r="DF99" s="245"/>
      <c r="DG99" s="45"/>
      <c r="DH99" s="45"/>
      <c r="DX99" s="389">
        <f t="shared" si="20"/>
        <v>0</v>
      </c>
      <c r="DY99" s="389">
        <f t="shared" si="21"/>
        <v>0</v>
      </c>
      <c r="DZ99" s="389">
        <f t="shared" si="22"/>
        <v>0</v>
      </c>
    </row>
    <row r="100" spans="3:130" ht="13">
      <c r="C100" s="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  <c r="BE100" s="245"/>
      <c r="BF100" s="245"/>
      <c r="BG100" s="245"/>
      <c r="BH100" s="245"/>
      <c r="BI100" s="245"/>
      <c r="BJ100" s="245"/>
      <c r="BK100" s="245"/>
      <c r="BL100" s="245"/>
      <c r="BM100" s="245"/>
      <c r="BN100" s="245"/>
      <c r="BO100" s="245"/>
      <c r="BP100" s="245"/>
      <c r="BQ100" s="245"/>
      <c r="BR100" s="245"/>
      <c r="BS100" s="245"/>
      <c r="BT100" s="245"/>
      <c r="BU100" s="245"/>
      <c r="BV100" s="245"/>
      <c r="BW100" s="245"/>
      <c r="BX100" s="245"/>
      <c r="BY100" s="245"/>
      <c r="BZ100" s="245"/>
      <c r="CA100" s="245"/>
      <c r="CB100" s="245"/>
      <c r="CC100" s="245"/>
      <c r="CD100" s="245"/>
      <c r="CE100" s="245"/>
      <c r="CF100" s="245"/>
      <c r="CG100" s="245"/>
      <c r="CH100" s="245"/>
      <c r="CI100" s="245"/>
      <c r="CJ100" s="45"/>
      <c r="CK100" s="45"/>
      <c r="CL100" s="45"/>
      <c r="CM100" s="45"/>
      <c r="CN100" s="45"/>
      <c r="CO100" s="45"/>
      <c r="CP100" s="45"/>
      <c r="CQ100" s="45"/>
      <c r="CR100" s="936"/>
      <c r="CS100" s="145"/>
      <c r="CT100" s="145"/>
      <c r="CU100" s="145"/>
      <c r="CV100" s="936"/>
      <c r="CW100" s="145"/>
      <c r="CX100" s="245"/>
      <c r="CY100" s="45"/>
      <c r="CZ100" s="145"/>
      <c r="DA100" s="145"/>
      <c r="DB100" s="145"/>
      <c r="DC100" s="145"/>
      <c r="DD100" s="145"/>
      <c r="DE100" s="45"/>
      <c r="DF100" s="245"/>
      <c r="DG100" s="45"/>
      <c r="DH100" s="45"/>
      <c r="DX100" s="389">
        <f t="shared" si="20"/>
        <v>0</v>
      </c>
      <c r="DY100" s="389">
        <f t="shared" si="21"/>
        <v>0</v>
      </c>
      <c r="DZ100" s="389">
        <f t="shared" si="22"/>
        <v>0</v>
      </c>
    </row>
    <row r="101" spans="3:130" ht="13">
      <c r="C101" s="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  <c r="BD101" s="245"/>
      <c r="BE101" s="245"/>
      <c r="BF101" s="245"/>
      <c r="BG101" s="245"/>
      <c r="BH101" s="245"/>
      <c r="BI101" s="245"/>
      <c r="BJ101" s="245"/>
      <c r="BK101" s="245"/>
      <c r="BL101" s="245"/>
      <c r="BM101" s="245"/>
      <c r="BN101" s="245"/>
      <c r="BO101" s="245"/>
      <c r="BP101" s="245"/>
      <c r="BQ101" s="245"/>
      <c r="BR101" s="245"/>
      <c r="BS101" s="245"/>
      <c r="BT101" s="245"/>
      <c r="BU101" s="245"/>
      <c r="BV101" s="245"/>
      <c r="BW101" s="245"/>
      <c r="BX101" s="245"/>
      <c r="BY101" s="245"/>
      <c r="BZ101" s="245"/>
      <c r="CA101" s="245"/>
      <c r="CB101" s="245"/>
      <c r="CC101" s="245"/>
      <c r="CD101" s="245"/>
      <c r="CE101" s="245"/>
      <c r="CF101" s="245"/>
      <c r="CG101" s="245"/>
      <c r="CH101" s="245"/>
      <c r="CI101" s="245"/>
      <c r="CJ101" s="45"/>
      <c r="CK101" s="45"/>
      <c r="CL101" s="45"/>
      <c r="CM101" s="45"/>
      <c r="CN101" s="45"/>
      <c r="CO101" s="45"/>
      <c r="CP101" s="45"/>
      <c r="CQ101" s="45"/>
      <c r="CR101" s="936"/>
      <c r="CS101" s="145"/>
      <c r="CT101" s="145"/>
      <c r="CU101" s="145"/>
      <c r="CV101" s="936"/>
      <c r="CW101" s="145"/>
      <c r="CX101" s="245"/>
      <c r="CY101" s="45"/>
      <c r="CZ101" s="145"/>
      <c r="DA101" s="145"/>
      <c r="DB101" s="145"/>
      <c r="DC101" s="145"/>
      <c r="DD101" s="145"/>
      <c r="DE101" s="45"/>
      <c r="DF101" s="245"/>
      <c r="DG101" s="45"/>
      <c r="DH101" s="45"/>
      <c r="DX101" s="389">
        <f t="shared" si="20"/>
        <v>0</v>
      </c>
      <c r="DY101" s="389">
        <f t="shared" si="21"/>
        <v>0</v>
      </c>
      <c r="DZ101" s="389">
        <f t="shared" si="22"/>
        <v>0</v>
      </c>
    </row>
    <row r="102" spans="3:130" ht="13">
      <c r="C102" s="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  <c r="BE102" s="245"/>
      <c r="BF102" s="245"/>
      <c r="BG102" s="245"/>
      <c r="BH102" s="245"/>
      <c r="BI102" s="245"/>
      <c r="BJ102" s="245"/>
      <c r="BK102" s="245"/>
      <c r="BL102" s="245"/>
      <c r="BM102" s="245"/>
      <c r="BN102" s="245"/>
      <c r="BO102" s="245"/>
      <c r="BP102" s="245"/>
      <c r="BQ102" s="245"/>
      <c r="BR102" s="245"/>
      <c r="BS102" s="245"/>
      <c r="BT102" s="245"/>
      <c r="BU102" s="245"/>
      <c r="BV102" s="245"/>
      <c r="BW102" s="245"/>
      <c r="BX102" s="245"/>
      <c r="BY102" s="245"/>
      <c r="BZ102" s="245"/>
      <c r="CA102" s="245"/>
      <c r="CB102" s="245"/>
      <c r="CC102" s="245"/>
      <c r="CD102" s="245"/>
      <c r="CE102" s="245"/>
      <c r="CF102" s="245"/>
      <c r="CG102" s="245"/>
      <c r="CH102" s="245"/>
      <c r="CI102" s="245"/>
      <c r="CJ102" s="45"/>
      <c r="CK102" s="45"/>
      <c r="CL102" s="45"/>
      <c r="CM102" s="45"/>
      <c r="CN102" s="45"/>
      <c r="CO102" s="45"/>
      <c r="CP102" s="45"/>
      <c r="CQ102" s="45"/>
      <c r="CR102" s="936"/>
      <c r="CS102" s="145"/>
      <c r="CT102" s="145"/>
      <c r="CU102" s="145"/>
      <c r="CV102" s="936"/>
      <c r="CW102" s="145"/>
      <c r="CX102" s="245"/>
      <c r="CY102" s="45"/>
      <c r="CZ102" s="145"/>
      <c r="DA102" s="145"/>
      <c r="DB102" s="145"/>
      <c r="DC102" s="145"/>
      <c r="DD102" s="145"/>
      <c r="DE102" s="45"/>
      <c r="DF102" s="245"/>
      <c r="DG102" s="45"/>
      <c r="DH102" s="45"/>
      <c r="DX102" s="389">
        <f t="shared" si="20"/>
        <v>0</v>
      </c>
      <c r="DY102" s="389">
        <f t="shared" si="21"/>
        <v>0</v>
      </c>
      <c r="DZ102" s="389">
        <f t="shared" si="22"/>
        <v>0</v>
      </c>
    </row>
    <row r="103" spans="3:130" ht="13">
      <c r="C103" s="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245"/>
      <c r="BM103" s="245"/>
      <c r="BN103" s="245"/>
      <c r="BO103" s="245"/>
      <c r="BP103" s="245"/>
      <c r="BQ103" s="245"/>
      <c r="BR103" s="245"/>
      <c r="BS103" s="245"/>
      <c r="BT103" s="245"/>
      <c r="BU103" s="245"/>
      <c r="BV103" s="245"/>
      <c r="BW103" s="245"/>
      <c r="BX103" s="245"/>
      <c r="BY103" s="245"/>
      <c r="BZ103" s="245"/>
      <c r="CA103" s="245"/>
      <c r="CB103" s="245"/>
      <c r="CC103" s="245"/>
      <c r="CD103" s="245"/>
      <c r="CE103" s="245"/>
      <c r="CF103" s="245"/>
      <c r="CG103" s="245"/>
      <c r="CH103" s="245"/>
      <c r="CI103" s="245"/>
      <c r="CJ103" s="45"/>
      <c r="CK103" s="45"/>
      <c r="CL103" s="45"/>
      <c r="CM103" s="45"/>
      <c r="CN103" s="45"/>
      <c r="CO103" s="45"/>
      <c r="CP103" s="45"/>
      <c r="CQ103" s="45"/>
      <c r="CR103" s="936"/>
      <c r="CS103" s="145"/>
      <c r="CT103" s="145"/>
      <c r="CU103" s="145"/>
      <c r="CV103" s="936"/>
      <c r="CW103" s="145"/>
      <c r="CX103" s="245"/>
      <c r="CY103" s="45"/>
      <c r="CZ103" s="145"/>
      <c r="DA103" s="145"/>
      <c r="DB103" s="145"/>
      <c r="DC103" s="145"/>
      <c r="DD103" s="145"/>
      <c r="DE103" s="45"/>
      <c r="DF103" s="245"/>
      <c r="DG103" s="45"/>
      <c r="DH103" s="45"/>
      <c r="DX103" s="389">
        <f t="shared" si="20"/>
        <v>0</v>
      </c>
      <c r="DY103" s="389">
        <f t="shared" si="21"/>
        <v>0</v>
      </c>
      <c r="DZ103" s="389">
        <f t="shared" si="22"/>
        <v>0</v>
      </c>
    </row>
    <row r="104" spans="3:130" ht="13">
      <c r="C104" s="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  <c r="BM104" s="245"/>
      <c r="BN104" s="245"/>
      <c r="BO104" s="245"/>
      <c r="BP104" s="245"/>
      <c r="BQ104" s="245"/>
      <c r="BR104" s="245"/>
      <c r="BS104" s="245"/>
      <c r="BT104" s="245"/>
      <c r="BU104" s="245"/>
      <c r="BV104" s="245"/>
      <c r="BW104" s="245"/>
      <c r="BX104" s="245"/>
      <c r="BY104" s="245"/>
      <c r="BZ104" s="245"/>
      <c r="CA104" s="245"/>
      <c r="CB104" s="245"/>
      <c r="CC104" s="245"/>
      <c r="CD104" s="245"/>
      <c r="CE104" s="245"/>
      <c r="CF104" s="245"/>
      <c r="CG104" s="245"/>
      <c r="CH104" s="245"/>
      <c r="CI104" s="245"/>
      <c r="CJ104" s="45"/>
      <c r="CK104" s="45"/>
      <c r="CL104" s="45"/>
      <c r="CM104" s="45"/>
      <c r="CN104" s="45"/>
      <c r="CO104" s="45"/>
      <c r="CP104" s="45"/>
      <c r="CQ104" s="45"/>
      <c r="CR104" s="936"/>
      <c r="CS104" s="145"/>
      <c r="CT104" s="145"/>
      <c r="CU104" s="145"/>
      <c r="CV104" s="936"/>
      <c r="CW104" s="145"/>
      <c r="CX104" s="245"/>
      <c r="CY104" s="45"/>
      <c r="CZ104" s="145"/>
      <c r="DA104" s="145"/>
      <c r="DB104" s="145"/>
      <c r="DC104" s="145"/>
      <c r="DD104" s="145"/>
      <c r="DE104" s="45"/>
      <c r="DF104" s="245"/>
      <c r="DG104" s="45"/>
      <c r="DH104" s="45"/>
      <c r="DX104" s="389">
        <f t="shared" si="20"/>
        <v>0</v>
      </c>
      <c r="DY104" s="389">
        <f t="shared" si="21"/>
        <v>0</v>
      </c>
      <c r="DZ104" s="389">
        <f t="shared" si="22"/>
        <v>0</v>
      </c>
    </row>
    <row r="105" spans="3:130" ht="13">
      <c r="C105" s="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  <c r="BM105" s="245"/>
      <c r="BN105" s="245"/>
      <c r="BO105" s="245"/>
      <c r="BP105" s="245"/>
      <c r="BQ105" s="245"/>
      <c r="BR105" s="245"/>
      <c r="BS105" s="245"/>
      <c r="BT105" s="245"/>
      <c r="BU105" s="245"/>
      <c r="BV105" s="245"/>
      <c r="BW105" s="245"/>
      <c r="BX105" s="245"/>
      <c r="BY105" s="245"/>
      <c r="BZ105" s="245"/>
      <c r="CA105" s="245"/>
      <c r="CB105" s="245"/>
      <c r="CC105" s="245"/>
      <c r="CD105" s="245"/>
      <c r="CE105" s="245"/>
      <c r="CF105" s="245"/>
      <c r="CG105" s="245"/>
      <c r="CH105" s="245"/>
      <c r="CI105" s="245"/>
      <c r="CJ105" s="45"/>
      <c r="CK105" s="45"/>
      <c r="CL105" s="45"/>
      <c r="CM105" s="45"/>
      <c r="CN105" s="45"/>
      <c r="CO105" s="45"/>
      <c r="CP105" s="45"/>
      <c r="CQ105" s="45"/>
      <c r="CR105" s="936"/>
      <c r="CS105" s="145"/>
      <c r="CT105" s="145"/>
      <c r="CU105" s="145"/>
      <c r="CV105" s="936"/>
      <c r="CW105" s="145"/>
      <c r="CX105" s="245"/>
      <c r="CY105" s="45"/>
      <c r="CZ105" s="145"/>
      <c r="DA105" s="145"/>
      <c r="DB105" s="145"/>
      <c r="DC105" s="145"/>
      <c r="DD105" s="145"/>
      <c r="DE105" s="45"/>
      <c r="DF105" s="245"/>
      <c r="DG105" s="45"/>
      <c r="DH105" s="45"/>
      <c r="DX105" s="389">
        <f t="shared" ref="DX105:DX136" si="23">(CS105-CZ105)*10^6</f>
        <v>0</v>
      </c>
      <c r="DY105" s="389">
        <f t="shared" ref="DY105:DY136" si="24">(CT105-DC105)*10^6</f>
        <v>0</v>
      </c>
      <c r="DZ105" s="389">
        <f t="shared" ref="DZ105:DZ136" si="25">(CW105-DD105)*10^6</f>
        <v>0</v>
      </c>
    </row>
    <row r="106" spans="3:130" ht="13">
      <c r="C106" s="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  <c r="BM106" s="245"/>
      <c r="BN106" s="245"/>
      <c r="BO106" s="245"/>
      <c r="BP106" s="245"/>
      <c r="BQ106" s="245"/>
      <c r="BR106" s="245"/>
      <c r="BS106" s="245"/>
      <c r="BT106" s="245"/>
      <c r="BU106" s="245"/>
      <c r="BV106" s="245"/>
      <c r="BW106" s="245"/>
      <c r="BX106" s="245"/>
      <c r="BY106" s="245"/>
      <c r="BZ106" s="245"/>
      <c r="CA106" s="245"/>
      <c r="CB106" s="245"/>
      <c r="CC106" s="245"/>
      <c r="CD106" s="245"/>
      <c r="CE106" s="245"/>
      <c r="CF106" s="245"/>
      <c r="CG106" s="245"/>
      <c r="CH106" s="245"/>
      <c r="CI106" s="245"/>
      <c r="CJ106" s="45"/>
      <c r="CK106" s="45"/>
      <c r="CL106" s="45"/>
      <c r="CM106" s="45"/>
      <c r="CN106" s="45"/>
      <c r="CO106" s="45"/>
      <c r="CP106" s="45"/>
      <c r="CQ106" s="45"/>
      <c r="CR106" s="936"/>
      <c r="CS106" s="145"/>
      <c r="CT106" s="145"/>
      <c r="CU106" s="145"/>
      <c r="CV106" s="936"/>
      <c r="CW106" s="145"/>
      <c r="CX106" s="245"/>
      <c r="CY106" s="45"/>
      <c r="CZ106" s="145"/>
      <c r="DA106" s="145"/>
      <c r="DB106" s="145"/>
      <c r="DC106" s="145"/>
      <c r="DD106" s="145"/>
      <c r="DE106" s="45"/>
      <c r="DF106" s="245"/>
      <c r="DG106" s="45"/>
      <c r="DH106" s="45"/>
      <c r="DX106" s="389">
        <f t="shared" si="23"/>
        <v>0</v>
      </c>
      <c r="DY106" s="389">
        <f t="shared" si="24"/>
        <v>0</v>
      </c>
      <c r="DZ106" s="389">
        <f t="shared" si="25"/>
        <v>0</v>
      </c>
    </row>
    <row r="107" spans="3:130" ht="13">
      <c r="C107" s="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45"/>
      <c r="BD107" s="245"/>
      <c r="BE107" s="245"/>
      <c r="BF107" s="245"/>
      <c r="BG107" s="245"/>
      <c r="BH107" s="245"/>
      <c r="BI107" s="245"/>
      <c r="BJ107" s="245"/>
      <c r="BK107" s="245"/>
      <c r="BL107" s="245"/>
      <c r="BM107" s="245"/>
      <c r="BN107" s="245"/>
      <c r="BO107" s="245"/>
      <c r="BP107" s="245"/>
      <c r="BQ107" s="245"/>
      <c r="BR107" s="245"/>
      <c r="BS107" s="245"/>
      <c r="BT107" s="245"/>
      <c r="BU107" s="245"/>
      <c r="BV107" s="245"/>
      <c r="BW107" s="245"/>
      <c r="BX107" s="245"/>
      <c r="BY107" s="245"/>
      <c r="BZ107" s="245"/>
      <c r="CA107" s="245"/>
      <c r="CB107" s="245"/>
      <c r="CC107" s="245"/>
      <c r="CD107" s="245"/>
      <c r="CE107" s="245"/>
      <c r="CF107" s="245"/>
      <c r="CG107" s="245"/>
      <c r="CH107" s="245"/>
      <c r="CI107" s="245"/>
      <c r="CJ107" s="45"/>
      <c r="CK107" s="45"/>
      <c r="CL107" s="45"/>
      <c r="CM107" s="45"/>
      <c r="CN107" s="45"/>
      <c r="CO107" s="45"/>
      <c r="CP107" s="45"/>
      <c r="CQ107" s="45"/>
      <c r="CR107" s="936"/>
      <c r="CS107" s="145"/>
      <c r="CT107" s="145"/>
      <c r="CU107" s="145"/>
      <c r="CV107" s="936"/>
      <c r="CW107" s="145"/>
      <c r="CX107" s="245"/>
      <c r="CY107" s="45"/>
      <c r="CZ107" s="145"/>
      <c r="DA107" s="145"/>
      <c r="DB107" s="145"/>
      <c r="DC107" s="145"/>
      <c r="DD107" s="145"/>
      <c r="DE107" s="45"/>
      <c r="DF107" s="245"/>
      <c r="DG107" s="45"/>
      <c r="DH107" s="45"/>
      <c r="DX107" s="389">
        <f t="shared" si="23"/>
        <v>0</v>
      </c>
      <c r="DY107" s="389">
        <f t="shared" si="24"/>
        <v>0</v>
      </c>
      <c r="DZ107" s="389">
        <f t="shared" si="25"/>
        <v>0</v>
      </c>
    </row>
    <row r="108" spans="3:130" ht="13">
      <c r="CX108" s="47"/>
      <c r="DX108" s="389">
        <f t="shared" si="23"/>
        <v>0</v>
      </c>
      <c r="DY108" s="389">
        <f t="shared" si="24"/>
        <v>0</v>
      </c>
      <c r="DZ108" s="389">
        <f t="shared" si="25"/>
        <v>0</v>
      </c>
    </row>
    <row r="109" spans="3:130" ht="13">
      <c r="CX109" s="47"/>
      <c r="DX109" s="389">
        <f t="shared" si="23"/>
        <v>0</v>
      </c>
      <c r="DY109" s="389">
        <f t="shared" si="24"/>
        <v>0</v>
      </c>
      <c r="DZ109" s="389">
        <f t="shared" si="25"/>
        <v>0</v>
      </c>
    </row>
    <row r="110" spans="3:130" ht="13">
      <c r="CX110" s="47"/>
      <c r="DX110" s="389">
        <f t="shared" si="23"/>
        <v>0</v>
      </c>
      <c r="DY110" s="389">
        <f t="shared" si="24"/>
        <v>0</v>
      </c>
      <c r="DZ110" s="389">
        <f t="shared" si="25"/>
        <v>0</v>
      </c>
    </row>
    <row r="111" spans="3:130" ht="13">
      <c r="CX111" s="47"/>
      <c r="DX111" s="389">
        <f t="shared" si="23"/>
        <v>0</v>
      </c>
      <c r="DY111" s="389">
        <f t="shared" si="24"/>
        <v>0</v>
      </c>
      <c r="DZ111" s="389">
        <f t="shared" si="25"/>
        <v>0</v>
      </c>
    </row>
    <row r="112" spans="3:130" ht="13">
      <c r="CX112" s="47"/>
      <c r="DX112" s="389">
        <f t="shared" si="23"/>
        <v>0</v>
      </c>
      <c r="DY112" s="389">
        <f t="shared" si="24"/>
        <v>0</v>
      </c>
      <c r="DZ112" s="389">
        <f t="shared" si="25"/>
        <v>0</v>
      </c>
    </row>
    <row r="113" spans="102:130" ht="13">
      <c r="CX113" s="47"/>
      <c r="DX113" s="389">
        <f t="shared" si="23"/>
        <v>0</v>
      </c>
      <c r="DY113" s="389">
        <f t="shared" si="24"/>
        <v>0</v>
      </c>
      <c r="DZ113" s="389">
        <f t="shared" si="25"/>
        <v>0</v>
      </c>
    </row>
    <row r="114" spans="102:130" ht="13">
      <c r="CX114" s="47"/>
      <c r="DX114" s="389">
        <f t="shared" si="23"/>
        <v>0</v>
      </c>
      <c r="DY114" s="389">
        <f t="shared" si="24"/>
        <v>0</v>
      </c>
      <c r="DZ114" s="389">
        <f t="shared" si="25"/>
        <v>0</v>
      </c>
    </row>
    <row r="115" spans="102:130" ht="13">
      <c r="CX115" s="47"/>
      <c r="DX115" s="389">
        <f t="shared" si="23"/>
        <v>0</v>
      </c>
      <c r="DY115" s="389">
        <f t="shared" si="24"/>
        <v>0</v>
      </c>
      <c r="DZ115" s="389">
        <f t="shared" si="25"/>
        <v>0</v>
      </c>
    </row>
    <row r="116" spans="102:130" ht="13">
      <c r="CX116" s="47"/>
      <c r="DX116" s="389">
        <f t="shared" si="23"/>
        <v>0</v>
      </c>
      <c r="DY116" s="389">
        <f t="shared" si="24"/>
        <v>0</v>
      </c>
      <c r="DZ116" s="389">
        <f t="shared" si="25"/>
        <v>0</v>
      </c>
    </row>
    <row r="117" spans="102:130" ht="13">
      <c r="CX117" s="47"/>
      <c r="DX117" s="389">
        <f t="shared" si="23"/>
        <v>0</v>
      </c>
      <c r="DY117" s="389">
        <f t="shared" si="24"/>
        <v>0</v>
      </c>
      <c r="DZ117" s="389">
        <f t="shared" si="25"/>
        <v>0</v>
      </c>
    </row>
    <row r="118" spans="102:130" ht="13">
      <c r="CX118" s="47"/>
      <c r="DX118" s="389">
        <f t="shared" si="23"/>
        <v>0</v>
      </c>
      <c r="DY118" s="389">
        <f t="shared" si="24"/>
        <v>0</v>
      </c>
      <c r="DZ118" s="389">
        <f t="shared" si="25"/>
        <v>0</v>
      </c>
    </row>
    <row r="119" spans="102:130" ht="13">
      <c r="CX119" s="47"/>
      <c r="DX119" s="389">
        <f t="shared" si="23"/>
        <v>0</v>
      </c>
      <c r="DY119" s="389">
        <f t="shared" si="24"/>
        <v>0</v>
      </c>
      <c r="DZ119" s="389">
        <f t="shared" si="25"/>
        <v>0</v>
      </c>
    </row>
    <row r="120" spans="102:130" ht="13">
      <c r="CX120" s="47"/>
      <c r="DX120" s="389">
        <f t="shared" si="23"/>
        <v>0</v>
      </c>
      <c r="DY120" s="389">
        <f t="shared" si="24"/>
        <v>0</v>
      </c>
      <c r="DZ120" s="389">
        <f t="shared" si="25"/>
        <v>0</v>
      </c>
    </row>
    <row r="121" spans="102:130" ht="13">
      <c r="CX121" s="47"/>
      <c r="DX121" s="389">
        <f t="shared" si="23"/>
        <v>0</v>
      </c>
      <c r="DY121" s="389">
        <f t="shared" si="24"/>
        <v>0</v>
      </c>
      <c r="DZ121" s="389">
        <f t="shared" si="25"/>
        <v>0</v>
      </c>
    </row>
    <row r="122" spans="102:130" ht="13">
      <c r="CX122" s="47"/>
      <c r="DX122" s="389">
        <f t="shared" si="23"/>
        <v>0</v>
      </c>
      <c r="DY122" s="389">
        <f t="shared" si="24"/>
        <v>0</v>
      </c>
      <c r="DZ122" s="389">
        <f t="shared" si="25"/>
        <v>0</v>
      </c>
    </row>
    <row r="123" spans="102:130" ht="13">
      <c r="CX123" s="47"/>
      <c r="DX123" s="389">
        <f t="shared" si="23"/>
        <v>0</v>
      </c>
      <c r="DY123" s="389">
        <f t="shared" si="24"/>
        <v>0</v>
      </c>
      <c r="DZ123" s="389">
        <f t="shared" si="25"/>
        <v>0</v>
      </c>
    </row>
    <row r="124" spans="102:130" ht="13">
      <c r="CX124" s="47"/>
      <c r="DX124" s="389">
        <f t="shared" si="23"/>
        <v>0</v>
      </c>
      <c r="DY124" s="389">
        <f t="shared" si="24"/>
        <v>0</v>
      </c>
      <c r="DZ124" s="389">
        <f t="shared" si="25"/>
        <v>0</v>
      </c>
    </row>
    <row r="125" spans="102:130" ht="13">
      <c r="CX125" s="47"/>
      <c r="DX125" s="389">
        <f t="shared" si="23"/>
        <v>0</v>
      </c>
      <c r="DY125" s="389">
        <f t="shared" si="24"/>
        <v>0</v>
      </c>
      <c r="DZ125" s="389">
        <f t="shared" si="25"/>
        <v>0</v>
      </c>
    </row>
    <row r="126" spans="102:130" ht="13">
      <c r="CX126" s="47"/>
      <c r="DX126" s="389">
        <f t="shared" si="23"/>
        <v>0</v>
      </c>
      <c r="DY126" s="389">
        <f t="shared" si="24"/>
        <v>0</v>
      </c>
      <c r="DZ126" s="389">
        <f t="shared" si="25"/>
        <v>0</v>
      </c>
    </row>
    <row r="127" spans="102:130" ht="13">
      <c r="CX127" s="47"/>
      <c r="DX127" s="389">
        <f t="shared" si="23"/>
        <v>0</v>
      </c>
      <c r="DY127" s="389">
        <f t="shared" si="24"/>
        <v>0</v>
      </c>
      <c r="DZ127" s="389">
        <f t="shared" si="25"/>
        <v>0</v>
      </c>
    </row>
    <row r="128" spans="102:130" ht="13">
      <c r="CX128" s="47"/>
      <c r="DX128" s="389">
        <f t="shared" si="23"/>
        <v>0</v>
      </c>
      <c r="DY128" s="389">
        <f t="shared" si="24"/>
        <v>0</v>
      </c>
      <c r="DZ128" s="389">
        <f t="shared" si="25"/>
        <v>0</v>
      </c>
    </row>
    <row r="129" spans="102:130" ht="13">
      <c r="CX129" s="47"/>
      <c r="DX129" s="389">
        <f t="shared" si="23"/>
        <v>0</v>
      </c>
      <c r="DY129" s="389">
        <f t="shared" si="24"/>
        <v>0</v>
      </c>
      <c r="DZ129" s="389">
        <f t="shared" si="25"/>
        <v>0</v>
      </c>
    </row>
    <row r="130" spans="102:130" ht="13">
      <c r="CX130" s="47"/>
      <c r="DX130" s="389">
        <f t="shared" si="23"/>
        <v>0</v>
      </c>
      <c r="DY130" s="389">
        <f t="shared" si="24"/>
        <v>0</v>
      </c>
      <c r="DZ130" s="389">
        <f t="shared" si="25"/>
        <v>0</v>
      </c>
    </row>
    <row r="131" spans="102:130" ht="13">
      <c r="CX131" s="47"/>
      <c r="DX131" s="389">
        <f t="shared" si="23"/>
        <v>0</v>
      </c>
      <c r="DY131" s="389">
        <f t="shared" si="24"/>
        <v>0</v>
      </c>
      <c r="DZ131" s="389">
        <f t="shared" si="25"/>
        <v>0</v>
      </c>
    </row>
    <row r="132" spans="102:130" ht="13">
      <c r="CX132" s="47"/>
      <c r="DX132" s="389">
        <f t="shared" si="23"/>
        <v>0</v>
      </c>
      <c r="DY132" s="389">
        <f t="shared" si="24"/>
        <v>0</v>
      </c>
      <c r="DZ132" s="389">
        <f t="shared" si="25"/>
        <v>0</v>
      </c>
    </row>
    <row r="133" spans="102:130" ht="13">
      <c r="CX133" s="47"/>
      <c r="DX133" s="389">
        <f t="shared" si="23"/>
        <v>0</v>
      </c>
      <c r="DY133" s="389">
        <f t="shared" si="24"/>
        <v>0</v>
      </c>
      <c r="DZ133" s="389">
        <f t="shared" si="25"/>
        <v>0</v>
      </c>
    </row>
    <row r="134" spans="102:130" ht="13">
      <c r="CX134" s="47"/>
      <c r="DX134" s="389">
        <f t="shared" si="23"/>
        <v>0</v>
      </c>
      <c r="DY134" s="389">
        <f t="shared" si="24"/>
        <v>0</v>
      </c>
      <c r="DZ134" s="389">
        <f t="shared" si="25"/>
        <v>0</v>
      </c>
    </row>
    <row r="135" spans="102:130" ht="13">
      <c r="CX135" s="47"/>
      <c r="DX135" s="389">
        <f t="shared" si="23"/>
        <v>0</v>
      </c>
      <c r="DY135" s="389">
        <f t="shared" si="24"/>
        <v>0</v>
      </c>
      <c r="DZ135" s="389">
        <f t="shared" si="25"/>
        <v>0</v>
      </c>
    </row>
    <row r="136" spans="102:130" ht="13">
      <c r="CX136" s="47"/>
      <c r="DX136" s="389">
        <f t="shared" si="23"/>
        <v>0</v>
      </c>
      <c r="DY136" s="389">
        <f t="shared" si="24"/>
        <v>0</v>
      </c>
      <c r="DZ136" s="389">
        <f t="shared" si="25"/>
        <v>0</v>
      </c>
    </row>
    <row r="137" spans="102:130" ht="13">
      <c r="CX137" s="47"/>
      <c r="DX137" s="389">
        <f t="shared" ref="DX137:DX168" si="26">(CS137-CZ137)*10^6</f>
        <v>0</v>
      </c>
      <c r="DY137" s="389">
        <f t="shared" ref="DY137:DY168" si="27">(CT137-DC137)*10^6</f>
        <v>0</v>
      </c>
      <c r="DZ137" s="389">
        <f t="shared" ref="DZ137:DZ168" si="28">(CW137-DD137)*10^6</f>
        <v>0</v>
      </c>
    </row>
    <row r="138" spans="102:130" ht="13">
      <c r="CX138" s="47"/>
      <c r="DX138" s="389">
        <f t="shared" si="26"/>
        <v>0</v>
      </c>
      <c r="DY138" s="389">
        <f t="shared" si="27"/>
        <v>0</v>
      </c>
      <c r="DZ138" s="389">
        <f t="shared" si="28"/>
        <v>0</v>
      </c>
    </row>
    <row r="139" spans="102:130" ht="13">
      <c r="CX139" s="47"/>
      <c r="DX139" s="389">
        <f t="shared" si="26"/>
        <v>0</v>
      </c>
      <c r="DY139" s="389">
        <f t="shared" si="27"/>
        <v>0</v>
      </c>
      <c r="DZ139" s="389">
        <f t="shared" si="28"/>
        <v>0</v>
      </c>
    </row>
    <row r="140" spans="102:130" ht="13">
      <c r="CX140" s="47"/>
      <c r="DX140" s="389">
        <f t="shared" si="26"/>
        <v>0</v>
      </c>
      <c r="DY140" s="389">
        <f t="shared" si="27"/>
        <v>0</v>
      </c>
      <c r="DZ140" s="389">
        <f t="shared" si="28"/>
        <v>0</v>
      </c>
    </row>
    <row r="141" spans="102:130" ht="13">
      <c r="CX141" s="47"/>
      <c r="DX141" s="389">
        <f t="shared" si="26"/>
        <v>0</v>
      </c>
      <c r="DY141" s="389">
        <f t="shared" si="27"/>
        <v>0</v>
      </c>
      <c r="DZ141" s="389">
        <f t="shared" si="28"/>
        <v>0</v>
      </c>
    </row>
    <row r="142" spans="102:130" ht="13">
      <c r="CX142" s="47"/>
      <c r="DX142" s="389">
        <f t="shared" si="26"/>
        <v>0</v>
      </c>
      <c r="DY142" s="389">
        <f t="shared" si="27"/>
        <v>0</v>
      </c>
      <c r="DZ142" s="389">
        <f t="shared" si="28"/>
        <v>0</v>
      </c>
    </row>
    <row r="143" spans="102:130" ht="13">
      <c r="CX143" s="47"/>
      <c r="DX143" s="389">
        <f t="shared" si="26"/>
        <v>0</v>
      </c>
      <c r="DY143" s="389">
        <f t="shared" si="27"/>
        <v>0</v>
      </c>
      <c r="DZ143" s="389">
        <f t="shared" si="28"/>
        <v>0</v>
      </c>
    </row>
    <row r="144" spans="102:130" ht="13">
      <c r="CX144" s="47"/>
      <c r="DX144" s="389">
        <f t="shared" si="26"/>
        <v>0</v>
      </c>
      <c r="DY144" s="389">
        <f t="shared" si="27"/>
        <v>0</v>
      </c>
      <c r="DZ144" s="389">
        <f t="shared" si="28"/>
        <v>0</v>
      </c>
    </row>
    <row r="145" spans="102:130" ht="13">
      <c r="CX145" s="47"/>
      <c r="DX145" s="389">
        <f t="shared" si="26"/>
        <v>0</v>
      </c>
      <c r="DY145" s="389">
        <f t="shared" si="27"/>
        <v>0</v>
      </c>
      <c r="DZ145" s="389">
        <f t="shared" si="28"/>
        <v>0</v>
      </c>
    </row>
    <row r="146" spans="102:130" ht="13">
      <c r="CX146" s="47"/>
      <c r="DX146" s="389">
        <f t="shared" si="26"/>
        <v>0</v>
      </c>
      <c r="DY146" s="389">
        <f t="shared" si="27"/>
        <v>0</v>
      </c>
      <c r="DZ146" s="389">
        <f t="shared" si="28"/>
        <v>0</v>
      </c>
    </row>
    <row r="147" spans="102:130" ht="13">
      <c r="CX147" s="47"/>
      <c r="DX147" s="389">
        <f t="shared" si="26"/>
        <v>0</v>
      </c>
      <c r="DY147" s="389">
        <f t="shared" si="27"/>
        <v>0</v>
      </c>
      <c r="DZ147" s="389">
        <f t="shared" si="28"/>
        <v>0</v>
      </c>
    </row>
    <row r="148" spans="102:130" ht="13">
      <c r="CX148" s="47"/>
      <c r="DX148" s="389">
        <f t="shared" si="26"/>
        <v>0</v>
      </c>
      <c r="DY148" s="389">
        <f t="shared" si="27"/>
        <v>0</v>
      </c>
      <c r="DZ148" s="389">
        <f t="shared" si="28"/>
        <v>0</v>
      </c>
    </row>
    <row r="149" spans="102:130" ht="13">
      <c r="CX149" s="47"/>
      <c r="DX149" s="389">
        <f t="shared" si="26"/>
        <v>0</v>
      </c>
      <c r="DY149" s="389">
        <f t="shared" si="27"/>
        <v>0</v>
      </c>
      <c r="DZ149" s="389">
        <f t="shared" si="28"/>
        <v>0</v>
      </c>
    </row>
    <row r="150" spans="102:130" ht="13">
      <c r="CX150" s="47"/>
      <c r="DX150" s="389">
        <f t="shared" si="26"/>
        <v>0</v>
      </c>
      <c r="DY150" s="389">
        <f t="shared" si="27"/>
        <v>0</v>
      </c>
      <c r="DZ150" s="389">
        <f t="shared" si="28"/>
        <v>0</v>
      </c>
    </row>
    <row r="151" spans="102:130" ht="13">
      <c r="CX151" s="47"/>
      <c r="DX151" s="389">
        <f t="shared" si="26"/>
        <v>0</v>
      </c>
      <c r="DY151" s="389">
        <f t="shared" si="27"/>
        <v>0</v>
      </c>
      <c r="DZ151" s="389">
        <f t="shared" si="28"/>
        <v>0</v>
      </c>
    </row>
    <row r="152" spans="102:130" ht="13">
      <c r="CX152" s="47"/>
      <c r="DX152" s="389">
        <f t="shared" si="26"/>
        <v>0</v>
      </c>
      <c r="DY152" s="389">
        <f t="shared" si="27"/>
        <v>0</v>
      </c>
      <c r="DZ152" s="389">
        <f t="shared" si="28"/>
        <v>0</v>
      </c>
    </row>
    <row r="153" spans="102:130" ht="13">
      <c r="CX153" s="47"/>
      <c r="DX153" s="389">
        <f t="shared" si="26"/>
        <v>0</v>
      </c>
      <c r="DY153" s="389">
        <f t="shared" si="27"/>
        <v>0</v>
      </c>
      <c r="DZ153" s="389">
        <f t="shared" si="28"/>
        <v>0</v>
      </c>
    </row>
    <row r="154" spans="102:130" ht="13">
      <c r="CX154" s="47"/>
      <c r="DX154" s="389">
        <f t="shared" si="26"/>
        <v>0</v>
      </c>
      <c r="DY154" s="389">
        <f t="shared" si="27"/>
        <v>0</v>
      </c>
      <c r="DZ154" s="389">
        <f t="shared" si="28"/>
        <v>0</v>
      </c>
    </row>
    <row r="155" spans="102:130" ht="13">
      <c r="CX155" s="47"/>
      <c r="DX155" s="389">
        <f t="shared" si="26"/>
        <v>0</v>
      </c>
      <c r="DY155" s="389">
        <f t="shared" si="27"/>
        <v>0</v>
      </c>
      <c r="DZ155" s="389">
        <f t="shared" si="28"/>
        <v>0</v>
      </c>
    </row>
    <row r="156" spans="102:130" ht="13">
      <c r="CX156" s="47"/>
      <c r="DX156" s="389">
        <f t="shared" si="26"/>
        <v>0</v>
      </c>
      <c r="DY156" s="389">
        <f t="shared" si="27"/>
        <v>0</v>
      </c>
      <c r="DZ156" s="389">
        <f t="shared" si="28"/>
        <v>0</v>
      </c>
    </row>
    <row r="157" spans="102:130" ht="13">
      <c r="CX157" s="47"/>
      <c r="DX157" s="389">
        <f t="shared" si="26"/>
        <v>0</v>
      </c>
      <c r="DY157" s="389">
        <f t="shared" si="27"/>
        <v>0</v>
      </c>
      <c r="DZ157" s="389">
        <f t="shared" si="28"/>
        <v>0</v>
      </c>
    </row>
    <row r="158" spans="102:130" ht="13">
      <c r="CX158" s="47"/>
      <c r="DX158" s="389">
        <f t="shared" si="26"/>
        <v>0</v>
      </c>
      <c r="DY158" s="389">
        <f t="shared" si="27"/>
        <v>0</v>
      </c>
      <c r="DZ158" s="389">
        <f t="shared" si="28"/>
        <v>0</v>
      </c>
    </row>
    <row r="159" spans="102:130" ht="13">
      <c r="CX159" s="47"/>
      <c r="DX159" s="389">
        <f t="shared" si="26"/>
        <v>0</v>
      </c>
      <c r="DY159" s="389">
        <f t="shared" si="27"/>
        <v>0</v>
      </c>
      <c r="DZ159" s="389">
        <f t="shared" si="28"/>
        <v>0</v>
      </c>
    </row>
    <row r="160" spans="102:130" ht="13">
      <c r="CX160" s="47"/>
      <c r="DX160" s="389">
        <f t="shared" si="26"/>
        <v>0</v>
      </c>
      <c r="DY160" s="389">
        <f t="shared" si="27"/>
        <v>0</v>
      </c>
      <c r="DZ160" s="389">
        <f t="shared" si="28"/>
        <v>0</v>
      </c>
    </row>
    <row r="161" spans="102:130" ht="13">
      <c r="CX161" s="47"/>
      <c r="DX161" s="389">
        <f t="shared" si="26"/>
        <v>0</v>
      </c>
      <c r="DY161" s="389">
        <f t="shared" si="27"/>
        <v>0</v>
      </c>
      <c r="DZ161" s="389">
        <f t="shared" si="28"/>
        <v>0</v>
      </c>
    </row>
    <row r="162" spans="102:130" ht="13">
      <c r="CX162" s="47"/>
      <c r="DX162" s="389">
        <f t="shared" si="26"/>
        <v>0</v>
      </c>
      <c r="DY162" s="389">
        <f t="shared" si="27"/>
        <v>0</v>
      </c>
      <c r="DZ162" s="389">
        <f t="shared" si="28"/>
        <v>0</v>
      </c>
    </row>
    <row r="163" spans="102:130" ht="13">
      <c r="CX163" s="47"/>
      <c r="DX163" s="389">
        <f t="shared" si="26"/>
        <v>0</v>
      </c>
      <c r="DY163" s="389">
        <f t="shared" si="27"/>
        <v>0</v>
      </c>
      <c r="DZ163" s="389">
        <f t="shared" si="28"/>
        <v>0</v>
      </c>
    </row>
    <row r="164" spans="102:130" ht="13">
      <c r="CX164" s="47"/>
      <c r="DX164" s="389">
        <f t="shared" si="26"/>
        <v>0</v>
      </c>
      <c r="DY164" s="389">
        <f t="shared" si="27"/>
        <v>0</v>
      </c>
      <c r="DZ164" s="389">
        <f t="shared" si="28"/>
        <v>0</v>
      </c>
    </row>
    <row r="165" spans="102:130" ht="13">
      <c r="CX165" s="47"/>
      <c r="DX165" s="389">
        <f t="shared" si="26"/>
        <v>0</v>
      </c>
      <c r="DY165" s="389">
        <f t="shared" si="27"/>
        <v>0</v>
      </c>
      <c r="DZ165" s="389">
        <f t="shared" si="28"/>
        <v>0</v>
      </c>
    </row>
    <row r="166" spans="102:130" ht="13">
      <c r="CX166" s="47"/>
      <c r="DX166" s="389">
        <f t="shared" si="26"/>
        <v>0</v>
      </c>
      <c r="DY166" s="389">
        <f t="shared" si="27"/>
        <v>0</v>
      </c>
      <c r="DZ166" s="389">
        <f t="shared" si="28"/>
        <v>0</v>
      </c>
    </row>
    <row r="167" spans="102:130" ht="13">
      <c r="CX167" s="47"/>
      <c r="DX167" s="389">
        <f t="shared" si="26"/>
        <v>0</v>
      </c>
      <c r="DY167" s="389">
        <f t="shared" si="27"/>
        <v>0</v>
      </c>
      <c r="DZ167" s="389">
        <f t="shared" si="28"/>
        <v>0</v>
      </c>
    </row>
    <row r="168" spans="102:130" ht="13">
      <c r="CX168" s="47"/>
      <c r="DX168" s="389">
        <f t="shared" si="26"/>
        <v>0</v>
      </c>
      <c r="DY168" s="389">
        <f t="shared" si="27"/>
        <v>0</v>
      </c>
      <c r="DZ168" s="389">
        <f t="shared" si="28"/>
        <v>0</v>
      </c>
    </row>
    <row r="169" spans="102:130" ht="13">
      <c r="CX169" s="47"/>
      <c r="DX169" s="389">
        <f t="shared" ref="DX169:DX189" si="29">(CS169-CZ169)*10^6</f>
        <v>0</v>
      </c>
      <c r="DY169" s="389">
        <f t="shared" ref="DY169:DY189" si="30">(CT169-DC169)*10^6</f>
        <v>0</v>
      </c>
      <c r="DZ169" s="389">
        <f t="shared" ref="DZ169:DZ189" si="31">(CW169-DD169)*10^6</f>
        <v>0</v>
      </c>
    </row>
    <row r="170" spans="102:130" ht="13">
      <c r="CX170" s="47"/>
      <c r="DX170" s="389">
        <f t="shared" si="29"/>
        <v>0</v>
      </c>
      <c r="DY170" s="389">
        <f t="shared" si="30"/>
        <v>0</v>
      </c>
      <c r="DZ170" s="389">
        <f t="shared" si="31"/>
        <v>0</v>
      </c>
    </row>
    <row r="171" spans="102:130" ht="13">
      <c r="CX171" s="47"/>
      <c r="DX171" s="389">
        <f t="shared" si="29"/>
        <v>0</v>
      </c>
      <c r="DY171" s="389">
        <f t="shared" si="30"/>
        <v>0</v>
      </c>
      <c r="DZ171" s="389">
        <f t="shared" si="31"/>
        <v>0</v>
      </c>
    </row>
    <row r="172" spans="102:130" ht="13">
      <c r="CX172" s="47"/>
      <c r="DX172" s="389">
        <f t="shared" si="29"/>
        <v>0</v>
      </c>
      <c r="DY172" s="389">
        <f t="shared" si="30"/>
        <v>0</v>
      </c>
      <c r="DZ172" s="389">
        <f t="shared" si="31"/>
        <v>0</v>
      </c>
    </row>
    <row r="173" spans="102:130" ht="13">
      <c r="CX173" s="47"/>
      <c r="DX173" s="389">
        <f t="shared" si="29"/>
        <v>0</v>
      </c>
      <c r="DY173" s="389">
        <f t="shared" si="30"/>
        <v>0</v>
      </c>
      <c r="DZ173" s="389">
        <f t="shared" si="31"/>
        <v>0</v>
      </c>
    </row>
    <row r="174" spans="102:130" ht="13">
      <c r="CX174" s="47"/>
      <c r="DX174" s="389">
        <f t="shared" si="29"/>
        <v>0</v>
      </c>
      <c r="DY174" s="389">
        <f t="shared" si="30"/>
        <v>0</v>
      </c>
      <c r="DZ174" s="389">
        <f t="shared" si="31"/>
        <v>0</v>
      </c>
    </row>
    <row r="175" spans="102:130" ht="13">
      <c r="CX175" s="47"/>
      <c r="DX175" s="389">
        <f t="shared" si="29"/>
        <v>0</v>
      </c>
      <c r="DY175" s="389">
        <f t="shared" si="30"/>
        <v>0</v>
      </c>
      <c r="DZ175" s="389">
        <f t="shared" si="31"/>
        <v>0</v>
      </c>
    </row>
    <row r="176" spans="102:130" ht="13">
      <c r="CX176" s="47"/>
      <c r="DX176" s="389">
        <f t="shared" si="29"/>
        <v>0</v>
      </c>
      <c r="DY176" s="389">
        <f t="shared" si="30"/>
        <v>0</v>
      </c>
      <c r="DZ176" s="389">
        <f t="shared" si="31"/>
        <v>0</v>
      </c>
    </row>
    <row r="177" spans="102:130" ht="13">
      <c r="CX177" s="47"/>
      <c r="DX177" s="389">
        <f t="shared" si="29"/>
        <v>0</v>
      </c>
      <c r="DY177" s="389">
        <f t="shared" si="30"/>
        <v>0</v>
      </c>
      <c r="DZ177" s="389">
        <f t="shared" si="31"/>
        <v>0</v>
      </c>
    </row>
    <row r="178" spans="102:130" ht="13">
      <c r="CX178" s="47"/>
      <c r="DX178" s="389">
        <f t="shared" si="29"/>
        <v>0</v>
      </c>
      <c r="DY178" s="389">
        <f t="shared" si="30"/>
        <v>0</v>
      </c>
      <c r="DZ178" s="389">
        <f t="shared" si="31"/>
        <v>0</v>
      </c>
    </row>
    <row r="179" spans="102:130" ht="13">
      <c r="CX179" s="47"/>
      <c r="DX179" s="389">
        <f t="shared" si="29"/>
        <v>0</v>
      </c>
      <c r="DY179" s="389">
        <f t="shared" si="30"/>
        <v>0</v>
      </c>
      <c r="DZ179" s="389">
        <f t="shared" si="31"/>
        <v>0</v>
      </c>
    </row>
    <row r="180" spans="102:130" ht="13">
      <c r="CX180" s="47"/>
      <c r="DX180" s="389">
        <f t="shared" si="29"/>
        <v>0</v>
      </c>
      <c r="DY180" s="389">
        <f t="shared" si="30"/>
        <v>0</v>
      </c>
      <c r="DZ180" s="389">
        <f t="shared" si="31"/>
        <v>0</v>
      </c>
    </row>
    <row r="181" spans="102:130" ht="13">
      <c r="CX181" s="47"/>
      <c r="DX181" s="389">
        <f t="shared" si="29"/>
        <v>0</v>
      </c>
      <c r="DY181" s="389">
        <f t="shared" si="30"/>
        <v>0</v>
      </c>
      <c r="DZ181" s="389">
        <f t="shared" si="31"/>
        <v>0</v>
      </c>
    </row>
    <row r="182" spans="102:130" ht="13">
      <c r="CX182" s="47"/>
      <c r="DX182" s="389">
        <f t="shared" si="29"/>
        <v>0</v>
      </c>
      <c r="DY182" s="389">
        <f t="shared" si="30"/>
        <v>0</v>
      </c>
      <c r="DZ182" s="389">
        <f t="shared" si="31"/>
        <v>0</v>
      </c>
    </row>
    <row r="183" spans="102:130" ht="13">
      <c r="DX183" s="389">
        <f t="shared" si="29"/>
        <v>0</v>
      </c>
      <c r="DY183" s="389">
        <f t="shared" si="30"/>
        <v>0</v>
      </c>
      <c r="DZ183" s="389">
        <f t="shared" si="31"/>
        <v>0</v>
      </c>
    </row>
    <row r="184" spans="102:130" ht="13">
      <c r="DX184" s="389">
        <f t="shared" si="29"/>
        <v>0</v>
      </c>
      <c r="DY184" s="389">
        <f t="shared" si="30"/>
        <v>0</v>
      </c>
      <c r="DZ184" s="389">
        <f t="shared" si="31"/>
        <v>0</v>
      </c>
    </row>
    <row r="185" spans="102:130" ht="13">
      <c r="DX185" s="389">
        <f t="shared" si="29"/>
        <v>0</v>
      </c>
      <c r="DY185" s="389">
        <f t="shared" si="30"/>
        <v>0</v>
      </c>
      <c r="DZ185" s="389">
        <f t="shared" si="31"/>
        <v>0</v>
      </c>
    </row>
    <row r="186" spans="102:130" ht="13">
      <c r="DX186" s="389">
        <f t="shared" si="29"/>
        <v>0</v>
      </c>
      <c r="DY186" s="389">
        <f t="shared" si="30"/>
        <v>0</v>
      </c>
      <c r="DZ186" s="389">
        <f t="shared" si="31"/>
        <v>0</v>
      </c>
    </row>
    <row r="187" spans="102:130" ht="13">
      <c r="DX187" s="389">
        <f t="shared" si="29"/>
        <v>0</v>
      </c>
      <c r="DY187" s="389">
        <f t="shared" si="30"/>
        <v>0</v>
      </c>
      <c r="DZ187" s="389">
        <f t="shared" si="31"/>
        <v>0</v>
      </c>
    </row>
    <row r="188" spans="102:130" ht="13">
      <c r="DX188" s="389">
        <f t="shared" si="29"/>
        <v>0</v>
      </c>
      <c r="DY188" s="389">
        <f t="shared" si="30"/>
        <v>0</v>
      </c>
      <c r="DZ188" s="389">
        <f t="shared" si="31"/>
        <v>0</v>
      </c>
    </row>
    <row r="189" spans="102:130" ht="13">
      <c r="DX189" s="389">
        <f t="shared" si="29"/>
        <v>0</v>
      </c>
      <c r="DY189" s="389">
        <f t="shared" si="30"/>
        <v>0</v>
      </c>
      <c r="DZ189" s="389">
        <f t="shared" si="31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3" orientation="landscape" horizontalDpi="300" verticalDpi="300" r:id="rId1"/>
  <headerFooter>
    <oddFooter>&amp;LMoov Bénin&amp;C&amp;P/&amp;N&amp;RTBG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EC313"/>
  <sheetViews>
    <sheetView showGridLines="0" view="pageBreakPreview" topLeftCell="AL1" zoomScaleNormal="60" workbookViewId="0">
      <selection activeCell="DE22" sqref="DE22"/>
    </sheetView>
  </sheetViews>
  <sheetFormatPr defaultColWidth="11.54296875" defaultRowHeight="12.5"/>
  <cols>
    <col min="1" max="1" width="1" customWidth="1"/>
    <col min="2" max="2" width="29.36328125" customWidth="1"/>
    <col min="3" max="3" width="12" customWidth="1"/>
    <col min="4" max="4" width="13.6328125" customWidth="1"/>
    <col min="5" max="5" width="10.1796875" customWidth="1"/>
    <col min="6" max="6" width="10.453125" customWidth="1"/>
    <col min="7" max="7" width="9.54296875" customWidth="1"/>
    <col min="8" max="8" width="7" customWidth="1"/>
    <col min="9" max="9" width="3.1796875" customWidth="1"/>
    <col min="10" max="10" width="9.54296875" customWidth="1"/>
    <col min="11" max="11" width="9.6328125" customWidth="1"/>
    <col min="12" max="12" width="8.81640625" customWidth="1"/>
    <col min="13" max="13" width="11.81640625" customWidth="1"/>
    <col min="14" max="14" width="6.81640625" customWidth="1"/>
    <col min="15" max="15" width="0.36328125" customWidth="1"/>
    <col min="16" max="16" width="14.453125" customWidth="1"/>
    <col min="17" max="17" width="9.54296875" customWidth="1"/>
    <col min="18" max="18" width="8.81640625" customWidth="1"/>
    <col min="19" max="19" width="10" customWidth="1"/>
    <col min="20" max="20" width="7.6328125" style="47" customWidth="1"/>
    <col min="21" max="21" width="0.54296875" style="47" customWidth="1"/>
    <col min="22" max="22" width="12.81640625" style="47" customWidth="1"/>
    <col min="23" max="23" width="11.36328125" style="47" customWidth="1"/>
    <col min="24" max="24" width="9.36328125" style="47" customWidth="1"/>
    <col min="25" max="28" width="11.36328125" style="47" customWidth="1"/>
    <col min="29" max="29" width="0.1796875" style="47" customWidth="1"/>
    <col min="30" max="30" width="13.453125" style="47" customWidth="1"/>
    <col min="31" max="31" width="12.6328125" style="47" customWidth="1"/>
    <col min="32" max="32" width="15.1796875" style="47" customWidth="1"/>
    <col min="33" max="34" width="12.6328125" style="47" customWidth="1"/>
    <col min="35" max="35" width="12.36328125" style="47" customWidth="1"/>
    <col min="36" max="36" width="8.6328125" style="47" customWidth="1"/>
    <col min="37" max="37" width="0.1796875" style="47" customWidth="1"/>
    <col min="38" max="38" width="9.54296875" style="47" customWidth="1"/>
    <col min="39" max="39" width="17.54296875" style="47" customWidth="1"/>
    <col min="40" max="40" width="9.81640625" style="47" customWidth="1"/>
    <col min="41" max="41" width="14" style="47" customWidth="1"/>
    <col min="42" max="42" width="9.54296875" style="47" customWidth="1"/>
    <col min="43" max="43" width="12.81640625" style="47" customWidth="1"/>
    <col min="44" max="44" width="12.453125" style="47" customWidth="1"/>
    <col min="45" max="45" width="7.6328125" style="47" customWidth="1"/>
    <col min="46" max="46" width="0.54296875" style="47" customWidth="1"/>
    <col min="47" max="48" width="9.36328125" style="47" customWidth="1"/>
    <col min="49" max="49" width="10.36328125" style="47" customWidth="1"/>
    <col min="50" max="50" width="9.36328125" style="47" customWidth="1"/>
    <col min="51" max="53" width="11.453125" style="47"/>
    <col min="54" max="54" width="0.36328125" style="47" customWidth="1"/>
    <col min="55" max="55" width="13.453125" style="47" customWidth="1"/>
    <col min="56" max="56" width="12.6328125" style="47" customWidth="1"/>
    <col min="57" max="57" width="15.453125" style="47" customWidth="1"/>
    <col min="58" max="60" width="12.6328125" style="47" customWidth="1"/>
    <col min="61" max="61" width="8.6328125" style="47" customWidth="1"/>
    <col min="62" max="62" width="0.1796875" style="47" customWidth="1"/>
    <col min="63" max="63" width="12.36328125" style="47" customWidth="1"/>
    <col min="64" max="64" width="9.54296875" style="47" customWidth="1"/>
    <col min="65" max="66" width="11.1796875" style="47" customWidth="1"/>
    <col min="67" max="68" width="8.6328125" style="47" customWidth="1"/>
    <col min="69" max="69" width="9.54296875" style="47" customWidth="1"/>
    <col min="70" max="70" width="7" style="47" customWidth="1"/>
    <col min="71" max="71" width="0.1796875" style="47" customWidth="1"/>
    <col min="72" max="72" width="14.453125" style="47" customWidth="1"/>
    <col min="73" max="73" width="9.54296875" style="47" customWidth="1"/>
    <col min="74" max="74" width="10.6328125" style="47" customWidth="1"/>
    <col min="75" max="75" width="12.6328125" style="47" customWidth="1"/>
    <col min="76" max="76" width="8.81640625" style="47" customWidth="1"/>
    <col min="77" max="77" width="13.453125" style="47" customWidth="1"/>
    <col min="78" max="78" width="7.36328125" style="47" customWidth="1"/>
    <col min="79" max="79" width="0.54296875" style="47" customWidth="1"/>
    <col min="80" max="80" width="13.36328125" style="47" customWidth="1"/>
    <col min="81" max="81" width="13" style="47" customWidth="1"/>
    <col min="82" max="83" width="12.81640625" style="47" customWidth="1"/>
    <col min="84" max="84" width="12.6328125" style="47" customWidth="1"/>
    <col min="85" max="85" width="13" style="47" customWidth="1"/>
    <col min="86" max="86" width="8.6328125" style="47" customWidth="1"/>
    <col min="87" max="87" width="0.54296875" style="47" customWidth="1"/>
    <col min="88" max="88" width="10.1796875" style="47" customWidth="1"/>
    <col min="89" max="89" width="13.36328125" style="47" customWidth="1"/>
    <col min="90" max="90" width="13.453125" style="47" customWidth="1"/>
    <col min="91" max="92" width="12.6328125" style="47" customWidth="1"/>
    <col min="93" max="93" width="13.453125" style="47" customWidth="1"/>
    <col min="94" max="94" width="8.6328125" style="47" customWidth="1"/>
    <col min="95" max="95" width="0.54296875" customWidth="1"/>
    <col min="96" max="97" width="12.36328125" style="49" customWidth="1"/>
    <col min="98" max="98" width="14.453125" style="49" customWidth="1"/>
    <col min="99" max="99" width="12.6328125" style="49" customWidth="1"/>
    <col min="100" max="100" width="13.453125" style="49" customWidth="1"/>
    <col min="101" max="101" width="14.6328125" style="49" customWidth="1"/>
    <col min="102" max="102" width="9.6328125" style="47" customWidth="1"/>
    <col min="103" max="103" width="0.6328125" customWidth="1"/>
    <col min="104" max="104" width="14.81640625" style="282" customWidth="1"/>
    <col min="105" max="106" width="14" style="49" customWidth="1"/>
    <col min="107" max="107" width="14.81640625" style="49" customWidth="1"/>
    <col min="108" max="108" width="12.1796875" style="49" customWidth="1"/>
    <col min="109" max="109" width="11.81640625" style="47" customWidth="1"/>
    <col min="110" max="112" width="11.81640625" customWidth="1"/>
    <col min="113" max="113" width="2.6328125" style="25" customWidth="1"/>
    <col min="114" max="114" width="13.453125" style="1151" hidden="1" customWidth="1"/>
    <col min="115" max="115" width="16.453125" style="1151" hidden="1" customWidth="1"/>
    <col min="116" max="116" width="11.453125" style="1151" hidden="1"/>
    <col min="117" max="117" width="17.81640625" style="1151" hidden="1" customWidth="1"/>
    <col min="118" max="119" width="17.81640625" hidden="1" customWidth="1"/>
    <col min="120" max="121" width="11.453125" hidden="1"/>
    <col min="122" max="127" width="11.54296875" hidden="1"/>
    <col min="128" max="128" width="11.453125" hidden="1"/>
    <col min="129" max="129" width="21" hidden="1" customWidth="1"/>
    <col min="130" max="133" width="11.54296875" hidden="1"/>
    <col min="134" max="1024" width="11.453125"/>
  </cols>
  <sheetData>
    <row r="1" spans="2:130" ht="20">
      <c r="B1" s="51" t="s">
        <v>809</v>
      </c>
      <c r="AO1" s="620"/>
      <c r="BK1" s="620"/>
      <c r="BL1" s="620"/>
      <c r="BM1" s="620"/>
      <c r="BN1" s="620"/>
      <c r="BO1" s="620"/>
      <c r="BP1" s="620"/>
      <c r="BQ1" s="620"/>
      <c r="BR1" s="620"/>
      <c r="CQ1" s="906"/>
      <c r="CR1" s="901"/>
      <c r="CS1" s="901">
        <v>102.71409930819701</v>
      </c>
      <c r="CT1" s="901"/>
      <c r="CU1" s="901"/>
      <c r="CV1" s="901"/>
      <c r="CW1" s="901">
        <v>1407.7084173262699</v>
      </c>
      <c r="CX1" s="1152"/>
      <c r="CY1" s="906"/>
      <c r="CZ1" s="1153">
        <v>-234.93002759937499</v>
      </c>
      <c r="DA1" s="901"/>
      <c r="DB1" s="901"/>
      <c r="DC1" s="901"/>
      <c r="DD1" s="901"/>
      <c r="DE1" s="1152"/>
      <c r="DF1" s="1154"/>
      <c r="DG1" s="1154"/>
      <c r="DH1" s="1154"/>
      <c r="DX1" s="47"/>
      <c r="DY1" s="47"/>
      <c r="DZ1" s="47"/>
    </row>
    <row r="2" spans="2:130" ht="6.75" customHeight="1">
      <c r="D2" s="638"/>
      <c r="E2" s="638"/>
      <c r="F2" s="1155"/>
      <c r="G2" s="638"/>
      <c r="H2" s="1156"/>
      <c r="J2" s="638"/>
      <c r="K2" s="638"/>
      <c r="L2" s="1156"/>
      <c r="M2" s="638"/>
      <c r="N2" s="640"/>
      <c r="O2" s="47"/>
      <c r="P2" s="918"/>
      <c r="Q2" s="640"/>
      <c r="R2" s="640"/>
      <c r="S2" s="640"/>
      <c r="T2" s="640"/>
      <c r="V2" s="638"/>
      <c r="W2" s="638"/>
      <c r="X2" s="638"/>
      <c r="Y2" s="1155"/>
      <c r="Z2" s="1155"/>
      <c r="AA2" s="638"/>
      <c r="AB2" s="640"/>
      <c r="AC2" s="1157"/>
      <c r="AD2" s="1158"/>
      <c r="AE2" s="1156"/>
      <c r="AF2" s="1156"/>
      <c r="AG2" s="1156"/>
      <c r="AH2" s="1156"/>
      <c r="AI2" s="1156"/>
      <c r="AJ2" s="1156"/>
      <c r="AK2" s="1157"/>
      <c r="AL2" s="1158"/>
      <c r="AM2" s="1156"/>
      <c r="AN2" s="1156"/>
      <c r="AO2" s="1156"/>
      <c r="AP2" s="1156"/>
      <c r="AQ2" s="1156"/>
      <c r="AR2" s="1156"/>
      <c r="AS2" s="919"/>
      <c r="AT2" s="1157"/>
      <c r="AU2" s="1158"/>
      <c r="AV2" s="1156"/>
      <c r="AW2" s="1156"/>
      <c r="AX2" s="1156"/>
      <c r="AY2" s="1156"/>
      <c r="AZ2" s="1156"/>
      <c r="BA2" s="640"/>
      <c r="BB2" s="639"/>
      <c r="BC2" s="918"/>
      <c r="BD2" s="640"/>
      <c r="BE2" s="640"/>
      <c r="BF2" s="640"/>
      <c r="BG2" s="640"/>
      <c r="BH2" s="640"/>
      <c r="BI2" s="919"/>
      <c r="BJ2" s="639"/>
      <c r="BK2" s="1159"/>
      <c r="BL2" s="638"/>
      <c r="BM2" s="638"/>
      <c r="BN2" s="638"/>
      <c r="BO2" s="1155"/>
      <c r="BP2" s="1155"/>
      <c r="BQ2" s="638"/>
      <c r="BR2" s="1160"/>
      <c r="BS2" s="1157"/>
      <c r="BT2" s="1158"/>
      <c r="BU2" s="1156"/>
      <c r="BV2" s="1156"/>
      <c r="BW2" s="1156"/>
      <c r="BX2" s="1156"/>
      <c r="BY2" s="1156"/>
      <c r="BZ2" s="1160"/>
      <c r="CA2" s="1157"/>
      <c r="CB2" s="1158"/>
      <c r="CC2" s="1156"/>
      <c r="CD2" s="1156"/>
      <c r="CE2" s="1156"/>
      <c r="CF2" s="1156"/>
      <c r="CG2" s="1156"/>
      <c r="CH2" s="1160"/>
      <c r="CI2" s="1157"/>
      <c r="CJ2" s="1159"/>
      <c r="CK2" s="638"/>
      <c r="CL2" s="638"/>
      <c r="CM2" s="1155"/>
      <c r="CN2" s="1155"/>
      <c r="CO2" s="638"/>
      <c r="CP2" s="1156"/>
      <c r="CY2" s="920"/>
    </row>
    <row r="3" spans="2:130" ht="14">
      <c r="D3" s="1161"/>
      <c r="E3" s="613">
        <v>0</v>
      </c>
      <c r="F3" s="1162"/>
      <c r="G3" s="1161">
        <v>0</v>
      </c>
      <c r="J3" s="49"/>
      <c r="K3" s="49"/>
      <c r="M3" s="49"/>
      <c r="N3" s="47"/>
      <c r="O3" s="47"/>
      <c r="P3" s="1163"/>
      <c r="Q3" s="47"/>
      <c r="R3" s="47"/>
      <c r="S3" s="47"/>
      <c r="V3" s="49"/>
      <c r="W3" s="49"/>
      <c r="X3" s="49"/>
      <c r="Y3" s="1162"/>
      <c r="Z3" s="1162"/>
      <c r="AA3" s="49"/>
      <c r="AC3" s="104"/>
      <c r="AD3"/>
      <c r="AE3"/>
      <c r="AF3"/>
      <c r="AG3"/>
      <c r="AH3"/>
      <c r="AI3"/>
      <c r="AJ3"/>
      <c r="AK3" s="104"/>
      <c r="AL3"/>
      <c r="AM3"/>
      <c r="AN3"/>
      <c r="AO3"/>
      <c r="AP3"/>
      <c r="AQ3"/>
      <c r="AR3"/>
      <c r="AT3" s="104"/>
      <c r="AU3"/>
      <c r="AV3"/>
      <c r="AW3"/>
      <c r="AX3"/>
      <c r="AY3"/>
      <c r="AZ3"/>
      <c r="BB3" s="657"/>
      <c r="BC3" s="1163"/>
      <c r="BI3" s="1164"/>
      <c r="BJ3" s="657"/>
      <c r="BK3" s="661"/>
      <c r="BL3" s="49"/>
      <c r="BM3" s="49"/>
      <c r="BN3" s="49"/>
      <c r="BO3" s="1162"/>
      <c r="BP3" s="1162"/>
      <c r="BQ3" s="49"/>
      <c r="BR3" s="1165"/>
      <c r="BS3" s="104"/>
      <c r="BT3" s="1166"/>
      <c r="BU3"/>
      <c r="BV3"/>
      <c r="BW3"/>
      <c r="BX3"/>
      <c r="BY3"/>
      <c r="BZ3" s="1165"/>
      <c r="CA3" s="104"/>
      <c r="CB3" s="1166"/>
      <c r="CC3"/>
      <c r="CD3"/>
      <c r="CE3"/>
      <c r="CF3"/>
      <c r="CG3"/>
      <c r="CH3" s="1165"/>
      <c r="CI3" s="104"/>
      <c r="CJ3" s="661"/>
      <c r="CK3" s="49"/>
      <c r="CL3" s="49"/>
      <c r="CM3" s="1162"/>
      <c r="CN3" s="1162"/>
      <c r="CO3" s="49"/>
      <c r="CP3"/>
      <c r="CY3" s="926"/>
      <c r="CZ3" s="613"/>
      <c r="DD3" s="1161">
        <v>0</v>
      </c>
      <c r="DM3" s="1167"/>
    </row>
    <row r="4" spans="2:130" s="83" customFormat="1" ht="15" customHeight="1">
      <c r="D4" s="2346">
        <v>45292</v>
      </c>
      <c r="E4" s="2346"/>
      <c r="F4" s="2346"/>
      <c r="G4" s="2346"/>
      <c r="H4" s="2346"/>
      <c r="J4" s="2346">
        <v>45323</v>
      </c>
      <c r="K4" s="2346"/>
      <c r="L4" s="2346"/>
      <c r="M4" s="2346"/>
      <c r="N4" s="2346"/>
      <c r="O4" s="1168"/>
      <c r="P4" s="2347">
        <v>45352</v>
      </c>
      <c r="Q4" s="2347"/>
      <c r="R4" s="2347"/>
      <c r="S4" s="2347"/>
      <c r="T4" s="2347"/>
      <c r="U4" s="81"/>
      <c r="V4" s="2346">
        <v>45383</v>
      </c>
      <c r="W4" s="2346"/>
      <c r="X4" s="2346"/>
      <c r="Y4" s="2346"/>
      <c r="Z4" s="2346"/>
      <c r="AA4" s="2346"/>
      <c r="AB4" s="2346"/>
      <c r="AC4" s="1169"/>
      <c r="AD4" s="2346">
        <v>45413</v>
      </c>
      <c r="AE4" s="2346"/>
      <c r="AF4" s="2346"/>
      <c r="AG4" s="2346"/>
      <c r="AH4" s="2346"/>
      <c r="AI4" s="2346"/>
      <c r="AJ4" s="2346"/>
      <c r="AK4" s="1169"/>
      <c r="AL4" s="2346">
        <v>45444</v>
      </c>
      <c r="AM4" s="2346"/>
      <c r="AN4" s="2346"/>
      <c r="AO4" s="2346"/>
      <c r="AP4" s="2346"/>
      <c r="AQ4" s="2346"/>
      <c r="AR4" s="2346"/>
      <c r="AS4" s="2346"/>
      <c r="AT4" s="1170"/>
      <c r="AU4" s="2346">
        <v>45474</v>
      </c>
      <c r="AV4" s="2346"/>
      <c r="AW4" s="2346"/>
      <c r="AX4" s="2346"/>
      <c r="AY4" s="2346"/>
      <c r="AZ4" s="2346"/>
      <c r="BA4" s="2346"/>
      <c r="BB4" s="1171"/>
      <c r="BC4" s="2348">
        <v>45505</v>
      </c>
      <c r="BD4" s="2348"/>
      <c r="BE4" s="2348"/>
      <c r="BF4" s="2348"/>
      <c r="BG4" s="2348"/>
      <c r="BH4" s="2348"/>
      <c r="BI4" s="2348"/>
      <c r="BJ4" s="1172"/>
      <c r="BK4" s="2348">
        <v>45536</v>
      </c>
      <c r="BL4" s="2348"/>
      <c r="BM4" s="2348"/>
      <c r="BN4" s="2348"/>
      <c r="BO4" s="2348"/>
      <c r="BP4" s="2348"/>
      <c r="BQ4" s="2348"/>
      <c r="BR4" s="2348"/>
      <c r="BS4" s="1171"/>
      <c r="BT4" s="2348">
        <v>45566</v>
      </c>
      <c r="BU4" s="2348"/>
      <c r="BV4" s="2348"/>
      <c r="BW4" s="2348"/>
      <c r="BX4" s="2348"/>
      <c r="BY4" s="2348"/>
      <c r="BZ4" s="2348"/>
      <c r="CA4" s="1171"/>
      <c r="CB4" s="2348">
        <v>45597</v>
      </c>
      <c r="CC4" s="2348"/>
      <c r="CD4" s="2348"/>
      <c r="CE4" s="2348"/>
      <c r="CF4" s="2348"/>
      <c r="CG4" s="2348"/>
      <c r="CH4" s="2348"/>
      <c r="CI4" s="1171"/>
      <c r="CJ4" s="2347">
        <v>45627</v>
      </c>
      <c r="CK4" s="2347"/>
      <c r="CL4" s="2347"/>
      <c r="CM4" s="2347"/>
      <c r="CN4" s="2347"/>
      <c r="CO4" s="2347"/>
      <c r="CP4" s="2347"/>
      <c r="CQ4" s="1168"/>
      <c r="CR4" s="2349" t="s">
        <v>3</v>
      </c>
      <c r="CS4" s="2349"/>
      <c r="CT4" s="2349"/>
      <c r="CU4" s="2349"/>
      <c r="CV4" s="2349"/>
      <c r="CW4" s="2349"/>
      <c r="CX4" s="2349"/>
      <c r="CY4" s="1173"/>
      <c r="CZ4" s="2344" t="s">
        <v>4</v>
      </c>
      <c r="DA4" s="2344"/>
      <c r="DB4" s="2344"/>
      <c r="DC4" s="2344"/>
      <c r="DD4" s="2344"/>
      <c r="DE4" s="2344"/>
      <c r="DF4" s="2344"/>
      <c r="DG4" s="2344"/>
      <c r="DH4" s="2344"/>
      <c r="DJ4" s="1174"/>
      <c r="DK4" s="1175"/>
      <c r="DL4" s="1174"/>
      <c r="DM4" s="1174"/>
    </row>
    <row r="5" spans="2:130" s="92" customFormat="1" ht="33" customHeight="1">
      <c r="B5" s="92" t="s">
        <v>810</v>
      </c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1176"/>
      <c r="CZ5" s="88" t="s">
        <v>7</v>
      </c>
      <c r="DA5" s="88" t="s">
        <v>11</v>
      </c>
      <c r="DB5" s="88" t="s">
        <v>13</v>
      </c>
      <c r="DC5" s="88" t="s">
        <v>15</v>
      </c>
      <c r="DD5" s="88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1177"/>
      <c r="DJ5" s="1178" t="s">
        <v>6</v>
      </c>
      <c r="DK5" s="1178" t="s">
        <v>7</v>
      </c>
      <c r="DL5" s="1178" t="s">
        <v>9</v>
      </c>
      <c r="DM5" s="1178" t="s">
        <v>102</v>
      </c>
    </row>
    <row r="6" spans="2:130" ht="13">
      <c r="D6" s="49"/>
      <c r="E6" s="49"/>
      <c r="F6" s="1179"/>
      <c r="G6" s="49"/>
      <c r="J6" s="49"/>
      <c r="K6" s="49"/>
      <c r="L6" s="49"/>
      <c r="M6" s="49"/>
      <c r="N6" s="47"/>
      <c r="O6" s="47"/>
      <c r="P6" s="1180"/>
      <c r="Q6" s="44"/>
      <c r="R6" s="44"/>
      <c r="S6" s="44"/>
      <c r="U6" s="657"/>
      <c r="V6" s="49"/>
      <c r="W6" s="49"/>
      <c r="X6" s="49"/>
      <c r="Y6" s="1179"/>
      <c r="Z6" s="1179"/>
      <c r="AA6" s="49"/>
      <c r="AC6" s="104"/>
      <c r="AD6" s="49"/>
      <c r="AE6" s="49"/>
      <c r="AF6" s="49"/>
      <c r="AG6" s="1179"/>
      <c r="AH6" s="1179"/>
      <c r="AI6" s="49"/>
      <c r="AJ6"/>
      <c r="AK6" s="104"/>
      <c r="AL6" s="1180"/>
      <c r="AM6" s="44"/>
      <c r="AN6" s="44"/>
      <c r="AO6" s="44"/>
      <c r="AP6" s="44"/>
      <c r="AQ6" s="44"/>
      <c r="AR6" s="44"/>
      <c r="AS6" s="1164"/>
      <c r="AT6" s="364"/>
      <c r="AU6" s="49"/>
      <c r="AV6" s="49"/>
      <c r="AW6" s="49"/>
      <c r="AX6" s="1179"/>
      <c r="AY6" s="1179"/>
      <c r="AZ6" s="49"/>
      <c r="BA6"/>
      <c r="BB6" s="104"/>
      <c r="BC6" s="44"/>
      <c r="BD6" s="44"/>
      <c r="BE6" s="44"/>
      <c r="BF6" s="44"/>
      <c r="BG6" s="44"/>
      <c r="BH6" s="44"/>
      <c r="BJ6" s="657"/>
      <c r="BK6" s="49"/>
      <c r="BL6" s="49"/>
      <c r="BM6" s="49"/>
      <c r="BN6" s="49"/>
      <c r="BO6" s="1179"/>
      <c r="BP6" s="1179"/>
      <c r="BQ6" s="49"/>
      <c r="BR6"/>
      <c r="BS6" s="104"/>
      <c r="BT6"/>
      <c r="BU6"/>
      <c r="BV6"/>
      <c r="BW6"/>
      <c r="BX6"/>
      <c r="BY6"/>
      <c r="BZ6"/>
      <c r="CA6" s="104"/>
      <c r="CB6" s="49"/>
      <c r="CC6" s="49"/>
      <c r="CD6" s="49"/>
      <c r="CE6" s="1179"/>
      <c r="CF6" s="1179"/>
      <c r="CG6" s="49"/>
      <c r="CH6"/>
      <c r="CI6" s="104"/>
      <c r="CJ6" s="49"/>
      <c r="CK6" s="49"/>
      <c r="CL6" s="49"/>
      <c r="CM6" s="1179"/>
      <c r="CN6" s="1179"/>
      <c r="CO6" s="49"/>
      <c r="CP6"/>
      <c r="CY6" s="926"/>
      <c r="DJ6" s="1181">
        <f t="shared" ref="DJ6:DJ37" si="0">SUM(D6,J6,P6,V6,AD6,AL6,AU6,BC6,BK6,BT6,CB6,CJ6)-CR6</f>
        <v>0</v>
      </c>
      <c r="DK6" s="1181">
        <f t="shared" ref="DK6:DK37" si="1">SUM(E6,K6,Q6,W6,AE6,AM6,AV6,BD6,BL6,BU6,CC6,CK6)-CS6</f>
        <v>0</v>
      </c>
      <c r="DL6" s="1181">
        <f t="shared" ref="DL6:DL37" si="2">SUM(G6,M6,S6,AA6,AI6,AR6,AZ6,BH6,BQ6,BY6,CG6,CO6)-CW6</f>
        <v>0</v>
      </c>
      <c r="DM6" s="1181">
        <f t="shared" ref="DM6:DM37" si="3">SUM(D6,J6,P6,V6,AD6,AL6,AU6,BC6,,BN6,BV6,CD6,CL6)-CT6</f>
        <v>0</v>
      </c>
    </row>
    <row r="7" spans="2:130" ht="12.75" customHeight="1">
      <c r="B7" s="1182" t="s">
        <v>811</v>
      </c>
      <c r="C7" s="665" t="s">
        <v>812</v>
      </c>
      <c r="D7" s="1183"/>
      <c r="E7" s="1183"/>
      <c r="F7" s="1184"/>
      <c r="G7" s="1183"/>
      <c r="H7" s="1185"/>
      <c r="I7" s="106"/>
      <c r="J7" s="1183"/>
      <c r="K7" s="1183"/>
      <c r="L7" s="1184"/>
      <c r="M7" s="1183"/>
      <c r="N7" s="1185"/>
      <c r="O7" s="1186"/>
      <c r="P7" s="1183"/>
      <c r="Q7" s="1183"/>
      <c r="R7" s="1184"/>
      <c r="S7" s="1183"/>
      <c r="T7" s="1185"/>
      <c r="U7" s="1187"/>
      <c r="V7" s="1183"/>
      <c r="W7" s="1183"/>
      <c r="X7" s="1183"/>
      <c r="Y7" s="389"/>
      <c r="Z7" s="388"/>
      <c r="AA7" s="1183"/>
      <c r="AB7" s="1188"/>
      <c r="AC7" s="1189"/>
      <c r="AD7" s="1183"/>
      <c r="AE7" s="1183"/>
      <c r="AF7" s="1183"/>
      <c r="AG7" s="389"/>
      <c r="AH7" s="388"/>
      <c r="AI7" s="1183"/>
      <c r="AJ7" s="1188"/>
      <c r="AK7" s="1189"/>
      <c r="AL7" s="1183"/>
      <c r="AM7" s="1183"/>
      <c r="AN7" s="1183"/>
      <c r="AO7" s="1183"/>
      <c r="AP7" s="389"/>
      <c r="AQ7" s="389"/>
      <c r="AR7" s="1183"/>
      <c r="AS7" s="1188"/>
      <c r="AT7" s="1190"/>
      <c r="AU7" s="1183"/>
      <c r="AV7" s="1183"/>
      <c r="AW7" s="1183"/>
      <c r="AX7" s="389"/>
      <c r="AY7" s="389"/>
      <c r="AZ7" s="1183"/>
      <c r="BA7" s="1188"/>
      <c r="BB7" s="1189"/>
      <c r="BC7" s="1183"/>
      <c r="BD7" s="1183"/>
      <c r="BE7" s="1183"/>
      <c r="BF7" s="389"/>
      <c r="BG7" s="389"/>
      <c r="BH7" s="1183"/>
      <c r="BI7" s="1188"/>
      <c r="BJ7" s="1187"/>
      <c r="BK7" s="1183"/>
      <c r="BL7" s="1183"/>
      <c r="BM7" s="1183"/>
      <c r="BN7" s="1183"/>
      <c r="BO7" s="389"/>
      <c r="BP7" s="389"/>
      <c r="BQ7" s="1183"/>
      <c r="BR7" s="1188"/>
      <c r="BS7" s="1189"/>
      <c r="BT7" s="1183"/>
      <c r="BU7" s="1183"/>
      <c r="BV7" s="1183"/>
      <c r="BW7" s="389"/>
      <c r="BX7" s="389"/>
      <c r="BY7" s="1183"/>
      <c r="BZ7" s="1188"/>
      <c r="CA7" s="1189"/>
      <c r="CB7" s="1183"/>
      <c r="CC7" s="1183"/>
      <c r="CD7" s="1183"/>
      <c r="CE7" s="389"/>
      <c r="CF7" s="389"/>
      <c r="CG7" s="1183"/>
      <c r="CH7" s="1188"/>
      <c r="CI7" s="1189"/>
      <c r="CJ7" s="1183"/>
      <c r="CK7" s="1183"/>
      <c r="CL7" s="1183"/>
      <c r="CM7" s="389"/>
      <c r="CN7" s="389"/>
      <c r="CO7" s="1183"/>
      <c r="CP7" s="1188"/>
      <c r="CQ7" s="1191"/>
      <c r="CR7" s="1192"/>
      <c r="CS7" s="1183"/>
      <c r="CT7" s="1183"/>
      <c r="CU7" s="1183">
        <f>CR7-CS7</f>
        <v>0</v>
      </c>
      <c r="CV7" s="1183">
        <f>CR7-CT7</f>
        <v>0</v>
      </c>
      <c r="CW7" s="1183"/>
      <c r="CX7" s="1183" t="str">
        <f t="shared" ref="CX7:CX38" si="4">IFERROR(CR7/CW7-1, "-")</f>
        <v>-</v>
      </c>
      <c r="CY7" s="1193"/>
      <c r="CZ7" s="1183"/>
      <c r="DA7" s="1183"/>
      <c r="DB7" s="1183"/>
      <c r="DC7" s="1183"/>
      <c r="DD7" s="1183"/>
      <c r="DE7" s="1191" t="e">
        <f>+CZ7/DD7-1</f>
        <v>#DIV/0!</v>
      </c>
      <c r="DF7" s="1186" t="e">
        <f>+DA7/DD7-1</f>
        <v>#DIV/0!</v>
      </c>
      <c r="DG7" s="1186" t="e">
        <f>+DB7/DD7-1</f>
        <v>#DIV/0!</v>
      </c>
      <c r="DH7" s="1186" t="e">
        <f>+DC7/DD7-1</f>
        <v>#DIV/0!</v>
      </c>
      <c r="DI7" s="1194"/>
      <c r="DJ7" s="1181">
        <f t="shared" si="0"/>
        <v>0</v>
      </c>
      <c r="DK7" s="1181">
        <f t="shared" si="1"/>
        <v>0</v>
      </c>
      <c r="DL7" s="1181">
        <f t="shared" si="2"/>
        <v>0</v>
      </c>
      <c r="DM7" s="1181">
        <f t="shared" si="3"/>
        <v>0</v>
      </c>
    </row>
    <row r="8" spans="2:130" ht="5.25" customHeight="1">
      <c r="B8" s="1195"/>
      <c r="C8" s="665" t="s">
        <v>813</v>
      </c>
      <c r="D8" s="1196"/>
      <c r="E8" s="145"/>
      <c r="F8" s="410"/>
      <c r="G8" s="145"/>
      <c r="H8" s="245"/>
      <c r="I8" s="45"/>
      <c r="J8" s="1196"/>
      <c r="K8" s="145"/>
      <c r="L8" s="410"/>
      <c r="M8" s="145"/>
      <c r="N8" s="245"/>
      <c r="O8" s="245"/>
      <c r="P8" s="1196"/>
      <c r="Q8" s="145"/>
      <c r="R8" s="410"/>
      <c r="S8" s="145"/>
      <c r="T8" s="245"/>
      <c r="U8" s="411"/>
      <c r="V8" s="1196"/>
      <c r="W8" s="145"/>
      <c r="X8" s="145"/>
      <c r="Y8" s="410"/>
      <c r="Z8" s="410"/>
      <c r="AA8" s="145"/>
      <c r="AB8" s="245"/>
      <c r="AC8" s="411"/>
      <c r="AD8" s="1196"/>
      <c r="AE8" s="145"/>
      <c r="AF8" s="145"/>
      <c r="AG8" s="410"/>
      <c r="AH8" s="410"/>
      <c r="AI8" s="145"/>
      <c r="AJ8" s="245"/>
      <c r="AK8" s="411"/>
      <c r="AL8" s="1196"/>
      <c r="AM8" s="145"/>
      <c r="AN8" s="145"/>
      <c r="AO8" s="145"/>
      <c r="AP8" s="410"/>
      <c r="AQ8" s="410"/>
      <c r="AR8" s="145"/>
      <c r="AS8" s="245"/>
      <c r="AT8" s="412"/>
      <c r="AU8" s="1196"/>
      <c r="AV8" s="145"/>
      <c r="AW8" s="145"/>
      <c r="AX8" s="410"/>
      <c r="AY8" s="410"/>
      <c r="AZ8" s="145"/>
      <c r="BA8" s="245"/>
      <c r="BB8" s="411"/>
      <c r="BC8" s="1196"/>
      <c r="BD8" s="145"/>
      <c r="BE8" s="145"/>
      <c r="BF8" s="410"/>
      <c r="BG8" s="410"/>
      <c r="BH8" s="145"/>
      <c r="BI8" s="245"/>
      <c r="BJ8" s="411"/>
      <c r="BK8" s="1196"/>
      <c r="BL8" s="145"/>
      <c r="BM8" s="145"/>
      <c r="BN8" s="145"/>
      <c r="BO8" s="410"/>
      <c r="BP8" s="410"/>
      <c r="BQ8" s="145"/>
      <c r="BR8" s="245"/>
      <c r="BS8" s="411"/>
      <c r="BT8" s="1196"/>
      <c r="BU8" s="145"/>
      <c r="BV8" s="145"/>
      <c r="BW8" s="410"/>
      <c r="BX8" s="410"/>
      <c r="BY8" s="145"/>
      <c r="BZ8" s="245"/>
      <c r="CA8" s="411"/>
      <c r="CB8" s="1196"/>
      <c r="CC8" s="145"/>
      <c r="CD8" s="145"/>
      <c r="CE8" s="410"/>
      <c r="CF8" s="410"/>
      <c r="CG8" s="145"/>
      <c r="CH8" s="245"/>
      <c r="CI8" s="411"/>
      <c r="CJ8" s="1196"/>
      <c r="CK8" s="145"/>
      <c r="CL8" s="145"/>
      <c r="CM8" s="410"/>
      <c r="CN8" s="410"/>
      <c r="CO8" s="145"/>
      <c r="CP8" s="245"/>
      <c r="CQ8" s="245"/>
      <c r="CR8" s="684"/>
      <c r="CS8" s="145"/>
      <c r="CT8" s="145"/>
      <c r="CU8" s="145"/>
      <c r="CV8" s="145"/>
      <c r="CW8" s="145"/>
      <c r="CX8" s="145" t="str">
        <f t="shared" si="4"/>
        <v>-</v>
      </c>
      <c r="CY8" s="1197"/>
      <c r="CZ8" s="145"/>
      <c r="DA8" s="145"/>
      <c r="DB8" s="145"/>
      <c r="DC8" s="145"/>
      <c r="DD8" s="145"/>
      <c r="DE8" s="245"/>
      <c r="DF8" s="45"/>
      <c r="DG8" s="45"/>
      <c r="DH8" s="45"/>
      <c r="DI8" s="1194"/>
      <c r="DJ8" s="1181">
        <f t="shared" si="0"/>
        <v>0</v>
      </c>
      <c r="DK8" s="1181">
        <f t="shared" si="1"/>
        <v>0</v>
      </c>
      <c r="DL8" s="1181">
        <f t="shared" si="2"/>
        <v>0</v>
      </c>
      <c r="DM8" s="1181">
        <f t="shared" si="3"/>
        <v>0</v>
      </c>
      <c r="DX8" s="389">
        <f>CS8-CZ8</f>
        <v>0</v>
      </c>
      <c r="DY8" s="389">
        <f>CT8-DC8</f>
        <v>0</v>
      </c>
      <c r="DZ8" s="389">
        <f>CW8-DD8</f>
        <v>0</v>
      </c>
    </row>
    <row r="9" spans="2:130" s="157" customFormat="1" ht="12.75" customHeight="1">
      <c r="B9" s="1198" t="s">
        <v>814</v>
      </c>
      <c r="C9" s="665" t="s">
        <v>815</v>
      </c>
      <c r="D9" s="693"/>
      <c r="E9" s="693"/>
      <c r="F9" s="1199"/>
      <c r="G9" s="1200"/>
      <c r="H9" s="1201"/>
      <c r="I9" s="106"/>
      <c r="J9" s="693"/>
      <c r="K9" s="693"/>
      <c r="L9" s="1199"/>
      <c r="M9" s="1200"/>
      <c r="N9" s="1201"/>
      <c r="O9" s="1013"/>
      <c r="P9" s="693"/>
      <c r="Q9" s="693"/>
      <c r="R9" s="1199"/>
      <c r="S9" s="1200"/>
      <c r="T9" s="1201"/>
      <c r="U9" s="391"/>
      <c r="V9" s="693"/>
      <c r="W9" s="693"/>
      <c r="X9" s="693"/>
      <c r="Y9" s="1199"/>
      <c r="Z9" s="1199"/>
      <c r="AA9" s="1200"/>
      <c r="AB9" s="1201"/>
      <c r="AC9" s="391"/>
      <c r="AD9" s="693"/>
      <c r="AE9" s="693"/>
      <c r="AF9" s="693"/>
      <c r="AG9" s="1199"/>
      <c r="AH9" s="1199"/>
      <c r="AI9" s="1200"/>
      <c r="AJ9" s="1201"/>
      <c r="AK9" s="391"/>
      <c r="AL9" s="693"/>
      <c r="AM9" s="693"/>
      <c r="AN9" s="693"/>
      <c r="AO9" s="693"/>
      <c r="AP9" s="1199"/>
      <c r="AQ9" s="1199"/>
      <c r="AR9" s="1200"/>
      <c r="AS9" s="1201"/>
      <c r="AT9" s="718"/>
      <c r="AU9" s="693"/>
      <c r="AV9" s="693"/>
      <c r="AW9" s="693"/>
      <c r="AX9" s="1199"/>
      <c r="AY9" s="1199"/>
      <c r="AZ9" s="1200"/>
      <c r="BA9" s="1201"/>
      <c r="BB9" s="391"/>
      <c r="BC9" s="693"/>
      <c r="BD9" s="693"/>
      <c r="BE9" s="693"/>
      <c r="BF9" s="1199"/>
      <c r="BG9" s="1199"/>
      <c r="BH9" s="1200"/>
      <c r="BI9" s="1201"/>
      <c r="BJ9" s="391"/>
      <c r="BK9" s="693"/>
      <c r="BL9" s="693"/>
      <c r="BM9" s="693"/>
      <c r="BN9" s="693"/>
      <c r="BO9" s="1199"/>
      <c r="BP9" s="1199"/>
      <c r="BQ9" s="1200"/>
      <c r="BR9" s="1201"/>
      <c r="BS9" s="391"/>
      <c r="BT9" s="693"/>
      <c r="BU9" s="693"/>
      <c r="BV9" s="693"/>
      <c r="BW9" s="1199"/>
      <c r="BX9" s="1199"/>
      <c r="BY9" s="1200"/>
      <c r="BZ9" s="1201"/>
      <c r="CA9" s="391"/>
      <c r="CB9" s="693"/>
      <c r="CC9" s="693"/>
      <c r="CD9" s="693"/>
      <c r="CE9" s="1199"/>
      <c r="CF9" s="1199"/>
      <c r="CG9" s="1200"/>
      <c r="CH9" s="1201"/>
      <c r="CI9" s="391"/>
      <c r="CJ9" s="693"/>
      <c r="CK9" s="693"/>
      <c r="CL9" s="693"/>
      <c r="CM9" s="1199"/>
      <c r="CN9" s="1199"/>
      <c r="CO9" s="1200"/>
      <c r="CP9" s="1201"/>
      <c r="CQ9" s="1013"/>
      <c r="CR9" s="1202"/>
      <c r="CS9" s="1200"/>
      <c r="CT9" s="693"/>
      <c r="CU9" s="693">
        <f t="shared" ref="CU9:CU25" si="5">CR9-CS9</f>
        <v>0</v>
      </c>
      <c r="CV9" s="693">
        <f t="shared" ref="CV9:CV25" si="6">CR9-CT9</f>
        <v>0</v>
      </c>
      <c r="CW9" s="693"/>
      <c r="CX9" s="693" t="str">
        <f t="shared" si="4"/>
        <v>-</v>
      </c>
      <c r="CY9" s="1203"/>
      <c r="CZ9" s="693"/>
      <c r="DA9" s="693"/>
      <c r="DB9" s="693"/>
      <c r="DC9" s="693"/>
      <c r="DD9" s="1200"/>
      <c r="DE9" s="1013" t="e">
        <f>+CZ9/DD9-1</f>
        <v>#DIV/0!</v>
      </c>
      <c r="DF9" s="1013" t="e">
        <f>+DA9/DD9-1</f>
        <v>#DIV/0!</v>
      </c>
      <c r="DG9" s="1013" t="e">
        <f>+DB9/DD9-1</f>
        <v>#DIV/0!</v>
      </c>
      <c r="DH9" s="1013" t="e">
        <f>+DC9/DD9-1</f>
        <v>#DIV/0!</v>
      </c>
      <c r="DI9" s="1204"/>
      <c r="DJ9" s="1181">
        <f t="shared" si="0"/>
        <v>0</v>
      </c>
      <c r="DK9" s="1181">
        <f t="shared" si="1"/>
        <v>0</v>
      </c>
      <c r="DL9" s="1181">
        <f t="shared" si="2"/>
        <v>0</v>
      </c>
      <c r="DM9" s="1181">
        <f t="shared" si="3"/>
        <v>0</v>
      </c>
      <c r="DX9" s="389">
        <f t="shared" ref="DX9:DX40" si="7">(CS9-CZ9)*10^6</f>
        <v>0</v>
      </c>
      <c r="DY9" s="389">
        <f t="shared" ref="DY9:DY40" si="8">(CT9-DC9)*10^6</f>
        <v>0</v>
      </c>
      <c r="DZ9" s="389">
        <f t="shared" ref="DZ9:DZ40" si="9">(CW9-DD9)*10^6</f>
        <v>0</v>
      </c>
    </row>
    <row r="10" spans="2:130" ht="12.75" customHeight="1">
      <c r="B10" s="1205" t="s">
        <v>816</v>
      </c>
      <c r="C10" s="665" t="s">
        <v>817</v>
      </c>
      <c r="D10" s="410"/>
      <c r="E10" s="544"/>
      <c r="F10" s="933"/>
      <c r="G10" s="544"/>
      <c r="H10" s="1206"/>
      <c r="I10" s="45"/>
      <c r="J10" s="410"/>
      <c r="K10" s="544"/>
      <c r="L10" s="933"/>
      <c r="M10" s="544"/>
      <c r="N10" s="1206"/>
      <c r="O10" s="245"/>
      <c r="P10" s="410"/>
      <c r="Q10" s="544"/>
      <c r="R10" s="933"/>
      <c r="S10" s="544"/>
      <c r="T10" s="1206"/>
      <c r="U10" s="411"/>
      <c r="V10" s="410"/>
      <c r="W10" s="544"/>
      <c r="X10" s="544"/>
      <c r="Y10" s="933"/>
      <c r="Z10" s="933"/>
      <c r="AA10" s="544"/>
      <c r="AB10" s="1206"/>
      <c r="AC10" s="411"/>
      <c r="AD10" s="410"/>
      <c r="AE10" s="544"/>
      <c r="AF10" s="544"/>
      <c r="AG10" s="933"/>
      <c r="AH10" s="933"/>
      <c r="AI10" s="544"/>
      <c r="AJ10" s="1206"/>
      <c r="AK10" s="411"/>
      <c r="AL10" s="410"/>
      <c r="AM10" s="544"/>
      <c r="AN10" s="544"/>
      <c r="AO10" s="544"/>
      <c r="AP10" s="933"/>
      <c r="AQ10" s="933"/>
      <c r="AR10" s="544"/>
      <c r="AS10" s="1206"/>
      <c r="AT10" s="412"/>
      <c r="AU10" s="410"/>
      <c r="AV10" s="544"/>
      <c r="AW10" s="544"/>
      <c r="AX10" s="933"/>
      <c r="AY10" s="933"/>
      <c r="AZ10" s="544"/>
      <c r="BA10" s="1206"/>
      <c r="BB10" s="411"/>
      <c r="BC10" s="410"/>
      <c r="BD10" s="544"/>
      <c r="BE10" s="544"/>
      <c r="BF10" s="933"/>
      <c r="BG10" s="933"/>
      <c r="BH10" s="544"/>
      <c r="BI10" s="1206"/>
      <c r="BJ10" s="411"/>
      <c r="BK10" s="410"/>
      <c r="BL10" s="544"/>
      <c r="BM10" s="544"/>
      <c r="BN10" s="544"/>
      <c r="BO10" s="933"/>
      <c r="BP10" s="933"/>
      <c r="BQ10" s="544"/>
      <c r="BR10" s="1206"/>
      <c r="BS10" s="411"/>
      <c r="BT10" s="410"/>
      <c r="BU10" s="544"/>
      <c r="BV10" s="544"/>
      <c r="BW10" s="933"/>
      <c r="BX10" s="933"/>
      <c r="BY10" s="544"/>
      <c r="BZ10" s="1206"/>
      <c r="CA10" s="411"/>
      <c r="CB10" s="410"/>
      <c r="CC10" s="544"/>
      <c r="CD10" s="544"/>
      <c r="CE10" s="933"/>
      <c r="CF10" s="933"/>
      <c r="CG10" s="544"/>
      <c r="CH10" s="1206"/>
      <c r="CI10" s="411"/>
      <c r="CJ10" s="410"/>
      <c r="CK10" s="544"/>
      <c r="CL10" s="544"/>
      <c r="CM10" s="933"/>
      <c r="CN10" s="933"/>
      <c r="CO10" s="544"/>
      <c r="CP10" s="1206"/>
      <c r="CQ10" s="245"/>
      <c r="CR10" s="701"/>
      <c r="CS10" s="544"/>
      <c r="CT10" s="544"/>
      <c r="CU10" s="544">
        <f t="shared" si="5"/>
        <v>0</v>
      </c>
      <c r="CV10" s="544">
        <f t="shared" si="6"/>
        <v>0</v>
      </c>
      <c r="CW10" s="544"/>
      <c r="CX10" s="544" t="str">
        <f t="shared" si="4"/>
        <v>-</v>
      </c>
      <c r="CY10" s="1207"/>
      <c r="CZ10" s="544"/>
      <c r="DA10" s="544"/>
      <c r="DB10" s="544"/>
      <c r="DC10" s="544"/>
      <c r="DD10" s="544"/>
      <c r="DE10" s="545" t="e">
        <f>+CZ10/DD10-1</f>
        <v>#DIV/0!</v>
      </c>
      <c r="DF10" s="545" t="e">
        <f>+DA10/DD10-1</f>
        <v>#DIV/0!</v>
      </c>
      <c r="DG10" s="545" t="e">
        <f>+DB10/DD10-1</f>
        <v>#DIV/0!</v>
      </c>
      <c r="DH10" s="545" t="e">
        <f>+DC10/DD10-1</f>
        <v>#DIV/0!</v>
      </c>
      <c r="DI10" s="1194"/>
      <c r="DJ10" s="1181">
        <f t="shared" si="0"/>
        <v>0</v>
      </c>
      <c r="DK10" s="1181">
        <f t="shared" si="1"/>
        <v>0</v>
      </c>
      <c r="DL10" s="1181">
        <f t="shared" si="2"/>
        <v>0</v>
      </c>
      <c r="DM10" s="1181">
        <f t="shared" si="3"/>
        <v>0</v>
      </c>
      <c r="DX10" s="389">
        <f t="shared" si="7"/>
        <v>0</v>
      </c>
      <c r="DY10" s="389">
        <f t="shared" si="8"/>
        <v>0</v>
      </c>
      <c r="DZ10" s="389">
        <f t="shared" si="9"/>
        <v>0</v>
      </c>
    </row>
    <row r="11" spans="2:130" ht="12.75" customHeight="1">
      <c r="B11" s="1208" t="s">
        <v>818</v>
      </c>
      <c r="C11" s="665" t="s">
        <v>819</v>
      </c>
      <c r="D11" s="410"/>
      <c r="E11" s="410"/>
      <c r="F11" s="410"/>
      <c r="G11" s="410"/>
      <c r="H11" s="867"/>
      <c r="I11" s="45"/>
      <c r="J11" s="410"/>
      <c r="K11" s="410"/>
      <c r="L11" s="410"/>
      <c r="M11" s="410"/>
      <c r="N11" s="867"/>
      <c r="O11" s="245"/>
      <c r="P11" s="410"/>
      <c r="Q11" s="410"/>
      <c r="R11" s="410"/>
      <c r="S11" s="410"/>
      <c r="T11" s="867"/>
      <c r="U11" s="411"/>
      <c r="V11" s="410"/>
      <c r="W11" s="410"/>
      <c r="X11" s="410"/>
      <c r="Y11" s="410"/>
      <c r="Z11" s="410"/>
      <c r="AA11" s="410"/>
      <c r="AB11" s="867"/>
      <c r="AC11" s="411"/>
      <c r="AD11" s="410"/>
      <c r="AE11" s="410"/>
      <c r="AF11" s="410"/>
      <c r="AG11" s="410"/>
      <c r="AH11" s="410"/>
      <c r="AI11" s="410"/>
      <c r="AJ11" s="867"/>
      <c r="AK11" s="411"/>
      <c r="AL11" s="410"/>
      <c r="AM11" s="410"/>
      <c r="AN11" s="410"/>
      <c r="AO11" s="410"/>
      <c r="AP11" s="410"/>
      <c r="AQ11" s="410"/>
      <c r="AR11" s="410"/>
      <c r="AS11" s="867"/>
      <c r="AT11" s="412"/>
      <c r="AU11" s="410"/>
      <c r="AV11" s="410"/>
      <c r="AW11" s="410"/>
      <c r="AX11" s="410"/>
      <c r="AY11" s="410"/>
      <c r="AZ11" s="410"/>
      <c r="BA11" s="867"/>
      <c r="BB11" s="411"/>
      <c r="BC11" s="410"/>
      <c r="BD11" s="410"/>
      <c r="BE11" s="410"/>
      <c r="BF11" s="410"/>
      <c r="BG11" s="410"/>
      <c r="BH11" s="410"/>
      <c r="BI11" s="867"/>
      <c r="BJ11" s="411"/>
      <c r="BK11" s="410"/>
      <c r="BL11" s="410"/>
      <c r="BM11" s="410"/>
      <c r="BN11" s="410"/>
      <c r="BO11" s="410"/>
      <c r="BP11" s="410"/>
      <c r="BQ11" s="410"/>
      <c r="BR11" s="867"/>
      <c r="BS11" s="411"/>
      <c r="BT11" s="410"/>
      <c r="BU11" s="410"/>
      <c r="BV11" s="410"/>
      <c r="BW11" s="410"/>
      <c r="BX11" s="410"/>
      <c r="BY11" s="410"/>
      <c r="BZ11" s="867"/>
      <c r="CA11" s="411"/>
      <c r="CB11" s="410"/>
      <c r="CC11" s="410"/>
      <c r="CD11" s="410"/>
      <c r="CE11" s="410"/>
      <c r="CF11" s="410"/>
      <c r="CG11" s="410"/>
      <c r="CH11" s="867"/>
      <c r="CI11" s="411"/>
      <c r="CJ11" s="410"/>
      <c r="CK11" s="410"/>
      <c r="CL11" s="410"/>
      <c r="CM11" s="410"/>
      <c r="CN11" s="410"/>
      <c r="CO11" s="410"/>
      <c r="CP11" s="867"/>
      <c r="CQ11" s="245"/>
      <c r="CR11" s="684"/>
      <c r="CS11" s="145"/>
      <c r="CT11" s="410"/>
      <c r="CU11" s="410">
        <f t="shared" si="5"/>
        <v>0</v>
      </c>
      <c r="CV11" s="410">
        <f t="shared" si="6"/>
        <v>0</v>
      </c>
      <c r="CW11" s="410"/>
      <c r="CX11" s="410" t="str">
        <f t="shared" si="4"/>
        <v>-</v>
      </c>
      <c r="CY11" s="1209"/>
      <c r="CZ11" s="410"/>
      <c r="DA11" s="410"/>
      <c r="DB11" s="410"/>
      <c r="DC11" s="410"/>
      <c r="DD11" s="410"/>
      <c r="DE11" s="245" t="e">
        <f>+CZ11/DD11-1</f>
        <v>#DIV/0!</v>
      </c>
      <c r="DF11" s="245" t="e">
        <f>+DA11/DD11-1</f>
        <v>#DIV/0!</v>
      </c>
      <c r="DG11" s="245" t="e">
        <f>+DB11/DD11-1</f>
        <v>#DIV/0!</v>
      </c>
      <c r="DH11" s="245" t="e">
        <f>+DC11/DD11-1</f>
        <v>#DIV/0!</v>
      </c>
      <c r="DI11" s="1194"/>
      <c r="DJ11" s="1181">
        <f t="shared" si="0"/>
        <v>0</v>
      </c>
      <c r="DK11" s="1181">
        <f t="shared" si="1"/>
        <v>0</v>
      </c>
      <c r="DL11" s="1181">
        <f t="shared" si="2"/>
        <v>0</v>
      </c>
      <c r="DM11" s="1181">
        <f t="shared" si="3"/>
        <v>0</v>
      </c>
      <c r="DX11" s="389">
        <f t="shared" si="7"/>
        <v>0</v>
      </c>
      <c r="DY11" s="389">
        <f t="shared" si="8"/>
        <v>0</v>
      </c>
      <c r="DZ11" s="389">
        <f t="shared" si="9"/>
        <v>0</v>
      </c>
    </row>
    <row r="12" spans="2:130" ht="12.75" customHeight="1">
      <c r="B12" s="1208" t="s">
        <v>820</v>
      </c>
      <c r="C12" s="665" t="s">
        <v>821</v>
      </c>
      <c r="D12" s="410"/>
      <c r="E12" s="145"/>
      <c r="F12" s="410"/>
      <c r="G12" s="145"/>
      <c r="H12" s="867"/>
      <c r="I12" s="45"/>
      <c r="J12" s="410"/>
      <c r="K12" s="145"/>
      <c r="L12" s="410"/>
      <c r="M12" s="145"/>
      <c r="N12" s="867"/>
      <c r="O12" s="245"/>
      <c r="P12" s="410"/>
      <c r="Q12" s="145"/>
      <c r="R12" s="410"/>
      <c r="S12" s="145"/>
      <c r="T12" s="867"/>
      <c r="U12" s="411"/>
      <c r="V12" s="410"/>
      <c r="W12" s="145"/>
      <c r="X12" s="145"/>
      <c r="Y12" s="410"/>
      <c r="Z12" s="410"/>
      <c r="AA12" s="145"/>
      <c r="AB12" s="867"/>
      <c r="AC12" s="411"/>
      <c r="AD12" s="410"/>
      <c r="AE12" s="145"/>
      <c r="AF12" s="145"/>
      <c r="AG12" s="410"/>
      <c r="AH12" s="410"/>
      <c r="AI12" s="145"/>
      <c r="AJ12" s="867"/>
      <c r="AK12" s="411"/>
      <c r="AL12" s="410"/>
      <c r="AM12" s="145"/>
      <c r="AN12" s="145"/>
      <c r="AO12" s="145"/>
      <c r="AP12" s="410"/>
      <c r="AQ12" s="410"/>
      <c r="AR12" s="145"/>
      <c r="AS12" s="867"/>
      <c r="AT12" s="412"/>
      <c r="AU12" s="410"/>
      <c r="AV12" s="145"/>
      <c r="AW12" s="145"/>
      <c r="AX12" s="410"/>
      <c r="AY12" s="410"/>
      <c r="AZ12" s="145"/>
      <c r="BA12" s="867"/>
      <c r="BB12" s="411"/>
      <c r="BC12" s="410"/>
      <c r="BD12" s="145"/>
      <c r="BE12" s="145"/>
      <c r="BF12" s="410"/>
      <c r="BG12" s="410"/>
      <c r="BH12" s="145"/>
      <c r="BI12" s="867"/>
      <c r="BJ12" s="411"/>
      <c r="BK12" s="410"/>
      <c r="BL12" s="145"/>
      <c r="BM12" s="145"/>
      <c r="BN12" s="145"/>
      <c r="BO12" s="410"/>
      <c r="BP12" s="410"/>
      <c r="BQ12" s="145"/>
      <c r="BR12" s="867"/>
      <c r="BS12" s="411"/>
      <c r="BT12" s="410"/>
      <c r="BU12" s="145"/>
      <c r="BV12" s="145"/>
      <c r="BW12" s="410"/>
      <c r="BX12" s="410"/>
      <c r="BY12" s="145"/>
      <c r="BZ12" s="867"/>
      <c r="CA12" s="411"/>
      <c r="CB12" s="410"/>
      <c r="CC12" s="145"/>
      <c r="CD12" s="145"/>
      <c r="CE12" s="410"/>
      <c r="CF12" s="410"/>
      <c r="CG12" s="145"/>
      <c r="CH12" s="867"/>
      <c r="CI12" s="411"/>
      <c r="CJ12" s="410"/>
      <c r="CK12" s="145"/>
      <c r="CL12" s="145"/>
      <c r="CM12" s="410"/>
      <c r="CN12" s="410"/>
      <c r="CO12" s="145"/>
      <c r="CP12" s="867"/>
      <c r="CQ12" s="245"/>
      <c r="CR12" s="684"/>
      <c r="CS12" s="145"/>
      <c r="CT12" s="145"/>
      <c r="CU12" s="145">
        <f t="shared" si="5"/>
        <v>0</v>
      </c>
      <c r="CV12" s="145">
        <f t="shared" si="6"/>
        <v>0</v>
      </c>
      <c r="CW12" s="145"/>
      <c r="CX12" s="145" t="str">
        <f t="shared" si="4"/>
        <v>-</v>
      </c>
      <c r="CY12" s="1197"/>
      <c r="CZ12" s="145"/>
      <c r="DA12" s="145"/>
      <c r="DB12" s="145"/>
      <c r="DC12" s="410"/>
      <c r="DD12" s="145"/>
      <c r="DE12" s="245" t="e">
        <f>+CZ12/DD12-1</f>
        <v>#DIV/0!</v>
      </c>
      <c r="DF12" s="245" t="e">
        <f>+DA12/DD12-1</f>
        <v>#DIV/0!</v>
      </c>
      <c r="DG12" s="245" t="e">
        <f>+DB12/DD12-1</f>
        <v>#DIV/0!</v>
      </c>
      <c r="DH12" s="245" t="e">
        <f>+DC12/DD12-1</f>
        <v>#DIV/0!</v>
      </c>
      <c r="DI12" s="1194"/>
      <c r="DJ12" s="1181">
        <f t="shared" si="0"/>
        <v>0</v>
      </c>
      <c r="DK12" s="1181">
        <f t="shared" si="1"/>
        <v>0</v>
      </c>
      <c r="DL12" s="1181">
        <f t="shared" si="2"/>
        <v>0</v>
      </c>
      <c r="DM12" s="1181">
        <f t="shared" si="3"/>
        <v>0</v>
      </c>
      <c r="DX12" s="389">
        <f t="shared" si="7"/>
        <v>0</v>
      </c>
      <c r="DY12" s="389">
        <f t="shared" si="8"/>
        <v>0</v>
      </c>
      <c r="DZ12" s="389">
        <f t="shared" si="9"/>
        <v>0</v>
      </c>
    </row>
    <row r="13" spans="2:130" ht="12.75" customHeight="1">
      <c r="B13" s="1208" t="s">
        <v>822</v>
      </c>
      <c r="C13" s="665" t="s">
        <v>823</v>
      </c>
      <c r="D13" s="410"/>
      <c r="E13" s="145"/>
      <c r="F13" s="410"/>
      <c r="G13" s="145"/>
      <c r="H13" s="867"/>
      <c r="I13" s="45"/>
      <c r="J13" s="410"/>
      <c r="K13" s="145"/>
      <c r="L13" s="410"/>
      <c r="M13" s="145"/>
      <c r="N13" s="867"/>
      <c r="O13" s="245"/>
      <c r="P13" s="410"/>
      <c r="Q13" s="145"/>
      <c r="R13" s="410"/>
      <c r="S13" s="145"/>
      <c r="T13" s="867"/>
      <c r="U13" s="411"/>
      <c r="V13" s="410"/>
      <c r="W13" s="145"/>
      <c r="X13" s="145"/>
      <c r="Y13" s="410"/>
      <c r="Z13" s="410"/>
      <c r="AA13" s="145"/>
      <c r="AB13" s="867"/>
      <c r="AC13" s="411"/>
      <c r="AD13" s="410"/>
      <c r="AE13" s="145"/>
      <c r="AF13" s="145"/>
      <c r="AG13" s="410"/>
      <c r="AH13" s="410"/>
      <c r="AI13" s="145"/>
      <c r="AJ13" s="867"/>
      <c r="AK13" s="411"/>
      <c r="AL13" s="410"/>
      <c r="AM13" s="145"/>
      <c r="AN13" s="145"/>
      <c r="AO13" s="145"/>
      <c r="AP13" s="410"/>
      <c r="AQ13" s="410"/>
      <c r="AR13" s="145"/>
      <c r="AS13" s="867"/>
      <c r="AT13" s="412"/>
      <c r="AU13" s="410"/>
      <c r="AV13" s="145"/>
      <c r="AW13" s="145"/>
      <c r="AX13" s="410"/>
      <c r="AY13" s="410"/>
      <c r="AZ13" s="145"/>
      <c r="BA13" s="867"/>
      <c r="BB13" s="411"/>
      <c r="BC13" s="410"/>
      <c r="BD13" s="145"/>
      <c r="BE13" s="145"/>
      <c r="BF13" s="410"/>
      <c r="BG13" s="410"/>
      <c r="BH13" s="145"/>
      <c r="BI13" s="867"/>
      <c r="BJ13" s="411"/>
      <c r="BK13" s="410"/>
      <c r="BL13" s="145"/>
      <c r="BM13" s="145"/>
      <c r="BN13" s="145"/>
      <c r="BO13" s="410"/>
      <c r="BP13" s="410"/>
      <c r="BQ13" s="145"/>
      <c r="BR13" s="867"/>
      <c r="BS13" s="411"/>
      <c r="BT13" s="410"/>
      <c r="BU13" s="145"/>
      <c r="BV13" s="145"/>
      <c r="BW13" s="410"/>
      <c r="BX13" s="410"/>
      <c r="BY13" s="145"/>
      <c r="BZ13" s="867"/>
      <c r="CA13" s="411"/>
      <c r="CB13" s="410"/>
      <c r="CC13" s="145"/>
      <c r="CD13" s="145"/>
      <c r="CE13" s="410"/>
      <c r="CF13" s="410"/>
      <c r="CG13" s="145"/>
      <c r="CH13" s="867"/>
      <c r="CI13" s="411"/>
      <c r="CJ13" s="410"/>
      <c r="CK13" s="145"/>
      <c r="CL13" s="145"/>
      <c r="CM13" s="410"/>
      <c r="CN13" s="410"/>
      <c r="CO13" s="145"/>
      <c r="CP13" s="867"/>
      <c r="CQ13" s="245"/>
      <c r="CR13" s="684"/>
      <c r="CS13" s="145"/>
      <c r="CT13" s="145"/>
      <c r="CU13" s="145">
        <f t="shared" si="5"/>
        <v>0</v>
      </c>
      <c r="CV13" s="145">
        <f t="shared" si="6"/>
        <v>0</v>
      </c>
      <c r="CW13" s="145"/>
      <c r="CX13" s="145" t="str">
        <f t="shared" si="4"/>
        <v>-</v>
      </c>
      <c r="CY13" s="1197"/>
      <c r="CZ13" s="145"/>
      <c r="DA13" s="145"/>
      <c r="DB13" s="145"/>
      <c r="DC13" s="145"/>
      <c r="DD13" s="145"/>
      <c r="DE13" s="245" t="e">
        <f>+CZ13/DD13-1</f>
        <v>#DIV/0!</v>
      </c>
      <c r="DF13" s="245" t="e">
        <f>+DA13/DD13-1</f>
        <v>#DIV/0!</v>
      </c>
      <c r="DG13" s="245" t="e">
        <f>+DB13/DD13-1</f>
        <v>#DIV/0!</v>
      </c>
      <c r="DH13" s="245" t="e">
        <f>+DC13/DD13-1</f>
        <v>#DIV/0!</v>
      </c>
      <c r="DI13" s="1194"/>
      <c r="DJ13" s="1181">
        <f t="shared" si="0"/>
        <v>0</v>
      </c>
      <c r="DK13" s="1181">
        <f t="shared" si="1"/>
        <v>0</v>
      </c>
      <c r="DL13" s="1181">
        <f t="shared" si="2"/>
        <v>0</v>
      </c>
      <c r="DM13" s="1181">
        <f t="shared" si="3"/>
        <v>0</v>
      </c>
      <c r="DX13" s="389">
        <f t="shared" si="7"/>
        <v>0</v>
      </c>
      <c r="DY13" s="389">
        <f t="shared" si="8"/>
        <v>0</v>
      </c>
      <c r="DZ13" s="389">
        <f t="shared" si="9"/>
        <v>0</v>
      </c>
    </row>
    <row r="14" spans="2:130" ht="12.75" customHeight="1">
      <c r="B14" s="1210" t="s">
        <v>824</v>
      </c>
      <c r="C14" s="665" t="s">
        <v>825</v>
      </c>
      <c r="D14" s="410"/>
      <c r="E14" s="145"/>
      <c r="F14" s="410"/>
      <c r="G14" s="145"/>
      <c r="H14" s="867"/>
      <c r="I14" s="45"/>
      <c r="J14" s="410"/>
      <c r="K14" s="145"/>
      <c r="L14" s="410"/>
      <c r="M14" s="145"/>
      <c r="N14" s="867"/>
      <c r="O14" s="245"/>
      <c r="P14" s="410"/>
      <c r="Q14" s="145"/>
      <c r="R14" s="410"/>
      <c r="S14" s="145"/>
      <c r="T14" s="867"/>
      <c r="U14" s="411"/>
      <c r="V14" s="410"/>
      <c r="W14" s="145"/>
      <c r="X14" s="145"/>
      <c r="Y14" s="410"/>
      <c r="Z14" s="410"/>
      <c r="AA14" s="145"/>
      <c r="AB14" s="867"/>
      <c r="AC14" s="411"/>
      <c r="AD14" s="410"/>
      <c r="AE14" s="145"/>
      <c r="AF14" s="145"/>
      <c r="AG14" s="410"/>
      <c r="AH14" s="410"/>
      <c r="AI14" s="145"/>
      <c r="AJ14" s="867"/>
      <c r="AK14" s="411"/>
      <c r="AL14" s="410"/>
      <c r="AM14" s="145"/>
      <c r="AN14" s="145"/>
      <c r="AO14" s="145"/>
      <c r="AP14" s="410"/>
      <c r="AQ14" s="410"/>
      <c r="AR14" s="145"/>
      <c r="AS14" s="867"/>
      <c r="AT14" s="412"/>
      <c r="AU14" s="410"/>
      <c r="AV14" s="145"/>
      <c r="AW14" s="145"/>
      <c r="AX14" s="410"/>
      <c r="AY14" s="410"/>
      <c r="AZ14" s="145"/>
      <c r="BA14" s="867"/>
      <c r="BB14" s="411"/>
      <c r="BC14" s="410"/>
      <c r="BD14" s="145"/>
      <c r="BE14" s="145"/>
      <c r="BF14" s="410"/>
      <c r="BG14" s="410"/>
      <c r="BH14" s="145"/>
      <c r="BI14" s="867"/>
      <c r="BJ14" s="411"/>
      <c r="BK14" s="410"/>
      <c r="BL14" s="145"/>
      <c r="BM14" s="145"/>
      <c r="BN14" s="145"/>
      <c r="BO14" s="410"/>
      <c r="BP14" s="410"/>
      <c r="BQ14" s="145"/>
      <c r="BR14" s="867"/>
      <c r="BS14" s="411"/>
      <c r="BT14" s="410"/>
      <c r="BU14" s="145"/>
      <c r="BV14" s="145"/>
      <c r="BW14" s="410"/>
      <c r="BX14" s="410"/>
      <c r="BY14" s="145"/>
      <c r="BZ14" s="867"/>
      <c r="CA14" s="411"/>
      <c r="CB14" s="410"/>
      <c r="CC14" s="145"/>
      <c r="CD14" s="145"/>
      <c r="CE14" s="410"/>
      <c r="CF14" s="410"/>
      <c r="CG14" s="145"/>
      <c r="CH14" s="867"/>
      <c r="CI14" s="411"/>
      <c r="CJ14" s="410"/>
      <c r="CK14" s="145"/>
      <c r="CL14" s="145"/>
      <c r="CM14" s="410"/>
      <c r="CN14" s="410"/>
      <c r="CO14" s="145"/>
      <c r="CP14" s="867"/>
      <c r="CQ14" s="245"/>
      <c r="CR14" s="684"/>
      <c r="CS14" s="145"/>
      <c r="CT14" s="145"/>
      <c r="CU14" s="145">
        <f t="shared" si="5"/>
        <v>0</v>
      </c>
      <c r="CV14" s="145">
        <f t="shared" si="6"/>
        <v>0</v>
      </c>
      <c r="CW14" s="145"/>
      <c r="CX14" s="145" t="str">
        <f t="shared" si="4"/>
        <v>-</v>
      </c>
      <c r="CY14" s="1197"/>
      <c r="CZ14" s="145"/>
      <c r="DA14" s="145"/>
      <c r="DB14" s="145"/>
      <c r="DC14" s="145"/>
      <c r="DD14" s="145"/>
      <c r="DE14" s="245"/>
      <c r="DF14" s="245"/>
      <c r="DG14" s="245"/>
      <c r="DH14" s="245"/>
      <c r="DI14" s="1194"/>
      <c r="DJ14" s="1181">
        <f t="shared" si="0"/>
        <v>0</v>
      </c>
      <c r="DK14" s="1181">
        <f t="shared" si="1"/>
        <v>0</v>
      </c>
      <c r="DL14" s="1181">
        <f t="shared" si="2"/>
        <v>0</v>
      </c>
      <c r="DM14" s="1181">
        <f t="shared" si="3"/>
        <v>0</v>
      </c>
      <c r="DX14" s="389">
        <f t="shared" si="7"/>
        <v>0</v>
      </c>
      <c r="DY14" s="389">
        <f t="shared" si="8"/>
        <v>0</v>
      </c>
      <c r="DZ14" s="389">
        <f t="shared" si="9"/>
        <v>0</v>
      </c>
    </row>
    <row r="15" spans="2:130" ht="12.75" customHeight="1">
      <c r="B15" s="1208" t="s">
        <v>826</v>
      </c>
      <c r="C15" s="665" t="s">
        <v>827</v>
      </c>
      <c r="D15" s="410"/>
      <c r="E15" s="145"/>
      <c r="F15" s="410"/>
      <c r="G15" s="145"/>
      <c r="H15" s="867"/>
      <c r="I15" s="45"/>
      <c r="J15" s="410"/>
      <c r="K15" s="145"/>
      <c r="L15" s="410"/>
      <c r="M15" s="145"/>
      <c r="N15" s="867"/>
      <c r="O15" s="245"/>
      <c r="P15" s="410"/>
      <c r="Q15" s="145"/>
      <c r="R15" s="410"/>
      <c r="S15" s="145"/>
      <c r="T15" s="867"/>
      <c r="U15" s="411"/>
      <c r="V15" s="410"/>
      <c r="W15" s="145"/>
      <c r="X15" s="145"/>
      <c r="Y15" s="410"/>
      <c r="Z15" s="410"/>
      <c r="AA15" s="145"/>
      <c r="AB15" s="867"/>
      <c r="AC15" s="411"/>
      <c r="AD15" s="410"/>
      <c r="AE15" s="145"/>
      <c r="AF15" s="145"/>
      <c r="AG15" s="410"/>
      <c r="AH15" s="410"/>
      <c r="AI15" s="145"/>
      <c r="AJ15" s="867"/>
      <c r="AK15" s="411"/>
      <c r="AL15" s="410"/>
      <c r="AM15" s="145"/>
      <c r="AN15" s="145"/>
      <c r="AO15" s="145"/>
      <c r="AP15" s="410"/>
      <c r="AQ15" s="410"/>
      <c r="AR15" s="145"/>
      <c r="AS15" s="867"/>
      <c r="AT15" s="412"/>
      <c r="AU15" s="410"/>
      <c r="AV15" s="145"/>
      <c r="AW15" s="145"/>
      <c r="AX15" s="410"/>
      <c r="AY15" s="410"/>
      <c r="AZ15" s="145"/>
      <c r="BA15" s="867"/>
      <c r="BB15" s="411"/>
      <c r="BC15" s="410"/>
      <c r="BD15" s="145"/>
      <c r="BE15" s="145"/>
      <c r="BF15" s="410"/>
      <c r="BG15" s="410"/>
      <c r="BH15" s="145"/>
      <c r="BI15" s="867"/>
      <c r="BJ15" s="411"/>
      <c r="BK15" s="410"/>
      <c r="BL15" s="145"/>
      <c r="BM15" s="145"/>
      <c r="BN15" s="145"/>
      <c r="BO15" s="410"/>
      <c r="BP15" s="410"/>
      <c r="BQ15" s="145"/>
      <c r="BR15" s="867"/>
      <c r="BS15" s="411"/>
      <c r="BT15" s="410"/>
      <c r="BU15" s="145"/>
      <c r="BV15" s="145"/>
      <c r="BW15" s="410"/>
      <c r="BX15" s="410"/>
      <c r="BY15" s="145"/>
      <c r="BZ15" s="867"/>
      <c r="CA15" s="411"/>
      <c r="CB15" s="410"/>
      <c r="CC15" s="145"/>
      <c r="CD15" s="145"/>
      <c r="CE15" s="410"/>
      <c r="CF15" s="410"/>
      <c r="CG15" s="145"/>
      <c r="CH15" s="867"/>
      <c r="CI15" s="411"/>
      <c r="CJ15" s="410"/>
      <c r="CK15" s="145"/>
      <c r="CL15" s="145"/>
      <c r="CM15" s="410"/>
      <c r="CN15" s="410"/>
      <c r="CO15" s="145"/>
      <c r="CP15" s="867"/>
      <c r="CQ15" s="245"/>
      <c r="CR15" s="684"/>
      <c r="CS15" s="145"/>
      <c r="CT15" s="145"/>
      <c r="CU15" s="145">
        <f t="shared" si="5"/>
        <v>0</v>
      </c>
      <c r="CV15" s="145">
        <f t="shared" si="6"/>
        <v>0</v>
      </c>
      <c r="CW15" s="145"/>
      <c r="CX15" s="145" t="str">
        <f t="shared" si="4"/>
        <v>-</v>
      </c>
      <c r="CY15" s="1197"/>
      <c r="CZ15" s="145"/>
      <c r="DA15" s="145"/>
      <c r="DB15" s="145"/>
      <c r="DC15" s="145"/>
      <c r="DD15" s="145"/>
      <c r="DE15" s="245"/>
      <c r="DF15" s="245"/>
      <c r="DG15" s="245"/>
      <c r="DH15" s="245"/>
      <c r="DI15" s="1194"/>
      <c r="DJ15" s="1181">
        <f t="shared" si="0"/>
        <v>0</v>
      </c>
      <c r="DK15" s="1181">
        <f t="shared" si="1"/>
        <v>0</v>
      </c>
      <c r="DL15" s="1181">
        <f t="shared" si="2"/>
        <v>0</v>
      </c>
      <c r="DM15" s="1181">
        <f t="shared" si="3"/>
        <v>0</v>
      </c>
      <c r="DX15" s="389">
        <f t="shared" si="7"/>
        <v>0</v>
      </c>
      <c r="DY15" s="389">
        <f t="shared" si="8"/>
        <v>0</v>
      </c>
      <c r="DZ15" s="389">
        <f t="shared" si="9"/>
        <v>0</v>
      </c>
    </row>
    <row r="16" spans="2:130" ht="12.75" customHeight="1">
      <c r="B16" s="1211" t="s">
        <v>828</v>
      </c>
      <c r="C16" s="665" t="s">
        <v>829</v>
      </c>
      <c r="D16" s="1212"/>
      <c r="E16" s="534"/>
      <c r="F16" s="1213"/>
      <c r="G16" s="534"/>
      <c r="H16" s="1214"/>
      <c r="I16" s="45"/>
      <c r="J16" s="1212"/>
      <c r="K16" s="534"/>
      <c r="L16" s="1213"/>
      <c r="M16" s="534"/>
      <c r="N16" s="1214"/>
      <c r="O16" s="535"/>
      <c r="P16" s="1212"/>
      <c r="Q16" s="534"/>
      <c r="R16" s="1213"/>
      <c r="S16" s="534"/>
      <c r="T16" s="1214"/>
      <c r="U16" s="536"/>
      <c r="V16" s="1212"/>
      <c r="W16" s="534"/>
      <c r="X16" s="534"/>
      <c r="Y16" s="1213"/>
      <c r="Z16" s="1213"/>
      <c r="AA16" s="534"/>
      <c r="AB16" s="1214"/>
      <c r="AC16" s="536"/>
      <c r="AD16" s="1212"/>
      <c r="AE16" s="534"/>
      <c r="AF16" s="534"/>
      <c r="AG16" s="1213"/>
      <c r="AH16" s="1213"/>
      <c r="AI16" s="534"/>
      <c r="AJ16" s="1214"/>
      <c r="AK16" s="536"/>
      <c r="AL16" s="1212"/>
      <c r="AM16" s="534"/>
      <c r="AN16" s="534"/>
      <c r="AO16" s="534"/>
      <c r="AP16" s="1213"/>
      <c r="AQ16" s="1213"/>
      <c r="AR16" s="534"/>
      <c r="AS16" s="1214"/>
      <c r="AT16" s="412"/>
      <c r="AU16" s="1212"/>
      <c r="AV16" s="534"/>
      <c r="AW16" s="534"/>
      <c r="AX16" s="1213"/>
      <c r="AY16" s="1213"/>
      <c r="AZ16" s="534"/>
      <c r="BA16" s="1214"/>
      <c r="BB16" s="536"/>
      <c r="BC16" s="1212"/>
      <c r="BD16" s="534"/>
      <c r="BE16" s="534"/>
      <c r="BF16" s="1213"/>
      <c r="BG16" s="1213"/>
      <c r="BH16" s="534"/>
      <c r="BI16" s="1214"/>
      <c r="BJ16" s="536"/>
      <c r="BK16" s="1212"/>
      <c r="BL16" s="534"/>
      <c r="BM16" s="534"/>
      <c r="BN16" s="534"/>
      <c r="BO16" s="1213"/>
      <c r="BP16" s="1213"/>
      <c r="BQ16" s="534"/>
      <c r="BR16" s="1214"/>
      <c r="BS16" s="536"/>
      <c r="BT16" s="1212"/>
      <c r="BU16" s="534"/>
      <c r="BV16" s="534"/>
      <c r="BW16" s="1213"/>
      <c r="BX16" s="1213"/>
      <c r="BY16" s="534"/>
      <c r="BZ16" s="1214"/>
      <c r="CA16" s="536"/>
      <c r="CB16" s="1212"/>
      <c r="CC16" s="534"/>
      <c r="CD16" s="534"/>
      <c r="CE16" s="1213"/>
      <c r="CF16" s="1213"/>
      <c r="CG16" s="534"/>
      <c r="CH16" s="1214"/>
      <c r="CI16" s="536"/>
      <c r="CJ16" s="1212"/>
      <c r="CK16" s="534"/>
      <c r="CL16" s="534"/>
      <c r="CM16" s="1213"/>
      <c r="CN16" s="1213"/>
      <c r="CO16" s="534"/>
      <c r="CP16" s="1214"/>
      <c r="CQ16" s="535"/>
      <c r="CR16" s="1215"/>
      <c r="CS16" s="534"/>
      <c r="CT16" s="534"/>
      <c r="CU16" s="534">
        <f t="shared" si="5"/>
        <v>0</v>
      </c>
      <c r="CV16" s="534">
        <f t="shared" si="6"/>
        <v>0</v>
      </c>
      <c r="CW16" s="534"/>
      <c r="CX16" s="534" t="str">
        <f t="shared" si="4"/>
        <v>-</v>
      </c>
      <c r="CY16" s="1216"/>
      <c r="CZ16" s="534"/>
      <c r="DA16" s="534"/>
      <c r="DB16" s="534"/>
      <c r="DC16" s="534"/>
      <c r="DD16" s="534"/>
      <c r="DE16" s="535" t="e">
        <f>+CZ16/DD16-1</f>
        <v>#DIV/0!</v>
      </c>
      <c r="DF16" s="535" t="e">
        <f>+DA16/DD16-1</f>
        <v>#DIV/0!</v>
      </c>
      <c r="DG16" s="535" t="e">
        <f>+DB16/DD16-1</f>
        <v>#DIV/0!</v>
      </c>
      <c r="DH16" s="535" t="e">
        <f>+DC16/DD16-1</f>
        <v>#DIV/0!</v>
      </c>
      <c r="DI16" s="1194"/>
      <c r="DJ16" s="1181">
        <f t="shared" si="0"/>
        <v>0</v>
      </c>
      <c r="DK16" s="1181">
        <f t="shared" si="1"/>
        <v>0</v>
      </c>
      <c r="DL16" s="1181">
        <f t="shared" si="2"/>
        <v>0</v>
      </c>
      <c r="DM16" s="1181">
        <f t="shared" si="3"/>
        <v>0</v>
      </c>
      <c r="DX16" s="389">
        <f t="shared" si="7"/>
        <v>0</v>
      </c>
      <c r="DY16" s="389">
        <f t="shared" si="8"/>
        <v>0</v>
      </c>
      <c r="DZ16" s="389">
        <f t="shared" si="9"/>
        <v>0</v>
      </c>
    </row>
    <row r="17" spans="2:130" ht="2.25" customHeight="1">
      <c r="C17" s="665" t="s">
        <v>830</v>
      </c>
      <c r="D17" s="145"/>
      <c r="E17" s="145"/>
      <c r="F17" s="410"/>
      <c r="G17" s="145"/>
      <c r="H17" s="245"/>
      <c r="I17" s="45"/>
      <c r="J17" s="145"/>
      <c r="K17" s="145"/>
      <c r="L17" s="410"/>
      <c r="M17" s="145"/>
      <c r="N17" s="245"/>
      <c r="O17" s="245"/>
      <c r="P17" s="145"/>
      <c r="Q17" s="145"/>
      <c r="R17" s="410"/>
      <c r="S17" s="145"/>
      <c r="T17" s="245"/>
      <c r="U17" s="411"/>
      <c r="V17" s="145"/>
      <c r="W17" s="145"/>
      <c r="X17" s="145"/>
      <c r="Y17" s="410"/>
      <c r="Z17" s="410"/>
      <c r="AA17" s="145"/>
      <c r="AB17" s="245"/>
      <c r="AC17" s="411"/>
      <c r="AD17" s="145"/>
      <c r="AE17" s="145"/>
      <c r="AF17" s="145"/>
      <c r="AG17" s="410"/>
      <c r="AH17" s="410"/>
      <c r="AI17" s="145"/>
      <c r="AJ17" s="245"/>
      <c r="AK17" s="411"/>
      <c r="AL17" s="145"/>
      <c r="AM17" s="145"/>
      <c r="AN17" s="145"/>
      <c r="AO17" s="145"/>
      <c r="AP17" s="410"/>
      <c r="AQ17" s="410"/>
      <c r="AR17" s="145"/>
      <c r="AS17" s="245"/>
      <c r="AT17" s="412"/>
      <c r="AU17" s="145"/>
      <c r="AV17" s="145"/>
      <c r="AW17" s="145"/>
      <c r="AX17" s="410"/>
      <c r="AY17" s="410"/>
      <c r="AZ17" s="145"/>
      <c r="BA17" s="245"/>
      <c r="BB17" s="411"/>
      <c r="BC17" s="145"/>
      <c r="BD17" s="145"/>
      <c r="BE17" s="145"/>
      <c r="BF17" s="410"/>
      <c r="BG17" s="410"/>
      <c r="BH17" s="145"/>
      <c r="BI17" s="245"/>
      <c r="BJ17" s="411"/>
      <c r="BK17" s="145"/>
      <c r="BL17" s="145"/>
      <c r="BM17" s="145"/>
      <c r="BN17" s="145"/>
      <c r="BO17" s="410"/>
      <c r="BP17" s="410"/>
      <c r="BQ17" s="145"/>
      <c r="BR17" s="245"/>
      <c r="BS17" s="411"/>
      <c r="BT17" s="145"/>
      <c r="BU17" s="145"/>
      <c r="BV17" s="145"/>
      <c r="BW17" s="410"/>
      <c r="BX17" s="410"/>
      <c r="BY17" s="145"/>
      <c r="BZ17" s="245"/>
      <c r="CA17" s="411"/>
      <c r="CB17" s="145"/>
      <c r="CC17" s="145"/>
      <c r="CD17" s="145"/>
      <c r="CE17" s="410"/>
      <c r="CF17" s="410"/>
      <c r="CG17" s="145"/>
      <c r="CH17" s="245"/>
      <c r="CI17" s="411"/>
      <c r="CJ17" s="145"/>
      <c r="CK17" s="145"/>
      <c r="CL17" s="145"/>
      <c r="CM17" s="410"/>
      <c r="CN17" s="410"/>
      <c r="CO17" s="145"/>
      <c r="CP17" s="245"/>
      <c r="CQ17" s="245"/>
      <c r="CR17" s="684"/>
      <c r="CS17" s="145"/>
      <c r="CT17" s="145"/>
      <c r="CU17" s="145">
        <f t="shared" si="5"/>
        <v>0</v>
      </c>
      <c r="CV17" s="145">
        <f t="shared" si="6"/>
        <v>0</v>
      </c>
      <c r="CW17" s="145"/>
      <c r="CX17" s="145" t="str">
        <f t="shared" si="4"/>
        <v>-</v>
      </c>
      <c r="CY17" s="1197"/>
      <c r="CZ17" s="145"/>
      <c r="DA17" s="145"/>
      <c r="DB17" s="145"/>
      <c r="DC17" s="145"/>
      <c r="DD17" s="145"/>
      <c r="DE17" s="245"/>
      <c r="DF17" s="45"/>
      <c r="DG17" s="45"/>
      <c r="DH17" s="45"/>
      <c r="DJ17" s="1181">
        <f t="shared" si="0"/>
        <v>0</v>
      </c>
      <c r="DK17" s="1181">
        <f t="shared" si="1"/>
        <v>0</v>
      </c>
      <c r="DL17" s="1181">
        <f t="shared" si="2"/>
        <v>0</v>
      </c>
      <c r="DM17" s="1181">
        <f t="shared" si="3"/>
        <v>0</v>
      </c>
      <c r="DX17" s="389">
        <f t="shared" si="7"/>
        <v>0</v>
      </c>
      <c r="DY17" s="389">
        <f t="shared" si="8"/>
        <v>0</v>
      </c>
      <c r="DZ17" s="389">
        <f t="shared" si="9"/>
        <v>0</v>
      </c>
    </row>
    <row r="18" spans="2:130" s="157" customFormat="1" ht="12.75" customHeight="1">
      <c r="B18" s="1198" t="s">
        <v>831</v>
      </c>
      <c r="C18" s="665" t="s">
        <v>832</v>
      </c>
      <c r="D18" s="1011"/>
      <c r="E18" s="1011"/>
      <c r="F18" s="1199"/>
      <c r="G18" s="1200"/>
      <c r="H18" s="1201"/>
      <c r="I18" s="106"/>
      <c r="J18" s="1011"/>
      <c r="K18" s="1011"/>
      <c r="L18" s="1199"/>
      <c r="M18" s="1200"/>
      <c r="N18" s="1201"/>
      <c r="O18" s="1013"/>
      <c r="P18" s="1011"/>
      <c r="Q18" s="1011"/>
      <c r="R18" s="1199"/>
      <c r="S18" s="1200"/>
      <c r="T18" s="1201"/>
      <c r="U18" s="391"/>
      <c r="V18" s="1011"/>
      <c r="W18" s="1011"/>
      <c r="X18" s="1011"/>
      <c r="Y18" s="1199"/>
      <c r="Z18" s="1199"/>
      <c r="AA18" s="1200"/>
      <c r="AB18" s="1201"/>
      <c r="AC18" s="391"/>
      <c r="AD18" s="1011"/>
      <c r="AE18" s="1011"/>
      <c r="AF18" s="1011"/>
      <c r="AG18" s="1199"/>
      <c r="AH18" s="1199"/>
      <c r="AI18" s="1200"/>
      <c r="AJ18" s="1201"/>
      <c r="AK18" s="391"/>
      <c r="AL18" s="1011"/>
      <c r="AM18" s="1011"/>
      <c r="AN18" s="1011"/>
      <c r="AO18" s="1011"/>
      <c r="AP18" s="1199"/>
      <c r="AQ18" s="1199"/>
      <c r="AR18" s="1200"/>
      <c r="AS18" s="1201"/>
      <c r="AT18" s="718"/>
      <c r="AU18" s="1011"/>
      <c r="AV18" s="1011"/>
      <c r="AW18" s="1011"/>
      <c r="AX18" s="1199"/>
      <c r="AY18" s="1199"/>
      <c r="AZ18" s="1200"/>
      <c r="BA18" s="1201"/>
      <c r="BB18" s="391"/>
      <c r="BC18" s="1011"/>
      <c r="BD18" s="1011"/>
      <c r="BE18" s="1011"/>
      <c r="BF18" s="1199"/>
      <c r="BG18" s="1199"/>
      <c r="BH18" s="1200"/>
      <c r="BI18" s="1201"/>
      <c r="BJ18" s="391"/>
      <c r="BK18" s="1011"/>
      <c r="BL18" s="1011"/>
      <c r="BM18" s="1011"/>
      <c r="BN18" s="1011"/>
      <c r="BO18" s="1199"/>
      <c r="BP18" s="1199"/>
      <c r="BQ18" s="1200"/>
      <c r="BR18" s="1201"/>
      <c r="BS18" s="391"/>
      <c r="BT18" s="1011"/>
      <c r="BU18" s="1011"/>
      <c r="BV18" s="1011"/>
      <c r="BW18" s="1199"/>
      <c r="BX18" s="1199"/>
      <c r="BY18" s="1200"/>
      <c r="BZ18" s="1201"/>
      <c r="CA18" s="391"/>
      <c r="CB18" s="1011"/>
      <c r="CC18" s="1011"/>
      <c r="CD18" s="1011"/>
      <c r="CE18" s="1199"/>
      <c r="CF18" s="1199"/>
      <c r="CG18" s="1200"/>
      <c r="CH18" s="1201"/>
      <c r="CI18" s="391"/>
      <c r="CJ18" s="1011"/>
      <c r="CK18" s="1011"/>
      <c r="CL18" s="1011"/>
      <c r="CM18" s="1199"/>
      <c r="CN18" s="1199"/>
      <c r="CO18" s="1200"/>
      <c r="CP18" s="1201"/>
      <c r="CQ18" s="1013"/>
      <c r="CR18" s="1202"/>
      <c r="CS18" s="1011"/>
      <c r="CT18" s="1011"/>
      <c r="CU18" s="1011">
        <f t="shared" si="5"/>
        <v>0</v>
      </c>
      <c r="CV18" s="1011">
        <f t="shared" si="6"/>
        <v>0</v>
      </c>
      <c r="CW18" s="1011"/>
      <c r="CX18" s="1011" t="str">
        <f t="shared" si="4"/>
        <v>-</v>
      </c>
      <c r="CY18" s="1217"/>
      <c r="CZ18" s="1011"/>
      <c r="DA18" s="1011"/>
      <c r="DB18" s="1011"/>
      <c r="DC18" s="1011"/>
      <c r="DD18" s="1200"/>
      <c r="DE18" s="1013" t="e">
        <f>+CZ18/DD18-1</f>
        <v>#DIV/0!</v>
      </c>
      <c r="DF18" s="1013" t="e">
        <f>+DA18/DD18-1</f>
        <v>#DIV/0!</v>
      </c>
      <c r="DG18" s="1013" t="e">
        <f>+DB18/DD18-1</f>
        <v>#DIV/0!</v>
      </c>
      <c r="DH18" s="1013" t="e">
        <f>+DC18/DD18-1</f>
        <v>#DIV/0!</v>
      </c>
      <c r="DI18" s="1204"/>
      <c r="DJ18" s="1181">
        <f t="shared" si="0"/>
        <v>0</v>
      </c>
      <c r="DK18" s="1181">
        <f t="shared" si="1"/>
        <v>0</v>
      </c>
      <c r="DL18" s="1181">
        <f t="shared" si="2"/>
        <v>0</v>
      </c>
      <c r="DM18" s="1181">
        <f t="shared" si="3"/>
        <v>0</v>
      </c>
      <c r="DX18" s="389">
        <f t="shared" si="7"/>
        <v>0</v>
      </c>
      <c r="DY18" s="389">
        <f t="shared" si="8"/>
        <v>0</v>
      </c>
      <c r="DZ18" s="389">
        <f t="shared" si="9"/>
        <v>0</v>
      </c>
    </row>
    <row r="19" spans="2:130" ht="12.75" customHeight="1">
      <c r="B19" s="1208" t="s">
        <v>816</v>
      </c>
      <c r="C19" s="665" t="s">
        <v>833</v>
      </c>
      <c r="D19" s="488"/>
      <c r="E19" s="277"/>
      <c r="F19" s="410"/>
      <c r="G19" s="277"/>
      <c r="H19" s="867"/>
      <c r="I19" s="45"/>
      <c r="J19" s="488"/>
      <c r="K19" s="277"/>
      <c r="L19" s="410"/>
      <c r="M19" s="277"/>
      <c r="N19" s="867"/>
      <c r="O19" s="245"/>
      <c r="P19" s="488"/>
      <c r="Q19" s="277"/>
      <c r="R19" s="410"/>
      <c r="S19" s="277"/>
      <c r="T19" s="867"/>
      <c r="U19" s="411"/>
      <c r="V19" s="488"/>
      <c r="W19" s="277"/>
      <c r="X19" s="277"/>
      <c r="Y19" s="410"/>
      <c r="Z19" s="410"/>
      <c r="AA19" s="277"/>
      <c r="AB19" s="867"/>
      <c r="AC19" s="411"/>
      <c r="AD19" s="488"/>
      <c r="AE19" s="277"/>
      <c r="AF19" s="277"/>
      <c r="AG19" s="410"/>
      <c r="AH19" s="410"/>
      <c r="AI19" s="277"/>
      <c r="AJ19" s="867"/>
      <c r="AK19" s="411"/>
      <c r="AL19" s="488"/>
      <c r="AM19" s="277"/>
      <c r="AN19" s="277"/>
      <c r="AO19" s="277"/>
      <c r="AP19" s="410"/>
      <c r="AQ19" s="410"/>
      <c r="AR19" s="277"/>
      <c r="AS19" s="1218"/>
      <c r="AT19" s="412"/>
      <c r="AU19" s="488"/>
      <c r="AV19" s="277"/>
      <c r="AW19" s="277"/>
      <c r="AX19" s="410"/>
      <c r="AY19" s="410"/>
      <c r="AZ19" s="277"/>
      <c r="BA19" s="1218"/>
      <c r="BB19" s="411"/>
      <c r="BC19" s="488"/>
      <c r="BD19" s="277"/>
      <c r="BE19" s="277"/>
      <c r="BF19" s="410"/>
      <c r="BG19" s="410"/>
      <c r="BH19" s="277"/>
      <c r="BI19" s="1218"/>
      <c r="BJ19" s="411"/>
      <c r="BK19" s="488"/>
      <c r="BL19" s="277"/>
      <c r="BM19" s="277"/>
      <c r="BN19" s="277"/>
      <c r="BO19" s="410"/>
      <c r="BP19" s="410"/>
      <c r="BQ19" s="277"/>
      <c r="BR19" s="1218"/>
      <c r="BS19" s="411"/>
      <c r="BT19" s="488"/>
      <c r="BU19" s="277"/>
      <c r="BV19" s="277"/>
      <c r="BW19" s="410"/>
      <c r="BX19" s="410"/>
      <c r="BY19" s="277"/>
      <c r="BZ19" s="1218"/>
      <c r="CA19" s="411"/>
      <c r="CB19" s="488"/>
      <c r="CC19" s="277"/>
      <c r="CD19" s="277"/>
      <c r="CE19" s="410"/>
      <c r="CF19" s="410"/>
      <c r="CG19" s="277"/>
      <c r="CH19" s="1218"/>
      <c r="CI19" s="411"/>
      <c r="CJ19" s="488"/>
      <c r="CK19" s="277"/>
      <c r="CL19" s="277"/>
      <c r="CM19" s="410"/>
      <c r="CN19" s="410"/>
      <c r="CO19" s="277"/>
      <c r="CP19" s="1218"/>
      <c r="CQ19" s="245"/>
      <c r="CR19" s="684"/>
      <c r="CS19" s="145"/>
      <c r="CT19" s="277"/>
      <c r="CU19" s="277">
        <f t="shared" si="5"/>
        <v>0</v>
      </c>
      <c r="CV19" s="277">
        <f t="shared" si="6"/>
        <v>0</v>
      </c>
      <c r="CW19" s="277"/>
      <c r="CX19" s="277" t="str">
        <f t="shared" si="4"/>
        <v>-</v>
      </c>
      <c r="CY19" s="413"/>
      <c r="CZ19" s="277"/>
      <c r="DA19" s="277"/>
      <c r="DB19" s="277"/>
      <c r="DC19" s="277"/>
      <c r="DD19" s="277"/>
      <c r="DE19" s="245" t="e">
        <f>+CZ19/DD19-1</f>
        <v>#DIV/0!</v>
      </c>
      <c r="DF19" s="245"/>
      <c r="DG19" s="245"/>
      <c r="DH19" s="545"/>
      <c r="DI19" s="1194"/>
      <c r="DJ19" s="1181">
        <f t="shared" si="0"/>
        <v>0</v>
      </c>
      <c r="DK19" s="1181">
        <f t="shared" si="1"/>
        <v>0</v>
      </c>
      <c r="DL19" s="1181">
        <f t="shared" si="2"/>
        <v>0</v>
      </c>
      <c r="DM19" s="1181">
        <f t="shared" si="3"/>
        <v>0</v>
      </c>
      <c r="DX19" s="389">
        <f t="shared" si="7"/>
        <v>0</v>
      </c>
      <c r="DY19" s="389">
        <f t="shared" si="8"/>
        <v>0</v>
      </c>
      <c r="DZ19" s="389">
        <f t="shared" si="9"/>
        <v>0</v>
      </c>
    </row>
    <row r="20" spans="2:130" ht="12.75" customHeight="1">
      <c r="B20" s="1208" t="s">
        <v>818</v>
      </c>
      <c r="C20" s="665" t="s">
        <v>834</v>
      </c>
      <c r="D20" s="488"/>
      <c r="E20" s="277"/>
      <c r="F20" s="410"/>
      <c r="G20" s="277"/>
      <c r="H20" s="867"/>
      <c r="I20" s="45"/>
      <c r="J20" s="488"/>
      <c r="K20" s="277"/>
      <c r="L20" s="410"/>
      <c r="M20" s="277"/>
      <c r="N20" s="867"/>
      <c r="O20" s="245"/>
      <c r="P20" s="488"/>
      <c r="Q20" s="277"/>
      <c r="R20" s="410"/>
      <c r="S20" s="277"/>
      <c r="T20" s="867"/>
      <c r="U20" s="411"/>
      <c r="V20" s="488"/>
      <c r="W20" s="277"/>
      <c r="X20" s="277"/>
      <c r="Y20" s="410"/>
      <c r="Z20" s="410"/>
      <c r="AA20" s="277"/>
      <c r="AB20" s="867"/>
      <c r="AC20" s="411"/>
      <c r="AD20" s="488"/>
      <c r="AE20" s="277"/>
      <c r="AF20" s="277"/>
      <c r="AG20" s="410"/>
      <c r="AH20" s="410"/>
      <c r="AI20" s="277"/>
      <c r="AJ20" s="867"/>
      <c r="AK20" s="411"/>
      <c r="AL20" s="488"/>
      <c r="AM20" s="277"/>
      <c r="AN20" s="277"/>
      <c r="AO20" s="277"/>
      <c r="AP20" s="410"/>
      <c r="AQ20" s="410"/>
      <c r="AR20" s="277"/>
      <c r="AS20" s="1218"/>
      <c r="AT20" s="412"/>
      <c r="AU20" s="488"/>
      <c r="AV20" s="277"/>
      <c r="AW20" s="277"/>
      <c r="AX20" s="410"/>
      <c r="AY20" s="410"/>
      <c r="AZ20" s="277"/>
      <c r="BA20" s="1218"/>
      <c r="BB20" s="411"/>
      <c r="BC20" s="488"/>
      <c r="BD20" s="277"/>
      <c r="BE20" s="277"/>
      <c r="BF20" s="410"/>
      <c r="BG20" s="410"/>
      <c r="BH20" s="277"/>
      <c r="BI20" s="1218"/>
      <c r="BJ20" s="411"/>
      <c r="BK20" s="488"/>
      <c r="BL20" s="277"/>
      <c r="BM20" s="277"/>
      <c r="BN20" s="277"/>
      <c r="BO20" s="410"/>
      <c r="BP20" s="410"/>
      <c r="BQ20" s="277"/>
      <c r="BR20" s="1218"/>
      <c r="BS20" s="411"/>
      <c r="BT20" s="488"/>
      <c r="BU20" s="277"/>
      <c r="BV20" s="277"/>
      <c r="BW20" s="410"/>
      <c r="BX20" s="410"/>
      <c r="BY20" s="277"/>
      <c r="BZ20" s="1218"/>
      <c r="CA20" s="411"/>
      <c r="CB20" s="488"/>
      <c r="CC20" s="277"/>
      <c r="CD20" s="277"/>
      <c r="CE20" s="410"/>
      <c r="CF20" s="410"/>
      <c r="CG20" s="277"/>
      <c r="CH20" s="1218"/>
      <c r="CI20" s="411"/>
      <c r="CJ20" s="488"/>
      <c r="CK20" s="277"/>
      <c r="CL20" s="277"/>
      <c r="CM20" s="410"/>
      <c r="CN20" s="410"/>
      <c r="CO20" s="277"/>
      <c r="CP20" s="1218"/>
      <c r="CQ20" s="245"/>
      <c r="CR20" s="684"/>
      <c r="CS20" s="145"/>
      <c r="CT20" s="277"/>
      <c r="CU20" s="277">
        <f t="shared" si="5"/>
        <v>0</v>
      </c>
      <c r="CV20" s="277">
        <f t="shared" si="6"/>
        <v>0</v>
      </c>
      <c r="CW20" s="277"/>
      <c r="CX20" s="277" t="str">
        <f t="shared" si="4"/>
        <v>-</v>
      </c>
      <c r="CY20" s="413"/>
      <c r="CZ20" s="277"/>
      <c r="DA20" s="277"/>
      <c r="DB20" s="277"/>
      <c r="DC20" s="277"/>
      <c r="DD20" s="277"/>
      <c r="DE20" s="245" t="e">
        <f>+CZ20/DD20-1</f>
        <v>#DIV/0!</v>
      </c>
      <c r="DF20" s="245"/>
      <c r="DG20" s="245"/>
      <c r="DH20" s="245"/>
      <c r="DI20" s="1194"/>
      <c r="DJ20" s="1181">
        <f t="shared" si="0"/>
        <v>0</v>
      </c>
      <c r="DK20" s="1181">
        <f t="shared" si="1"/>
        <v>0</v>
      </c>
      <c r="DL20" s="1181">
        <f t="shared" si="2"/>
        <v>0</v>
      </c>
      <c r="DM20" s="1181">
        <f t="shared" si="3"/>
        <v>0</v>
      </c>
      <c r="DX20" s="389">
        <f t="shared" si="7"/>
        <v>0</v>
      </c>
      <c r="DY20" s="389">
        <f t="shared" si="8"/>
        <v>0</v>
      </c>
      <c r="DZ20" s="389">
        <f t="shared" si="9"/>
        <v>0</v>
      </c>
    </row>
    <row r="21" spans="2:130" ht="12.75" customHeight="1">
      <c r="B21" s="1208" t="s">
        <v>820</v>
      </c>
      <c r="C21" s="665" t="s">
        <v>835</v>
      </c>
      <c r="D21" s="488"/>
      <c r="E21" s="277"/>
      <c r="F21" s="410"/>
      <c r="G21" s="277"/>
      <c r="H21" s="867"/>
      <c r="I21" s="45"/>
      <c r="J21" s="488"/>
      <c r="K21" s="277"/>
      <c r="L21" s="410"/>
      <c r="M21" s="277"/>
      <c r="N21" s="867"/>
      <c r="O21" s="245"/>
      <c r="P21" s="488"/>
      <c r="Q21" s="277"/>
      <c r="R21" s="410"/>
      <c r="S21" s="277"/>
      <c r="T21" s="867"/>
      <c r="U21" s="411"/>
      <c r="V21" s="488"/>
      <c r="W21" s="277"/>
      <c r="X21" s="277"/>
      <c r="Y21" s="410"/>
      <c r="Z21" s="410"/>
      <c r="AA21" s="277"/>
      <c r="AB21" s="867"/>
      <c r="AC21" s="411"/>
      <c r="AD21" s="488"/>
      <c r="AE21" s="277"/>
      <c r="AF21" s="277"/>
      <c r="AG21" s="410"/>
      <c r="AH21" s="410"/>
      <c r="AI21" s="277"/>
      <c r="AJ21" s="867"/>
      <c r="AK21" s="411"/>
      <c r="AL21" s="488"/>
      <c r="AM21" s="277"/>
      <c r="AN21" s="277"/>
      <c r="AO21" s="277"/>
      <c r="AP21" s="410"/>
      <c r="AQ21" s="410"/>
      <c r="AR21" s="277"/>
      <c r="AS21" s="1218"/>
      <c r="AT21" s="412"/>
      <c r="AU21" s="488"/>
      <c r="AV21" s="277"/>
      <c r="AW21" s="277"/>
      <c r="AX21" s="410"/>
      <c r="AY21" s="410"/>
      <c r="AZ21" s="277"/>
      <c r="BA21" s="1218"/>
      <c r="BB21" s="411"/>
      <c r="BC21" s="488"/>
      <c r="BD21" s="277"/>
      <c r="BE21" s="277"/>
      <c r="BF21" s="410"/>
      <c r="BG21" s="410"/>
      <c r="BH21" s="277"/>
      <c r="BI21" s="1218"/>
      <c r="BJ21" s="411"/>
      <c r="BK21" s="488"/>
      <c r="BL21" s="277"/>
      <c r="BM21" s="277"/>
      <c r="BN21" s="277"/>
      <c r="BO21" s="410"/>
      <c r="BP21" s="410"/>
      <c r="BQ21" s="277"/>
      <c r="BR21" s="1218"/>
      <c r="BS21" s="411"/>
      <c r="BT21" s="488"/>
      <c r="BU21" s="277"/>
      <c r="BV21" s="277"/>
      <c r="BW21" s="410"/>
      <c r="BX21" s="410"/>
      <c r="BY21" s="277"/>
      <c r="BZ21" s="1218"/>
      <c r="CA21" s="411"/>
      <c r="CB21" s="488"/>
      <c r="CC21" s="277"/>
      <c r="CD21" s="277"/>
      <c r="CE21" s="410"/>
      <c r="CF21" s="410"/>
      <c r="CG21" s="277"/>
      <c r="CH21" s="1218"/>
      <c r="CI21" s="411"/>
      <c r="CJ21" s="488"/>
      <c r="CK21" s="277"/>
      <c r="CL21" s="277"/>
      <c r="CM21" s="410"/>
      <c r="CN21" s="410"/>
      <c r="CO21" s="277"/>
      <c r="CP21" s="1218"/>
      <c r="CQ21" s="245"/>
      <c r="CR21" s="684"/>
      <c r="CS21" s="145"/>
      <c r="CT21" s="277"/>
      <c r="CU21" s="277">
        <f t="shared" si="5"/>
        <v>0</v>
      </c>
      <c r="CV21" s="277">
        <f t="shared" si="6"/>
        <v>0</v>
      </c>
      <c r="CW21" s="277"/>
      <c r="CX21" s="277" t="str">
        <f t="shared" si="4"/>
        <v>-</v>
      </c>
      <c r="CY21" s="413"/>
      <c r="CZ21" s="277"/>
      <c r="DA21" s="277"/>
      <c r="DB21" s="277"/>
      <c r="DC21" s="277"/>
      <c r="DD21" s="277"/>
      <c r="DE21" s="245" t="e">
        <f>+CZ21/DD21-1</f>
        <v>#DIV/0!</v>
      </c>
      <c r="DF21" s="245"/>
      <c r="DG21" s="245"/>
      <c r="DH21" s="245"/>
      <c r="DI21" s="1194"/>
      <c r="DJ21" s="1181">
        <f t="shared" si="0"/>
        <v>0</v>
      </c>
      <c r="DK21" s="1181">
        <f t="shared" si="1"/>
        <v>0</v>
      </c>
      <c r="DL21" s="1181">
        <f t="shared" si="2"/>
        <v>0</v>
      </c>
      <c r="DM21" s="1181">
        <f t="shared" si="3"/>
        <v>0</v>
      </c>
      <c r="DX21" s="389">
        <f t="shared" si="7"/>
        <v>0</v>
      </c>
      <c r="DY21" s="389">
        <f t="shared" si="8"/>
        <v>0</v>
      </c>
      <c r="DZ21" s="389">
        <f t="shared" si="9"/>
        <v>0</v>
      </c>
    </row>
    <row r="22" spans="2:130" ht="12.75" customHeight="1">
      <c r="B22" s="1208" t="s">
        <v>822</v>
      </c>
      <c r="C22" s="665" t="s">
        <v>836</v>
      </c>
      <c r="D22" s="488"/>
      <c r="E22" s="277"/>
      <c r="F22" s="410"/>
      <c r="G22" s="277"/>
      <c r="H22" s="867"/>
      <c r="I22" s="45"/>
      <c r="J22" s="488"/>
      <c r="K22" s="277"/>
      <c r="L22" s="410"/>
      <c r="M22" s="277"/>
      <c r="N22" s="867"/>
      <c r="O22" s="245"/>
      <c r="P22" s="488"/>
      <c r="Q22" s="277"/>
      <c r="R22" s="410"/>
      <c r="S22" s="277"/>
      <c r="T22" s="867"/>
      <c r="U22" s="411"/>
      <c r="V22" s="488"/>
      <c r="W22" s="277"/>
      <c r="X22" s="277"/>
      <c r="Y22" s="410"/>
      <c r="Z22" s="410"/>
      <c r="AA22" s="277"/>
      <c r="AB22" s="867"/>
      <c r="AC22" s="411"/>
      <c r="AD22" s="488"/>
      <c r="AE22" s="277"/>
      <c r="AF22" s="277"/>
      <c r="AG22" s="410"/>
      <c r="AH22" s="410"/>
      <c r="AI22" s="277"/>
      <c r="AJ22" s="867"/>
      <c r="AK22" s="411"/>
      <c r="AL22" s="488"/>
      <c r="AM22" s="277"/>
      <c r="AN22" s="277"/>
      <c r="AO22" s="277"/>
      <c r="AP22" s="410"/>
      <c r="AQ22" s="410"/>
      <c r="AR22" s="277"/>
      <c r="AS22" s="1218"/>
      <c r="AT22" s="412"/>
      <c r="AU22" s="488"/>
      <c r="AV22" s="277"/>
      <c r="AW22" s="277"/>
      <c r="AX22" s="410"/>
      <c r="AY22" s="410"/>
      <c r="AZ22" s="277"/>
      <c r="BA22" s="1218"/>
      <c r="BB22" s="411"/>
      <c r="BC22" s="488"/>
      <c r="BD22" s="277"/>
      <c r="BE22" s="277"/>
      <c r="BF22" s="410"/>
      <c r="BG22" s="410"/>
      <c r="BH22" s="277"/>
      <c r="BI22" s="1218"/>
      <c r="BJ22" s="411"/>
      <c r="BK22" s="488"/>
      <c r="BL22" s="277"/>
      <c r="BM22" s="277"/>
      <c r="BN22" s="277"/>
      <c r="BO22" s="410"/>
      <c r="BP22" s="410"/>
      <c r="BQ22" s="277"/>
      <c r="BR22" s="1218"/>
      <c r="BS22" s="411"/>
      <c r="BT22" s="488"/>
      <c r="BU22" s="277"/>
      <c r="BV22" s="277"/>
      <c r="BW22" s="410"/>
      <c r="BX22" s="410"/>
      <c r="BY22" s="277"/>
      <c r="BZ22" s="1218"/>
      <c r="CA22" s="411"/>
      <c r="CB22" s="488"/>
      <c r="CC22" s="277"/>
      <c r="CD22" s="277"/>
      <c r="CE22" s="410"/>
      <c r="CF22" s="410"/>
      <c r="CG22" s="277"/>
      <c r="CH22" s="1218"/>
      <c r="CI22" s="411"/>
      <c r="CJ22" s="488"/>
      <c r="CK22" s="277"/>
      <c r="CL22" s="277"/>
      <c r="CM22" s="410"/>
      <c r="CN22" s="410"/>
      <c r="CO22" s="277"/>
      <c r="CP22" s="1218"/>
      <c r="CQ22" s="245"/>
      <c r="CR22" s="684"/>
      <c r="CS22" s="145"/>
      <c r="CT22" s="277"/>
      <c r="CU22" s="277">
        <f t="shared" si="5"/>
        <v>0</v>
      </c>
      <c r="CV22" s="277">
        <f t="shared" si="6"/>
        <v>0</v>
      </c>
      <c r="CW22" s="277"/>
      <c r="CX22" s="277" t="str">
        <f t="shared" si="4"/>
        <v>-</v>
      </c>
      <c r="CY22" s="413"/>
      <c r="CZ22" s="277"/>
      <c r="DA22" s="277"/>
      <c r="DB22" s="277"/>
      <c r="DC22" s="277"/>
      <c r="DD22" s="277"/>
      <c r="DE22" s="245" t="e">
        <f>+CZ22/DD22-1</f>
        <v>#DIV/0!</v>
      </c>
      <c r="DF22" s="245"/>
      <c r="DG22" s="245"/>
      <c r="DH22" s="245"/>
      <c r="DI22" s="1194"/>
      <c r="DJ22" s="1181">
        <f t="shared" si="0"/>
        <v>0</v>
      </c>
      <c r="DK22" s="1181">
        <f t="shared" si="1"/>
        <v>0</v>
      </c>
      <c r="DL22" s="1181">
        <f t="shared" si="2"/>
        <v>0</v>
      </c>
      <c r="DM22" s="1181">
        <f t="shared" si="3"/>
        <v>0</v>
      </c>
      <c r="DX22" s="389">
        <f t="shared" si="7"/>
        <v>0</v>
      </c>
      <c r="DY22" s="389">
        <f t="shared" si="8"/>
        <v>0</v>
      </c>
      <c r="DZ22" s="389">
        <f t="shared" si="9"/>
        <v>0</v>
      </c>
    </row>
    <row r="23" spans="2:130" ht="12.75" customHeight="1">
      <c r="B23" s="1210" t="s">
        <v>824</v>
      </c>
      <c r="C23" s="665" t="s">
        <v>837</v>
      </c>
      <c r="D23" s="410"/>
      <c r="E23" s="277"/>
      <c r="F23" s="410"/>
      <c r="G23" s="277"/>
      <c r="H23" s="867"/>
      <c r="I23" s="45"/>
      <c r="J23" s="410"/>
      <c r="K23" s="277"/>
      <c r="L23" s="410"/>
      <c r="M23" s="277"/>
      <c r="N23" s="867"/>
      <c r="O23" s="245"/>
      <c r="P23" s="410"/>
      <c r="Q23" s="277"/>
      <c r="R23" s="410"/>
      <c r="S23" s="277"/>
      <c r="T23" s="867"/>
      <c r="U23" s="411"/>
      <c r="V23" s="410"/>
      <c r="W23" s="277"/>
      <c r="X23" s="277"/>
      <c r="Y23" s="410"/>
      <c r="Z23" s="410"/>
      <c r="AA23" s="277"/>
      <c r="AB23" s="867"/>
      <c r="AC23" s="411"/>
      <c r="AD23" s="410"/>
      <c r="AE23" s="277"/>
      <c r="AF23" s="277"/>
      <c r="AG23" s="410"/>
      <c r="AH23" s="410"/>
      <c r="AI23" s="277"/>
      <c r="AJ23" s="867"/>
      <c r="AK23" s="411"/>
      <c r="AL23" s="410"/>
      <c r="AM23" s="277"/>
      <c r="AN23" s="277"/>
      <c r="AO23" s="277"/>
      <c r="AP23" s="410"/>
      <c r="AQ23" s="410"/>
      <c r="AR23" s="277"/>
      <c r="AS23" s="867"/>
      <c r="AT23" s="412"/>
      <c r="AU23" s="410"/>
      <c r="AV23" s="277"/>
      <c r="AW23" s="277"/>
      <c r="AX23" s="410"/>
      <c r="AY23" s="410"/>
      <c r="AZ23" s="277"/>
      <c r="BA23" s="867"/>
      <c r="BB23" s="411"/>
      <c r="BC23" s="410"/>
      <c r="BD23" s="277"/>
      <c r="BE23" s="277"/>
      <c r="BF23" s="410"/>
      <c r="BG23" s="410"/>
      <c r="BH23" s="277"/>
      <c r="BI23" s="867"/>
      <c r="BJ23" s="411"/>
      <c r="BK23" s="410"/>
      <c r="BL23" s="277"/>
      <c r="BM23" s="277"/>
      <c r="BN23" s="277"/>
      <c r="BO23" s="410"/>
      <c r="BP23" s="410"/>
      <c r="BQ23" s="277"/>
      <c r="BR23" s="867"/>
      <c r="BS23" s="411"/>
      <c r="BT23" s="410"/>
      <c r="BU23" s="277"/>
      <c r="BV23" s="277"/>
      <c r="BW23" s="410"/>
      <c r="BX23" s="410"/>
      <c r="BY23" s="277"/>
      <c r="BZ23" s="867"/>
      <c r="CA23" s="411"/>
      <c r="CB23" s="410"/>
      <c r="CC23" s="277"/>
      <c r="CD23" s="277"/>
      <c r="CE23" s="410"/>
      <c r="CF23" s="410"/>
      <c r="CG23" s="277"/>
      <c r="CH23" s="867"/>
      <c r="CI23" s="411"/>
      <c r="CJ23" s="410"/>
      <c r="CK23" s="277"/>
      <c r="CL23" s="277"/>
      <c r="CM23" s="410"/>
      <c r="CN23" s="410"/>
      <c r="CO23" s="277"/>
      <c r="CP23" s="867"/>
      <c r="CQ23" s="245"/>
      <c r="CR23" s="684"/>
      <c r="CS23" s="145"/>
      <c r="CT23" s="277"/>
      <c r="CU23" s="277">
        <f t="shared" si="5"/>
        <v>0</v>
      </c>
      <c r="CV23" s="277">
        <f t="shared" si="6"/>
        <v>0</v>
      </c>
      <c r="CW23" s="277"/>
      <c r="CX23" s="277" t="str">
        <f t="shared" si="4"/>
        <v>-</v>
      </c>
      <c r="CY23" s="413"/>
      <c r="CZ23" s="277"/>
      <c r="DA23" s="277"/>
      <c r="DB23" s="277"/>
      <c r="DC23" s="277"/>
      <c r="DD23" s="277"/>
      <c r="DE23" s="245"/>
      <c r="DF23" s="245"/>
      <c r="DG23" s="245"/>
      <c r="DH23" s="245"/>
      <c r="DI23" s="1194"/>
      <c r="DJ23" s="1181">
        <f t="shared" si="0"/>
        <v>0</v>
      </c>
      <c r="DK23" s="1181">
        <f t="shared" si="1"/>
        <v>0</v>
      </c>
      <c r="DL23" s="1181">
        <f t="shared" si="2"/>
        <v>0</v>
      </c>
      <c r="DM23" s="1181">
        <f t="shared" si="3"/>
        <v>0</v>
      </c>
      <c r="DX23" s="389">
        <f t="shared" si="7"/>
        <v>0</v>
      </c>
      <c r="DY23" s="389">
        <f t="shared" si="8"/>
        <v>0</v>
      </c>
      <c r="DZ23" s="389">
        <f t="shared" si="9"/>
        <v>0</v>
      </c>
    </row>
    <row r="24" spans="2:130" ht="12.75" customHeight="1">
      <c r="B24" s="1208" t="s">
        <v>826</v>
      </c>
      <c r="C24" s="665" t="s">
        <v>838</v>
      </c>
      <c r="D24" s="145"/>
      <c r="E24" s="277"/>
      <c r="F24" s="410"/>
      <c r="G24" s="277"/>
      <c r="H24" s="867"/>
      <c r="I24" s="45"/>
      <c r="J24" s="145"/>
      <c r="K24" s="277"/>
      <c r="L24" s="410"/>
      <c r="M24" s="277"/>
      <c r="N24" s="867"/>
      <c r="O24" s="245"/>
      <c r="P24" s="145"/>
      <c r="Q24" s="277"/>
      <c r="R24" s="410"/>
      <c r="S24" s="277"/>
      <c r="T24" s="867"/>
      <c r="U24" s="411"/>
      <c r="V24" s="145"/>
      <c r="W24" s="277"/>
      <c r="X24" s="277"/>
      <c r="Y24" s="410"/>
      <c r="Z24" s="410"/>
      <c r="AA24" s="277"/>
      <c r="AB24" s="867"/>
      <c r="AC24" s="411"/>
      <c r="AD24" s="145"/>
      <c r="AE24" s="277"/>
      <c r="AF24" s="277"/>
      <c r="AG24" s="410"/>
      <c r="AH24" s="410"/>
      <c r="AI24" s="277"/>
      <c r="AJ24" s="867"/>
      <c r="AK24" s="411"/>
      <c r="AL24" s="145"/>
      <c r="AM24" s="277"/>
      <c r="AN24" s="277"/>
      <c r="AO24" s="277"/>
      <c r="AP24" s="410"/>
      <c r="AQ24" s="410"/>
      <c r="AR24" s="277"/>
      <c r="AS24" s="867"/>
      <c r="AT24" s="412"/>
      <c r="AU24" s="145"/>
      <c r="AV24" s="277"/>
      <c r="AW24" s="277"/>
      <c r="AX24" s="410"/>
      <c r="AY24" s="410"/>
      <c r="AZ24" s="277"/>
      <c r="BA24" s="867"/>
      <c r="BB24" s="411"/>
      <c r="BC24" s="145"/>
      <c r="BD24" s="277"/>
      <c r="BE24" s="277"/>
      <c r="BF24" s="410"/>
      <c r="BG24" s="410"/>
      <c r="BH24" s="277"/>
      <c r="BI24" s="867"/>
      <c r="BJ24" s="411"/>
      <c r="BK24" s="145"/>
      <c r="BL24" s="277"/>
      <c r="BM24" s="277"/>
      <c r="BN24" s="277"/>
      <c r="BO24" s="410"/>
      <c r="BP24" s="410"/>
      <c r="BQ24" s="277"/>
      <c r="BR24" s="867"/>
      <c r="BS24" s="411"/>
      <c r="BT24" s="145"/>
      <c r="BU24" s="277"/>
      <c r="BV24" s="277"/>
      <c r="BW24" s="410"/>
      <c r="BX24" s="410"/>
      <c r="BY24" s="277"/>
      <c r="BZ24" s="867"/>
      <c r="CA24" s="411"/>
      <c r="CB24" s="145"/>
      <c r="CC24" s="277"/>
      <c r="CD24" s="277"/>
      <c r="CE24" s="410"/>
      <c r="CF24" s="410"/>
      <c r="CG24" s="277"/>
      <c r="CH24" s="867"/>
      <c r="CI24" s="411"/>
      <c r="CJ24" s="145"/>
      <c r="CK24" s="277"/>
      <c r="CL24" s="277"/>
      <c r="CM24" s="410"/>
      <c r="CN24" s="410"/>
      <c r="CO24" s="277"/>
      <c r="CP24" s="867"/>
      <c r="CQ24" s="245"/>
      <c r="CR24" s="684"/>
      <c r="CS24" s="145"/>
      <c r="CT24" s="277"/>
      <c r="CU24" s="277">
        <f t="shared" si="5"/>
        <v>0</v>
      </c>
      <c r="CV24" s="277">
        <f t="shared" si="6"/>
        <v>0</v>
      </c>
      <c r="CW24" s="277"/>
      <c r="CX24" s="277" t="str">
        <f t="shared" si="4"/>
        <v>-</v>
      </c>
      <c r="CY24" s="413"/>
      <c r="CZ24" s="277"/>
      <c r="DA24" s="277"/>
      <c r="DB24" s="277"/>
      <c r="DC24" s="277"/>
      <c r="DD24" s="277"/>
      <c r="DE24" s="245"/>
      <c r="DF24" s="245"/>
      <c r="DG24" s="245"/>
      <c r="DH24" s="245"/>
      <c r="DI24" s="1194"/>
      <c r="DJ24" s="1181">
        <f t="shared" si="0"/>
        <v>0</v>
      </c>
      <c r="DK24" s="1181">
        <f t="shared" si="1"/>
        <v>0</v>
      </c>
      <c r="DL24" s="1181">
        <f t="shared" si="2"/>
        <v>0</v>
      </c>
      <c r="DM24" s="1181">
        <f t="shared" si="3"/>
        <v>0</v>
      </c>
      <c r="DX24" s="389">
        <f t="shared" si="7"/>
        <v>0</v>
      </c>
      <c r="DY24" s="389">
        <f t="shared" si="8"/>
        <v>0</v>
      </c>
      <c r="DZ24" s="389">
        <f t="shared" si="9"/>
        <v>0</v>
      </c>
    </row>
    <row r="25" spans="2:130" ht="12.75" customHeight="1">
      <c r="B25" s="1208" t="s">
        <v>828</v>
      </c>
      <c r="C25" s="665" t="s">
        <v>839</v>
      </c>
      <c r="D25" s="145"/>
      <c r="E25" s="277"/>
      <c r="F25" s="410"/>
      <c r="G25" s="277"/>
      <c r="H25" s="867"/>
      <c r="I25" s="45"/>
      <c r="J25" s="145"/>
      <c r="K25" s="277"/>
      <c r="L25" s="410"/>
      <c r="M25" s="277"/>
      <c r="N25" s="867"/>
      <c r="O25" s="245"/>
      <c r="P25" s="145"/>
      <c r="Q25" s="277"/>
      <c r="R25" s="410"/>
      <c r="S25" s="277"/>
      <c r="T25" s="867"/>
      <c r="U25" s="411"/>
      <c r="V25" s="145"/>
      <c r="W25" s="277"/>
      <c r="X25" s="277"/>
      <c r="Y25" s="410"/>
      <c r="Z25" s="410"/>
      <c r="AA25" s="277"/>
      <c r="AB25" s="867"/>
      <c r="AC25" s="411"/>
      <c r="AD25" s="145"/>
      <c r="AE25" s="277"/>
      <c r="AF25" s="277"/>
      <c r="AG25" s="410"/>
      <c r="AH25" s="410"/>
      <c r="AI25" s="277"/>
      <c r="AJ25" s="867"/>
      <c r="AK25" s="411"/>
      <c r="AL25" s="145"/>
      <c r="AM25" s="277"/>
      <c r="AN25" s="277"/>
      <c r="AO25" s="277"/>
      <c r="AP25" s="410"/>
      <c r="AQ25" s="410"/>
      <c r="AR25" s="277"/>
      <c r="AS25" s="867"/>
      <c r="AT25" s="412"/>
      <c r="AU25" s="145"/>
      <c r="AV25" s="277"/>
      <c r="AW25" s="277"/>
      <c r="AX25" s="410"/>
      <c r="AY25" s="410"/>
      <c r="AZ25" s="277"/>
      <c r="BA25" s="867"/>
      <c r="BB25" s="411"/>
      <c r="BC25" s="145"/>
      <c r="BD25" s="277"/>
      <c r="BE25" s="277"/>
      <c r="BF25" s="410"/>
      <c r="BG25" s="410"/>
      <c r="BH25" s="277"/>
      <c r="BI25" s="867"/>
      <c r="BJ25" s="411"/>
      <c r="BK25" s="145"/>
      <c r="BL25" s="277"/>
      <c r="BM25" s="277"/>
      <c r="BN25" s="277"/>
      <c r="BO25" s="410"/>
      <c r="BP25" s="410"/>
      <c r="BQ25" s="277"/>
      <c r="BR25" s="867"/>
      <c r="BS25" s="411"/>
      <c r="BT25" s="145"/>
      <c r="BU25" s="277"/>
      <c r="BV25" s="277"/>
      <c r="BW25" s="410"/>
      <c r="BX25" s="410"/>
      <c r="BY25" s="277"/>
      <c r="BZ25" s="867"/>
      <c r="CA25" s="411"/>
      <c r="CB25" s="145"/>
      <c r="CC25" s="277"/>
      <c r="CD25" s="277"/>
      <c r="CE25" s="410"/>
      <c r="CF25" s="410"/>
      <c r="CG25" s="277"/>
      <c r="CH25" s="867"/>
      <c r="CI25" s="411"/>
      <c r="CJ25" s="145"/>
      <c r="CK25" s="277"/>
      <c r="CL25" s="277"/>
      <c r="CM25" s="410"/>
      <c r="CN25" s="410"/>
      <c r="CO25" s="277"/>
      <c r="CP25" s="867"/>
      <c r="CQ25" s="245"/>
      <c r="CR25" s="684"/>
      <c r="CS25" s="277"/>
      <c r="CT25" s="277"/>
      <c r="CU25" s="277">
        <f t="shared" si="5"/>
        <v>0</v>
      </c>
      <c r="CV25" s="277">
        <f t="shared" si="6"/>
        <v>0</v>
      </c>
      <c r="CW25" s="277"/>
      <c r="CX25" s="277" t="str">
        <f t="shared" si="4"/>
        <v>-</v>
      </c>
      <c r="CY25" s="413"/>
      <c r="CZ25" s="277"/>
      <c r="DA25" s="277"/>
      <c r="DB25" s="277"/>
      <c r="DC25" s="277"/>
      <c r="DD25" s="277"/>
      <c r="DE25" s="245"/>
      <c r="DF25" s="245"/>
      <c r="DG25" s="245"/>
      <c r="DH25" s="245"/>
      <c r="DI25" s="1194"/>
      <c r="DJ25" s="1181">
        <f t="shared" si="0"/>
        <v>0</v>
      </c>
      <c r="DK25" s="1181">
        <f t="shared" si="1"/>
        <v>0</v>
      </c>
      <c r="DL25" s="1181">
        <f t="shared" si="2"/>
        <v>0</v>
      </c>
      <c r="DM25" s="1181">
        <f t="shared" si="3"/>
        <v>0</v>
      </c>
      <c r="DX25" s="389">
        <f t="shared" si="7"/>
        <v>0</v>
      </c>
      <c r="DY25" s="389">
        <f t="shared" si="8"/>
        <v>0</v>
      </c>
      <c r="DZ25" s="389">
        <f t="shared" si="9"/>
        <v>0</v>
      </c>
    </row>
    <row r="26" spans="2:130" s="801" customFormat="1" ht="7.5" hidden="1" customHeight="1">
      <c r="B26" s="1219"/>
      <c r="C26" s="665" t="s">
        <v>840</v>
      </c>
      <c r="D26" s="1220"/>
      <c r="E26" s="422"/>
      <c r="F26" s="1221"/>
      <c r="G26" s="422"/>
      <c r="H26" s="1222"/>
      <c r="I26" s="1223"/>
      <c r="J26" s="1220"/>
      <c r="K26" s="422"/>
      <c r="L26" s="1221"/>
      <c r="M26" s="422"/>
      <c r="N26" s="1222"/>
      <c r="O26" s="423"/>
      <c r="P26" s="1220"/>
      <c r="Q26" s="422"/>
      <c r="R26" s="1221"/>
      <c r="S26" s="422"/>
      <c r="T26" s="1222"/>
      <c r="U26" s="424"/>
      <c r="V26" s="1220"/>
      <c r="W26" s="422"/>
      <c r="X26" s="422"/>
      <c r="Y26" s="569"/>
      <c r="Z26" s="569"/>
      <c r="AA26" s="422"/>
      <c r="AB26" s="1222"/>
      <c r="AC26" s="424"/>
      <c r="AD26" s="1220"/>
      <c r="AE26" s="422"/>
      <c r="AF26" s="422"/>
      <c r="AG26" s="569"/>
      <c r="AH26" s="569"/>
      <c r="AI26" s="422"/>
      <c r="AJ26" s="1222"/>
      <c r="AK26" s="424"/>
      <c r="AL26" s="1220"/>
      <c r="AM26" s="422"/>
      <c r="AN26" s="422"/>
      <c r="AO26" s="422"/>
      <c r="AP26" s="569"/>
      <c r="AQ26" s="569"/>
      <c r="AR26" s="422"/>
      <c r="AS26" s="1222"/>
      <c r="AT26" s="425"/>
      <c r="AU26" s="1220"/>
      <c r="AV26" s="422"/>
      <c r="AW26" s="422"/>
      <c r="AX26" s="569"/>
      <c r="AY26" s="569"/>
      <c r="AZ26" s="422"/>
      <c r="BA26" s="1222"/>
      <c r="BB26" s="424"/>
      <c r="BC26" s="1220"/>
      <c r="BD26" s="422"/>
      <c r="BE26" s="422"/>
      <c r="BF26" s="569"/>
      <c r="BG26" s="569"/>
      <c r="BH26" s="422"/>
      <c r="BI26" s="1222"/>
      <c r="BJ26" s="424"/>
      <c r="BK26" s="1220"/>
      <c r="BL26" s="422"/>
      <c r="BM26" s="422"/>
      <c r="BN26" s="422"/>
      <c r="BO26" s="569"/>
      <c r="BP26" s="569"/>
      <c r="BQ26" s="422"/>
      <c r="BR26" s="1222"/>
      <c r="BS26" s="424"/>
      <c r="BT26" s="1220"/>
      <c r="BU26" s="422"/>
      <c r="BV26" s="422"/>
      <c r="BW26" s="569"/>
      <c r="BX26" s="569"/>
      <c r="BY26" s="422"/>
      <c r="BZ26" s="1222"/>
      <c r="CA26" s="424"/>
      <c r="CB26" s="1220"/>
      <c r="CC26" s="422"/>
      <c r="CD26" s="422"/>
      <c r="CE26" s="569"/>
      <c r="CF26" s="569"/>
      <c r="CG26" s="422"/>
      <c r="CH26" s="1222"/>
      <c r="CI26" s="424"/>
      <c r="CJ26" s="1220"/>
      <c r="CK26" s="422"/>
      <c r="CL26" s="422"/>
      <c r="CM26" s="569"/>
      <c r="CN26" s="569"/>
      <c r="CO26" s="422"/>
      <c r="CP26" s="1222"/>
      <c r="CQ26" s="423"/>
      <c r="CR26" s="800"/>
      <c r="CS26" s="422"/>
      <c r="CT26" s="422"/>
      <c r="CU26" s="422"/>
      <c r="CV26" s="422"/>
      <c r="CW26" s="422"/>
      <c r="CX26" s="422" t="str">
        <f t="shared" si="4"/>
        <v>-</v>
      </c>
      <c r="CY26" s="1224"/>
      <c r="CZ26" s="422"/>
      <c r="DA26" s="422"/>
      <c r="DB26" s="422"/>
      <c r="DC26" s="422"/>
      <c r="DD26" s="422"/>
      <c r="DE26" s="423"/>
      <c r="DF26" s="423"/>
      <c r="DG26" s="423"/>
      <c r="DH26" s="423"/>
      <c r="DI26" s="778"/>
      <c r="DJ26" s="1181">
        <f t="shared" si="0"/>
        <v>0</v>
      </c>
      <c r="DK26" s="1181">
        <f t="shared" si="1"/>
        <v>0</v>
      </c>
      <c r="DL26" s="1181">
        <f t="shared" si="2"/>
        <v>0</v>
      </c>
      <c r="DM26" s="1181">
        <f t="shared" si="3"/>
        <v>0</v>
      </c>
      <c r="DX26" s="389">
        <f t="shared" si="7"/>
        <v>0</v>
      </c>
      <c r="DY26" s="389">
        <f t="shared" si="8"/>
        <v>0</v>
      </c>
      <c r="DZ26" s="389">
        <f t="shared" si="9"/>
        <v>0</v>
      </c>
    </row>
    <row r="27" spans="2:130" s="777" customFormat="1" ht="12.75" hidden="1" customHeight="1">
      <c r="B27" s="1225" t="s">
        <v>558</v>
      </c>
      <c r="C27" s="665" t="s">
        <v>841</v>
      </c>
      <c r="D27" s="1226"/>
      <c r="E27" s="1227"/>
      <c r="F27" s="1228"/>
      <c r="G27" s="1227"/>
      <c r="H27" s="1229"/>
      <c r="I27" s="1230"/>
      <c r="J27" s="1226"/>
      <c r="K27" s="1227"/>
      <c r="L27" s="1228"/>
      <c r="M27" s="1227"/>
      <c r="N27" s="1229"/>
      <c r="O27" s="1231"/>
      <c r="P27" s="1226"/>
      <c r="Q27" s="1227"/>
      <c r="R27" s="1228"/>
      <c r="S27" s="1227"/>
      <c r="T27" s="1229"/>
      <c r="U27" s="1232"/>
      <c r="V27" s="1226"/>
      <c r="W27" s="1226"/>
      <c r="X27" s="1226"/>
      <c r="Y27" s="1226"/>
      <c r="Z27" s="1226"/>
      <c r="AA27" s="1227"/>
      <c r="AB27" s="1229"/>
      <c r="AC27" s="1232"/>
      <c r="AD27" s="1226"/>
      <c r="AE27" s="1226"/>
      <c r="AF27" s="1226"/>
      <c r="AG27" s="1226"/>
      <c r="AH27" s="1226"/>
      <c r="AI27" s="1227"/>
      <c r="AJ27" s="1229"/>
      <c r="AK27" s="1232"/>
      <c r="AL27" s="1226"/>
      <c r="AM27" s="1226"/>
      <c r="AN27" s="1226"/>
      <c r="AO27" s="1226"/>
      <c r="AP27" s="1226"/>
      <c r="AQ27" s="1226"/>
      <c r="AR27" s="1227"/>
      <c r="AS27" s="1229"/>
      <c r="AT27" s="1233"/>
      <c r="AU27" s="1226"/>
      <c r="AV27" s="1226"/>
      <c r="AW27" s="1226"/>
      <c r="AX27" s="1226"/>
      <c r="AY27" s="1226"/>
      <c r="AZ27" s="1227"/>
      <c r="BA27" s="1229"/>
      <c r="BB27" s="1232"/>
      <c r="BC27" s="1226"/>
      <c r="BD27" s="1226"/>
      <c r="BE27" s="1226"/>
      <c r="BF27" s="1226"/>
      <c r="BG27" s="1226"/>
      <c r="BH27" s="1227"/>
      <c r="BI27" s="1229"/>
      <c r="BJ27" s="1232"/>
      <c r="BK27" s="1226"/>
      <c r="BL27" s="1226"/>
      <c r="BM27" s="1226"/>
      <c r="BN27" s="1226"/>
      <c r="BO27" s="1226"/>
      <c r="BP27" s="1226"/>
      <c r="BQ27" s="1227"/>
      <c r="BR27" s="1229"/>
      <c r="BS27" s="1232"/>
      <c r="BT27" s="1226"/>
      <c r="BU27" s="1226"/>
      <c r="BV27" s="1226"/>
      <c r="BW27" s="1226"/>
      <c r="BX27" s="1226"/>
      <c r="BY27" s="1227"/>
      <c r="BZ27" s="1229"/>
      <c r="CA27" s="1232"/>
      <c r="CB27" s="1226"/>
      <c r="CC27" s="1226"/>
      <c r="CD27" s="1226"/>
      <c r="CE27" s="1226"/>
      <c r="CF27" s="1226"/>
      <c r="CG27" s="1227"/>
      <c r="CH27" s="1229"/>
      <c r="CI27" s="1232"/>
      <c r="CJ27" s="1226"/>
      <c r="CK27" s="1226"/>
      <c r="CL27" s="1226"/>
      <c r="CM27" s="1226"/>
      <c r="CN27" s="1226"/>
      <c r="CO27" s="1227"/>
      <c r="CP27" s="1229"/>
      <c r="CQ27" s="1231"/>
      <c r="CR27" s="1234"/>
      <c r="CS27" s="1226"/>
      <c r="CT27" s="1226"/>
      <c r="CU27" s="1226">
        <f t="shared" ref="CU27:CU34" si="10">CR27-CS27</f>
        <v>0</v>
      </c>
      <c r="CV27" s="1226">
        <f t="shared" ref="CV27:CV34" si="11">CR27-CT27</f>
        <v>0</v>
      </c>
      <c r="CW27" s="1226"/>
      <c r="CX27" s="1226" t="str">
        <f t="shared" si="4"/>
        <v>-</v>
      </c>
      <c r="CY27" s="1235"/>
      <c r="CZ27" s="1226"/>
      <c r="DA27" s="1226"/>
      <c r="DB27" s="1226"/>
      <c r="DC27" s="1226"/>
      <c r="DD27" s="1227"/>
      <c r="DE27" s="1231" t="e">
        <f>+CZ27/DD27-1</f>
        <v>#DIV/0!</v>
      </c>
      <c r="DF27" s="1231" t="e">
        <f>+DA27/DD27-1</f>
        <v>#DIV/0!</v>
      </c>
      <c r="DG27" s="1231" t="e">
        <f>+DB27/DD27-1</f>
        <v>#DIV/0!</v>
      </c>
      <c r="DH27" s="1231" t="e">
        <f>+DC27/DD27-1</f>
        <v>#DIV/0!</v>
      </c>
      <c r="DI27" s="1236"/>
      <c r="DJ27" s="1181">
        <f t="shared" si="0"/>
        <v>0</v>
      </c>
      <c r="DK27" s="1181">
        <f t="shared" si="1"/>
        <v>0</v>
      </c>
      <c r="DL27" s="1181">
        <f t="shared" si="2"/>
        <v>0</v>
      </c>
      <c r="DM27" s="1181">
        <f t="shared" si="3"/>
        <v>0</v>
      </c>
      <c r="DX27" s="389">
        <f t="shared" si="7"/>
        <v>0</v>
      </c>
      <c r="DY27" s="389">
        <f t="shared" si="8"/>
        <v>0</v>
      </c>
      <c r="DZ27" s="389">
        <f t="shared" si="9"/>
        <v>0</v>
      </c>
    </row>
    <row r="28" spans="2:130" s="801" customFormat="1" ht="12.75" hidden="1" customHeight="1">
      <c r="B28" s="1219" t="s">
        <v>816</v>
      </c>
      <c r="C28" s="665" t="s">
        <v>842</v>
      </c>
      <c r="D28" s="573"/>
      <c r="E28" s="422"/>
      <c r="F28" s="1221"/>
      <c r="G28" s="422"/>
      <c r="H28" s="1222"/>
      <c r="I28" s="1223"/>
      <c r="J28" s="573"/>
      <c r="K28" s="422"/>
      <c r="L28" s="1221"/>
      <c r="M28" s="422"/>
      <c r="N28" s="1222"/>
      <c r="O28" s="423"/>
      <c r="P28" s="573"/>
      <c r="Q28" s="422"/>
      <c r="R28" s="1221"/>
      <c r="S28" s="422"/>
      <c r="T28" s="1222"/>
      <c r="U28" s="424"/>
      <c r="V28" s="573"/>
      <c r="W28" s="422"/>
      <c r="X28" s="422"/>
      <c r="Y28" s="569"/>
      <c r="Z28" s="569"/>
      <c r="AA28" s="422"/>
      <c r="AB28" s="1222"/>
      <c r="AC28" s="424"/>
      <c r="AD28" s="573"/>
      <c r="AE28" s="422"/>
      <c r="AF28" s="422"/>
      <c r="AG28" s="569"/>
      <c r="AH28" s="569"/>
      <c r="AI28" s="422"/>
      <c r="AJ28" s="1222"/>
      <c r="AK28" s="424"/>
      <c r="AL28" s="573"/>
      <c r="AM28" s="422"/>
      <c r="AN28" s="422"/>
      <c r="AO28" s="422"/>
      <c r="AP28" s="569"/>
      <c r="AQ28" s="569"/>
      <c r="AR28" s="422"/>
      <c r="AS28" s="1222"/>
      <c r="AT28" s="425"/>
      <c r="AU28" s="573"/>
      <c r="AV28" s="422"/>
      <c r="AW28" s="422"/>
      <c r="AX28" s="569"/>
      <c r="AY28" s="569"/>
      <c r="AZ28" s="422"/>
      <c r="BA28" s="1222"/>
      <c r="BB28" s="424"/>
      <c r="BC28" s="573"/>
      <c r="BD28" s="422"/>
      <c r="BE28" s="422"/>
      <c r="BF28" s="569"/>
      <c r="BG28" s="569"/>
      <c r="BH28" s="422"/>
      <c r="BI28" s="1222"/>
      <c r="BJ28" s="424"/>
      <c r="BK28" s="573"/>
      <c r="BL28" s="422"/>
      <c r="BM28" s="422"/>
      <c r="BN28" s="422"/>
      <c r="BO28" s="569"/>
      <c r="BP28" s="569"/>
      <c r="BQ28" s="422"/>
      <c r="BR28" s="1222"/>
      <c r="BS28" s="424"/>
      <c r="BT28" s="573"/>
      <c r="BU28" s="422"/>
      <c r="BV28" s="422"/>
      <c r="BW28" s="569"/>
      <c r="BX28" s="569"/>
      <c r="BY28" s="422"/>
      <c r="BZ28" s="1222"/>
      <c r="CA28" s="424"/>
      <c r="CB28" s="573"/>
      <c r="CC28" s="422"/>
      <c r="CD28" s="422"/>
      <c r="CE28" s="569"/>
      <c r="CF28" s="569"/>
      <c r="CG28" s="422"/>
      <c r="CH28" s="1222"/>
      <c r="CI28" s="424"/>
      <c r="CJ28" s="573"/>
      <c r="CK28" s="422"/>
      <c r="CL28" s="422"/>
      <c r="CM28" s="569"/>
      <c r="CN28" s="569"/>
      <c r="CO28" s="422"/>
      <c r="CP28" s="1222"/>
      <c r="CQ28" s="423"/>
      <c r="CR28" s="800"/>
      <c r="CS28" s="422"/>
      <c r="CT28" s="422"/>
      <c r="CU28" s="422">
        <f t="shared" si="10"/>
        <v>0</v>
      </c>
      <c r="CV28" s="422">
        <f t="shared" si="11"/>
        <v>0</v>
      </c>
      <c r="CW28" s="422"/>
      <c r="CX28" s="422" t="str">
        <f t="shared" si="4"/>
        <v>-</v>
      </c>
      <c r="CY28" s="1224"/>
      <c r="CZ28" s="422"/>
      <c r="DA28" s="422"/>
      <c r="DB28" s="422"/>
      <c r="DC28" s="422"/>
      <c r="DD28" s="422"/>
      <c r="DE28" s="423" t="e">
        <f>+CZ28/DD28-1</f>
        <v>#DIV/0!</v>
      </c>
      <c r="DF28" s="423" t="e">
        <f>+DA28/DD28-1</f>
        <v>#DIV/0!</v>
      </c>
      <c r="DG28" s="423" t="e">
        <f>+DB28/DD28-1</f>
        <v>#DIV/0!</v>
      </c>
      <c r="DH28" s="423" t="e">
        <f>+DC28/DD28-1</f>
        <v>#DIV/0!</v>
      </c>
      <c r="DI28" s="778"/>
      <c r="DJ28" s="1181">
        <f t="shared" si="0"/>
        <v>0</v>
      </c>
      <c r="DK28" s="1181">
        <f t="shared" si="1"/>
        <v>0</v>
      </c>
      <c r="DL28" s="1181">
        <f t="shared" si="2"/>
        <v>0</v>
      </c>
      <c r="DM28" s="1181">
        <f t="shared" si="3"/>
        <v>0</v>
      </c>
      <c r="DX28" s="389">
        <f t="shared" si="7"/>
        <v>0</v>
      </c>
      <c r="DY28" s="389">
        <f t="shared" si="8"/>
        <v>0</v>
      </c>
      <c r="DZ28" s="389">
        <f t="shared" si="9"/>
        <v>0</v>
      </c>
    </row>
    <row r="29" spans="2:130" s="801" customFormat="1" ht="12.75" hidden="1" customHeight="1">
      <c r="B29" s="1219" t="s">
        <v>818</v>
      </c>
      <c r="C29" s="665" t="s">
        <v>843</v>
      </c>
      <c r="D29" s="573"/>
      <c r="E29" s="422"/>
      <c r="F29" s="1221"/>
      <c r="G29" s="422"/>
      <c r="H29" s="1222"/>
      <c r="I29" s="1223"/>
      <c r="J29" s="573"/>
      <c r="K29" s="422"/>
      <c r="L29" s="1221"/>
      <c r="M29" s="422"/>
      <c r="N29" s="1222"/>
      <c r="O29" s="423"/>
      <c r="P29" s="573"/>
      <c r="Q29" s="422"/>
      <c r="R29" s="1221"/>
      <c r="S29" s="422"/>
      <c r="T29" s="1222"/>
      <c r="U29" s="424"/>
      <c r="V29" s="573"/>
      <c r="W29" s="422"/>
      <c r="X29" s="422"/>
      <c r="Y29" s="569"/>
      <c r="Z29" s="569"/>
      <c r="AA29" s="422"/>
      <c r="AB29" s="1222"/>
      <c r="AC29" s="424"/>
      <c r="AD29" s="573"/>
      <c r="AE29" s="422"/>
      <c r="AF29" s="422"/>
      <c r="AG29" s="569"/>
      <c r="AH29" s="569"/>
      <c r="AI29" s="422"/>
      <c r="AJ29" s="1222"/>
      <c r="AK29" s="424"/>
      <c r="AL29" s="573"/>
      <c r="AM29" s="422"/>
      <c r="AN29" s="422"/>
      <c r="AO29" s="422"/>
      <c r="AP29" s="569"/>
      <c r="AQ29" s="569"/>
      <c r="AR29" s="422"/>
      <c r="AS29" s="1222"/>
      <c r="AT29" s="425"/>
      <c r="AU29" s="573"/>
      <c r="AV29" s="422"/>
      <c r="AW29" s="422"/>
      <c r="AX29" s="569"/>
      <c r="AY29" s="569"/>
      <c r="AZ29" s="422"/>
      <c r="BA29" s="1222"/>
      <c r="BB29" s="424"/>
      <c r="BC29" s="573"/>
      <c r="BD29" s="422"/>
      <c r="BE29" s="422"/>
      <c r="BF29" s="569"/>
      <c r="BG29" s="569"/>
      <c r="BH29" s="422"/>
      <c r="BI29" s="1222"/>
      <c r="BJ29" s="424"/>
      <c r="BK29" s="573"/>
      <c r="BL29" s="422"/>
      <c r="BM29" s="422"/>
      <c r="BN29" s="422"/>
      <c r="BO29" s="569"/>
      <c r="BP29" s="569"/>
      <c r="BQ29" s="422"/>
      <c r="BR29" s="1222"/>
      <c r="BS29" s="424"/>
      <c r="BT29" s="573"/>
      <c r="BU29" s="422"/>
      <c r="BV29" s="422"/>
      <c r="BW29" s="569"/>
      <c r="BX29" s="569"/>
      <c r="BY29" s="422"/>
      <c r="BZ29" s="1222"/>
      <c r="CA29" s="424"/>
      <c r="CB29" s="573"/>
      <c r="CC29" s="422"/>
      <c r="CD29" s="422"/>
      <c r="CE29" s="569"/>
      <c r="CF29" s="569"/>
      <c r="CG29" s="422"/>
      <c r="CH29" s="1222"/>
      <c r="CI29" s="424"/>
      <c r="CJ29" s="573"/>
      <c r="CK29" s="422"/>
      <c r="CL29" s="422"/>
      <c r="CM29" s="569"/>
      <c r="CN29" s="569"/>
      <c r="CO29" s="422"/>
      <c r="CP29" s="1222"/>
      <c r="CQ29" s="423"/>
      <c r="CR29" s="800"/>
      <c r="CS29" s="422"/>
      <c r="CT29" s="422"/>
      <c r="CU29" s="422">
        <f t="shared" si="10"/>
        <v>0</v>
      </c>
      <c r="CV29" s="422">
        <f t="shared" si="11"/>
        <v>0</v>
      </c>
      <c r="CW29" s="422"/>
      <c r="CX29" s="422" t="str">
        <f t="shared" si="4"/>
        <v>-</v>
      </c>
      <c r="CY29" s="1224"/>
      <c r="CZ29" s="422"/>
      <c r="DA29" s="422"/>
      <c r="DB29" s="422"/>
      <c r="DC29" s="422"/>
      <c r="DD29" s="422"/>
      <c r="DE29" s="423" t="e">
        <f>+CZ29/DD29-1</f>
        <v>#DIV/0!</v>
      </c>
      <c r="DF29" s="423" t="e">
        <f>+DA29/DD29-1</f>
        <v>#DIV/0!</v>
      </c>
      <c r="DG29" s="423" t="e">
        <f>+DB29/DD29-1</f>
        <v>#DIV/0!</v>
      </c>
      <c r="DH29" s="423" t="e">
        <f>+DC29/DD29-1</f>
        <v>#DIV/0!</v>
      </c>
      <c r="DI29" s="778"/>
      <c r="DJ29" s="1181">
        <f t="shared" si="0"/>
        <v>0</v>
      </c>
      <c r="DK29" s="1181">
        <f t="shared" si="1"/>
        <v>0</v>
      </c>
      <c r="DL29" s="1181">
        <f t="shared" si="2"/>
        <v>0</v>
      </c>
      <c r="DM29" s="1181">
        <f t="shared" si="3"/>
        <v>0</v>
      </c>
      <c r="DX29" s="389">
        <f t="shared" si="7"/>
        <v>0</v>
      </c>
      <c r="DY29" s="389">
        <f t="shared" si="8"/>
        <v>0</v>
      </c>
      <c r="DZ29" s="389">
        <f t="shared" si="9"/>
        <v>0</v>
      </c>
    </row>
    <row r="30" spans="2:130" s="801" customFormat="1" ht="12.75" hidden="1" customHeight="1">
      <c r="B30" s="1219" t="s">
        <v>820</v>
      </c>
      <c r="C30" s="665" t="s">
        <v>844</v>
      </c>
      <c r="D30" s="573"/>
      <c r="E30" s="422"/>
      <c r="F30" s="1221"/>
      <c r="G30" s="422"/>
      <c r="H30" s="1222"/>
      <c r="I30" s="1223"/>
      <c r="J30" s="573"/>
      <c r="K30" s="422"/>
      <c r="L30" s="1221"/>
      <c r="M30" s="422"/>
      <c r="N30" s="1222"/>
      <c r="O30" s="423"/>
      <c r="P30" s="573"/>
      <c r="Q30" s="422"/>
      <c r="R30" s="1221"/>
      <c r="S30" s="422"/>
      <c r="T30" s="1222"/>
      <c r="U30" s="424"/>
      <c r="V30" s="573"/>
      <c r="W30" s="422"/>
      <c r="X30" s="422"/>
      <c r="Y30" s="569"/>
      <c r="Z30" s="569"/>
      <c r="AA30" s="422"/>
      <c r="AB30" s="1222"/>
      <c r="AC30" s="424"/>
      <c r="AD30" s="573"/>
      <c r="AE30" s="422"/>
      <c r="AF30" s="422"/>
      <c r="AG30" s="569"/>
      <c r="AH30" s="569"/>
      <c r="AI30" s="422"/>
      <c r="AJ30" s="1222"/>
      <c r="AK30" s="424"/>
      <c r="AL30" s="573"/>
      <c r="AM30" s="422"/>
      <c r="AN30" s="422"/>
      <c r="AO30" s="422"/>
      <c r="AP30" s="569"/>
      <c r="AQ30" s="569"/>
      <c r="AR30" s="422"/>
      <c r="AS30" s="1222"/>
      <c r="AT30" s="425"/>
      <c r="AU30" s="573"/>
      <c r="AV30" s="422"/>
      <c r="AW30" s="422"/>
      <c r="AX30" s="569"/>
      <c r="AY30" s="569"/>
      <c r="AZ30" s="422"/>
      <c r="BA30" s="1222"/>
      <c r="BB30" s="424"/>
      <c r="BC30" s="573"/>
      <c r="BD30" s="422"/>
      <c r="BE30" s="422"/>
      <c r="BF30" s="569"/>
      <c r="BG30" s="569"/>
      <c r="BH30" s="422"/>
      <c r="BI30" s="1222"/>
      <c r="BJ30" s="424"/>
      <c r="BK30" s="573"/>
      <c r="BL30" s="422"/>
      <c r="BM30" s="422"/>
      <c r="BN30" s="422"/>
      <c r="BO30" s="569"/>
      <c r="BP30" s="569"/>
      <c r="BQ30" s="422"/>
      <c r="BR30" s="1222"/>
      <c r="BS30" s="424"/>
      <c r="BT30" s="573"/>
      <c r="BU30" s="422"/>
      <c r="BV30" s="422"/>
      <c r="BW30" s="569"/>
      <c r="BX30" s="569"/>
      <c r="BY30" s="422"/>
      <c r="BZ30" s="1222"/>
      <c r="CA30" s="424"/>
      <c r="CB30" s="573"/>
      <c r="CC30" s="422"/>
      <c r="CD30" s="422"/>
      <c r="CE30" s="569"/>
      <c r="CF30" s="569"/>
      <c r="CG30" s="422"/>
      <c r="CH30" s="1222"/>
      <c r="CI30" s="424"/>
      <c r="CJ30" s="573"/>
      <c r="CK30" s="422"/>
      <c r="CL30" s="422"/>
      <c r="CM30" s="569"/>
      <c r="CN30" s="569"/>
      <c r="CO30" s="422"/>
      <c r="CP30" s="1222"/>
      <c r="CQ30" s="423"/>
      <c r="CR30" s="800"/>
      <c r="CS30" s="422"/>
      <c r="CT30" s="422"/>
      <c r="CU30" s="422">
        <f t="shared" si="10"/>
        <v>0</v>
      </c>
      <c r="CV30" s="422">
        <f t="shared" si="11"/>
        <v>0</v>
      </c>
      <c r="CW30" s="422"/>
      <c r="CX30" s="422" t="str">
        <f t="shared" si="4"/>
        <v>-</v>
      </c>
      <c r="CY30" s="1224"/>
      <c r="CZ30" s="422"/>
      <c r="DA30" s="422"/>
      <c r="DB30" s="422"/>
      <c r="DC30" s="422"/>
      <c r="DD30" s="422"/>
      <c r="DE30" s="423" t="e">
        <f>+CZ30/DD30-1</f>
        <v>#DIV/0!</v>
      </c>
      <c r="DF30" s="423" t="e">
        <f>+DA30/DD30-1</f>
        <v>#DIV/0!</v>
      </c>
      <c r="DG30" s="423" t="e">
        <f>+DB30/DD30-1</f>
        <v>#DIV/0!</v>
      </c>
      <c r="DH30" s="423" t="e">
        <f>+DC30/DD30-1</f>
        <v>#DIV/0!</v>
      </c>
      <c r="DI30" s="778"/>
      <c r="DJ30" s="1181">
        <f t="shared" si="0"/>
        <v>0</v>
      </c>
      <c r="DK30" s="1181">
        <f t="shared" si="1"/>
        <v>0</v>
      </c>
      <c r="DL30" s="1181">
        <f t="shared" si="2"/>
        <v>0</v>
      </c>
      <c r="DM30" s="1181">
        <f t="shared" si="3"/>
        <v>0</v>
      </c>
      <c r="DX30" s="389">
        <f t="shared" si="7"/>
        <v>0</v>
      </c>
      <c r="DY30" s="389">
        <f t="shared" si="8"/>
        <v>0</v>
      </c>
      <c r="DZ30" s="389">
        <f t="shared" si="9"/>
        <v>0</v>
      </c>
    </row>
    <row r="31" spans="2:130" s="801" customFormat="1" ht="12.75" hidden="1" customHeight="1">
      <c r="B31" s="1219" t="s">
        <v>822</v>
      </c>
      <c r="C31" s="665" t="s">
        <v>845</v>
      </c>
      <c r="D31" s="573"/>
      <c r="E31" s="422"/>
      <c r="F31" s="1221"/>
      <c r="G31" s="422"/>
      <c r="H31" s="1222"/>
      <c r="I31" s="1223"/>
      <c r="J31" s="573"/>
      <c r="K31" s="422"/>
      <c r="L31" s="1221"/>
      <c r="M31" s="422"/>
      <c r="N31" s="1222"/>
      <c r="O31" s="423"/>
      <c r="P31" s="573"/>
      <c r="Q31" s="422"/>
      <c r="R31" s="1221"/>
      <c r="S31" s="422"/>
      <c r="T31" s="1222"/>
      <c r="U31" s="424"/>
      <c r="V31" s="573"/>
      <c r="W31" s="422"/>
      <c r="X31" s="422"/>
      <c r="Y31" s="569"/>
      <c r="Z31" s="569"/>
      <c r="AA31" s="422"/>
      <c r="AB31" s="1222"/>
      <c r="AC31" s="424"/>
      <c r="AD31" s="573"/>
      <c r="AE31" s="422"/>
      <c r="AF31" s="422"/>
      <c r="AG31" s="569"/>
      <c r="AH31" s="569"/>
      <c r="AI31" s="422"/>
      <c r="AJ31" s="1222"/>
      <c r="AK31" s="424"/>
      <c r="AL31" s="573"/>
      <c r="AM31" s="422"/>
      <c r="AN31" s="422"/>
      <c r="AO31" s="422"/>
      <c r="AP31" s="569"/>
      <c r="AQ31" s="569"/>
      <c r="AR31" s="422"/>
      <c r="AS31" s="1222"/>
      <c r="AT31" s="425"/>
      <c r="AU31" s="573"/>
      <c r="AV31" s="422"/>
      <c r="AW31" s="422"/>
      <c r="AX31" s="569"/>
      <c r="AY31" s="569"/>
      <c r="AZ31" s="422"/>
      <c r="BA31" s="1222"/>
      <c r="BB31" s="424"/>
      <c r="BC31" s="573"/>
      <c r="BD31" s="422"/>
      <c r="BE31" s="422"/>
      <c r="BF31" s="569"/>
      <c r="BG31" s="569"/>
      <c r="BH31" s="422"/>
      <c r="BI31" s="1222"/>
      <c r="BJ31" s="424"/>
      <c r="BK31" s="573"/>
      <c r="BL31" s="422"/>
      <c r="BM31" s="422"/>
      <c r="BN31" s="422"/>
      <c r="BO31" s="569"/>
      <c r="BP31" s="569"/>
      <c r="BQ31" s="422"/>
      <c r="BR31" s="1222"/>
      <c r="BS31" s="424"/>
      <c r="BT31" s="573"/>
      <c r="BU31" s="422"/>
      <c r="BV31" s="422"/>
      <c r="BW31" s="569"/>
      <c r="BX31" s="569"/>
      <c r="BY31" s="422"/>
      <c r="BZ31" s="1222"/>
      <c r="CA31" s="424"/>
      <c r="CB31" s="573"/>
      <c r="CC31" s="422"/>
      <c r="CD31" s="422"/>
      <c r="CE31" s="569"/>
      <c r="CF31" s="569"/>
      <c r="CG31" s="422"/>
      <c r="CH31" s="1222"/>
      <c r="CI31" s="424"/>
      <c r="CJ31" s="573"/>
      <c r="CK31" s="422"/>
      <c r="CL31" s="422"/>
      <c r="CM31" s="569"/>
      <c r="CN31" s="569"/>
      <c r="CO31" s="422"/>
      <c r="CP31" s="1222"/>
      <c r="CQ31" s="423"/>
      <c r="CR31" s="800"/>
      <c r="CS31" s="422"/>
      <c r="CT31" s="422"/>
      <c r="CU31" s="422">
        <f t="shared" si="10"/>
        <v>0</v>
      </c>
      <c r="CV31" s="422">
        <f t="shared" si="11"/>
        <v>0</v>
      </c>
      <c r="CW31" s="422"/>
      <c r="CX31" s="422" t="str">
        <f t="shared" si="4"/>
        <v>-</v>
      </c>
      <c r="CY31" s="1224"/>
      <c r="CZ31" s="422"/>
      <c r="DA31" s="422"/>
      <c r="DB31" s="422"/>
      <c r="DC31" s="422"/>
      <c r="DD31" s="422"/>
      <c r="DE31" s="423" t="e">
        <f>+CZ31/DD31-1</f>
        <v>#DIV/0!</v>
      </c>
      <c r="DF31" s="423" t="e">
        <f>+DA31/DD31-1</f>
        <v>#DIV/0!</v>
      </c>
      <c r="DG31" s="423" t="e">
        <f>+DB31/DD31-1</f>
        <v>#DIV/0!</v>
      </c>
      <c r="DH31" s="423" t="e">
        <f>+DC31/DD31-1</f>
        <v>#DIV/0!</v>
      </c>
      <c r="DI31" s="778"/>
      <c r="DJ31" s="1181">
        <f t="shared" si="0"/>
        <v>0</v>
      </c>
      <c r="DK31" s="1181">
        <f t="shared" si="1"/>
        <v>0</v>
      </c>
      <c r="DL31" s="1181">
        <f t="shared" si="2"/>
        <v>0</v>
      </c>
      <c r="DM31" s="1181">
        <f t="shared" si="3"/>
        <v>0</v>
      </c>
      <c r="DX31" s="389">
        <f t="shared" si="7"/>
        <v>0</v>
      </c>
      <c r="DY31" s="389">
        <f t="shared" si="8"/>
        <v>0</v>
      </c>
      <c r="DZ31" s="389">
        <f t="shared" si="9"/>
        <v>0</v>
      </c>
    </row>
    <row r="32" spans="2:130" s="801" customFormat="1" ht="12.75" hidden="1" customHeight="1">
      <c r="B32" s="1219" t="s">
        <v>824</v>
      </c>
      <c r="C32" s="665" t="s">
        <v>846</v>
      </c>
      <c r="D32" s="573"/>
      <c r="E32" s="422"/>
      <c r="F32" s="1221"/>
      <c r="G32" s="422"/>
      <c r="H32" s="1222"/>
      <c r="I32" s="1223"/>
      <c r="J32" s="573"/>
      <c r="K32" s="422"/>
      <c r="L32" s="1221"/>
      <c r="M32" s="422"/>
      <c r="N32" s="1222"/>
      <c r="O32" s="423"/>
      <c r="P32" s="573"/>
      <c r="Q32" s="422"/>
      <c r="R32" s="1221"/>
      <c r="S32" s="422"/>
      <c r="T32" s="1222"/>
      <c r="U32" s="424"/>
      <c r="V32" s="573"/>
      <c r="W32" s="422"/>
      <c r="X32" s="422"/>
      <c r="Y32" s="569"/>
      <c r="Z32" s="569"/>
      <c r="AA32" s="422"/>
      <c r="AB32" s="1222"/>
      <c r="AC32" s="424"/>
      <c r="AD32" s="573"/>
      <c r="AE32" s="422"/>
      <c r="AF32" s="422"/>
      <c r="AG32" s="569"/>
      <c r="AH32" s="569"/>
      <c r="AI32" s="422"/>
      <c r="AJ32" s="1222"/>
      <c r="AK32" s="424"/>
      <c r="AL32" s="573"/>
      <c r="AM32" s="422"/>
      <c r="AN32" s="422"/>
      <c r="AO32" s="422"/>
      <c r="AP32" s="569"/>
      <c r="AQ32" s="569"/>
      <c r="AR32" s="422"/>
      <c r="AS32" s="1222"/>
      <c r="AT32" s="425"/>
      <c r="AU32" s="573"/>
      <c r="AV32" s="422"/>
      <c r="AW32" s="422"/>
      <c r="AX32" s="569"/>
      <c r="AY32" s="569"/>
      <c r="AZ32" s="422"/>
      <c r="BA32" s="1222"/>
      <c r="BB32" s="424"/>
      <c r="BC32" s="573"/>
      <c r="BD32" s="422"/>
      <c r="BE32" s="422"/>
      <c r="BF32" s="569"/>
      <c r="BG32" s="569"/>
      <c r="BH32" s="422"/>
      <c r="BI32" s="1222"/>
      <c r="BJ32" s="424"/>
      <c r="BK32" s="573"/>
      <c r="BL32" s="422"/>
      <c r="BM32" s="422"/>
      <c r="BN32" s="422"/>
      <c r="BO32" s="569"/>
      <c r="BP32" s="569"/>
      <c r="BQ32" s="422"/>
      <c r="BR32" s="1222"/>
      <c r="BS32" s="424"/>
      <c r="BT32" s="573"/>
      <c r="BU32" s="422"/>
      <c r="BV32" s="422"/>
      <c r="BW32" s="569"/>
      <c r="BX32" s="569"/>
      <c r="BY32" s="422"/>
      <c r="BZ32" s="1222"/>
      <c r="CA32" s="424"/>
      <c r="CB32" s="573"/>
      <c r="CC32" s="422"/>
      <c r="CD32" s="422"/>
      <c r="CE32" s="569"/>
      <c r="CF32" s="569"/>
      <c r="CG32" s="422"/>
      <c r="CH32" s="1222"/>
      <c r="CI32" s="424"/>
      <c r="CJ32" s="573"/>
      <c r="CK32" s="422"/>
      <c r="CL32" s="422"/>
      <c r="CM32" s="569"/>
      <c r="CN32" s="569"/>
      <c r="CO32" s="422"/>
      <c r="CP32" s="1222"/>
      <c r="CQ32" s="423"/>
      <c r="CR32" s="800"/>
      <c r="CS32" s="422"/>
      <c r="CT32" s="422"/>
      <c r="CU32" s="422">
        <f t="shared" si="10"/>
        <v>0</v>
      </c>
      <c r="CV32" s="422">
        <f t="shared" si="11"/>
        <v>0</v>
      </c>
      <c r="CW32" s="422"/>
      <c r="CX32" s="422" t="str">
        <f t="shared" si="4"/>
        <v>-</v>
      </c>
      <c r="CY32" s="1224"/>
      <c r="CZ32" s="422"/>
      <c r="DA32" s="422"/>
      <c r="DB32" s="422"/>
      <c r="DC32" s="422"/>
      <c r="DD32" s="422"/>
      <c r="DE32" s="423"/>
      <c r="DF32" s="423"/>
      <c r="DG32" s="423"/>
      <c r="DH32" s="423"/>
      <c r="DI32" s="778"/>
      <c r="DJ32" s="1181">
        <f t="shared" si="0"/>
        <v>0</v>
      </c>
      <c r="DK32" s="1181">
        <f t="shared" si="1"/>
        <v>0</v>
      </c>
      <c r="DL32" s="1181">
        <f t="shared" si="2"/>
        <v>0</v>
      </c>
      <c r="DM32" s="1181">
        <f t="shared" si="3"/>
        <v>0</v>
      </c>
      <c r="DX32" s="389">
        <f t="shared" si="7"/>
        <v>0</v>
      </c>
      <c r="DY32" s="389">
        <f t="shared" si="8"/>
        <v>0</v>
      </c>
      <c r="DZ32" s="389">
        <f t="shared" si="9"/>
        <v>0</v>
      </c>
    </row>
    <row r="33" spans="2:130" s="801" customFormat="1" ht="12.75" hidden="1" customHeight="1">
      <c r="B33" s="1219" t="s">
        <v>826</v>
      </c>
      <c r="C33" s="665" t="s">
        <v>847</v>
      </c>
      <c r="D33" s="1237"/>
      <c r="E33" s="422"/>
      <c r="F33" s="1221"/>
      <c r="G33" s="422"/>
      <c r="H33" s="1222"/>
      <c r="I33" s="1223"/>
      <c r="J33" s="1237"/>
      <c r="K33" s="422"/>
      <c r="L33" s="1221"/>
      <c r="M33" s="422"/>
      <c r="N33" s="1222"/>
      <c r="O33" s="423"/>
      <c r="P33" s="1237"/>
      <c r="Q33" s="422"/>
      <c r="R33" s="1221"/>
      <c r="S33" s="422"/>
      <c r="T33" s="1222"/>
      <c r="U33" s="424"/>
      <c r="V33" s="1237"/>
      <c r="W33" s="422"/>
      <c r="X33" s="422"/>
      <c r="Y33" s="569"/>
      <c r="Z33" s="569"/>
      <c r="AA33" s="422"/>
      <c r="AB33" s="1222"/>
      <c r="AC33" s="424"/>
      <c r="AD33" s="1237"/>
      <c r="AE33" s="422"/>
      <c r="AF33" s="422"/>
      <c r="AG33" s="569"/>
      <c r="AH33" s="569"/>
      <c r="AI33" s="422"/>
      <c r="AJ33" s="1222"/>
      <c r="AK33" s="424"/>
      <c r="AL33" s="1237"/>
      <c r="AM33" s="422"/>
      <c r="AN33" s="422"/>
      <c r="AO33" s="422"/>
      <c r="AP33" s="569"/>
      <c r="AQ33" s="569"/>
      <c r="AR33" s="422"/>
      <c r="AS33" s="1222"/>
      <c r="AT33" s="425"/>
      <c r="AU33" s="1237"/>
      <c r="AV33" s="422"/>
      <c r="AW33" s="422"/>
      <c r="AX33" s="569"/>
      <c r="AY33" s="569"/>
      <c r="AZ33" s="422"/>
      <c r="BA33" s="1222"/>
      <c r="BB33" s="424"/>
      <c r="BC33" s="1237"/>
      <c r="BD33" s="422"/>
      <c r="BE33" s="422"/>
      <c r="BF33" s="569"/>
      <c r="BG33" s="569"/>
      <c r="BH33" s="422"/>
      <c r="BI33" s="1222"/>
      <c r="BJ33" s="424"/>
      <c r="BK33" s="1237"/>
      <c r="BL33" s="422"/>
      <c r="BM33" s="422"/>
      <c r="BN33" s="422"/>
      <c r="BO33" s="569"/>
      <c r="BP33" s="569"/>
      <c r="BQ33" s="422"/>
      <c r="BR33" s="1222"/>
      <c r="BS33" s="424"/>
      <c r="BT33" s="1237"/>
      <c r="BU33" s="422"/>
      <c r="BV33" s="422"/>
      <c r="BW33" s="569"/>
      <c r="BX33" s="569"/>
      <c r="BY33" s="422"/>
      <c r="BZ33" s="1222"/>
      <c r="CA33" s="424"/>
      <c r="CB33" s="1237"/>
      <c r="CC33" s="422"/>
      <c r="CD33" s="422"/>
      <c r="CE33" s="569"/>
      <c r="CF33" s="569"/>
      <c r="CG33" s="422"/>
      <c r="CH33" s="1222"/>
      <c r="CI33" s="424"/>
      <c r="CJ33" s="1237"/>
      <c r="CK33" s="422"/>
      <c r="CL33" s="422"/>
      <c r="CM33" s="569"/>
      <c r="CN33" s="569"/>
      <c r="CO33" s="422"/>
      <c r="CP33" s="1222"/>
      <c r="CQ33" s="423"/>
      <c r="CR33" s="800"/>
      <c r="CS33" s="422"/>
      <c r="CT33" s="422"/>
      <c r="CU33" s="422">
        <f t="shared" si="10"/>
        <v>0</v>
      </c>
      <c r="CV33" s="422">
        <f t="shared" si="11"/>
        <v>0</v>
      </c>
      <c r="CW33" s="422"/>
      <c r="CX33" s="422" t="str">
        <f t="shared" si="4"/>
        <v>-</v>
      </c>
      <c r="CY33" s="1224"/>
      <c r="CZ33" s="422"/>
      <c r="DA33" s="422"/>
      <c r="DB33" s="422"/>
      <c r="DC33" s="422"/>
      <c r="DD33" s="422"/>
      <c r="DE33" s="423"/>
      <c r="DF33" s="423"/>
      <c r="DG33" s="423"/>
      <c r="DH33" s="423"/>
      <c r="DI33" s="778"/>
      <c r="DJ33" s="1181">
        <f t="shared" si="0"/>
        <v>0</v>
      </c>
      <c r="DK33" s="1181">
        <f t="shared" si="1"/>
        <v>0</v>
      </c>
      <c r="DL33" s="1181">
        <f t="shared" si="2"/>
        <v>0</v>
      </c>
      <c r="DM33" s="1181">
        <f t="shared" si="3"/>
        <v>0</v>
      </c>
      <c r="DX33" s="389">
        <f t="shared" si="7"/>
        <v>0</v>
      </c>
      <c r="DY33" s="389">
        <f t="shared" si="8"/>
        <v>0</v>
      </c>
      <c r="DZ33" s="389">
        <f t="shared" si="9"/>
        <v>0</v>
      </c>
    </row>
    <row r="34" spans="2:130" s="801" customFormat="1" ht="12.75" hidden="1" customHeight="1">
      <c r="B34" s="1219" t="s">
        <v>828</v>
      </c>
      <c r="C34" s="665" t="s">
        <v>848</v>
      </c>
      <c r="D34" s="1237"/>
      <c r="E34" s="422"/>
      <c r="F34" s="1221"/>
      <c r="G34" s="422"/>
      <c r="H34" s="1222"/>
      <c r="I34" s="1223"/>
      <c r="J34" s="1237"/>
      <c r="K34" s="422"/>
      <c r="L34" s="1221"/>
      <c r="M34" s="422"/>
      <c r="N34" s="1222"/>
      <c r="O34" s="423"/>
      <c r="P34" s="1237"/>
      <c r="Q34" s="422"/>
      <c r="R34" s="1221"/>
      <c r="S34" s="422"/>
      <c r="T34" s="1222"/>
      <c r="U34" s="424"/>
      <c r="V34" s="1237"/>
      <c r="W34" s="422"/>
      <c r="X34" s="422"/>
      <c r="Y34" s="569"/>
      <c r="Z34" s="569"/>
      <c r="AA34" s="422"/>
      <c r="AB34" s="1222"/>
      <c r="AC34" s="424"/>
      <c r="AD34" s="1237"/>
      <c r="AE34" s="422"/>
      <c r="AF34" s="422"/>
      <c r="AG34" s="569"/>
      <c r="AH34" s="569"/>
      <c r="AI34" s="422"/>
      <c r="AJ34" s="1222"/>
      <c r="AK34" s="424"/>
      <c r="AL34" s="1237"/>
      <c r="AM34" s="422"/>
      <c r="AN34" s="422"/>
      <c r="AO34" s="422"/>
      <c r="AP34" s="569"/>
      <c r="AQ34" s="569"/>
      <c r="AR34" s="422"/>
      <c r="AS34" s="1222"/>
      <c r="AT34" s="425"/>
      <c r="AU34" s="1237"/>
      <c r="AV34" s="422"/>
      <c r="AW34" s="422"/>
      <c r="AX34" s="569"/>
      <c r="AY34" s="569"/>
      <c r="AZ34" s="422"/>
      <c r="BA34" s="1222"/>
      <c r="BB34" s="424"/>
      <c r="BC34" s="1237"/>
      <c r="BD34" s="422"/>
      <c r="BE34" s="422"/>
      <c r="BF34" s="569"/>
      <c r="BG34" s="569"/>
      <c r="BH34" s="422"/>
      <c r="BI34" s="1222"/>
      <c r="BJ34" s="424"/>
      <c r="BK34" s="1237"/>
      <c r="BL34" s="422"/>
      <c r="BM34" s="422"/>
      <c r="BN34" s="422"/>
      <c r="BO34" s="569"/>
      <c r="BP34" s="569"/>
      <c r="BQ34" s="422"/>
      <c r="BR34" s="1222"/>
      <c r="BS34" s="424"/>
      <c r="BT34" s="1237"/>
      <c r="BU34" s="422"/>
      <c r="BV34" s="422"/>
      <c r="BW34" s="569"/>
      <c r="BX34" s="569"/>
      <c r="BY34" s="422"/>
      <c r="BZ34" s="1222"/>
      <c r="CA34" s="424"/>
      <c r="CB34" s="1237"/>
      <c r="CC34" s="422"/>
      <c r="CD34" s="422"/>
      <c r="CE34" s="569"/>
      <c r="CF34" s="569"/>
      <c r="CG34" s="422"/>
      <c r="CH34" s="1222"/>
      <c r="CI34" s="424"/>
      <c r="CJ34" s="1237"/>
      <c r="CK34" s="422"/>
      <c r="CL34" s="422"/>
      <c r="CM34" s="569"/>
      <c r="CN34" s="569"/>
      <c r="CO34" s="422"/>
      <c r="CP34" s="1222"/>
      <c r="CQ34" s="423"/>
      <c r="CR34" s="800"/>
      <c r="CS34" s="422"/>
      <c r="CT34" s="422"/>
      <c r="CU34" s="422">
        <f t="shared" si="10"/>
        <v>0</v>
      </c>
      <c r="CV34" s="422">
        <f t="shared" si="11"/>
        <v>0</v>
      </c>
      <c r="CW34" s="422"/>
      <c r="CX34" s="422" t="str">
        <f t="shared" si="4"/>
        <v>-</v>
      </c>
      <c r="CY34" s="1224"/>
      <c r="CZ34" s="422"/>
      <c r="DA34" s="422"/>
      <c r="DB34" s="422"/>
      <c r="DC34" s="422"/>
      <c r="DD34" s="422"/>
      <c r="DE34" s="423"/>
      <c r="DF34" s="423"/>
      <c r="DG34" s="423"/>
      <c r="DH34" s="423"/>
      <c r="DI34" s="778"/>
      <c r="DJ34" s="1181">
        <f t="shared" si="0"/>
        <v>0</v>
      </c>
      <c r="DK34" s="1181">
        <f t="shared" si="1"/>
        <v>0</v>
      </c>
      <c r="DL34" s="1181">
        <f t="shared" si="2"/>
        <v>0</v>
      </c>
      <c r="DM34" s="1181">
        <f t="shared" si="3"/>
        <v>0</v>
      </c>
      <c r="DX34" s="389">
        <f t="shared" si="7"/>
        <v>0</v>
      </c>
      <c r="DY34" s="389">
        <f t="shared" si="8"/>
        <v>0</v>
      </c>
      <c r="DZ34" s="389">
        <f t="shared" si="9"/>
        <v>0</v>
      </c>
    </row>
    <row r="35" spans="2:130" s="801" customFormat="1" ht="7.5" hidden="1" customHeight="1">
      <c r="B35" s="1219"/>
      <c r="C35" s="665" t="s">
        <v>849</v>
      </c>
      <c r="D35" s="1220"/>
      <c r="E35" s="422"/>
      <c r="F35" s="1221"/>
      <c r="G35" s="422"/>
      <c r="H35" s="1222"/>
      <c r="I35" s="1223"/>
      <c r="J35" s="1220"/>
      <c r="K35" s="422"/>
      <c r="L35" s="1221"/>
      <c r="M35" s="422"/>
      <c r="N35" s="1222"/>
      <c r="O35" s="423"/>
      <c r="P35" s="1220"/>
      <c r="Q35" s="422"/>
      <c r="R35" s="1221"/>
      <c r="S35" s="422"/>
      <c r="T35" s="1222"/>
      <c r="U35" s="424"/>
      <c r="V35" s="1220"/>
      <c r="W35" s="422"/>
      <c r="X35" s="422"/>
      <c r="Y35" s="569"/>
      <c r="Z35" s="569"/>
      <c r="AA35" s="422"/>
      <c r="AB35" s="1222"/>
      <c r="AC35" s="424"/>
      <c r="AD35" s="1220"/>
      <c r="AE35" s="422"/>
      <c r="AF35" s="422"/>
      <c r="AG35" s="569"/>
      <c r="AH35" s="569"/>
      <c r="AI35" s="422"/>
      <c r="AJ35" s="1222"/>
      <c r="AK35" s="424"/>
      <c r="AL35" s="1220"/>
      <c r="AM35" s="422"/>
      <c r="AN35" s="422"/>
      <c r="AO35" s="422"/>
      <c r="AP35" s="569"/>
      <c r="AQ35" s="569"/>
      <c r="AR35" s="422"/>
      <c r="AS35" s="1222"/>
      <c r="AT35" s="425"/>
      <c r="AU35" s="1220"/>
      <c r="AV35" s="422"/>
      <c r="AW35" s="422"/>
      <c r="AX35" s="569"/>
      <c r="AY35" s="569"/>
      <c r="AZ35" s="422"/>
      <c r="BA35" s="1222"/>
      <c r="BB35" s="424"/>
      <c r="BC35" s="1220"/>
      <c r="BD35" s="422"/>
      <c r="BE35" s="422"/>
      <c r="BF35" s="569"/>
      <c r="BG35" s="569"/>
      <c r="BH35" s="422"/>
      <c r="BI35" s="1222"/>
      <c r="BJ35" s="424"/>
      <c r="BK35" s="1220"/>
      <c r="BL35" s="422"/>
      <c r="BM35" s="422"/>
      <c r="BN35" s="422"/>
      <c r="BO35" s="569"/>
      <c r="BP35" s="569"/>
      <c r="BQ35" s="422"/>
      <c r="BR35" s="1222"/>
      <c r="BS35" s="424"/>
      <c r="BT35" s="1220"/>
      <c r="BU35" s="422"/>
      <c r="BV35" s="422"/>
      <c r="BW35" s="569"/>
      <c r="BX35" s="569"/>
      <c r="BY35" s="422"/>
      <c r="BZ35" s="1222"/>
      <c r="CA35" s="424"/>
      <c r="CB35" s="1220"/>
      <c r="CC35" s="422"/>
      <c r="CD35" s="422"/>
      <c r="CE35" s="569"/>
      <c r="CF35" s="569"/>
      <c r="CG35" s="422"/>
      <c r="CH35" s="1222"/>
      <c r="CI35" s="424"/>
      <c r="CJ35" s="1220"/>
      <c r="CK35" s="422"/>
      <c r="CL35" s="422"/>
      <c r="CM35" s="569"/>
      <c r="CN35" s="569"/>
      <c r="CO35" s="422"/>
      <c r="CP35" s="1222"/>
      <c r="CQ35" s="423"/>
      <c r="CR35" s="800"/>
      <c r="CS35" s="422"/>
      <c r="CT35" s="422"/>
      <c r="CU35" s="422"/>
      <c r="CV35" s="422"/>
      <c r="CW35" s="422"/>
      <c r="CX35" s="422" t="str">
        <f t="shared" si="4"/>
        <v>-</v>
      </c>
      <c r="CY35" s="1224"/>
      <c r="CZ35" s="422"/>
      <c r="DA35" s="422"/>
      <c r="DB35" s="422"/>
      <c r="DC35" s="422"/>
      <c r="DD35" s="422"/>
      <c r="DE35" s="423"/>
      <c r="DF35" s="423"/>
      <c r="DG35" s="423"/>
      <c r="DH35" s="423"/>
      <c r="DI35" s="778"/>
      <c r="DJ35" s="1181">
        <f t="shared" si="0"/>
        <v>0</v>
      </c>
      <c r="DK35" s="1181">
        <f t="shared" si="1"/>
        <v>0</v>
      </c>
      <c r="DL35" s="1181">
        <f t="shared" si="2"/>
        <v>0</v>
      </c>
      <c r="DM35" s="1181">
        <f t="shared" si="3"/>
        <v>0</v>
      </c>
      <c r="DX35" s="389">
        <f t="shared" si="7"/>
        <v>0</v>
      </c>
      <c r="DY35" s="389">
        <f t="shared" si="8"/>
        <v>0</v>
      </c>
      <c r="DZ35" s="389">
        <f t="shared" si="9"/>
        <v>0</v>
      </c>
    </row>
    <row r="36" spans="2:130" s="777" customFormat="1" ht="12.75" hidden="1" customHeight="1">
      <c r="B36" s="1238" t="s">
        <v>560</v>
      </c>
      <c r="C36" s="665" t="s">
        <v>850</v>
      </c>
      <c r="D36" s="1239"/>
      <c r="E36" s="1239"/>
      <c r="F36" s="1240"/>
      <c r="G36" s="1239"/>
      <c r="H36" s="1241"/>
      <c r="I36" s="1230"/>
      <c r="J36" s="1239"/>
      <c r="K36" s="1239"/>
      <c r="L36" s="1240"/>
      <c r="M36" s="1239"/>
      <c r="N36" s="1241"/>
      <c r="O36" s="772"/>
      <c r="P36" s="1239"/>
      <c r="Q36" s="1239"/>
      <c r="R36" s="1240"/>
      <c r="S36" s="1239"/>
      <c r="T36" s="1241"/>
      <c r="U36" s="773"/>
      <c r="V36" s="1239"/>
      <c r="W36" s="1239"/>
      <c r="X36" s="1239"/>
      <c r="Y36" s="1242"/>
      <c r="Z36" s="1242"/>
      <c r="AA36" s="1239"/>
      <c r="AB36" s="1241"/>
      <c r="AC36" s="773"/>
      <c r="AD36" s="1239"/>
      <c r="AE36" s="1239"/>
      <c r="AF36" s="1239"/>
      <c r="AG36" s="1242"/>
      <c r="AH36" s="1242"/>
      <c r="AI36" s="1239"/>
      <c r="AJ36" s="1241"/>
      <c r="AK36" s="773"/>
      <c r="AL36" s="1239"/>
      <c r="AM36" s="1239"/>
      <c r="AN36" s="1239"/>
      <c r="AO36" s="1239"/>
      <c r="AP36" s="1242"/>
      <c r="AQ36" s="1242"/>
      <c r="AR36" s="1239"/>
      <c r="AS36" s="1241"/>
      <c r="AT36" s="1233"/>
      <c r="AU36" s="1239"/>
      <c r="AV36" s="1239"/>
      <c r="AW36" s="1239"/>
      <c r="AX36" s="1242"/>
      <c r="AY36" s="1242"/>
      <c r="AZ36" s="1239"/>
      <c r="BA36" s="1241"/>
      <c r="BB36" s="773"/>
      <c r="BC36" s="1239"/>
      <c r="BD36" s="1239"/>
      <c r="BE36" s="1239"/>
      <c r="BF36" s="1242"/>
      <c r="BG36" s="1242"/>
      <c r="BH36" s="1239"/>
      <c r="BI36" s="1241"/>
      <c r="BJ36" s="773"/>
      <c r="BK36" s="1239"/>
      <c r="BL36" s="1239"/>
      <c r="BM36" s="1239"/>
      <c r="BN36" s="1239"/>
      <c r="BO36" s="1242"/>
      <c r="BP36" s="1242"/>
      <c r="BQ36" s="1239"/>
      <c r="BR36" s="1241"/>
      <c r="BS36" s="773"/>
      <c r="BT36" s="1239"/>
      <c r="BU36" s="1239"/>
      <c r="BV36" s="1239"/>
      <c r="BW36" s="1242"/>
      <c r="BX36" s="1242"/>
      <c r="BY36" s="1239"/>
      <c r="BZ36" s="1241"/>
      <c r="CA36" s="773"/>
      <c r="CB36" s="1239"/>
      <c r="CC36" s="1239"/>
      <c r="CD36" s="1239"/>
      <c r="CE36" s="1242"/>
      <c r="CF36" s="1242"/>
      <c r="CG36" s="1239"/>
      <c r="CH36" s="1241"/>
      <c r="CI36" s="773"/>
      <c r="CJ36" s="1239"/>
      <c r="CK36" s="1239"/>
      <c r="CL36" s="1239"/>
      <c r="CM36" s="1242"/>
      <c r="CN36" s="1242"/>
      <c r="CO36" s="1239"/>
      <c r="CP36" s="1241"/>
      <c r="CQ36" s="772"/>
      <c r="CR36" s="776"/>
      <c r="CS36" s="742"/>
      <c r="CT36" s="1239"/>
      <c r="CU36" s="1239">
        <f t="shared" ref="CU36:CU43" si="12">CR36-CS36</f>
        <v>0</v>
      </c>
      <c r="CV36" s="1239">
        <f t="shared" ref="CV36:CV43" si="13">CR36-CT36</f>
        <v>0</v>
      </c>
      <c r="CW36" s="1239"/>
      <c r="CX36" s="1239" t="str">
        <f t="shared" si="4"/>
        <v>-</v>
      </c>
      <c r="CY36" s="1243"/>
      <c r="CZ36" s="1239"/>
      <c r="DA36" s="1239"/>
      <c r="DB36" s="1239"/>
      <c r="DC36" s="1239"/>
      <c r="DD36" s="1239"/>
      <c r="DE36" s="772" t="e">
        <f>+CZ36/DD36-1</f>
        <v>#DIV/0!</v>
      </c>
      <c r="DF36" s="772" t="e">
        <f>+DA36/DD36-1</f>
        <v>#DIV/0!</v>
      </c>
      <c r="DG36" s="772" t="e">
        <f>+DB36/DD36-1</f>
        <v>#DIV/0!</v>
      </c>
      <c r="DH36" s="772" t="e">
        <f>+DC36/DD36-1</f>
        <v>#DIV/0!</v>
      </c>
      <c r="DI36" s="1236"/>
      <c r="DJ36" s="1181">
        <f t="shared" si="0"/>
        <v>0</v>
      </c>
      <c r="DK36" s="1181">
        <f t="shared" si="1"/>
        <v>0</v>
      </c>
      <c r="DL36" s="1181">
        <f t="shared" si="2"/>
        <v>0</v>
      </c>
      <c r="DM36" s="1181">
        <f t="shared" si="3"/>
        <v>0</v>
      </c>
      <c r="DX36" s="389">
        <f t="shared" si="7"/>
        <v>0</v>
      </c>
      <c r="DY36" s="389">
        <f t="shared" si="8"/>
        <v>0</v>
      </c>
      <c r="DZ36" s="389">
        <f t="shared" si="9"/>
        <v>0</v>
      </c>
    </row>
    <row r="37" spans="2:130" s="801" customFormat="1" ht="12.75" hidden="1" customHeight="1">
      <c r="B37" s="1219" t="s">
        <v>816</v>
      </c>
      <c r="C37" s="665" t="s">
        <v>851</v>
      </c>
      <c r="D37" s="573"/>
      <c r="E37" s="422"/>
      <c r="F37" s="1221"/>
      <c r="G37" s="422"/>
      <c r="H37" s="1222"/>
      <c r="I37" s="1223"/>
      <c r="J37" s="573"/>
      <c r="K37" s="422"/>
      <c r="L37" s="1221"/>
      <c r="M37" s="422"/>
      <c r="N37" s="1222"/>
      <c r="O37" s="423"/>
      <c r="P37" s="573"/>
      <c r="Q37" s="422"/>
      <c r="R37" s="1221"/>
      <c r="S37" s="422"/>
      <c r="T37" s="1222"/>
      <c r="U37" s="424"/>
      <c r="V37" s="573"/>
      <c r="W37" s="422"/>
      <c r="X37" s="422"/>
      <c r="Y37" s="569"/>
      <c r="Z37" s="569"/>
      <c r="AA37" s="422"/>
      <c r="AB37" s="1222"/>
      <c r="AC37" s="424"/>
      <c r="AD37" s="573"/>
      <c r="AE37" s="422"/>
      <c r="AF37" s="422"/>
      <c r="AG37" s="569"/>
      <c r="AH37" s="569"/>
      <c r="AI37" s="422"/>
      <c r="AJ37" s="1222"/>
      <c r="AK37" s="424"/>
      <c r="AL37" s="573"/>
      <c r="AM37" s="422"/>
      <c r="AN37" s="422"/>
      <c r="AO37" s="422"/>
      <c r="AP37" s="569"/>
      <c r="AQ37" s="569"/>
      <c r="AR37" s="422"/>
      <c r="AS37" s="1222"/>
      <c r="AT37" s="425"/>
      <c r="AU37" s="573"/>
      <c r="AV37" s="422"/>
      <c r="AW37" s="422"/>
      <c r="AX37" s="569"/>
      <c r="AY37" s="569"/>
      <c r="AZ37" s="422"/>
      <c r="BA37" s="1222"/>
      <c r="BB37" s="424"/>
      <c r="BC37" s="573"/>
      <c r="BD37" s="422"/>
      <c r="BE37" s="422"/>
      <c r="BF37" s="569"/>
      <c r="BG37" s="569"/>
      <c r="BH37" s="422"/>
      <c r="BI37" s="1222"/>
      <c r="BJ37" s="424"/>
      <c r="BK37" s="573"/>
      <c r="BL37" s="422"/>
      <c r="BM37" s="422"/>
      <c r="BN37" s="422"/>
      <c r="BO37" s="569"/>
      <c r="BP37" s="569"/>
      <c r="BQ37" s="422"/>
      <c r="BR37" s="1222"/>
      <c r="BS37" s="424"/>
      <c r="BT37" s="573"/>
      <c r="BU37" s="422"/>
      <c r="BV37" s="422"/>
      <c r="BW37" s="569"/>
      <c r="BX37" s="569"/>
      <c r="BY37" s="422"/>
      <c r="BZ37" s="1222"/>
      <c r="CA37" s="424"/>
      <c r="CB37" s="573"/>
      <c r="CC37" s="422"/>
      <c r="CD37" s="422"/>
      <c r="CE37" s="569"/>
      <c r="CF37" s="569"/>
      <c r="CG37" s="422"/>
      <c r="CH37" s="1222"/>
      <c r="CI37" s="424"/>
      <c r="CJ37" s="573"/>
      <c r="CK37" s="422"/>
      <c r="CL37" s="422"/>
      <c r="CM37" s="569"/>
      <c r="CN37" s="569"/>
      <c r="CO37" s="422"/>
      <c r="CP37" s="1222"/>
      <c r="CQ37" s="423"/>
      <c r="CR37" s="800"/>
      <c r="CS37" s="422"/>
      <c r="CT37" s="422"/>
      <c r="CU37" s="422">
        <f t="shared" si="12"/>
        <v>0</v>
      </c>
      <c r="CV37" s="422">
        <f t="shared" si="13"/>
        <v>0</v>
      </c>
      <c r="CW37" s="422"/>
      <c r="CX37" s="422" t="str">
        <f t="shared" si="4"/>
        <v>-</v>
      </c>
      <c r="CY37" s="1224"/>
      <c r="CZ37" s="422"/>
      <c r="DA37" s="422"/>
      <c r="DB37" s="422"/>
      <c r="DC37" s="422"/>
      <c r="DD37" s="422"/>
      <c r="DE37" s="423" t="e">
        <f>+CZ37/DD37-1</f>
        <v>#DIV/0!</v>
      </c>
      <c r="DF37" s="423" t="e">
        <f>+DA37/DD37-1</f>
        <v>#DIV/0!</v>
      </c>
      <c r="DG37" s="423" t="e">
        <f>+DB37/DD37-1</f>
        <v>#DIV/0!</v>
      </c>
      <c r="DH37" s="423" t="e">
        <f>+DC37/DD37-1</f>
        <v>#DIV/0!</v>
      </c>
      <c r="DI37" s="778"/>
      <c r="DJ37" s="1181">
        <f t="shared" si="0"/>
        <v>0</v>
      </c>
      <c r="DK37" s="1181">
        <f t="shared" si="1"/>
        <v>0</v>
      </c>
      <c r="DL37" s="1181">
        <f t="shared" si="2"/>
        <v>0</v>
      </c>
      <c r="DM37" s="1181">
        <f t="shared" si="3"/>
        <v>0</v>
      </c>
      <c r="DX37" s="389">
        <f t="shared" si="7"/>
        <v>0</v>
      </c>
      <c r="DY37" s="389">
        <f t="shared" si="8"/>
        <v>0</v>
      </c>
      <c r="DZ37" s="389">
        <f t="shared" si="9"/>
        <v>0</v>
      </c>
    </row>
    <row r="38" spans="2:130" s="801" customFormat="1" ht="12.75" hidden="1" customHeight="1">
      <c r="B38" s="1219" t="s">
        <v>818</v>
      </c>
      <c r="C38" s="665" t="s">
        <v>852</v>
      </c>
      <c r="D38" s="573"/>
      <c r="E38" s="422"/>
      <c r="F38" s="1221"/>
      <c r="G38" s="422"/>
      <c r="H38" s="1222"/>
      <c r="I38" s="1223"/>
      <c r="J38" s="573"/>
      <c r="K38" s="422"/>
      <c r="L38" s="1221"/>
      <c r="M38" s="422"/>
      <c r="N38" s="1222"/>
      <c r="O38" s="423"/>
      <c r="P38" s="573"/>
      <c r="Q38" s="422"/>
      <c r="R38" s="1221"/>
      <c r="S38" s="422"/>
      <c r="T38" s="1222"/>
      <c r="U38" s="424"/>
      <c r="V38" s="573"/>
      <c r="W38" s="422"/>
      <c r="X38" s="422"/>
      <c r="Y38" s="569"/>
      <c r="Z38" s="569"/>
      <c r="AA38" s="422"/>
      <c r="AB38" s="1222"/>
      <c r="AC38" s="424"/>
      <c r="AD38" s="573"/>
      <c r="AE38" s="422"/>
      <c r="AF38" s="422"/>
      <c r="AG38" s="569"/>
      <c r="AH38" s="569"/>
      <c r="AI38" s="422"/>
      <c r="AJ38" s="1222"/>
      <c r="AK38" s="424"/>
      <c r="AL38" s="573"/>
      <c r="AM38" s="422"/>
      <c r="AN38" s="422"/>
      <c r="AO38" s="422"/>
      <c r="AP38" s="569"/>
      <c r="AQ38" s="569"/>
      <c r="AR38" s="422"/>
      <c r="AS38" s="1222"/>
      <c r="AT38" s="425"/>
      <c r="AU38" s="573"/>
      <c r="AV38" s="422"/>
      <c r="AW38" s="422"/>
      <c r="AX38" s="569"/>
      <c r="AY38" s="569"/>
      <c r="AZ38" s="422"/>
      <c r="BA38" s="1222"/>
      <c r="BB38" s="424"/>
      <c r="BC38" s="573"/>
      <c r="BD38" s="422"/>
      <c r="BE38" s="422"/>
      <c r="BF38" s="569"/>
      <c r="BG38" s="569"/>
      <c r="BH38" s="422"/>
      <c r="BI38" s="1222"/>
      <c r="BJ38" s="424"/>
      <c r="BK38" s="573"/>
      <c r="BL38" s="422"/>
      <c r="BM38" s="422"/>
      <c r="BN38" s="422"/>
      <c r="BO38" s="569"/>
      <c r="BP38" s="569"/>
      <c r="BQ38" s="422"/>
      <c r="BR38" s="1222"/>
      <c r="BS38" s="424"/>
      <c r="BT38" s="573"/>
      <c r="BU38" s="422"/>
      <c r="BV38" s="422"/>
      <c r="BW38" s="569"/>
      <c r="BX38" s="569"/>
      <c r="BY38" s="422"/>
      <c r="BZ38" s="1222"/>
      <c r="CA38" s="424"/>
      <c r="CB38" s="573"/>
      <c r="CC38" s="422"/>
      <c r="CD38" s="422"/>
      <c r="CE38" s="569"/>
      <c r="CF38" s="569"/>
      <c r="CG38" s="422"/>
      <c r="CH38" s="1222"/>
      <c r="CI38" s="424"/>
      <c r="CJ38" s="573"/>
      <c r="CK38" s="422"/>
      <c r="CL38" s="422"/>
      <c r="CM38" s="569"/>
      <c r="CN38" s="569"/>
      <c r="CO38" s="422"/>
      <c r="CP38" s="1222"/>
      <c r="CQ38" s="423"/>
      <c r="CR38" s="800"/>
      <c r="CS38" s="422"/>
      <c r="CT38" s="422"/>
      <c r="CU38" s="422">
        <f t="shared" si="12"/>
        <v>0</v>
      </c>
      <c r="CV38" s="422">
        <f t="shared" si="13"/>
        <v>0</v>
      </c>
      <c r="CW38" s="422"/>
      <c r="CX38" s="422" t="str">
        <f t="shared" si="4"/>
        <v>-</v>
      </c>
      <c r="CY38" s="1224"/>
      <c r="CZ38" s="422"/>
      <c r="DA38" s="422"/>
      <c r="DB38" s="422"/>
      <c r="DC38" s="422"/>
      <c r="DD38" s="422"/>
      <c r="DE38" s="423" t="e">
        <f>+CZ38/DD38-1</f>
        <v>#DIV/0!</v>
      </c>
      <c r="DF38" s="423" t="e">
        <f>+DA38/DD38-1</f>
        <v>#DIV/0!</v>
      </c>
      <c r="DG38" s="423" t="e">
        <f>+DB38/DD38-1</f>
        <v>#DIV/0!</v>
      </c>
      <c r="DH38" s="423" t="e">
        <f>+DC38/DD38-1</f>
        <v>#DIV/0!</v>
      </c>
      <c r="DI38" s="778"/>
      <c r="DJ38" s="1181">
        <f t="shared" ref="DJ38:DJ69" si="14">SUM(D38,J38,P38,V38,AD38,AL38,AU38,BC38,BK38,BT38,CB38,CJ38)-CR38</f>
        <v>0</v>
      </c>
      <c r="DK38" s="1181">
        <f t="shared" ref="DK38:DK69" si="15">SUM(E38,K38,Q38,W38,AE38,AM38,AV38,BD38,BL38,BU38,CC38,CK38)-CS38</f>
        <v>0</v>
      </c>
      <c r="DL38" s="1181">
        <f t="shared" ref="DL38:DL69" si="16">SUM(G38,M38,S38,AA38,AI38,AR38,AZ38,BH38,BQ38,BY38,CG38,CO38)-CW38</f>
        <v>0</v>
      </c>
      <c r="DM38" s="1181">
        <f t="shared" ref="DM38:DM69" si="17">SUM(D38,J38,P38,V38,AD38,AL38,AU38,BC38,,BN38,BV38,CD38,CL38)-CT38</f>
        <v>0</v>
      </c>
      <c r="DX38" s="389">
        <f t="shared" si="7"/>
        <v>0</v>
      </c>
      <c r="DY38" s="389">
        <f t="shared" si="8"/>
        <v>0</v>
      </c>
      <c r="DZ38" s="389">
        <f t="shared" si="9"/>
        <v>0</v>
      </c>
    </row>
    <row r="39" spans="2:130" s="801" customFormat="1" ht="12.75" hidden="1" customHeight="1">
      <c r="B39" s="1219" t="s">
        <v>820</v>
      </c>
      <c r="C39" s="665" t="s">
        <v>853</v>
      </c>
      <c r="D39" s="573"/>
      <c r="E39" s="422"/>
      <c r="F39" s="1221"/>
      <c r="G39" s="422"/>
      <c r="H39" s="1222"/>
      <c r="I39" s="1223"/>
      <c r="J39" s="573"/>
      <c r="K39" s="422"/>
      <c r="L39" s="1221"/>
      <c r="M39" s="422"/>
      <c r="N39" s="1222"/>
      <c r="O39" s="423"/>
      <c r="P39" s="573"/>
      <c r="Q39" s="422"/>
      <c r="R39" s="1221"/>
      <c r="S39" s="422"/>
      <c r="T39" s="1222"/>
      <c r="U39" s="424"/>
      <c r="V39" s="573"/>
      <c r="W39" s="422"/>
      <c r="X39" s="422"/>
      <c r="Y39" s="569"/>
      <c r="Z39" s="569"/>
      <c r="AA39" s="422"/>
      <c r="AB39" s="1222"/>
      <c r="AC39" s="424"/>
      <c r="AD39" s="573"/>
      <c r="AE39" s="422"/>
      <c r="AF39" s="422"/>
      <c r="AG39" s="569"/>
      <c r="AH39" s="569"/>
      <c r="AI39" s="422"/>
      <c r="AJ39" s="1222"/>
      <c r="AK39" s="424"/>
      <c r="AL39" s="573"/>
      <c r="AM39" s="422"/>
      <c r="AN39" s="422"/>
      <c r="AO39" s="422"/>
      <c r="AP39" s="569"/>
      <c r="AQ39" s="569"/>
      <c r="AR39" s="422"/>
      <c r="AS39" s="1222"/>
      <c r="AT39" s="425"/>
      <c r="AU39" s="573"/>
      <c r="AV39" s="422"/>
      <c r="AW39" s="422"/>
      <c r="AX39" s="569"/>
      <c r="AY39" s="569"/>
      <c r="AZ39" s="422"/>
      <c r="BA39" s="1222"/>
      <c r="BB39" s="424"/>
      <c r="BC39" s="573"/>
      <c r="BD39" s="422"/>
      <c r="BE39" s="422"/>
      <c r="BF39" s="569"/>
      <c r="BG39" s="569"/>
      <c r="BH39" s="422"/>
      <c r="BI39" s="1222"/>
      <c r="BJ39" s="424"/>
      <c r="BK39" s="573"/>
      <c r="BL39" s="422"/>
      <c r="BM39" s="422"/>
      <c r="BN39" s="422"/>
      <c r="BO39" s="569"/>
      <c r="BP39" s="569"/>
      <c r="BQ39" s="422"/>
      <c r="BR39" s="1222"/>
      <c r="BS39" s="424"/>
      <c r="BT39" s="573"/>
      <c r="BU39" s="422"/>
      <c r="BV39" s="422"/>
      <c r="BW39" s="569"/>
      <c r="BX39" s="569"/>
      <c r="BY39" s="422"/>
      <c r="BZ39" s="1222"/>
      <c r="CA39" s="424"/>
      <c r="CB39" s="573"/>
      <c r="CC39" s="422"/>
      <c r="CD39" s="422"/>
      <c r="CE39" s="569"/>
      <c r="CF39" s="569"/>
      <c r="CG39" s="422"/>
      <c r="CH39" s="1222"/>
      <c r="CI39" s="424"/>
      <c r="CJ39" s="573"/>
      <c r="CK39" s="422"/>
      <c r="CL39" s="422"/>
      <c r="CM39" s="569"/>
      <c r="CN39" s="569"/>
      <c r="CO39" s="422"/>
      <c r="CP39" s="1222"/>
      <c r="CQ39" s="423"/>
      <c r="CR39" s="800"/>
      <c r="CS39" s="422"/>
      <c r="CT39" s="422"/>
      <c r="CU39" s="422">
        <f t="shared" si="12"/>
        <v>0</v>
      </c>
      <c r="CV39" s="422">
        <f t="shared" si="13"/>
        <v>0</v>
      </c>
      <c r="CW39" s="422"/>
      <c r="CX39" s="422" t="str">
        <f t="shared" ref="CX39:CX70" si="18">IFERROR(CR39/CW39-1, "-")</f>
        <v>-</v>
      </c>
      <c r="CY39" s="1224"/>
      <c r="CZ39" s="422"/>
      <c r="DA39" s="422"/>
      <c r="DB39" s="422"/>
      <c r="DC39" s="422"/>
      <c r="DD39" s="422"/>
      <c r="DE39" s="423" t="e">
        <f>+CZ39/DD39-1</f>
        <v>#DIV/0!</v>
      </c>
      <c r="DF39" s="423" t="e">
        <f>+DA39/DD39-1</f>
        <v>#DIV/0!</v>
      </c>
      <c r="DG39" s="423" t="e">
        <f>+DB39/DD39-1</f>
        <v>#DIV/0!</v>
      </c>
      <c r="DH39" s="423" t="e">
        <f>+DC39/DD39-1</f>
        <v>#DIV/0!</v>
      </c>
      <c r="DI39" s="778"/>
      <c r="DJ39" s="1181">
        <f t="shared" si="14"/>
        <v>0</v>
      </c>
      <c r="DK39" s="1181">
        <f t="shared" si="15"/>
        <v>0</v>
      </c>
      <c r="DL39" s="1181">
        <f t="shared" si="16"/>
        <v>0</v>
      </c>
      <c r="DM39" s="1181">
        <f t="shared" si="17"/>
        <v>0</v>
      </c>
      <c r="DX39" s="389">
        <f t="shared" si="7"/>
        <v>0</v>
      </c>
      <c r="DY39" s="389">
        <f t="shared" si="8"/>
        <v>0</v>
      </c>
      <c r="DZ39" s="389">
        <f t="shared" si="9"/>
        <v>0</v>
      </c>
    </row>
    <row r="40" spans="2:130" s="801" customFormat="1" ht="12.75" hidden="1" customHeight="1">
      <c r="B40" s="1219" t="s">
        <v>822</v>
      </c>
      <c r="C40" s="665" t="s">
        <v>854</v>
      </c>
      <c r="D40" s="573"/>
      <c r="E40" s="422"/>
      <c r="F40" s="1221"/>
      <c r="G40" s="422"/>
      <c r="H40" s="1222"/>
      <c r="I40" s="1223"/>
      <c r="J40" s="573"/>
      <c r="K40" s="422"/>
      <c r="L40" s="1221"/>
      <c r="M40" s="422"/>
      <c r="N40" s="1222"/>
      <c r="O40" s="423"/>
      <c r="P40" s="573"/>
      <c r="Q40" s="422"/>
      <c r="R40" s="1221"/>
      <c r="S40" s="422"/>
      <c r="T40" s="1222"/>
      <c r="U40" s="424"/>
      <c r="V40" s="573"/>
      <c r="W40" s="422"/>
      <c r="X40" s="422"/>
      <c r="Y40" s="569"/>
      <c r="Z40" s="569"/>
      <c r="AA40" s="422"/>
      <c r="AB40" s="1222"/>
      <c r="AC40" s="424"/>
      <c r="AD40" s="573"/>
      <c r="AE40" s="422"/>
      <c r="AF40" s="422"/>
      <c r="AG40" s="569"/>
      <c r="AH40" s="569"/>
      <c r="AI40" s="422"/>
      <c r="AJ40" s="1222"/>
      <c r="AK40" s="424"/>
      <c r="AL40" s="573"/>
      <c r="AM40" s="422"/>
      <c r="AN40" s="422"/>
      <c r="AO40" s="422"/>
      <c r="AP40" s="569"/>
      <c r="AQ40" s="569"/>
      <c r="AR40" s="422"/>
      <c r="AS40" s="1222"/>
      <c r="AT40" s="425"/>
      <c r="AU40" s="573"/>
      <c r="AV40" s="422"/>
      <c r="AW40" s="422"/>
      <c r="AX40" s="569"/>
      <c r="AY40" s="569"/>
      <c r="AZ40" s="422"/>
      <c r="BA40" s="1222"/>
      <c r="BB40" s="424"/>
      <c r="BC40" s="573"/>
      <c r="BD40" s="422"/>
      <c r="BE40" s="422"/>
      <c r="BF40" s="569"/>
      <c r="BG40" s="569"/>
      <c r="BH40" s="422"/>
      <c r="BI40" s="1222"/>
      <c r="BJ40" s="424"/>
      <c r="BK40" s="573"/>
      <c r="BL40" s="422"/>
      <c r="BM40" s="422"/>
      <c r="BN40" s="422"/>
      <c r="BO40" s="569"/>
      <c r="BP40" s="569"/>
      <c r="BQ40" s="422"/>
      <c r="BR40" s="1222"/>
      <c r="BS40" s="424"/>
      <c r="BT40" s="573"/>
      <c r="BU40" s="422"/>
      <c r="BV40" s="422"/>
      <c r="BW40" s="569"/>
      <c r="BX40" s="569"/>
      <c r="BY40" s="422"/>
      <c r="BZ40" s="1222"/>
      <c r="CA40" s="424"/>
      <c r="CB40" s="573"/>
      <c r="CC40" s="422"/>
      <c r="CD40" s="422"/>
      <c r="CE40" s="569"/>
      <c r="CF40" s="569"/>
      <c r="CG40" s="422"/>
      <c r="CH40" s="1222"/>
      <c r="CI40" s="424"/>
      <c r="CJ40" s="573"/>
      <c r="CK40" s="422"/>
      <c r="CL40" s="422"/>
      <c r="CM40" s="569"/>
      <c r="CN40" s="569"/>
      <c r="CO40" s="422"/>
      <c r="CP40" s="1222"/>
      <c r="CQ40" s="423"/>
      <c r="CR40" s="800"/>
      <c r="CS40" s="422"/>
      <c r="CT40" s="422"/>
      <c r="CU40" s="422">
        <f t="shared" si="12"/>
        <v>0</v>
      </c>
      <c r="CV40" s="422">
        <f t="shared" si="13"/>
        <v>0</v>
      </c>
      <c r="CW40" s="422"/>
      <c r="CX40" s="422" t="str">
        <f t="shared" si="18"/>
        <v>-</v>
      </c>
      <c r="CY40" s="1224"/>
      <c r="CZ40" s="422"/>
      <c r="DA40" s="422"/>
      <c r="DB40" s="422"/>
      <c r="DC40" s="422"/>
      <c r="DD40" s="422"/>
      <c r="DE40" s="423" t="e">
        <f>+CZ40/DD40-1</f>
        <v>#DIV/0!</v>
      </c>
      <c r="DF40" s="423" t="e">
        <f>+DA40/DD40-1</f>
        <v>#DIV/0!</v>
      </c>
      <c r="DG40" s="423" t="e">
        <f>+DB40/DD40-1</f>
        <v>#DIV/0!</v>
      </c>
      <c r="DH40" s="423" t="e">
        <f>+DC40/DD40-1</f>
        <v>#DIV/0!</v>
      </c>
      <c r="DI40" s="778"/>
      <c r="DJ40" s="1181">
        <f t="shared" si="14"/>
        <v>0</v>
      </c>
      <c r="DK40" s="1181">
        <f t="shared" si="15"/>
        <v>0</v>
      </c>
      <c r="DL40" s="1181">
        <f t="shared" si="16"/>
        <v>0</v>
      </c>
      <c r="DM40" s="1181">
        <f t="shared" si="17"/>
        <v>0</v>
      </c>
      <c r="DX40" s="389">
        <f t="shared" si="7"/>
        <v>0</v>
      </c>
      <c r="DY40" s="389">
        <f t="shared" si="8"/>
        <v>0</v>
      </c>
      <c r="DZ40" s="389">
        <f t="shared" si="9"/>
        <v>0</v>
      </c>
    </row>
    <row r="41" spans="2:130" s="801" customFormat="1" ht="12.75" hidden="1" customHeight="1">
      <c r="B41" s="1219" t="s">
        <v>824</v>
      </c>
      <c r="C41" s="665" t="s">
        <v>855</v>
      </c>
      <c r="D41" s="573"/>
      <c r="E41" s="422"/>
      <c r="F41" s="1221"/>
      <c r="G41" s="422"/>
      <c r="H41" s="1222"/>
      <c r="I41" s="1223"/>
      <c r="J41" s="573"/>
      <c r="K41" s="422"/>
      <c r="L41" s="1221"/>
      <c r="M41" s="422"/>
      <c r="N41" s="1222"/>
      <c r="O41" s="423"/>
      <c r="P41" s="573"/>
      <c r="Q41" s="422"/>
      <c r="R41" s="1221"/>
      <c r="S41" s="422"/>
      <c r="T41" s="1222"/>
      <c r="U41" s="424"/>
      <c r="V41" s="573"/>
      <c r="W41" s="422"/>
      <c r="X41" s="422"/>
      <c r="Y41" s="569"/>
      <c r="Z41" s="569"/>
      <c r="AA41" s="422"/>
      <c r="AB41" s="1222"/>
      <c r="AC41" s="424"/>
      <c r="AD41" s="573"/>
      <c r="AE41" s="422"/>
      <c r="AF41" s="422"/>
      <c r="AG41" s="569"/>
      <c r="AH41" s="569"/>
      <c r="AI41" s="422"/>
      <c r="AJ41" s="1222"/>
      <c r="AK41" s="424"/>
      <c r="AL41" s="573"/>
      <c r="AM41" s="422"/>
      <c r="AN41" s="422"/>
      <c r="AO41" s="422"/>
      <c r="AP41" s="569"/>
      <c r="AQ41" s="569"/>
      <c r="AR41" s="422"/>
      <c r="AS41" s="1222"/>
      <c r="AT41" s="425"/>
      <c r="AU41" s="573"/>
      <c r="AV41" s="422"/>
      <c r="AW41" s="422"/>
      <c r="AX41" s="569"/>
      <c r="AY41" s="569"/>
      <c r="AZ41" s="422"/>
      <c r="BA41" s="1222"/>
      <c r="BB41" s="424"/>
      <c r="BC41" s="573"/>
      <c r="BD41" s="422"/>
      <c r="BE41" s="422"/>
      <c r="BF41" s="569"/>
      <c r="BG41" s="569"/>
      <c r="BH41" s="422"/>
      <c r="BI41" s="1222"/>
      <c r="BJ41" s="424"/>
      <c r="BK41" s="573"/>
      <c r="BL41" s="422"/>
      <c r="BM41" s="422"/>
      <c r="BN41" s="422"/>
      <c r="BO41" s="569"/>
      <c r="BP41" s="569"/>
      <c r="BQ41" s="422"/>
      <c r="BR41" s="1222"/>
      <c r="BS41" s="424"/>
      <c r="BT41" s="573"/>
      <c r="BU41" s="422"/>
      <c r="BV41" s="422"/>
      <c r="BW41" s="569"/>
      <c r="BX41" s="569"/>
      <c r="BY41" s="422"/>
      <c r="BZ41" s="1222"/>
      <c r="CA41" s="424"/>
      <c r="CB41" s="573"/>
      <c r="CC41" s="422"/>
      <c r="CD41" s="422"/>
      <c r="CE41" s="569"/>
      <c r="CF41" s="569"/>
      <c r="CG41" s="422"/>
      <c r="CH41" s="1222"/>
      <c r="CI41" s="424"/>
      <c r="CJ41" s="573"/>
      <c r="CK41" s="422"/>
      <c r="CL41" s="422"/>
      <c r="CM41" s="569"/>
      <c r="CN41" s="569"/>
      <c r="CO41" s="422"/>
      <c r="CP41" s="1222"/>
      <c r="CQ41" s="423"/>
      <c r="CR41" s="800"/>
      <c r="CS41" s="422"/>
      <c r="CT41" s="422"/>
      <c r="CU41" s="422">
        <f t="shared" si="12"/>
        <v>0</v>
      </c>
      <c r="CV41" s="422">
        <f t="shared" si="13"/>
        <v>0</v>
      </c>
      <c r="CW41" s="422"/>
      <c r="CX41" s="422" t="str">
        <f t="shared" si="18"/>
        <v>-</v>
      </c>
      <c r="CY41" s="1224"/>
      <c r="CZ41" s="422"/>
      <c r="DA41" s="422"/>
      <c r="DB41" s="422"/>
      <c r="DC41" s="422"/>
      <c r="DD41" s="422"/>
      <c r="DE41" s="423"/>
      <c r="DF41" s="423"/>
      <c r="DG41" s="423"/>
      <c r="DH41" s="423"/>
      <c r="DI41" s="778"/>
      <c r="DJ41" s="1181">
        <f t="shared" si="14"/>
        <v>0</v>
      </c>
      <c r="DK41" s="1181">
        <f t="shared" si="15"/>
        <v>0</v>
      </c>
      <c r="DL41" s="1181">
        <f t="shared" si="16"/>
        <v>0</v>
      </c>
      <c r="DM41" s="1181">
        <f t="shared" si="17"/>
        <v>0</v>
      </c>
      <c r="DX41" s="389">
        <f t="shared" ref="DX41:DX72" si="19">(CS41-CZ41)*10^6</f>
        <v>0</v>
      </c>
      <c r="DY41" s="389">
        <f t="shared" ref="DY41:DY72" si="20">(CT41-DC41)*10^6</f>
        <v>0</v>
      </c>
      <c r="DZ41" s="389">
        <f t="shared" ref="DZ41:DZ72" si="21">(CW41-DD41)*10^6</f>
        <v>0</v>
      </c>
    </row>
    <row r="42" spans="2:130" s="801" customFormat="1" ht="12.75" hidden="1" customHeight="1">
      <c r="B42" s="1219" t="s">
        <v>826</v>
      </c>
      <c r="C42" s="665" t="s">
        <v>856</v>
      </c>
      <c r="D42" s="1237"/>
      <c r="E42" s="422"/>
      <c r="F42" s="1221"/>
      <c r="G42" s="422"/>
      <c r="H42" s="1222"/>
      <c r="I42" s="1223"/>
      <c r="J42" s="1237"/>
      <c r="K42" s="422"/>
      <c r="L42" s="1221"/>
      <c r="M42" s="422"/>
      <c r="N42" s="1222"/>
      <c r="O42" s="423"/>
      <c r="P42" s="1237"/>
      <c r="Q42" s="422"/>
      <c r="R42" s="1221"/>
      <c r="S42" s="422"/>
      <c r="T42" s="1222"/>
      <c r="U42" s="424"/>
      <c r="V42" s="1237"/>
      <c r="W42" s="422"/>
      <c r="X42" s="422"/>
      <c r="Y42" s="569"/>
      <c r="Z42" s="569"/>
      <c r="AA42" s="422"/>
      <c r="AB42" s="1222"/>
      <c r="AC42" s="424"/>
      <c r="AD42" s="1237"/>
      <c r="AE42" s="422"/>
      <c r="AF42" s="422"/>
      <c r="AG42" s="569"/>
      <c r="AH42" s="569"/>
      <c r="AI42" s="422"/>
      <c r="AJ42" s="1222"/>
      <c r="AK42" s="424"/>
      <c r="AL42" s="1237"/>
      <c r="AM42" s="422"/>
      <c r="AN42" s="422"/>
      <c r="AO42" s="422"/>
      <c r="AP42" s="569"/>
      <c r="AQ42" s="569"/>
      <c r="AR42" s="422"/>
      <c r="AS42" s="1222"/>
      <c r="AT42" s="425"/>
      <c r="AU42" s="1237"/>
      <c r="AV42" s="422"/>
      <c r="AW42" s="422"/>
      <c r="AX42" s="569"/>
      <c r="AY42" s="569"/>
      <c r="AZ42" s="422"/>
      <c r="BA42" s="1222"/>
      <c r="BB42" s="424"/>
      <c r="BC42" s="1237"/>
      <c r="BD42" s="422"/>
      <c r="BE42" s="422"/>
      <c r="BF42" s="569"/>
      <c r="BG42" s="569"/>
      <c r="BH42" s="422"/>
      <c r="BI42" s="1222"/>
      <c r="BJ42" s="424"/>
      <c r="BK42" s="1237"/>
      <c r="BL42" s="422"/>
      <c r="BM42" s="422"/>
      <c r="BN42" s="422"/>
      <c r="BO42" s="569"/>
      <c r="BP42" s="569"/>
      <c r="BQ42" s="422"/>
      <c r="BR42" s="1222"/>
      <c r="BS42" s="424"/>
      <c r="BT42" s="1237"/>
      <c r="BU42" s="422"/>
      <c r="BV42" s="422"/>
      <c r="BW42" s="569"/>
      <c r="BX42" s="569"/>
      <c r="BY42" s="422"/>
      <c r="BZ42" s="1222"/>
      <c r="CA42" s="424"/>
      <c r="CB42" s="1237"/>
      <c r="CC42" s="422"/>
      <c r="CD42" s="422"/>
      <c r="CE42" s="569"/>
      <c r="CF42" s="569"/>
      <c r="CG42" s="422"/>
      <c r="CH42" s="1222"/>
      <c r="CI42" s="424"/>
      <c r="CJ42" s="1237"/>
      <c r="CK42" s="422"/>
      <c r="CL42" s="422"/>
      <c r="CM42" s="569"/>
      <c r="CN42" s="569"/>
      <c r="CO42" s="422"/>
      <c r="CP42" s="1222"/>
      <c r="CQ42" s="423"/>
      <c r="CR42" s="800"/>
      <c r="CS42" s="422"/>
      <c r="CT42" s="422"/>
      <c r="CU42" s="422">
        <f t="shared" si="12"/>
        <v>0</v>
      </c>
      <c r="CV42" s="422">
        <f t="shared" si="13"/>
        <v>0</v>
      </c>
      <c r="CW42" s="422"/>
      <c r="CX42" s="422" t="str">
        <f t="shared" si="18"/>
        <v>-</v>
      </c>
      <c r="CY42" s="1224"/>
      <c r="CZ42" s="422"/>
      <c r="DA42" s="422"/>
      <c r="DB42" s="422"/>
      <c r="DC42" s="422"/>
      <c r="DD42" s="422"/>
      <c r="DE42" s="423"/>
      <c r="DF42" s="423"/>
      <c r="DG42" s="423"/>
      <c r="DH42" s="423"/>
      <c r="DI42" s="778"/>
      <c r="DJ42" s="1181">
        <f t="shared" si="14"/>
        <v>0</v>
      </c>
      <c r="DK42" s="1181">
        <f t="shared" si="15"/>
        <v>0</v>
      </c>
      <c r="DL42" s="1181">
        <f t="shared" si="16"/>
        <v>0</v>
      </c>
      <c r="DM42" s="1181">
        <f t="shared" si="17"/>
        <v>0</v>
      </c>
      <c r="DX42" s="389">
        <f t="shared" si="19"/>
        <v>0</v>
      </c>
      <c r="DY42" s="389">
        <f t="shared" si="20"/>
        <v>0</v>
      </c>
      <c r="DZ42" s="389">
        <f t="shared" si="21"/>
        <v>0</v>
      </c>
    </row>
    <row r="43" spans="2:130" s="801" customFormat="1" ht="12.75" hidden="1" customHeight="1">
      <c r="B43" s="1219" t="s">
        <v>828</v>
      </c>
      <c r="C43" s="665" t="s">
        <v>857</v>
      </c>
      <c r="D43" s="1237"/>
      <c r="E43" s="422"/>
      <c r="F43" s="1221"/>
      <c r="G43" s="422"/>
      <c r="H43" s="1222"/>
      <c r="I43" s="1223"/>
      <c r="J43" s="1237"/>
      <c r="K43" s="422"/>
      <c r="L43" s="1221"/>
      <c r="M43" s="422"/>
      <c r="N43" s="1222"/>
      <c r="O43" s="423"/>
      <c r="P43" s="1237"/>
      <c r="Q43" s="422"/>
      <c r="R43" s="1221"/>
      <c r="S43" s="422"/>
      <c r="T43" s="1222"/>
      <c r="U43" s="424"/>
      <c r="V43" s="1237"/>
      <c r="W43" s="422"/>
      <c r="X43" s="422"/>
      <c r="Y43" s="569"/>
      <c r="Z43" s="569"/>
      <c r="AA43" s="422"/>
      <c r="AB43" s="1222"/>
      <c r="AC43" s="424"/>
      <c r="AD43" s="1237"/>
      <c r="AE43" s="422"/>
      <c r="AF43" s="422"/>
      <c r="AG43" s="569"/>
      <c r="AH43" s="569"/>
      <c r="AI43" s="422"/>
      <c r="AJ43" s="1222"/>
      <c r="AK43" s="424"/>
      <c r="AL43" s="1237"/>
      <c r="AM43" s="422"/>
      <c r="AN43" s="422"/>
      <c r="AO43" s="422"/>
      <c r="AP43" s="569"/>
      <c r="AQ43" s="569"/>
      <c r="AR43" s="422"/>
      <c r="AS43" s="1222"/>
      <c r="AT43" s="425"/>
      <c r="AU43" s="1237"/>
      <c r="AV43" s="422"/>
      <c r="AW43" s="422"/>
      <c r="AX43" s="569"/>
      <c r="AY43" s="569"/>
      <c r="AZ43" s="422"/>
      <c r="BA43" s="1222"/>
      <c r="BB43" s="424"/>
      <c r="BC43" s="1237"/>
      <c r="BD43" s="422"/>
      <c r="BE43" s="422"/>
      <c r="BF43" s="569"/>
      <c r="BG43" s="569"/>
      <c r="BH43" s="422"/>
      <c r="BI43" s="1222"/>
      <c r="BJ43" s="424"/>
      <c r="BK43" s="1237"/>
      <c r="BL43" s="422"/>
      <c r="BM43" s="422"/>
      <c r="BN43" s="422"/>
      <c r="BO43" s="569"/>
      <c r="BP43" s="569"/>
      <c r="BQ43" s="422"/>
      <c r="BR43" s="1222"/>
      <c r="BS43" s="424"/>
      <c r="BT43" s="1237"/>
      <c r="BU43" s="422"/>
      <c r="BV43" s="422"/>
      <c r="BW43" s="569"/>
      <c r="BX43" s="569"/>
      <c r="BY43" s="422"/>
      <c r="BZ43" s="1222"/>
      <c r="CA43" s="424"/>
      <c r="CB43" s="1237"/>
      <c r="CC43" s="422"/>
      <c r="CD43" s="422"/>
      <c r="CE43" s="569"/>
      <c r="CF43" s="569"/>
      <c r="CG43" s="422"/>
      <c r="CH43" s="1222"/>
      <c r="CI43" s="424"/>
      <c r="CJ43" s="1237"/>
      <c r="CK43" s="422"/>
      <c r="CL43" s="422"/>
      <c r="CM43" s="569"/>
      <c r="CN43" s="569"/>
      <c r="CO43" s="422"/>
      <c r="CP43" s="1222"/>
      <c r="CQ43" s="423"/>
      <c r="CR43" s="800"/>
      <c r="CS43" s="422"/>
      <c r="CT43" s="422"/>
      <c r="CU43" s="422">
        <f t="shared" si="12"/>
        <v>0</v>
      </c>
      <c r="CV43" s="422">
        <f t="shared" si="13"/>
        <v>0</v>
      </c>
      <c r="CW43" s="422"/>
      <c r="CX43" s="422" t="str">
        <f t="shared" si="18"/>
        <v>-</v>
      </c>
      <c r="CY43" s="1224"/>
      <c r="CZ43" s="422"/>
      <c r="DA43" s="422"/>
      <c r="DB43" s="422"/>
      <c r="DC43" s="422"/>
      <c r="DD43" s="422"/>
      <c r="DE43" s="423"/>
      <c r="DF43" s="423"/>
      <c r="DG43" s="423"/>
      <c r="DH43" s="423"/>
      <c r="DI43" s="778"/>
      <c r="DJ43" s="1181">
        <f t="shared" si="14"/>
        <v>0</v>
      </c>
      <c r="DK43" s="1181">
        <f t="shared" si="15"/>
        <v>0</v>
      </c>
      <c r="DL43" s="1181">
        <f t="shared" si="16"/>
        <v>0</v>
      </c>
      <c r="DM43" s="1181">
        <f t="shared" si="17"/>
        <v>0</v>
      </c>
      <c r="DX43" s="389">
        <f t="shared" si="19"/>
        <v>0</v>
      </c>
      <c r="DY43" s="389">
        <f t="shared" si="20"/>
        <v>0</v>
      </c>
      <c r="DZ43" s="389">
        <f t="shared" si="21"/>
        <v>0</v>
      </c>
    </row>
    <row r="44" spans="2:130" s="801" customFormat="1" ht="7.5" hidden="1" customHeight="1">
      <c r="B44" s="1219"/>
      <c r="C44" s="665" t="s">
        <v>858</v>
      </c>
      <c r="D44" s="422"/>
      <c r="E44" s="422"/>
      <c r="F44" s="1221"/>
      <c r="G44" s="422"/>
      <c r="H44" s="1222"/>
      <c r="I44" s="1223"/>
      <c r="J44" s="422"/>
      <c r="K44" s="422"/>
      <c r="L44" s="1221"/>
      <c r="M44" s="422"/>
      <c r="N44" s="1222"/>
      <c r="O44" s="423"/>
      <c r="P44" s="422"/>
      <c r="Q44" s="422"/>
      <c r="R44" s="1221"/>
      <c r="S44" s="422"/>
      <c r="T44" s="1222"/>
      <c r="U44" s="424"/>
      <c r="V44" s="422"/>
      <c r="W44" s="422"/>
      <c r="X44" s="422"/>
      <c r="Y44" s="569"/>
      <c r="Z44" s="569"/>
      <c r="AA44" s="422"/>
      <c r="AB44" s="1222"/>
      <c r="AC44" s="424"/>
      <c r="AD44" s="422"/>
      <c r="AE44" s="422"/>
      <c r="AF44" s="422"/>
      <c r="AG44" s="569"/>
      <c r="AH44" s="569"/>
      <c r="AI44" s="422"/>
      <c r="AJ44" s="1222"/>
      <c r="AK44" s="424"/>
      <c r="AL44" s="422"/>
      <c r="AM44" s="422"/>
      <c r="AN44" s="422"/>
      <c r="AO44" s="422"/>
      <c r="AP44" s="569"/>
      <c r="AQ44" s="569"/>
      <c r="AR44" s="422"/>
      <c r="AS44" s="1222"/>
      <c r="AT44" s="425"/>
      <c r="AU44" s="422"/>
      <c r="AV44" s="422"/>
      <c r="AW44" s="422"/>
      <c r="AX44" s="569"/>
      <c r="AY44" s="569"/>
      <c r="AZ44" s="422"/>
      <c r="BA44" s="1222"/>
      <c r="BB44" s="424"/>
      <c r="BC44" s="422"/>
      <c r="BD44" s="422"/>
      <c r="BE44" s="422"/>
      <c r="BF44" s="569"/>
      <c r="BG44" s="569"/>
      <c r="BH44" s="422"/>
      <c r="BI44" s="1222"/>
      <c r="BJ44" s="424"/>
      <c r="BK44" s="422"/>
      <c r="BL44" s="422"/>
      <c r="BM44" s="422"/>
      <c r="BN44" s="422"/>
      <c r="BO44" s="569"/>
      <c r="BP44" s="569"/>
      <c r="BQ44" s="422"/>
      <c r="BR44" s="1222"/>
      <c r="BS44" s="424"/>
      <c r="BT44" s="422"/>
      <c r="BU44" s="422"/>
      <c r="BV44" s="422"/>
      <c r="BW44" s="569"/>
      <c r="BX44" s="569"/>
      <c r="BY44" s="422"/>
      <c r="BZ44" s="1222"/>
      <c r="CA44" s="424"/>
      <c r="CB44" s="422"/>
      <c r="CC44" s="422"/>
      <c r="CD44" s="422"/>
      <c r="CE44" s="569"/>
      <c r="CF44" s="569"/>
      <c r="CG44" s="422"/>
      <c r="CH44" s="1222"/>
      <c r="CI44" s="424"/>
      <c r="CJ44" s="422"/>
      <c r="CK44" s="422"/>
      <c r="CL44" s="422"/>
      <c r="CM44" s="569"/>
      <c r="CN44" s="569"/>
      <c r="CO44" s="422"/>
      <c r="CP44" s="1222"/>
      <c r="CQ44" s="423"/>
      <c r="CR44" s="800"/>
      <c r="CS44" s="422"/>
      <c r="CT44" s="422"/>
      <c r="CU44" s="422"/>
      <c r="CV44" s="422"/>
      <c r="CW44" s="422"/>
      <c r="CX44" s="422" t="str">
        <f t="shared" si="18"/>
        <v>-</v>
      </c>
      <c r="CY44" s="1224"/>
      <c r="CZ44" s="422"/>
      <c r="DA44" s="422"/>
      <c r="DB44" s="422"/>
      <c r="DC44" s="422"/>
      <c r="DD44" s="422"/>
      <c r="DE44" s="423"/>
      <c r="DF44" s="423"/>
      <c r="DG44" s="423"/>
      <c r="DH44" s="423"/>
      <c r="DI44" s="778"/>
      <c r="DJ44" s="1181">
        <f t="shared" si="14"/>
        <v>0</v>
      </c>
      <c r="DK44" s="1181">
        <f t="shared" si="15"/>
        <v>0</v>
      </c>
      <c r="DL44" s="1181">
        <f t="shared" si="16"/>
        <v>0</v>
      </c>
      <c r="DM44" s="1181">
        <f t="shared" si="17"/>
        <v>0</v>
      </c>
      <c r="DX44" s="389">
        <f t="shared" si="19"/>
        <v>0</v>
      </c>
      <c r="DY44" s="389">
        <f t="shared" si="20"/>
        <v>0</v>
      </c>
      <c r="DZ44" s="389">
        <f t="shared" si="21"/>
        <v>0</v>
      </c>
    </row>
    <row r="45" spans="2:130" s="777" customFormat="1" ht="12.75" hidden="1" customHeight="1">
      <c r="B45" s="1238" t="s">
        <v>562</v>
      </c>
      <c r="C45" s="665" t="s">
        <v>859</v>
      </c>
      <c r="D45" s="1239"/>
      <c r="E45" s="1239"/>
      <c r="F45" s="1240"/>
      <c r="G45" s="1239"/>
      <c r="H45" s="1241"/>
      <c r="I45" s="1230"/>
      <c r="J45" s="1239"/>
      <c r="K45" s="1239"/>
      <c r="L45" s="1240"/>
      <c r="M45" s="1239"/>
      <c r="N45" s="1241"/>
      <c r="O45" s="772"/>
      <c r="P45" s="1239"/>
      <c r="Q45" s="1239"/>
      <c r="R45" s="1240"/>
      <c r="S45" s="1239"/>
      <c r="T45" s="1241"/>
      <c r="U45" s="773"/>
      <c r="V45" s="1239"/>
      <c r="W45" s="1239"/>
      <c r="X45" s="1239"/>
      <c r="Y45" s="1242"/>
      <c r="Z45" s="1242"/>
      <c r="AA45" s="1239"/>
      <c r="AB45" s="1241"/>
      <c r="AC45" s="773"/>
      <c r="AD45" s="1239"/>
      <c r="AE45" s="1239"/>
      <c r="AF45" s="1239"/>
      <c r="AG45" s="1242"/>
      <c r="AH45" s="1242"/>
      <c r="AI45" s="1239"/>
      <c r="AJ45" s="1241"/>
      <c r="AK45" s="773"/>
      <c r="AL45" s="1239"/>
      <c r="AM45" s="1239"/>
      <c r="AN45" s="1239"/>
      <c r="AO45" s="1239"/>
      <c r="AP45" s="1242"/>
      <c r="AQ45" s="1242"/>
      <c r="AR45" s="1239"/>
      <c r="AS45" s="1241"/>
      <c r="AT45" s="1233"/>
      <c r="AU45" s="1239"/>
      <c r="AV45" s="1239"/>
      <c r="AW45" s="1239"/>
      <c r="AX45" s="1242"/>
      <c r="AY45" s="1242"/>
      <c r="AZ45" s="1239"/>
      <c r="BA45" s="1241"/>
      <c r="BB45" s="773"/>
      <c r="BC45" s="1239"/>
      <c r="BD45" s="1239"/>
      <c r="BE45" s="1239"/>
      <c r="BF45" s="1242"/>
      <c r="BG45" s="1242"/>
      <c r="BH45" s="1239"/>
      <c r="BI45" s="1241"/>
      <c r="BJ45" s="773"/>
      <c r="BK45" s="1239"/>
      <c r="BL45" s="1239"/>
      <c r="BM45" s="1239"/>
      <c r="BN45" s="1239"/>
      <c r="BO45" s="1242"/>
      <c r="BP45" s="1242"/>
      <c r="BQ45" s="1239"/>
      <c r="BR45" s="1241"/>
      <c r="BS45" s="773"/>
      <c r="BT45" s="1239"/>
      <c r="BU45" s="1239"/>
      <c r="BV45" s="1239"/>
      <c r="BW45" s="1242"/>
      <c r="BX45" s="1242"/>
      <c r="BY45" s="1239"/>
      <c r="BZ45" s="1241"/>
      <c r="CA45" s="773"/>
      <c r="CB45" s="1239"/>
      <c r="CC45" s="1239"/>
      <c r="CD45" s="1239"/>
      <c r="CE45" s="1242"/>
      <c r="CF45" s="1242"/>
      <c r="CG45" s="1239"/>
      <c r="CH45" s="1241"/>
      <c r="CI45" s="773"/>
      <c r="CJ45" s="1239"/>
      <c r="CK45" s="1239"/>
      <c r="CL45" s="1239"/>
      <c r="CM45" s="1242"/>
      <c r="CN45" s="1242"/>
      <c r="CO45" s="1239"/>
      <c r="CP45" s="1241"/>
      <c r="CQ45" s="772"/>
      <c r="CR45" s="776"/>
      <c r="CS45" s="742"/>
      <c r="CT45" s="1239"/>
      <c r="CU45" s="1239">
        <f t="shared" ref="CU45:CU90" si="22">CR45-CS45</f>
        <v>0</v>
      </c>
      <c r="CV45" s="1239">
        <f t="shared" ref="CV45:CV90" si="23">CR45-CT45</f>
        <v>0</v>
      </c>
      <c r="CW45" s="1239"/>
      <c r="CX45" s="1239" t="str">
        <f t="shared" si="18"/>
        <v>-</v>
      </c>
      <c r="CY45" s="1243"/>
      <c r="CZ45" s="1239"/>
      <c r="DA45" s="1239"/>
      <c r="DB45" s="1239"/>
      <c r="DC45" s="1239"/>
      <c r="DD45" s="1239"/>
      <c r="DE45" s="772" t="e">
        <f>+CZ45/DD45-1</f>
        <v>#DIV/0!</v>
      </c>
      <c r="DF45" s="772" t="e">
        <f>+DA45/DD45-1</f>
        <v>#DIV/0!</v>
      </c>
      <c r="DG45" s="772" t="e">
        <f>+DB45/DD45-1</f>
        <v>#DIV/0!</v>
      </c>
      <c r="DH45" s="772" t="e">
        <f>+DC45/DD45-1</f>
        <v>#DIV/0!</v>
      </c>
      <c r="DI45" s="1236"/>
      <c r="DJ45" s="1181">
        <f t="shared" si="14"/>
        <v>0</v>
      </c>
      <c r="DK45" s="1181">
        <f t="shared" si="15"/>
        <v>0</v>
      </c>
      <c r="DL45" s="1181">
        <f t="shared" si="16"/>
        <v>0</v>
      </c>
      <c r="DM45" s="1181">
        <f t="shared" si="17"/>
        <v>0</v>
      </c>
      <c r="DX45" s="389">
        <f t="shared" si="19"/>
        <v>0</v>
      </c>
      <c r="DY45" s="389">
        <f t="shared" si="20"/>
        <v>0</v>
      </c>
      <c r="DZ45" s="389">
        <f t="shared" si="21"/>
        <v>0</v>
      </c>
    </row>
    <row r="46" spans="2:130" s="801" customFormat="1" ht="12.75" hidden="1" customHeight="1">
      <c r="B46" s="1219" t="s">
        <v>816</v>
      </c>
      <c r="C46" s="665" t="s">
        <v>860</v>
      </c>
      <c r="D46" s="569"/>
      <c r="E46" s="422"/>
      <c r="F46" s="1221"/>
      <c r="G46" s="422"/>
      <c r="H46" s="1222"/>
      <c r="I46" s="1223"/>
      <c r="J46" s="569"/>
      <c r="K46" s="422"/>
      <c r="L46" s="1221"/>
      <c r="M46" s="422"/>
      <c r="N46" s="1222"/>
      <c r="O46" s="423"/>
      <c r="P46" s="569"/>
      <c r="Q46" s="422"/>
      <c r="R46" s="1221"/>
      <c r="S46" s="422"/>
      <c r="T46" s="1222"/>
      <c r="U46" s="424"/>
      <c r="V46" s="569"/>
      <c r="W46" s="422"/>
      <c r="X46" s="422"/>
      <c r="Y46" s="569"/>
      <c r="Z46" s="569"/>
      <c r="AA46" s="422"/>
      <c r="AB46" s="1222"/>
      <c r="AC46" s="424"/>
      <c r="AD46" s="569"/>
      <c r="AE46" s="422"/>
      <c r="AF46" s="422"/>
      <c r="AG46" s="569"/>
      <c r="AH46" s="569"/>
      <c r="AI46" s="422"/>
      <c r="AJ46" s="1222"/>
      <c r="AK46" s="424"/>
      <c r="AL46" s="569"/>
      <c r="AM46" s="422"/>
      <c r="AN46" s="422"/>
      <c r="AO46" s="422"/>
      <c r="AP46" s="569"/>
      <c r="AQ46" s="569"/>
      <c r="AR46" s="422"/>
      <c r="AS46" s="1222"/>
      <c r="AT46" s="425"/>
      <c r="AU46" s="569"/>
      <c r="AV46" s="422"/>
      <c r="AW46" s="422"/>
      <c r="AX46" s="569"/>
      <c r="AY46" s="569"/>
      <c r="AZ46" s="422"/>
      <c r="BA46" s="1222"/>
      <c r="BB46" s="424"/>
      <c r="BC46" s="569"/>
      <c r="BD46" s="422"/>
      <c r="BE46" s="422"/>
      <c r="BF46" s="569"/>
      <c r="BG46" s="569"/>
      <c r="BH46" s="422"/>
      <c r="BI46" s="1222"/>
      <c r="BJ46" s="424"/>
      <c r="BK46" s="569"/>
      <c r="BL46" s="422"/>
      <c r="BM46" s="422"/>
      <c r="BN46" s="422"/>
      <c r="BO46" s="569"/>
      <c r="BP46" s="569"/>
      <c r="BQ46" s="422"/>
      <c r="BR46" s="1222"/>
      <c r="BS46" s="424"/>
      <c r="BT46" s="569"/>
      <c r="BU46" s="422"/>
      <c r="BV46" s="422"/>
      <c r="BW46" s="569"/>
      <c r="BX46" s="569"/>
      <c r="BY46" s="422"/>
      <c r="BZ46" s="1222"/>
      <c r="CA46" s="424"/>
      <c r="CB46" s="569"/>
      <c r="CC46" s="422"/>
      <c r="CD46" s="422"/>
      <c r="CE46" s="569"/>
      <c r="CF46" s="569"/>
      <c r="CG46" s="422"/>
      <c r="CH46" s="1222"/>
      <c r="CI46" s="424"/>
      <c r="CJ46" s="569"/>
      <c r="CK46" s="422"/>
      <c r="CL46" s="422"/>
      <c r="CM46" s="569"/>
      <c r="CN46" s="569"/>
      <c r="CO46" s="422"/>
      <c r="CP46" s="1222"/>
      <c r="CQ46" s="423"/>
      <c r="CR46" s="800"/>
      <c r="CS46" s="422"/>
      <c r="CT46" s="422"/>
      <c r="CU46" s="422">
        <f t="shared" si="22"/>
        <v>0</v>
      </c>
      <c r="CV46" s="422">
        <f t="shared" si="23"/>
        <v>0</v>
      </c>
      <c r="CW46" s="422"/>
      <c r="CX46" s="422" t="str">
        <f t="shared" si="18"/>
        <v>-</v>
      </c>
      <c r="CY46" s="1224"/>
      <c r="CZ46" s="422"/>
      <c r="DA46" s="422"/>
      <c r="DB46" s="422"/>
      <c r="DC46" s="422"/>
      <c r="DD46" s="422"/>
      <c r="DE46" s="423" t="e">
        <f>+CZ46/DD46-1</f>
        <v>#DIV/0!</v>
      </c>
      <c r="DF46" s="423" t="e">
        <f>+DA46/DD46-1</f>
        <v>#DIV/0!</v>
      </c>
      <c r="DG46" s="423" t="e">
        <f>+DB46/DD46-1</f>
        <v>#DIV/0!</v>
      </c>
      <c r="DH46" s="423" t="e">
        <f>+DC46/DD46-1</f>
        <v>#DIV/0!</v>
      </c>
      <c r="DI46" s="778"/>
      <c r="DJ46" s="1181">
        <f t="shared" si="14"/>
        <v>0</v>
      </c>
      <c r="DK46" s="1181">
        <f t="shared" si="15"/>
        <v>0</v>
      </c>
      <c r="DL46" s="1181">
        <f t="shared" si="16"/>
        <v>0</v>
      </c>
      <c r="DM46" s="1181">
        <f t="shared" si="17"/>
        <v>0</v>
      </c>
      <c r="DX46" s="389">
        <f t="shared" si="19"/>
        <v>0</v>
      </c>
      <c r="DY46" s="389">
        <f t="shared" si="20"/>
        <v>0</v>
      </c>
      <c r="DZ46" s="389">
        <f t="shared" si="21"/>
        <v>0</v>
      </c>
    </row>
    <row r="47" spans="2:130" s="801" customFormat="1" ht="12.75" hidden="1" customHeight="1">
      <c r="B47" s="1219" t="s">
        <v>818</v>
      </c>
      <c r="C47" s="665" t="s">
        <v>861</v>
      </c>
      <c r="D47" s="569"/>
      <c r="E47" s="422"/>
      <c r="F47" s="1221"/>
      <c r="G47" s="422"/>
      <c r="H47" s="1222"/>
      <c r="I47" s="1223"/>
      <c r="J47" s="569"/>
      <c r="K47" s="422"/>
      <c r="L47" s="1221"/>
      <c r="M47" s="422"/>
      <c r="N47" s="1222"/>
      <c r="O47" s="423"/>
      <c r="P47" s="569"/>
      <c r="Q47" s="422"/>
      <c r="R47" s="1221"/>
      <c r="S47" s="422"/>
      <c r="T47" s="1222"/>
      <c r="U47" s="424"/>
      <c r="V47" s="569"/>
      <c r="W47" s="422"/>
      <c r="X47" s="422"/>
      <c r="Y47" s="569"/>
      <c r="Z47" s="569"/>
      <c r="AA47" s="422"/>
      <c r="AB47" s="1222"/>
      <c r="AC47" s="424"/>
      <c r="AD47" s="569"/>
      <c r="AE47" s="422"/>
      <c r="AF47" s="422"/>
      <c r="AG47" s="569"/>
      <c r="AH47" s="569"/>
      <c r="AI47" s="422"/>
      <c r="AJ47" s="1222"/>
      <c r="AK47" s="424"/>
      <c r="AL47" s="569"/>
      <c r="AM47" s="422"/>
      <c r="AN47" s="422"/>
      <c r="AO47" s="422"/>
      <c r="AP47" s="569"/>
      <c r="AQ47" s="569"/>
      <c r="AR47" s="422"/>
      <c r="AS47" s="1222"/>
      <c r="AT47" s="425"/>
      <c r="AU47" s="569"/>
      <c r="AV47" s="422"/>
      <c r="AW47" s="422"/>
      <c r="AX47" s="569"/>
      <c r="AY47" s="569"/>
      <c r="AZ47" s="422"/>
      <c r="BA47" s="1222"/>
      <c r="BB47" s="424"/>
      <c r="BC47" s="569"/>
      <c r="BD47" s="422"/>
      <c r="BE47" s="422"/>
      <c r="BF47" s="569"/>
      <c r="BG47" s="569"/>
      <c r="BH47" s="422"/>
      <c r="BI47" s="1222"/>
      <c r="BJ47" s="424"/>
      <c r="BK47" s="569"/>
      <c r="BL47" s="422"/>
      <c r="BM47" s="422"/>
      <c r="BN47" s="422"/>
      <c r="BO47" s="569"/>
      <c r="BP47" s="569"/>
      <c r="BQ47" s="422"/>
      <c r="BR47" s="1222"/>
      <c r="BS47" s="424"/>
      <c r="BT47" s="569"/>
      <c r="BU47" s="422"/>
      <c r="BV47" s="422"/>
      <c r="BW47" s="569"/>
      <c r="BX47" s="569"/>
      <c r="BY47" s="422"/>
      <c r="BZ47" s="1222"/>
      <c r="CA47" s="424"/>
      <c r="CB47" s="569"/>
      <c r="CC47" s="422"/>
      <c r="CD47" s="422"/>
      <c r="CE47" s="569"/>
      <c r="CF47" s="569"/>
      <c r="CG47" s="422"/>
      <c r="CH47" s="1222"/>
      <c r="CI47" s="424"/>
      <c r="CJ47" s="569"/>
      <c r="CK47" s="422"/>
      <c r="CL47" s="422"/>
      <c r="CM47" s="569"/>
      <c r="CN47" s="569"/>
      <c r="CO47" s="422"/>
      <c r="CP47" s="1222"/>
      <c r="CQ47" s="423"/>
      <c r="CR47" s="800"/>
      <c r="CS47" s="422"/>
      <c r="CT47" s="422"/>
      <c r="CU47" s="422">
        <f t="shared" si="22"/>
        <v>0</v>
      </c>
      <c r="CV47" s="422">
        <f t="shared" si="23"/>
        <v>0</v>
      </c>
      <c r="CW47" s="422"/>
      <c r="CX47" s="422" t="str">
        <f t="shared" si="18"/>
        <v>-</v>
      </c>
      <c r="CY47" s="1224"/>
      <c r="CZ47" s="422"/>
      <c r="DA47" s="422"/>
      <c r="DB47" s="422"/>
      <c r="DC47" s="422"/>
      <c r="DD47" s="422"/>
      <c r="DE47" s="423" t="e">
        <f>+CZ47/DD47-1</f>
        <v>#DIV/0!</v>
      </c>
      <c r="DF47" s="423" t="e">
        <f>+DA47/DD47-1</f>
        <v>#DIV/0!</v>
      </c>
      <c r="DG47" s="423" t="e">
        <f>+DB47/DD47-1</f>
        <v>#DIV/0!</v>
      </c>
      <c r="DH47" s="423" t="e">
        <f>+DC47/DD47-1</f>
        <v>#DIV/0!</v>
      </c>
      <c r="DI47" s="778"/>
      <c r="DJ47" s="1181">
        <f t="shared" si="14"/>
        <v>0</v>
      </c>
      <c r="DK47" s="1181">
        <f t="shared" si="15"/>
        <v>0</v>
      </c>
      <c r="DL47" s="1181">
        <f t="shared" si="16"/>
        <v>0</v>
      </c>
      <c r="DM47" s="1181">
        <f t="shared" si="17"/>
        <v>0</v>
      </c>
      <c r="DX47" s="389">
        <f t="shared" si="19"/>
        <v>0</v>
      </c>
      <c r="DY47" s="389">
        <f t="shared" si="20"/>
        <v>0</v>
      </c>
      <c r="DZ47" s="389">
        <f t="shared" si="21"/>
        <v>0</v>
      </c>
    </row>
    <row r="48" spans="2:130" s="801" customFormat="1" ht="12.75" hidden="1" customHeight="1">
      <c r="B48" s="1219" t="s">
        <v>820</v>
      </c>
      <c r="C48" s="665" t="s">
        <v>862</v>
      </c>
      <c r="D48" s="569"/>
      <c r="E48" s="422"/>
      <c r="F48" s="1221"/>
      <c r="G48" s="422"/>
      <c r="H48" s="1222"/>
      <c r="I48" s="1223"/>
      <c r="J48" s="569"/>
      <c r="K48" s="422"/>
      <c r="L48" s="1221"/>
      <c r="M48" s="422"/>
      <c r="N48" s="1222"/>
      <c r="O48" s="423"/>
      <c r="P48" s="569"/>
      <c r="Q48" s="422"/>
      <c r="R48" s="1221"/>
      <c r="S48" s="422"/>
      <c r="T48" s="1222"/>
      <c r="U48" s="424"/>
      <c r="V48" s="569"/>
      <c r="W48" s="422"/>
      <c r="X48" s="422"/>
      <c r="Y48" s="569"/>
      <c r="Z48" s="569"/>
      <c r="AA48" s="422"/>
      <c r="AB48" s="1222"/>
      <c r="AC48" s="424"/>
      <c r="AD48" s="569"/>
      <c r="AE48" s="422"/>
      <c r="AF48" s="422"/>
      <c r="AG48" s="569"/>
      <c r="AH48" s="569"/>
      <c r="AI48" s="422"/>
      <c r="AJ48" s="1222"/>
      <c r="AK48" s="424"/>
      <c r="AL48" s="569"/>
      <c r="AM48" s="422"/>
      <c r="AN48" s="422"/>
      <c r="AO48" s="422"/>
      <c r="AP48" s="569"/>
      <c r="AQ48" s="569"/>
      <c r="AR48" s="422"/>
      <c r="AS48" s="1222"/>
      <c r="AT48" s="425"/>
      <c r="AU48" s="569"/>
      <c r="AV48" s="422"/>
      <c r="AW48" s="422"/>
      <c r="AX48" s="569"/>
      <c r="AY48" s="569"/>
      <c r="AZ48" s="422"/>
      <c r="BA48" s="1222"/>
      <c r="BB48" s="424"/>
      <c r="BC48" s="569"/>
      <c r="BD48" s="422"/>
      <c r="BE48" s="422"/>
      <c r="BF48" s="569"/>
      <c r="BG48" s="569"/>
      <c r="BH48" s="422"/>
      <c r="BI48" s="1222"/>
      <c r="BJ48" s="424"/>
      <c r="BK48" s="569"/>
      <c r="BL48" s="422"/>
      <c r="BM48" s="422"/>
      <c r="BN48" s="422"/>
      <c r="BO48" s="569"/>
      <c r="BP48" s="569"/>
      <c r="BQ48" s="422"/>
      <c r="BR48" s="1222"/>
      <c r="BS48" s="424"/>
      <c r="BT48" s="569"/>
      <c r="BU48" s="422"/>
      <c r="BV48" s="422"/>
      <c r="BW48" s="569"/>
      <c r="BX48" s="569"/>
      <c r="BY48" s="422"/>
      <c r="BZ48" s="1222"/>
      <c r="CA48" s="424"/>
      <c r="CB48" s="569"/>
      <c r="CC48" s="422"/>
      <c r="CD48" s="422"/>
      <c r="CE48" s="569"/>
      <c r="CF48" s="569"/>
      <c r="CG48" s="422"/>
      <c r="CH48" s="1222"/>
      <c r="CI48" s="424"/>
      <c r="CJ48" s="569"/>
      <c r="CK48" s="422"/>
      <c r="CL48" s="422"/>
      <c r="CM48" s="569"/>
      <c r="CN48" s="569"/>
      <c r="CO48" s="422"/>
      <c r="CP48" s="1222"/>
      <c r="CQ48" s="423"/>
      <c r="CR48" s="800"/>
      <c r="CS48" s="422"/>
      <c r="CT48" s="422"/>
      <c r="CU48" s="422">
        <f t="shared" si="22"/>
        <v>0</v>
      </c>
      <c r="CV48" s="422">
        <f t="shared" si="23"/>
        <v>0</v>
      </c>
      <c r="CW48" s="422"/>
      <c r="CX48" s="422" t="str">
        <f t="shared" si="18"/>
        <v>-</v>
      </c>
      <c r="CY48" s="1224"/>
      <c r="CZ48" s="422"/>
      <c r="DA48" s="422"/>
      <c r="DB48" s="422"/>
      <c r="DC48" s="422"/>
      <c r="DD48" s="422"/>
      <c r="DE48" s="423" t="e">
        <f>+CZ48/DD48-1</f>
        <v>#DIV/0!</v>
      </c>
      <c r="DF48" s="423" t="e">
        <f>+DA48/DD48-1</f>
        <v>#DIV/0!</v>
      </c>
      <c r="DG48" s="423" t="e">
        <f>+DB48/DD48-1</f>
        <v>#DIV/0!</v>
      </c>
      <c r="DH48" s="423" t="e">
        <f>+DC48/DD48-1</f>
        <v>#DIV/0!</v>
      </c>
      <c r="DI48" s="778"/>
      <c r="DJ48" s="1181">
        <f t="shared" si="14"/>
        <v>0</v>
      </c>
      <c r="DK48" s="1181">
        <f t="shared" si="15"/>
        <v>0</v>
      </c>
      <c r="DL48" s="1181">
        <f t="shared" si="16"/>
        <v>0</v>
      </c>
      <c r="DM48" s="1181">
        <f t="shared" si="17"/>
        <v>0</v>
      </c>
      <c r="DX48" s="389">
        <f t="shared" si="19"/>
        <v>0</v>
      </c>
      <c r="DY48" s="389">
        <f t="shared" si="20"/>
        <v>0</v>
      </c>
      <c r="DZ48" s="389">
        <f t="shared" si="21"/>
        <v>0</v>
      </c>
    </row>
    <row r="49" spans="2:130" s="801" customFormat="1" ht="12.75" hidden="1" customHeight="1">
      <c r="B49" s="1219" t="s">
        <v>822</v>
      </c>
      <c r="C49" s="665" t="s">
        <v>863</v>
      </c>
      <c r="D49" s="569"/>
      <c r="E49" s="422"/>
      <c r="F49" s="1221"/>
      <c r="G49" s="422"/>
      <c r="H49" s="1222"/>
      <c r="I49" s="1223"/>
      <c r="J49" s="569"/>
      <c r="K49" s="422"/>
      <c r="L49" s="1221"/>
      <c r="M49" s="422"/>
      <c r="N49" s="1222"/>
      <c r="O49" s="423"/>
      <c r="P49" s="569"/>
      <c r="Q49" s="422"/>
      <c r="R49" s="1221"/>
      <c r="S49" s="422"/>
      <c r="T49" s="1222"/>
      <c r="U49" s="424"/>
      <c r="V49" s="569"/>
      <c r="W49" s="422"/>
      <c r="X49" s="422"/>
      <c r="Y49" s="569"/>
      <c r="Z49" s="569"/>
      <c r="AA49" s="422"/>
      <c r="AB49" s="1222"/>
      <c r="AC49" s="424"/>
      <c r="AD49" s="569"/>
      <c r="AE49" s="422"/>
      <c r="AF49" s="422"/>
      <c r="AG49" s="569"/>
      <c r="AH49" s="569"/>
      <c r="AI49" s="422"/>
      <c r="AJ49" s="1222"/>
      <c r="AK49" s="424"/>
      <c r="AL49" s="569"/>
      <c r="AM49" s="422"/>
      <c r="AN49" s="422"/>
      <c r="AO49" s="422"/>
      <c r="AP49" s="569"/>
      <c r="AQ49" s="569"/>
      <c r="AR49" s="422"/>
      <c r="AS49" s="1222"/>
      <c r="AT49" s="425"/>
      <c r="AU49" s="569"/>
      <c r="AV49" s="422"/>
      <c r="AW49" s="422"/>
      <c r="AX49" s="569"/>
      <c r="AY49" s="569"/>
      <c r="AZ49" s="422"/>
      <c r="BA49" s="1222"/>
      <c r="BB49" s="424"/>
      <c r="BC49" s="569"/>
      <c r="BD49" s="422"/>
      <c r="BE49" s="422"/>
      <c r="BF49" s="569"/>
      <c r="BG49" s="569"/>
      <c r="BH49" s="422"/>
      <c r="BI49" s="1222"/>
      <c r="BJ49" s="424"/>
      <c r="BK49" s="569"/>
      <c r="BL49" s="422"/>
      <c r="BM49" s="422"/>
      <c r="BN49" s="422"/>
      <c r="BO49" s="569"/>
      <c r="BP49" s="569"/>
      <c r="BQ49" s="422"/>
      <c r="BR49" s="1222"/>
      <c r="BS49" s="424"/>
      <c r="BT49" s="569"/>
      <c r="BU49" s="422"/>
      <c r="BV49" s="422"/>
      <c r="BW49" s="569"/>
      <c r="BX49" s="569"/>
      <c r="BY49" s="422"/>
      <c r="BZ49" s="1222"/>
      <c r="CA49" s="424"/>
      <c r="CB49" s="569"/>
      <c r="CC49" s="422"/>
      <c r="CD49" s="422"/>
      <c r="CE49" s="569"/>
      <c r="CF49" s="569"/>
      <c r="CG49" s="422"/>
      <c r="CH49" s="1222"/>
      <c r="CI49" s="424"/>
      <c r="CJ49" s="569"/>
      <c r="CK49" s="422"/>
      <c r="CL49" s="422"/>
      <c r="CM49" s="569"/>
      <c r="CN49" s="569"/>
      <c r="CO49" s="422"/>
      <c r="CP49" s="1222"/>
      <c r="CQ49" s="423"/>
      <c r="CR49" s="800"/>
      <c r="CS49" s="422"/>
      <c r="CT49" s="422"/>
      <c r="CU49" s="422">
        <f t="shared" si="22"/>
        <v>0</v>
      </c>
      <c r="CV49" s="422">
        <f t="shared" si="23"/>
        <v>0</v>
      </c>
      <c r="CW49" s="422"/>
      <c r="CX49" s="422" t="str">
        <f t="shared" si="18"/>
        <v>-</v>
      </c>
      <c r="CY49" s="1224"/>
      <c r="CZ49" s="422"/>
      <c r="DA49" s="422"/>
      <c r="DB49" s="422"/>
      <c r="DC49" s="422"/>
      <c r="DD49" s="422"/>
      <c r="DE49" s="423" t="e">
        <f>+CZ49/DD49-1</f>
        <v>#DIV/0!</v>
      </c>
      <c r="DF49" s="423" t="e">
        <f>+DA49/DD49-1</f>
        <v>#DIV/0!</v>
      </c>
      <c r="DG49" s="423" t="e">
        <f>+DB49/DD49-1</f>
        <v>#DIV/0!</v>
      </c>
      <c r="DH49" s="423" t="e">
        <f>+DC49/DD49-1</f>
        <v>#DIV/0!</v>
      </c>
      <c r="DI49" s="778"/>
      <c r="DJ49" s="1181">
        <f t="shared" si="14"/>
        <v>0</v>
      </c>
      <c r="DK49" s="1181">
        <f t="shared" si="15"/>
        <v>0</v>
      </c>
      <c r="DL49" s="1181">
        <f t="shared" si="16"/>
        <v>0</v>
      </c>
      <c r="DM49" s="1181">
        <f t="shared" si="17"/>
        <v>0</v>
      </c>
      <c r="DX49" s="389">
        <f t="shared" si="19"/>
        <v>0</v>
      </c>
      <c r="DY49" s="389">
        <f t="shared" si="20"/>
        <v>0</v>
      </c>
      <c r="DZ49" s="389">
        <f t="shared" si="21"/>
        <v>0</v>
      </c>
    </row>
    <row r="50" spans="2:130" s="801" customFormat="1" ht="12.75" hidden="1" customHeight="1">
      <c r="B50" s="1219" t="s">
        <v>824</v>
      </c>
      <c r="C50" s="665" t="s">
        <v>864</v>
      </c>
      <c r="D50" s="445"/>
      <c r="E50" s="422"/>
      <c r="F50" s="1221"/>
      <c r="G50" s="422"/>
      <c r="H50" s="1222"/>
      <c r="I50" s="1223"/>
      <c r="J50" s="445"/>
      <c r="K50" s="422"/>
      <c r="L50" s="1221"/>
      <c r="M50" s="422"/>
      <c r="N50" s="1222"/>
      <c r="O50" s="423"/>
      <c r="P50" s="445"/>
      <c r="Q50" s="422"/>
      <c r="R50" s="1221"/>
      <c r="S50" s="422"/>
      <c r="T50" s="1222"/>
      <c r="U50" s="424"/>
      <c r="V50" s="445"/>
      <c r="W50" s="422"/>
      <c r="X50" s="422"/>
      <c r="Y50" s="569"/>
      <c r="Z50" s="569"/>
      <c r="AA50" s="422"/>
      <c r="AB50" s="1222"/>
      <c r="AC50" s="424"/>
      <c r="AD50" s="445"/>
      <c r="AE50" s="422"/>
      <c r="AF50" s="422"/>
      <c r="AG50" s="569"/>
      <c r="AH50" s="569"/>
      <c r="AI50" s="422"/>
      <c r="AJ50" s="1222"/>
      <c r="AK50" s="424"/>
      <c r="AL50" s="445"/>
      <c r="AM50" s="422"/>
      <c r="AN50" s="422"/>
      <c r="AO50" s="422"/>
      <c r="AP50" s="569"/>
      <c r="AQ50" s="569"/>
      <c r="AR50" s="422"/>
      <c r="AS50" s="1222"/>
      <c r="AT50" s="425"/>
      <c r="AU50" s="445"/>
      <c r="AV50" s="422"/>
      <c r="AW50" s="422"/>
      <c r="AX50" s="569"/>
      <c r="AY50" s="569"/>
      <c r="AZ50" s="422"/>
      <c r="BA50" s="1222"/>
      <c r="BB50" s="424"/>
      <c r="BC50" s="445"/>
      <c r="BD50" s="422"/>
      <c r="BE50" s="422"/>
      <c r="BF50" s="569"/>
      <c r="BG50" s="569"/>
      <c r="BH50" s="422"/>
      <c r="BI50" s="1222"/>
      <c r="BJ50" s="424"/>
      <c r="BK50" s="445"/>
      <c r="BL50" s="422"/>
      <c r="BM50" s="422"/>
      <c r="BN50" s="422"/>
      <c r="BO50" s="569"/>
      <c r="BP50" s="569"/>
      <c r="BQ50" s="422"/>
      <c r="BR50" s="1222"/>
      <c r="BS50" s="424"/>
      <c r="BT50" s="445"/>
      <c r="BU50" s="422"/>
      <c r="BV50" s="422"/>
      <c r="BW50" s="569"/>
      <c r="BX50" s="569"/>
      <c r="BY50" s="422"/>
      <c r="BZ50" s="1222"/>
      <c r="CA50" s="424"/>
      <c r="CB50" s="445"/>
      <c r="CC50" s="422"/>
      <c r="CD50" s="422"/>
      <c r="CE50" s="569"/>
      <c r="CF50" s="569"/>
      <c r="CG50" s="422"/>
      <c r="CH50" s="1222"/>
      <c r="CI50" s="424"/>
      <c r="CJ50" s="445"/>
      <c r="CK50" s="422"/>
      <c r="CL50" s="422"/>
      <c r="CM50" s="569"/>
      <c r="CN50" s="569"/>
      <c r="CO50" s="422"/>
      <c r="CP50" s="1222"/>
      <c r="CQ50" s="423"/>
      <c r="CR50" s="800"/>
      <c r="CS50" s="422"/>
      <c r="CT50" s="422"/>
      <c r="CU50" s="422">
        <f t="shared" si="22"/>
        <v>0</v>
      </c>
      <c r="CV50" s="422">
        <f t="shared" si="23"/>
        <v>0</v>
      </c>
      <c r="CW50" s="422"/>
      <c r="CX50" s="422" t="str">
        <f t="shared" si="18"/>
        <v>-</v>
      </c>
      <c r="CY50" s="1224"/>
      <c r="CZ50" s="422"/>
      <c r="DA50" s="422"/>
      <c r="DB50" s="422"/>
      <c r="DC50" s="422"/>
      <c r="DD50" s="422"/>
      <c r="DE50" s="423"/>
      <c r="DF50" s="423"/>
      <c r="DG50" s="423"/>
      <c r="DH50" s="423"/>
      <c r="DI50" s="778"/>
      <c r="DJ50" s="1181">
        <f t="shared" si="14"/>
        <v>0</v>
      </c>
      <c r="DK50" s="1181">
        <f t="shared" si="15"/>
        <v>0</v>
      </c>
      <c r="DL50" s="1181">
        <f t="shared" si="16"/>
        <v>0</v>
      </c>
      <c r="DM50" s="1181">
        <f t="shared" si="17"/>
        <v>0</v>
      </c>
      <c r="DX50" s="389">
        <f t="shared" si="19"/>
        <v>0</v>
      </c>
      <c r="DY50" s="389">
        <f t="shared" si="20"/>
        <v>0</v>
      </c>
      <c r="DZ50" s="389">
        <f t="shared" si="21"/>
        <v>0</v>
      </c>
    </row>
    <row r="51" spans="2:130" s="801" customFormat="1" ht="12.75" hidden="1" customHeight="1">
      <c r="B51" s="1219" t="s">
        <v>826</v>
      </c>
      <c r="C51" s="665" t="s">
        <v>865</v>
      </c>
      <c r="D51" s="422"/>
      <c r="E51" s="422"/>
      <c r="F51" s="1221"/>
      <c r="G51" s="422"/>
      <c r="H51" s="1222"/>
      <c r="I51" s="1223"/>
      <c r="J51" s="422"/>
      <c r="K51" s="422"/>
      <c r="L51" s="1221"/>
      <c r="M51" s="422"/>
      <c r="N51" s="1222"/>
      <c r="O51" s="423"/>
      <c r="P51" s="422"/>
      <c r="Q51" s="422"/>
      <c r="R51" s="1221"/>
      <c r="S51" s="422"/>
      <c r="T51" s="1222"/>
      <c r="U51" s="424"/>
      <c r="V51" s="422"/>
      <c r="W51" s="422"/>
      <c r="X51" s="422"/>
      <c r="Y51" s="569"/>
      <c r="Z51" s="569"/>
      <c r="AA51" s="422"/>
      <c r="AB51" s="1222"/>
      <c r="AC51" s="424"/>
      <c r="AD51" s="422"/>
      <c r="AE51" s="422"/>
      <c r="AF51" s="422"/>
      <c r="AG51" s="569"/>
      <c r="AH51" s="569"/>
      <c r="AI51" s="422"/>
      <c r="AJ51" s="1222"/>
      <c r="AK51" s="424"/>
      <c r="AL51" s="422"/>
      <c r="AM51" s="422"/>
      <c r="AN51" s="422"/>
      <c r="AO51" s="422"/>
      <c r="AP51" s="569"/>
      <c r="AQ51" s="569"/>
      <c r="AR51" s="422"/>
      <c r="AS51" s="1222"/>
      <c r="AT51" s="425"/>
      <c r="AU51" s="422"/>
      <c r="AV51" s="422"/>
      <c r="AW51" s="422"/>
      <c r="AX51" s="569"/>
      <c r="AY51" s="569"/>
      <c r="AZ51" s="422"/>
      <c r="BA51" s="1222"/>
      <c r="BB51" s="424"/>
      <c r="BC51" s="422"/>
      <c r="BD51" s="422"/>
      <c r="BE51" s="422"/>
      <c r="BF51" s="569"/>
      <c r="BG51" s="569"/>
      <c r="BH51" s="422"/>
      <c r="BI51" s="1222"/>
      <c r="BJ51" s="424"/>
      <c r="BK51" s="422"/>
      <c r="BL51" s="422"/>
      <c r="BM51" s="422"/>
      <c r="BN51" s="422"/>
      <c r="BO51" s="569"/>
      <c r="BP51" s="569"/>
      <c r="BQ51" s="422"/>
      <c r="BR51" s="1222"/>
      <c r="BS51" s="424"/>
      <c r="BT51" s="422"/>
      <c r="BU51" s="422"/>
      <c r="BV51" s="422"/>
      <c r="BW51" s="569"/>
      <c r="BX51" s="569"/>
      <c r="BY51" s="422"/>
      <c r="BZ51" s="1222"/>
      <c r="CA51" s="424"/>
      <c r="CB51" s="422"/>
      <c r="CC51" s="422"/>
      <c r="CD51" s="422"/>
      <c r="CE51" s="569"/>
      <c r="CF51" s="569"/>
      <c r="CG51" s="422"/>
      <c r="CH51" s="1222"/>
      <c r="CI51" s="424"/>
      <c r="CJ51" s="422"/>
      <c r="CK51" s="422"/>
      <c r="CL51" s="422"/>
      <c r="CM51" s="569"/>
      <c r="CN51" s="569"/>
      <c r="CO51" s="422"/>
      <c r="CP51" s="1222"/>
      <c r="CQ51" s="423"/>
      <c r="CR51" s="800"/>
      <c r="CS51" s="422"/>
      <c r="CT51" s="422"/>
      <c r="CU51" s="422">
        <f t="shared" si="22"/>
        <v>0</v>
      </c>
      <c r="CV51" s="422">
        <f t="shared" si="23"/>
        <v>0</v>
      </c>
      <c r="CW51" s="422"/>
      <c r="CX51" s="422" t="str">
        <f t="shared" si="18"/>
        <v>-</v>
      </c>
      <c r="CY51" s="1224"/>
      <c r="CZ51" s="422"/>
      <c r="DA51" s="422"/>
      <c r="DB51" s="422"/>
      <c r="DC51" s="422"/>
      <c r="DD51" s="422"/>
      <c r="DE51" s="423"/>
      <c r="DF51" s="423"/>
      <c r="DG51" s="423"/>
      <c r="DH51" s="423"/>
      <c r="DI51" s="778"/>
      <c r="DJ51" s="1181">
        <f t="shared" si="14"/>
        <v>0</v>
      </c>
      <c r="DK51" s="1181">
        <f t="shared" si="15"/>
        <v>0</v>
      </c>
      <c r="DL51" s="1181">
        <f t="shared" si="16"/>
        <v>0</v>
      </c>
      <c r="DM51" s="1181">
        <f t="shared" si="17"/>
        <v>0</v>
      </c>
      <c r="DX51" s="389">
        <f t="shared" si="19"/>
        <v>0</v>
      </c>
      <c r="DY51" s="389">
        <f t="shared" si="20"/>
        <v>0</v>
      </c>
      <c r="DZ51" s="389">
        <f t="shared" si="21"/>
        <v>0</v>
      </c>
    </row>
    <row r="52" spans="2:130" s="801" customFormat="1" ht="12.75" hidden="1" customHeight="1">
      <c r="B52" s="1219" t="s">
        <v>828</v>
      </c>
      <c r="C52" s="665" t="s">
        <v>866</v>
      </c>
      <c r="D52" s="422"/>
      <c r="E52" s="422"/>
      <c r="F52" s="1221"/>
      <c r="G52" s="422"/>
      <c r="H52" s="1222"/>
      <c r="I52" s="1223"/>
      <c r="J52" s="422"/>
      <c r="K52" s="422"/>
      <c r="L52" s="1221"/>
      <c r="M52" s="422"/>
      <c r="N52" s="1222"/>
      <c r="O52" s="423"/>
      <c r="P52" s="422"/>
      <c r="Q52" s="422"/>
      <c r="R52" s="1221"/>
      <c r="S52" s="422"/>
      <c r="T52" s="1222"/>
      <c r="U52" s="424"/>
      <c r="V52" s="422"/>
      <c r="W52" s="422"/>
      <c r="X52" s="422"/>
      <c r="Y52" s="569"/>
      <c r="Z52" s="569"/>
      <c r="AA52" s="422"/>
      <c r="AB52" s="1222"/>
      <c r="AC52" s="424"/>
      <c r="AD52" s="422"/>
      <c r="AE52" s="422"/>
      <c r="AF52" s="422"/>
      <c r="AG52" s="569"/>
      <c r="AH52" s="569"/>
      <c r="AI52" s="422"/>
      <c r="AJ52" s="1222"/>
      <c r="AK52" s="424"/>
      <c r="AL52" s="422"/>
      <c r="AM52" s="422"/>
      <c r="AN52" s="422"/>
      <c r="AO52" s="422"/>
      <c r="AP52" s="569"/>
      <c r="AQ52" s="569"/>
      <c r="AR52" s="422"/>
      <c r="AS52" s="1222"/>
      <c r="AT52" s="425"/>
      <c r="AU52" s="422"/>
      <c r="AV52" s="422"/>
      <c r="AW52" s="422"/>
      <c r="AX52" s="569"/>
      <c r="AY52" s="569"/>
      <c r="AZ52" s="422"/>
      <c r="BA52" s="1222"/>
      <c r="BB52" s="424"/>
      <c r="BC52" s="422"/>
      <c r="BD52" s="422"/>
      <c r="BE52" s="422"/>
      <c r="BF52" s="569"/>
      <c r="BG52" s="569"/>
      <c r="BH52" s="422"/>
      <c r="BI52" s="1222"/>
      <c r="BJ52" s="424"/>
      <c r="BK52" s="422"/>
      <c r="BL52" s="422"/>
      <c r="BM52" s="422"/>
      <c r="BN52" s="422"/>
      <c r="BO52" s="569"/>
      <c r="BP52" s="569"/>
      <c r="BQ52" s="422"/>
      <c r="BR52" s="1222"/>
      <c r="BS52" s="424"/>
      <c r="BT52" s="422"/>
      <c r="BU52" s="422"/>
      <c r="BV52" s="422"/>
      <c r="BW52" s="569"/>
      <c r="BX52" s="569"/>
      <c r="BY52" s="422"/>
      <c r="BZ52" s="1222"/>
      <c r="CA52" s="424"/>
      <c r="CB52" s="422"/>
      <c r="CC52" s="422"/>
      <c r="CD52" s="422"/>
      <c r="CE52" s="569"/>
      <c r="CF52" s="569"/>
      <c r="CG52" s="422"/>
      <c r="CH52" s="1222"/>
      <c r="CI52" s="424"/>
      <c r="CJ52" s="422"/>
      <c r="CK52" s="422"/>
      <c r="CL52" s="422"/>
      <c r="CM52" s="569"/>
      <c r="CN52" s="569"/>
      <c r="CO52" s="422"/>
      <c r="CP52" s="1222"/>
      <c r="CQ52" s="423"/>
      <c r="CR52" s="800"/>
      <c r="CS52" s="422"/>
      <c r="CT52" s="422"/>
      <c r="CU52" s="422">
        <f t="shared" si="22"/>
        <v>0</v>
      </c>
      <c r="CV52" s="422">
        <f t="shared" si="23"/>
        <v>0</v>
      </c>
      <c r="CW52" s="422"/>
      <c r="CX52" s="422" t="str">
        <f t="shared" si="18"/>
        <v>-</v>
      </c>
      <c r="CY52" s="1224"/>
      <c r="CZ52" s="422"/>
      <c r="DA52" s="422"/>
      <c r="DB52" s="422"/>
      <c r="DC52" s="422"/>
      <c r="DD52" s="422"/>
      <c r="DE52" s="423" t="e">
        <f>+CZ52/DD52-1</f>
        <v>#DIV/0!</v>
      </c>
      <c r="DF52" s="423" t="e">
        <f>+DA52/DD52-1</f>
        <v>#DIV/0!</v>
      </c>
      <c r="DG52" s="423" t="e">
        <f>+DB52/DD52-1</f>
        <v>#DIV/0!</v>
      </c>
      <c r="DH52" s="423" t="e">
        <f>+DC52/DD52-1</f>
        <v>#DIV/0!</v>
      </c>
      <c r="DI52" s="778"/>
      <c r="DJ52" s="1181">
        <f t="shared" si="14"/>
        <v>0</v>
      </c>
      <c r="DK52" s="1181">
        <f t="shared" si="15"/>
        <v>0</v>
      </c>
      <c r="DL52" s="1181">
        <f t="shared" si="16"/>
        <v>0</v>
      </c>
      <c r="DM52" s="1181">
        <f t="shared" si="17"/>
        <v>0</v>
      </c>
      <c r="DX52" s="389">
        <f t="shared" si="19"/>
        <v>0</v>
      </c>
      <c r="DY52" s="389">
        <f t="shared" si="20"/>
        <v>0</v>
      </c>
      <c r="DZ52" s="389">
        <f t="shared" si="21"/>
        <v>0</v>
      </c>
    </row>
    <row r="53" spans="2:130" ht="3.75" hidden="1" customHeight="1">
      <c r="B53" s="1211"/>
      <c r="C53" s="665" t="s">
        <v>867</v>
      </c>
      <c r="D53" s="534"/>
      <c r="E53" s="534"/>
      <c r="F53" s="1213"/>
      <c r="G53" s="534"/>
      <c r="H53" s="1214"/>
      <c r="I53" s="45"/>
      <c r="J53" s="534"/>
      <c r="K53" s="534"/>
      <c r="L53" s="1213"/>
      <c r="M53" s="534"/>
      <c r="N53" s="1214"/>
      <c r="O53" s="535"/>
      <c r="P53" s="534"/>
      <c r="Q53" s="534"/>
      <c r="R53" s="1213"/>
      <c r="S53" s="534"/>
      <c r="T53" s="1214"/>
      <c r="U53" s="536"/>
      <c r="V53" s="534"/>
      <c r="W53" s="534"/>
      <c r="X53" s="534"/>
      <c r="Y53" s="1213"/>
      <c r="Z53" s="1213"/>
      <c r="AA53" s="534"/>
      <c r="AB53" s="1214"/>
      <c r="AC53" s="536"/>
      <c r="AD53" s="534"/>
      <c r="AE53" s="534"/>
      <c r="AF53" s="534"/>
      <c r="AG53" s="1213"/>
      <c r="AH53" s="1213"/>
      <c r="AI53" s="534"/>
      <c r="AJ53" s="1214"/>
      <c r="AK53" s="536"/>
      <c r="AL53" s="534"/>
      <c r="AM53" s="534"/>
      <c r="AN53" s="534"/>
      <c r="AO53" s="534"/>
      <c r="AP53" s="1213"/>
      <c r="AQ53" s="1213"/>
      <c r="AR53" s="534"/>
      <c r="AS53" s="1214"/>
      <c r="AT53" s="412"/>
      <c r="AU53" s="534"/>
      <c r="AV53" s="534"/>
      <c r="AW53" s="534"/>
      <c r="AX53" s="1213"/>
      <c r="AY53" s="1213"/>
      <c r="AZ53" s="534"/>
      <c r="BA53" s="1214"/>
      <c r="BB53" s="536"/>
      <c r="BC53" s="534"/>
      <c r="BD53" s="534"/>
      <c r="BE53" s="534"/>
      <c r="BF53" s="1213"/>
      <c r="BG53" s="1213"/>
      <c r="BH53" s="534"/>
      <c r="BI53" s="1214"/>
      <c r="BJ53" s="536"/>
      <c r="BK53" s="534"/>
      <c r="BL53" s="534"/>
      <c r="BM53" s="534"/>
      <c r="BN53" s="534"/>
      <c r="BO53" s="1213"/>
      <c r="BP53" s="1213"/>
      <c r="BQ53" s="534"/>
      <c r="BR53" s="1214"/>
      <c r="BS53" s="536"/>
      <c r="BT53" s="534"/>
      <c r="BU53" s="534"/>
      <c r="BV53" s="534"/>
      <c r="BW53" s="1213"/>
      <c r="BX53" s="1213"/>
      <c r="BY53" s="534"/>
      <c r="BZ53" s="1214"/>
      <c r="CA53" s="536"/>
      <c r="CB53" s="534"/>
      <c r="CC53" s="534"/>
      <c r="CD53" s="534"/>
      <c r="CE53" s="1213"/>
      <c r="CF53" s="1213"/>
      <c r="CG53" s="534"/>
      <c r="CH53" s="1214"/>
      <c r="CI53" s="536"/>
      <c r="CJ53" s="534"/>
      <c r="CK53" s="534"/>
      <c r="CL53" s="534"/>
      <c r="CM53" s="1213"/>
      <c r="CN53" s="1213"/>
      <c r="CO53" s="534"/>
      <c r="CP53" s="1214"/>
      <c r="CQ53" s="535"/>
      <c r="CR53" s="1244"/>
      <c r="CS53" s="534"/>
      <c r="CT53" s="534"/>
      <c r="CU53" s="534">
        <f t="shared" si="22"/>
        <v>0</v>
      </c>
      <c r="CV53" s="534">
        <f t="shared" si="23"/>
        <v>0</v>
      </c>
      <c r="CW53" s="534"/>
      <c r="CX53" s="534" t="str">
        <f t="shared" si="18"/>
        <v>-</v>
      </c>
      <c r="CY53" s="1216"/>
      <c r="CZ53" s="534"/>
      <c r="DA53" s="534"/>
      <c r="DB53" s="534"/>
      <c r="DC53" s="534"/>
      <c r="DD53" s="534"/>
      <c r="DE53" s="535"/>
      <c r="DF53" s="535"/>
      <c r="DG53" s="1074"/>
      <c r="DH53" s="1074"/>
      <c r="DI53" s="1194"/>
      <c r="DJ53" s="1181">
        <f t="shared" si="14"/>
        <v>0</v>
      </c>
      <c r="DK53" s="1181">
        <f t="shared" si="15"/>
        <v>0</v>
      </c>
      <c r="DL53" s="1181">
        <f t="shared" si="16"/>
        <v>0</v>
      </c>
      <c r="DM53" s="1181">
        <f t="shared" si="17"/>
        <v>0</v>
      </c>
      <c r="DX53" s="389">
        <f t="shared" si="19"/>
        <v>0</v>
      </c>
      <c r="DY53" s="389">
        <f t="shared" si="20"/>
        <v>0</v>
      </c>
      <c r="DZ53" s="389">
        <f t="shared" si="21"/>
        <v>0</v>
      </c>
    </row>
    <row r="54" spans="2:130" ht="4.5" customHeight="1">
      <c r="C54" s="665" t="s">
        <v>868</v>
      </c>
      <c r="D54" s="145"/>
      <c r="E54" s="145"/>
      <c r="F54" s="410"/>
      <c r="G54" s="145"/>
      <c r="H54" s="245"/>
      <c r="I54" s="45"/>
      <c r="J54" s="145"/>
      <c r="K54" s="145"/>
      <c r="L54" s="410"/>
      <c r="M54" s="145"/>
      <c r="N54" s="245"/>
      <c r="O54" s="245"/>
      <c r="P54" s="145"/>
      <c r="Q54" s="145"/>
      <c r="R54" s="410"/>
      <c r="S54" s="145"/>
      <c r="T54" s="245"/>
      <c r="U54" s="411"/>
      <c r="V54" s="145"/>
      <c r="W54" s="145"/>
      <c r="X54" s="145"/>
      <c r="Y54" s="410"/>
      <c r="Z54" s="410"/>
      <c r="AA54" s="145"/>
      <c r="AB54" s="245"/>
      <c r="AC54" s="411"/>
      <c r="AD54" s="145"/>
      <c r="AE54" s="145"/>
      <c r="AF54" s="145"/>
      <c r="AG54" s="410"/>
      <c r="AH54" s="410"/>
      <c r="AI54" s="145"/>
      <c r="AJ54" s="245"/>
      <c r="AK54" s="411"/>
      <c r="AL54" s="145"/>
      <c r="AM54" s="145"/>
      <c r="AN54" s="145"/>
      <c r="AO54" s="145"/>
      <c r="AP54" s="410"/>
      <c r="AQ54" s="410"/>
      <c r="AR54" s="145"/>
      <c r="AS54" s="245"/>
      <c r="AT54" s="412"/>
      <c r="AU54" s="145"/>
      <c r="AV54" s="145"/>
      <c r="AW54" s="145"/>
      <c r="AX54" s="410"/>
      <c r="AY54" s="410"/>
      <c r="AZ54" s="145"/>
      <c r="BA54" s="245"/>
      <c r="BB54" s="411"/>
      <c r="BC54" s="145"/>
      <c r="BD54" s="145"/>
      <c r="BE54" s="145"/>
      <c r="BF54" s="410"/>
      <c r="BG54" s="410"/>
      <c r="BH54" s="145"/>
      <c r="BI54" s="245"/>
      <c r="BJ54" s="411"/>
      <c r="BK54" s="145"/>
      <c r="BL54" s="145"/>
      <c r="BM54" s="145"/>
      <c r="BN54" s="145"/>
      <c r="BO54" s="410"/>
      <c r="BP54" s="410"/>
      <c r="BQ54" s="145"/>
      <c r="BR54" s="245"/>
      <c r="BS54" s="411"/>
      <c r="BT54" s="145"/>
      <c r="BU54" s="145"/>
      <c r="BV54" s="145"/>
      <c r="BW54" s="410"/>
      <c r="BX54" s="410"/>
      <c r="BY54" s="145"/>
      <c r="BZ54" s="245"/>
      <c r="CA54" s="411"/>
      <c r="CB54" s="145"/>
      <c r="CC54" s="145"/>
      <c r="CD54" s="145"/>
      <c r="CE54" s="410"/>
      <c r="CF54" s="410"/>
      <c r="CG54" s="145"/>
      <c r="CH54" s="245"/>
      <c r="CI54" s="411"/>
      <c r="CJ54" s="145"/>
      <c r="CK54" s="145"/>
      <c r="CL54" s="145"/>
      <c r="CM54" s="410"/>
      <c r="CN54" s="410"/>
      <c r="CO54" s="145"/>
      <c r="CP54" s="245"/>
      <c r="CQ54" s="245"/>
      <c r="CR54" s="684"/>
      <c r="CS54" s="145"/>
      <c r="CT54" s="145"/>
      <c r="CU54" s="145">
        <f t="shared" si="22"/>
        <v>0</v>
      </c>
      <c r="CV54" s="145">
        <f t="shared" si="23"/>
        <v>0</v>
      </c>
      <c r="CW54" s="145"/>
      <c r="CX54" s="145" t="str">
        <f t="shared" si="18"/>
        <v>-</v>
      </c>
      <c r="CY54" s="1197"/>
      <c r="CZ54" s="145"/>
      <c r="DA54" s="145"/>
      <c r="DB54" s="145"/>
      <c r="DC54" s="145"/>
      <c r="DD54" s="145"/>
      <c r="DE54" s="245"/>
      <c r="DF54" s="45"/>
      <c r="DG54" s="45"/>
      <c r="DH54" s="45"/>
      <c r="DJ54" s="1181">
        <f t="shared" si="14"/>
        <v>0</v>
      </c>
      <c r="DK54" s="1181">
        <f t="shared" si="15"/>
        <v>0</v>
      </c>
      <c r="DL54" s="1181">
        <f t="shared" si="16"/>
        <v>0</v>
      </c>
      <c r="DM54" s="1181">
        <f t="shared" si="17"/>
        <v>0</v>
      </c>
      <c r="DX54" s="389">
        <f t="shared" si="19"/>
        <v>0</v>
      </c>
      <c r="DY54" s="389">
        <f t="shared" si="20"/>
        <v>0</v>
      </c>
      <c r="DZ54" s="389">
        <f t="shared" si="21"/>
        <v>0</v>
      </c>
    </row>
    <row r="55" spans="2:130" ht="12.75" customHeight="1">
      <c r="B55" s="1182" t="s">
        <v>869</v>
      </c>
      <c r="C55" s="665" t="s">
        <v>870</v>
      </c>
      <c r="D55" s="1184"/>
      <c r="E55" s="1184"/>
      <c r="F55" s="1184"/>
      <c r="G55" s="1184"/>
      <c r="H55" s="690"/>
      <c r="I55" s="106"/>
      <c r="J55" s="1184"/>
      <c r="K55" s="1184"/>
      <c r="L55" s="1184"/>
      <c r="M55" s="1184"/>
      <c r="N55" s="690"/>
      <c r="O55" s="390"/>
      <c r="P55" s="1184"/>
      <c r="Q55" s="1184"/>
      <c r="R55" s="1184"/>
      <c r="S55" s="1184"/>
      <c r="T55" s="690"/>
      <c r="U55" s="392"/>
      <c r="V55" s="1184"/>
      <c r="W55" s="1184"/>
      <c r="X55" s="1184"/>
      <c r="Y55" s="1184"/>
      <c r="Z55" s="1184"/>
      <c r="AA55" s="1184"/>
      <c r="AB55" s="690"/>
      <c r="AC55" s="392"/>
      <c r="AD55" s="1184"/>
      <c r="AE55" s="1184"/>
      <c r="AF55" s="1184"/>
      <c r="AG55" s="1184"/>
      <c r="AH55" s="1184"/>
      <c r="AI55" s="1184"/>
      <c r="AJ55" s="690"/>
      <c r="AK55" s="392"/>
      <c r="AL55" s="1184"/>
      <c r="AM55" s="1184"/>
      <c r="AN55" s="1184"/>
      <c r="AO55" s="1184"/>
      <c r="AP55" s="1184"/>
      <c r="AQ55" s="1184"/>
      <c r="AR55" s="1184"/>
      <c r="AS55" s="690"/>
      <c r="AT55" s="1245"/>
      <c r="AU55" s="1184"/>
      <c r="AV55" s="1184"/>
      <c r="AW55" s="1184"/>
      <c r="AX55" s="1184"/>
      <c r="AY55" s="1184"/>
      <c r="AZ55" s="1184"/>
      <c r="BA55" s="690"/>
      <c r="BB55" s="392"/>
      <c r="BC55" s="1184"/>
      <c r="BD55" s="1184"/>
      <c r="BE55" s="1184"/>
      <c r="BF55" s="1184"/>
      <c r="BG55" s="1184"/>
      <c r="BH55" s="1184"/>
      <c r="BI55" s="690"/>
      <c r="BJ55" s="392"/>
      <c r="BK55" s="1184"/>
      <c r="BL55" s="1184"/>
      <c r="BM55" s="1184"/>
      <c r="BN55" s="1184"/>
      <c r="BO55" s="1184"/>
      <c r="BP55" s="1184"/>
      <c r="BQ55" s="1184"/>
      <c r="BR55" s="690"/>
      <c r="BS55" s="392"/>
      <c r="BT55" s="1184"/>
      <c r="BU55" s="1184"/>
      <c r="BV55" s="1184"/>
      <c r="BW55" s="1184"/>
      <c r="BX55" s="1184"/>
      <c r="BY55" s="1184"/>
      <c r="BZ55" s="690"/>
      <c r="CA55" s="392"/>
      <c r="CB55" s="1184"/>
      <c r="CC55" s="1184"/>
      <c r="CD55" s="1184"/>
      <c r="CE55" s="1184"/>
      <c r="CF55" s="1184"/>
      <c r="CG55" s="1184"/>
      <c r="CH55" s="690"/>
      <c r="CI55" s="392"/>
      <c r="CJ55" s="1184"/>
      <c r="CK55" s="1184"/>
      <c r="CL55" s="1184"/>
      <c r="CM55" s="1184"/>
      <c r="CN55" s="1184"/>
      <c r="CO55" s="1184"/>
      <c r="CP55" s="690"/>
      <c r="CQ55" s="390"/>
      <c r="CR55" s="1192"/>
      <c r="CS55" s="1183"/>
      <c r="CT55" s="1184"/>
      <c r="CU55" s="1184">
        <f t="shared" si="22"/>
        <v>0</v>
      </c>
      <c r="CV55" s="1184">
        <f t="shared" si="23"/>
        <v>0</v>
      </c>
      <c r="CW55" s="1184"/>
      <c r="CX55" s="1184" t="str">
        <f t="shared" si="18"/>
        <v>-</v>
      </c>
      <c r="CY55" s="1246"/>
      <c r="CZ55" s="1184"/>
      <c r="DA55" s="1184"/>
      <c r="DB55" s="1184"/>
      <c r="DC55" s="1184"/>
      <c r="DD55" s="1184"/>
      <c r="DE55" s="390" t="e">
        <f>+CZ55/DD55-1</f>
        <v>#DIV/0!</v>
      </c>
      <c r="DF55" s="390" t="e">
        <f>+DA55/DD55-1</f>
        <v>#DIV/0!</v>
      </c>
      <c r="DG55" s="390" t="e">
        <f>+DB55/DD55-1</f>
        <v>#DIV/0!</v>
      </c>
      <c r="DH55" s="390" t="e">
        <f>+DC55/DD55-1</f>
        <v>#DIV/0!</v>
      </c>
      <c r="DI55" s="1194"/>
      <c r="DJ55" s="1181">
        <f t="shared" si="14"/>
        <v>0</v>
      </c>
      <c r="DK55" s="1181">
        <f t="shared" si="15"/>
        <v>0</v>
      </c>
      <c r="DL55" s="1181">
        <f t="shared" si="16"/>
        <v>0</v>
      </c>
      <c r="DM55" s="1181">
        <f t="shared" si="17"/>
        <v>0</v>
      </c>
      <c r="DX55" s="389">
        <f t="shared" si="19"/>
        <v>0</v>
      </c>
      <c r="DY55" s="389">
        <f t="shared" si="20"/>
        <v>0</v>
      </c>
      <c r="DZ55" s="389">
        <f t="shared" si="21"/>
        <v>0</v>
      </c>
    </row>
    <row r="56" spans="2:130" ht="6" customHeight="1">
      <c r="C56" s="665" t="s">
        <v>871</v>
      </c>
      <c r="D56" s="145"/>
      <c r="E56" s="145"/>
      <c r="F56" s="410"/>
      <c r="G56" s="145"/>
      <c r="H56" s="245"/>
      <c r="I56" s="45"/>
      <c r="J56" s="145"/>
      <c r="K56" s="145"/>
      <c r="L56" s="410"/>
      <c r="M56" s="145"/>
      <c r="N56" s="245"/>
      <c r="O56" s="245"/>
      <c r="P56" s="145"/>
      <c r="Q56" s="145"/>
      <c r="R56" s="410"/>
      <c r="S56" s="145"/>
      <c r="T56" s="245"/>
      <c r="U56" s="411"/>
      <c r="V56" s="145"/>
      <c r="W56" s="145"/>
      <c r="X56" s="145"/>
      <c r="Y56" s="410"/>
      <c r="Z56" s="410"/>
      <c r="AA56" s="145"/>
      <c r="AB56" s="245"/>
      <c r="AC56" s="411"/>
      <c r="AD56" s="145"/>
      <c r="AE56" s="145"/>
      <c r="AF56" s="145"/>
      <c r="AG56" s="410"/>
      <c r="AH56" s="410"/>
      <c r="AI56" s="145"/>
      <c r="AJ56" s="245"/>
      <c r="AK56" s="411"/>
      <c r="AL56" s="145"/>
      <c r="AM56" s="145"/>
      <c r="AN56" s="145"/>
      <c r="AO56" s="145"/>
      <c r="AP56" s="410"/>
      <c r="AQ56" s="410"/>
      <c r="AR56" s="145"/>
      <c r="AS56" s="245"/>
      <c r="AT56" s="412"/>
      <c r="AU56" s="145"/>
      <c r="AV56" s="145"/>
      <c r="AW56" s="145"/>
      <c r="AX56" s="410"/>
      <c r="AY56" s="410"/>
      <c r="AZ56" s="145"/>
      <c r="BA56" s="245"/>
      <c r="BB56" s="411"/>
      <c r="BC56" s="145"/>
      <c r="BD56" s="145"/>
      <c r="BE56" s="145"/>
      <c r="BF56" s="410"/>
      <c r="BG56" s="410"/>
      <c r="BH56" s="145"/>
      <c r="BI56" s="245"/>
      <c r="BJ56" s="411"/>
      <c r="BK56" s="145"/>
      <c r="BL56" s="145"/>
      <c r="BM56" s="145"/>
      <c r="BN56" s="145"/>
      <c r="BO56" s="410"/>
      <c r="BP56" s="410"/>
      <c r="BQ56" s="145"/>
      <c r="BR56" s="245"/>
      <c r="BS56" s="411"/>
      <c r="BT56" s="145"/>
      <c r="BU56" s="145"/>
      <c r="BV56" s="145"/>
      <c r="BW56" s="410"/>
      <c r="BX56" s="410"/>
      <c r="BY56" s="145"/>
      <c r="BZ56" s="245"/>
      <c r="CA56" s="411"/>
      <c r="CB56" s="145"/>
      <c r="CC56" s="145"/>
      <c r="CD56" s="145"/>
      <c r="CE56" s="410"/>
      <c r="CF56" s="410"/>
      <c r="CG56" s="145"/>
      <c r="CH56" s="245"/>
      <c r="CI56" s="411"/>
      <c r="CJ56" s="145"/>
      <c r="CK56" s="145"/>
      <c r="CL56" s="145"/>
      <c r="CM56" s="410"/>
      <c r="CN56" s="410"/>
      <c r="CO56" s="145"/>
      <c r="CP56" s="245"/>
      <c r="CQ56" s="245"/>
      <c r="CR56" s="684"/>
      <c r="CS56" s="145"/>
      <c r="CT56" s="145"/>
      <c r="CU56" s="145">
        <f t="shared" si="22"/>
        <v>0</v>
      </c>
      <c r="CV56" s="145">
        <f t="shared" si="23"/>
        <v>0</v>
      </c>
      <c r="CW56" s="145"/>
      <c r="CX56" s="145" t="str">
        <f t="shared" si="18"/>
        <v>-</v>
      </c>
      <c r="CY56" s="1197"/>
      <c r="CZ56" s="145"/>
      <c r="DA56" s="145"/>
      <c r="DB56" s="145"/>
      <c r="DC56" s="145"/>
      <c r="DD56" s="145"/>
      <c r="DE56" s="245"/>
      <c r="DF56" s="245"/>
      <c r="DG56" s="245"/>
      <c r="DH56" s="245"/>
      <c r="DJ56" s="1181">
        <f t="shared" si="14"/>
        <v>0</v>
      </c>
      <c r="DK56" s="1181">
        <f t="shared" si="15"/>
        <v>0</v>
      </c>
      <c r="DL56" s="1181">
        <f t="shared" si="16"/>
        <v>0</v>
      </c>
      <c r="DM56" s="1181">
        <f t="shared" si="17"/>
        <v>0</v>
      </c>
      <c r="DX56" s="389">
        <f t="shared" si="19"/>
        <v>0</v>
      </c>
      <c r="DY56" s="389">
        <f t="shared" si="20"/>
        <v>0</v>
      </c>
      <c r="DZ56" s="389">
        <f t="shared" si="21"/>
        <v>0</v>
      </c>
    </row>
    <row r="57" spans="2:130" s="157" customFormat="1" ht="12.75" customHeight="1">
      <c r="B57" s="1198" t="s">
        <v>872</v>
      </c>
      <c r="C57" s="665" t="s">
        <v>873</v>
      </c>
      <c r="D57" s="1011"/>
      <c r="E57" s="1011"/>
      <c r="F57" s="1199"/>
      <c r="G57" s="1011"/>
      <c r="H57" s="1201"/>
      <c r="I57" s="106"/>
      <c r="J57" s="1011"/>
      <c r="K57" s="1011"/>
      <c r="L57" s="1199"/>
      <c r="M57" s="1011"/>
      <c r="N57" s="1201"/>
      <c r="O57" s="1013"/>
      <c r="P57" s="1011"/>
      <c r="Q57" s="1011"/>
      <c r="R57" s="1199"/>
      <c r="S57" s="1011"/>
      <c r="T57" s="1201"/>
      <c r="U57" s="391"/>
      <c r="V57" s="1011"/>
      <c r="W57" s="1011"/>
      <c r="X57" s="1011"/>
      <c r="Y57" s="1199"/>
      <c r="Z57" s="1199"/>
      <c r="AA57" s="1011"/>
      <c r="AB57" s="1201"/>
      <c r="AC57" s="391"/>
      <c r="AD57" s="1011"/>
      <c r="AE57" s="1011"/>
      <c r="AF57" s="1011"/>
      <c r="AG57" s="1199"/>
      <c r="AH57" s="1199"/>
      <c r="AI57" s="1011"/>
      <c r="AJ57" s="1201"/>
      <c r="AK57" s="391"/>
      <c r="AL57" s="1011"/>
      <c r="AM57" s="1011"/>
      <c r="AN57" s="1011"/>
      <c r="AO57" s="1011"/>
      <c r="AP57" s="1199"/>
      <c r="AQ57" s="1199"/>
      <c r="AR57" s="1011"/>
      <c r="AS57" s="1201"/>
      <c r="AT57" s="718"/>
      <c r="AU57" s="1011"/>
      <c r="AV57" s="1011"/>
      <c r="AW57" s="1011"/>
      <c r="AX57" s="1199"/>
      <c r="AY57" s="1199"/>
      <c r="AZ57" s="1011"/>
      <c r="BA57" s="1201"/>
      <c r="BB57" s="391"/>
      <c r="BC57" s="1011"/>
      <c r="BD57" s="1011"/>
      <c r="BE57" s="1011"/>
      <c r="BF57" s="1199"/>
      <c r="BG57" s="1199"/>
      <c r="BH57" s="1011"/>
      <c r="BI57" s="1201"/>
      <c r="BJ57" s="391"/>
      <c r="BK57" s="1011"/>
      <c r="BL57" s="1011"/>
      <c r="BM57" s="1011"/>
      <c r="BN57" s="1011"/>
      <c r="BO57" s="1199"/>
      <c r="BP57" s="1199"/>
      <c r="BQ57" s="1011"/>
      <c r="BR57" s="1201"/>
      <c r="BS57" s="391"/>
      <c r="BT57" s="1011"/>
      <c r="BU57" s="1011"/>
      <c r="BV57" s="1011"/>
      <c r="BW57" s="1199"/>
      <c r="BX57" s="1199"/>
      <c r="BY57" s="1011"/>
      <c r="BZ57" s="1201"/>
      <c r="CA57" s="391"/>
      <c r="CB57" s="1011"/>
      <c r="CC57" s="1011"/>
      <c r="CD57" s="1011"/>
      <c r="CE57" s="1199"/>
      <c r="CF57" s="1199"/>
      <c r="CG57" s="1011"/>
      <c r="CH57" s="1201"/>
      <c r="CI57" s="391"/>
      <c r="CJ57" s="1011"/>
      <c r="CK57" s="1011"/>
      <c r="CL57" s="1011"/>
      <c r="CM57" s="1199"/>
      <c r="CN57" s="1199"/>
      <c r="CO57" s="1011"/>
      <c r="CP57" s="1201"/>
      <c r="CQ57" s="1013"/>
      <c r="CR57" s="1202"/>
      <c r="CS57" s="1200"/>
      <c r="CT57" s="1011"/>
      <c r="CU57" s="1011">
        <f t="shared" si="22"/>
        <v>0</v>
      </c>
      <c r="CV57" s="1011">
        <f t="shared" si="23"/>
        <v>0</v>
      </c>
      <c r="CW57" s="1011"/>
      <c r="CX57" s="1011" t="str">
        <f t="shared" si="18"/>
        <v>-</v>
      </c>
      <c r="CY57" s="1217"/>
      <c r="CZ57" s="1011"/>
      <c r="DA57" s="1011"/>
      <c r="DB57" s="1011"/>
      <c r="DC57" s="1011"/>
      <c r="DD57" s="1011"/>
      <c r="DE57" s="1013" t="e">
        <f>+CZ57/DD57-1</f>
        <v>#DIV/0!</v>
      </c>
      <c r="DF57" s="1013" t="e">
        <f>+DA57/DD57-1</f>
        <v>#DIV/0!</v>
      </c>
      <c r="DG57" s="1013" t="e">
        <f>+DB57/DD57-1</f>
        <v>#DIV/0!</v>
      </c>
      <c r="DH57" s="1013" t="e">
        <f>+DC57/DD57-1</f>
        <v>#DIV/0!</v>
      </c>
      <c r="DI57" s="1204"/>
      <c r="DJ57" s="1181">
        <f t="shared" si="14"/>
        <v>0</v>
      </c>
      <c r="DK57" s="1181">
        <f t="shared" si="15"/>
        <v>0</v>
      </c>
      <c r="DL57" s="1181">
        <f t="shared" si="16"/>
        <v>0</v>
      </c>
      <c r="DM57" s="1181">
        <f t="shared" si="17"/>
        <v>0</v>
      </c>
      <c r="DX57" s="389">
        <f t="shared" si="19"/>
        <v>0</v>
      </c>
      <c r="DY57" s="389">
        <f t="shared" si="20"/>
        <v>0</v>
      </c>
      <c r="DZ57" s="389">
        <f t="shared" si="21"/>
        <v>0</v>
      </c>
    </row>
    <row r="58" spans="2:130" ht="12.75" customHeight="1">
      <c r="B58" s="1205" t="s">
        <v>874</v>
      </c>
      <c r="C58" s="665" t="s">
        <v>875</v>
      </c>
      <c r="D58" s="1247"/>
      <c r="E58" s="544"/>
      <c r="F58" s="1248"/>
      <c r="G58" s="544"/>
      <c r="H58" s="1206"/>
      <c r="I58" s="45"/>
      <c r="J58" s="1247"/>
      <c r="K58" s="544"/>
      <c r="L58" s="1248"/>
      <c r="M58" s="544"/>
      <c r="N58" s="1206"/>
      <c r="O58" s="545"/>
      <c r="P58" s="1247"/>
      <c r="Q58" s="544"/>
      <c r="R58" s="1248"/>
      <c r="S58" s="544"/>
      <c r="T58" s="1206"/>
      <c r="U58" s="546"/>
      <c r="V58" s="1247"/>
      <c r="W58" s="544"/>
      <c r="X58" s="544"/>
      <c r="Y58" s="933"/>
      <c r="Z58" s="933"/>
      <c r="AA58" s="544"/>
      <c r="AB58" s="1206"/>
      <c r="AC58" s="546"/>
      <c r="AD58" s="1247"/>
      <c r="AE58" s="544"/>
      <c r="AF58" s="544"/>
      <c r="AG58" s="933"/>
      <c r="AH58" s="933"/>
      <c r="AI58" s="544"/>
      <c r="AJ58" s="1206"/>
      <c r="AK58" s="546"/>
      <c r="AL58" s="1247"/>
      <c r="AM58" s="544"/>
      <c r="AN58" s="544"/>
      <c r="AO58" s="544"/>
      <c r="AP58" s="933"/>
      <c r="AQ58" s="933"/>
      <c r="AR58" s="544"/>
      <c r="AS58" s="1206"/>
      <c r="AT58" s="412"/>
      <c r="AU58" s="1247"/>
      <c r="AV58" s="544"/>
      <c r="AW58" s="544"/>
      <c r="AX58" s="933"/>
      <c r="AY58" s="933"/>
      <c r="AZ58" s="544"/>
      <c r="BA58" s="1206"/>
      <c r="BB58" s="546"/>
      <c r="BC58" s="1247"/>
      <c r="BD58" s="544"/>
      <c r="BE58" s="544"/>
      <c r="BF58" s="933"/>
      <c r="BG58" s="933"/>
      <c r="BH58" s="544"/>
      <c r="BI58" s="1206"/>
      <c r="BJ58" s="546"/>
      <c r="BK58" s="1247"/>
      <c r="BL58" s="544"/>
      <c r="BM58" s="544"/>
      <c r="BN58" s="544"/>
      <c r="BO58" s="933"/>
      <c r="BP58" s="933"/>
      <c r="BQ58" s="544"/>
      <c r="BR58" s="1206"/>
      <c r="BS58" s="546"/>
      <c r="BT58" s="1247"/>
      <c r="BU58" s="544"/>
      <c r="BV58" s="544"/>
      <c r="BW58" s="933"/>
      <c r="BX58" s="933"/>
      <c r="BY58" s="544"/>
      <c r="BZ58" s="1206"/>
      <c r="CA58" s="546"/>
      <c r="CB58" s="1247"/>
      <c r="CC58" s="544"/>
      <c r="CD58" s="544"/>
      <c r="CE58" s="933"/>
      <c r="CF58" s="933"/>
      <c r="CG58" s="544"/>
      <c r="CH58" s="1206"/>
      <c r="CI58" s="546"/>
      <c r="CJ58" s="1247"/>
      <c r="CK58" s="544"/>
      <c r="CL58" s="544"/>
      <c r="CM58" s="933"/>
      <c r="CN58" s="933"/>
      <c r="CO58" s="544"/>
      <c r="CP58" s="1206"/>
      <c r="CQ58" s="545"/>
      <c r="CR58" s="701"/>
      <c r="CS58" s="544"/>
      <c r="CT58" s="544"/>
      <c r="CU58" s="544">
        <f t="shared" si="22"/>
        <v>0</v>
      </c>
      <c r="CV58" s="544">
        <f t="shared" si="23"/>
        <v>0</v>
      </c>
      <c r="CW58" s="544"/>
      <c r="CX58" s="544" t="str">
        <f t="shared" si="18"/>
        <v>-</v>
      </c>
      <c r="CY58" s="1207"/>
      <c r="CZ58" s="544"/>
      <c r="DA58" s="544"/>
      <c r="DB58" s="544"/>
      <c r="DC58" s="544"/>
      <c r="DD58" s="544"/>
      <c r="DE58" s="545" t="e">
        <f>+CZ58/DD58-1</f>
        <v>#DIV/0!</v>
      </c>
      <c r="DF58" s="545" t="e">
        <f>+DA58/DD58-1</f>
        <v>#DIV/0!</v>
      </c>
      <c r="DG58" s="545" t="e">
        <f>+DB58/DD58-1</f>
        <v>#DIV/0!</v>
      </c>
      <c r="DH58" s="545" t="e">
        <f>+DC58/DD58-1</f>
        <v>#DIV/0!</v>
      </c>
      <c r="DI58" s="1194"/>
      <c r="DJ58" s="1181">
        <f t="shared" si="14"/>
        <v>0</v>
      </c>
      <c r="DK58" s="1181">
        <f t="shared" si="15"/>
        <v>0</v>
      </c>
      <c r="DL58" s="1181">
        <f t="shared" si="16"/>
        <v>0</v>
      </c>
      <c r="DM58" s="1181">
        <f t="shared" si="17"/>
        <v>0</v>
      </c>
      <c r="DX58" s="389">
        <f t="shared" si="19"/>
        <v>0</v>
      </c>
      <c r="DY58" s="389">
        <f t="shared" si="20"/>
        <v>0</v>
      </c>
      <c r="DZ58" s="389">
        <f t="shared" si="21"/>
        <v>0</v>
      </c>
    </row>
    <row r="59" spans="2:130" ht="12.75" customHeight="1">
      <c r="B59" s="1208" t="s">
        <v>876</v>
      </c>
      <c r="C59" s="665" t="s">
        <v>877</v>
      </c>
      <c r="D59" s="145"/>
      <c r="E59" s="145"/>
      <c r="F59" s="1249"/>
      <c r="G59" s="145"/>
      <c r="H59" s="867"/>
      <c r="I59" s="45"/>
      <c r="J59" s="145"/>
      <c r="K59" s="145"/>
      <c r="L59" s="1249"/>
      <c r="M59" s="145"/>
      <c r="N59" s="867"/>
      <c r="O59" s="245"/>
      <c r="P59" s="145"/>
      <c r="Q59" s="145"/>
      <c r="R59" s="1249"/>
      <c r="S59" s="145"/>
      <c r="T59" s="867"/>
      <c r="U59" s="411"/>
      <c r="V59" s="145"/>
      <c r="W59" s="145"/>
      <c r="X59" s="145"/>
      <c r="Y59" s="410"/>
      <c r="Z59" s="410"/>
      <c r="AA59" s="145"/>
      <c r="AB59" s="867"/>
      <c r="AC59" s="411"/>
      <c r="AD59" s="145"/>
      <c r="AE59" s="145"/>
      <c r="AF59" s="145"/>
      <c r="AG59" s="410"/>
      <c r="AH59" s="410"/>
      <c r="AI59" s="145"/>
      <c r="AJ59" s="867"/>
      <c r="AK59" s="411"/>
      <c r="AL59" s="145"/>
      <c r="AM59" s="145"/>
      <c r="AN59" s="145"/>
      <c r="AO59" s="145"/>
      <c r="AP59" s="410"/>
      <c r="AQ59" s="410"/>
      <c r="AR59" s="145"/>
      <c r="AS59" s="867"/>
      <c r="AT59" s="412"/>
      <c r="AU59" s="145"/>
      <c r="AV59" s="145"/>
      <c r="AW59" s="145"/>
      <c r="AX59" s="410"/>
      <c r="AY59" s="410"/>
      <c r="AZ59" s="145"/>
      <c r="BA59" s="867"/>
      <c r="BB59" s="411"/>
      <c r="BC59" s="145"/>
      <c r="BD59" s="145"/>
      <c r="BE59" s="145"/>
      <c r="BF59" s="410"/>
      <c r="BG59" s="410"/>
      <c r="BH59" s="145"/>
      <c r="BI59" s="867"/>
      <c r="BJ59" s="411"/>
      <c r="BK59" s="145"/>
      <c r="BL59" s="145"/>
      <c r="BM59" s="145"/>
      <c r="BN59" s="145"/>
      <c r="BO59" s="410"/>
      <c r="BP59" s="410"/>
      <c r="BQ59" s="145"/>
      <c r="BR59" s="867"/>
      <c r="BS59" s="411"/>
      <c r="BT59" s="145"/>
      <c r="BU59" s="145"/>
      <c r="BV59" s="145"/>
      <c r="BW59" s="410"/>
      <c r="BX59" s="410"/>
      <c r="BY59" s="145"/>
      <c r="BZ59" s="867"/>
      <c r="CA59" s="411"/>
      <c r="CB59" s="145"/>
      <c r="CC59" s="145"/>
      <c r="CD59" s="145"/>
      <c r="CE59" s="410"/>
      <c r="CF59" s="410"/>
      <c r="CG59" s="145"/>
      <c r="CH59" s="867"/>
      <c r="CI59" s="411"/>
      <c r="CJ59" s="145"/>
      <c r="CK59" s="145"/>
      <c r="CL59" s="145"/>
      <c r="CM59" s="410"/>
      <c r="CN59" s="410"/>
      <c r="CO59" s="145"/>
      <c r="CP59" s="867"/>
      <c r="CQ59" s="245"/>
      <c r="CR59" s="684"/>
      <c r="CS59" s="145"/>
      <c r="CT59" s="145"/>
      <c r="CU59" s="145">
        <f t="shared" si="22"/>
        <v>0</v>
      </c>
      <c r="CV59" s="145">
        <f t="shared" si="23"/>
        <v>0</v>
      </c>
      <c r="CW59" s="145"/>
      <c r="CX59" s="145" t="str">
        <f t="shared" si="18"/>
        <v>-</v>
      </c>
      <c r="CY59" s="1197"/>
      <c r="CZ59" s="145"/>
      <c r="DA59" s="145"/>
      <c r="DB59" s="145"/>
      <c r="DC59" s="145"/>
      <c r="DD59" s="145"/>
      <c r="DE59" s="245" t="e">
        <f>+CZ59/DD59-1</f>
        <v>#DIV/0!</v>
      </c>
      <c r="DF59" s="245" t="e">
        <f>+DA59/DD59-1</f>
        <v>#DIV/0!</v>
      </c>
      <c r="DG59" s="245" t="e">
        <f>+DB59/DD59-1</f>
        <v>#DIV/0!</v>
      </c>
      <c r="DH59" s="245" t="e">
        <f>+DC59/DD59-1</f>
        <v>#DIV/0!</v>
      </c>
      <c r="DI59" s="1194"/>
      <c r="DJ59" s="1181">
        <f t="shared" si="14"/>
        <v>0</v>
      </c>
      <c r="DK59" s="1181">
        <f t="shared" si="15"/>
        <v>0</v>
      </c>
      <c r="DL59" s="1181">
        <f t="shared" si="16"/>
        <v>0</v>
      </c>
      <c r="DM59" s="1181">
        <f t="shared" si="17"/>
        <v>0</v>
      </c>
      <c r="DX59" s="389">
        <f t="shared" si="19"/>
        <v>0</v>
      </c>
      <c r="DY59" s="389">
        <f t="shared" si="20"/>
        <v>0</v>
      </c>
      <c r="DZ59" s="389">
        <f t="shared" si="21"/>
        <v>0</v>
      </c>
    </row>
    <row r="60" spans="2:130" ht="12.75" customHeight="1">
      <c r="B60" s="1208" t="s">
        <v>878</v>
      </c>
      <c r="C60" s="665" t="s">
        <v>879</v>
      </c>
      <c r="D60" s="145"/>
      <c r="E60" s="145"/>
      <c r="F60" s="1249"/>
      <c r="G60" s="145"/>
      <c r="H60" s="867"/>
      <c r="I60" s="45"/>
      <c r="J60" s="145"/>
      <c r="K60" s="145"/>
      <c r="L60" s="1249"/>
      <c r="M60" s="145"/>
      <c r="N60" s="867"/>
      <c r="O60" s="245"/>
      <c r="P60" s="145"/>
      <c r="Q60" s="145"/>
      <c r="R60" s="1249"/>
      <c r="S60" s="145"/>
      <c r="T60" s="867"/>
      <c r="U60" s="411"/>
      <c r="V60" s="145"/>
      <c r="W60" s="145"/>
      <c r="X60" s="145"/>
      <c r="Y60" s="410"/>
      <c r="Z60" s="410"/>
      <c r="AA60" s="145"/>
      <c r="AB60" s="867"/>
      <c r="AC60" s="411"/>
      <c r="AD60" s="145"/>
      <c r="AE60" s="145"/>
      <c r="AF60" s="145"/>
      <c r="AG60" s="410"/>
      <c r="AH60" s="410"/>
      <c r="AI60" s="145"/>
      <c r="AJ60" s="867"/>
      <c r="AK60" s="411"/>
      <c r="AL60" s="145"/>
      <c r="AM60" s="145"/>
      <c r="AN60" s="145"/>
      <c r="AO60" s="145"/>
      <c r="AP60" s="410"/>
      <c r="AQ60" s="410"/>
      <c r="AR60" s="145"/>
      <c r="AS60" s="867"/>
      <c r="AT60" s="412"/>
      <c r="AU60" s="145"/>
      <c r="AV60" s="145"/>
      <c r="AW60" s="145"/>
      <c r="AX60" s="410"/>
      <c r="AY60" s="410"/>
      <c r="AZ60" s="145"/>
      <c r="BA60" s="867"/>
      <c r="BB60" s="411"/>
      <c r="BC60" s="145"/>
      <c r="BD60" s="145"/>
      <c r="BE60" s="145"/>
      <c r="BF60" s="410"/>
      <c r="BG60" s="410"/>
      <c r="BH60" s="145"/>
      <c r="BI60" s="867"/>
      <c r="BJ60" s="411"/>
      <c r="BK60" s="145"/>
      <c r="BL60" s="145"/>
      <c r="BM60" s="145"/>
      <c r="BN60" s="145"/>
      <c r="BO60" s="410"/>
      <c r="BP60" s="410"/>
      <c r="BQ60" s="145"/>
      <c r="BR60" s="867"/>
      <c r="BS60" s="411"/>
      <c r="BT60" s="145"/>
      <c r="BU60" s="145"/>
      <c r="BV60" s="145"/>
      <c r="BW60" s="410"/>
      <c r="BX60" s="410"/>
      <c r="BY60" s="145"/>
      <c r="BZ60" s="867"/>
      <c r="CA60" s="411"/>
      <c r="CB60" s="145"/>
      <c r="CC60" s="145"/>
      <c r="CD60" s="145"/>
      <c r="CE60" s="410"/>
      <c r="CF60" s="410"/>
      <c r="CG60" s="145"/>
      <c r="CH60" s="867"/>
      <c r="CI60" s="411"/>
      <c r="CJ60" s="145"/>
      <c r="CK60" s="145"/>
      <c r="CL60" s="145"/>
      <c r="CM60" s="410"/>
      <c r="CN60" s="410"/>
      <c r="CO60" s="145"/>
      <c r="CP60" s="867"/>
      <c r="CQ60" s="245"/>
      <c r="CR60" s="684"/>
      <c r="CS60" s="145"/>
      <c r="CT60" s="145"/>
      <c r="CU60" s="145">
        <f t="shared" si="22"/>
        <v>0</v>
      </c>
      <c r="CV60" s="145">
        <f t="shared" si="23"/>
        <v>0</v>
      </c>
      <c r="CW60" s="145"/>
      <c r="CX60" s="145" t="str">
        <f t="shared" si="18"/>
        <v>-</v>
      </c>
      <c r="CY60" s="1197"/>
      <c r="CZ60" s="145"/>
      <c r="DA60" s="145"/>
      <c r="DB60" s="145"/>
      <c r="DC60" s="145"/>
      <c r="DD60" s="145"/>
      <c r="DE60" s="245" t="e">
        <f>+CZ60/DD60-1</f>
        <v>#DIV/0!</v>
      </c>
      <c r="DF60" s="245" t="e">
        <f>+DA60/DD60-1</f>
        <v>#DIV/0!</v>
      </c>
      <c r="DG60" s="245" t="e">
        <f>+DB60/DD60-1</f>
        <v>#DIV/0!</v>
      </c>
      <c r="DH60" s="245" t="e">
        <f>+DC60/DD60-1</f>
        <v>#DIV/0!</v>
      </c>
      <c r="DI60" s="1194"/>
      <c r="DJ60" s="1181">
        <f t="shared" si="14"/>
        <v>0</v>
      </c>
      <c r="DK60" s="1181">
        <f t="shared" si="15"/>
        <v>0</v>
      </c>
      <c r="DL60" s="1181">
        <f t="shared" si="16"/>
        <v>0</v>
      </c>
      <c r="DM60" s="1181">
        <f t="shared" si="17"/>
        <v>0</v>
      </c>
      <c r="DX60" s="389">
        <f t="shared" si="19"/>
        <v>0</v>
      </c>
      <c r="DY60" s="389">
        <f t="shared" si="20"/>
        <v>0</v>
      </c>
      <c r="DZ60" s="389">
        <f t="shared" si="21"/>
        <v>0</v>
      </c>
    </row>
    <row r="61" spans="2:130" ht="12.75" customHeight="1">
      <c r="B61" s="1210" t="s">
        <v>880</v>
      </c>
      <c r="C61" s="665" t="s">
        <v>881</v>
      </c>
      <c r="D61" s="488"/>
      <c r="E61" s="145"/>
      <c r="F61" s="1249"/>
      <c r="G61" s="145"/>
      <c r="H61" s="867"/>
      <c r="I61" s="45"/>
      <c r="J61" s="488"/>
      <c r="K61" s="145"/>
      <c r="L61" s="1249"/>
      <c r="M61" s="145"/>
      <c r="N61" s="867"/>
      <c r="O61" s="245"/>
      <c r="P61" s="488"/>
      <c r="Q61" s="145"/>
      <c r="R61" s="1249"/>
      <c r="S61" s="145"/>
      <c r="T61" s="867"/>
      <c r="U61" s="411"/>
      <c r="V61" s="488"/>
      <c r="W61" s="145"/>
      <c r="X61" s="145"/>
      <c r="Y61" s="410"/>
      <c r="Z61" s="410"/>
      <c r="AA61" s="145"/>
      <c r="AB61" s="867"/>
      <c r="AC61" s="411"/>
      <c r="AD61" s="488"/>
      <c r="AE61" s="145"/>
      <c r="AF61" s="145"/>
      <c r="AG61" s="410"/>
      <c r="AH61" s="410"/>
      <c r="AI61" s="145"/>
      <c r="AJ61" s="867"/>
      <c r="AK61" s="411"/>
      <c r="AL61" s="488"/>
      <c r="AM61" s="145"/>
      <c r="AN61" s="145"/>
      <c r="AO61" s="145"/>
      <c r="AP61" s="410"/>
      <c r="AQ61" s="410"/>
      <c r="AR61" s="145"/>
      <c r="AS61" s="867"/>
      <c r="AT61" s="412"/>
      <c r="AU61" s="488"/>
      <c r="AV61" s="145"/>
      <c r="AW61" s="145"/>
      <c r="AX61" s="410"/>
      <c r="AY61" s="410"/>
      <c r="AZ61" s="145"/>
      <c r="BA61" s="867"/>
      <c r="BB61" s="411"/>
      <c r="BC61" s="488"/>
      <c r="BD61" s="145"/>
      <c r="BE61" s="145"/>
      <c r="BF61" s="410"/>
      <c r="BG61" s="410"/>
      <c r="BH61" s="145"/>
      <c r="BI61" s="867"/>
      <c r="BJ61" s="411"/>
      <c r="BK61" s="488"/>
      <c r="BL61" s="145"/>
      <c r="BM61" s="145"/>
      <c r="BN61" s="145"/>
      <c r="BO61" s="410"/>
      <c r="BP61" s="410"/>
      <c r="BQ61" s="145"/>
      <c r="BR61" s="867"/>
      <c r="BS61" s="411"/>
      <c r="BT61" s="488"/>
      <c r="BU61" s="145"/>
      <c r="BV61" s="145"/>
      <c r="BW61" s="410"/>
      <c r="BX61" s="410"/>
      <c r="BY61" s="145"/>
      <c r="BZ61" s="867"/>
      <c r="CA61" s="411"/>
      <c r="CB61" s="488"/>
      <c r="CC61" s="145"/>
      <c r="CD61" s="145"/>
      <c r="CE61" s="410"/>
      <c r="CF61" s="410"/>
      <c r="CG61" s="145"/>
      <c r="CH61" s="867"/>
      <c r="CI61" s="411"/>
      <c r="CJ61" s="488"/>
      <c r="CK61" s="145"/>
      <c r="CL61" s="145"/>
      <c r="CM61" s="410"/>
      <c r="CN61" s="410"/>
      <c r="CO61" s="145"/>
      <c r="CP61" s="867"/>
      <c r="CQ61" s="245"/>
      <c r="CR61" s="684"/>
      <c r="CS61" s="145"/>
      <c r="CT61" s="145"/>
      <c r="CU61" s="145">
        <f t="shared" si="22"/>
        <v>0</v>
      </c>
      <c r="CV61" s="145">
        <f t="shared" si="23"/>
        <v>0</v>
      </c>
      <c r="CW61" s="145"/>
      <c r="CX61" s="145" t="str">
        <f t="shared" si="18"/>
        <v>-</v>
      </c>
      <c r="CY61" s="1197"/>
      <c r="CZ61" s="145"/>
      <c r="DA61" s="145"/>
      <c r="DB61" s="145"/>
      <c r="DC61" s="145"/>
      <c r="DD61" s="145"/>
      <c r="DE61" s="245"/>
      <c r="DF61" s="245"/>
      <c r="DG61" s="245"/>
      <c r="DH61" s="245"/>
      <c r="DI61" s="1194"/>
      <c r="DJ61" s="1181">
        <f t="shared" si="14"/>
        <v>0</v>
      </c>
      <c r="DK61" s="1181">
        <f t="shared" si="15"/>
        <v>0</v>
      </c>
      <c r="DL61" s="1181">
        <f t="shared" si="16"/>
        <v>0</v>
      </c>
      <c r="DM61" s="1181">
        <f t="shared" si="17"/>
        <v>0</v>
      </c>
      <c r="DX61" s="389">
        <f t="shared" si="19"/>
        <v>0</v>
      </c>
      <c r="DY61" s="389">
        <f t="shared" si="20"/>
        <v>0</v>
      </c>
      <c r="DZ61" s="389">
        <f t="shared" si="21"/>
        <v>0</v>
      </c>
    </row>
    <row r="62" spans="2:130" ht="12.75" customHeight="1">
      <c r="B62" s="1211" t="s">
        <v>882</v>
      </c>
      <c r="C62" s="665" t="s">
        <v>883</v>
      </c>
      <c r="D62" s="533"/>
      <c r="E62" s="534"/>
      <c r="F62" s="1250"/>
      <c r="G62" s="534"/>
      <c r="H62" s="1214"/>
      <c r="I62" s="45"/>
      <c r="J62" s="533"/>
      <c r="K62" s="534"/>
      <c r="L62" s="1250"/>
      <c r="M62" s="534"/>
      <c r="N62" s="1214"/>
      <c r="O62" s="535"/>
      <c r="P62" s="533"/>
      <c r="Q62" s="534"/>
      <c r="R62" s="1250"/>
      <c r="S62" s="534"/>
      <c r="T62" s="1214"/>
      <c r="U62" s="536"/>
      <c r="V62" s="533"/>
      <c r="W62" s="534"/>
      <c r="X62" s="534"/>
      <c r="Y62" s="1213"/>
      <c r="Z62" s="1213"/>
      <c r="AA62" s="534"/>
      <c r="AB62" s="1214"/>
      <c r="AC62" s="536"/>
      <c r="AD62" s="533"/>
      <c r="AE62" s="534"/>
      <c r="AF62" s="534"/>
      <c r="AG62" s="1213"/>
      <c r="AH62" s="1213"/>
      <c r="AI62" s="534"/>
      <c r="AJ62" s="1214"/>
      <c r="AK62" s="536"/>
      <c r="AL62" s="533"/>
      <c r="AM62" s="534"/>
      <c r="AN62" s="534"/>
      <c r="AO62" s="534"/>
      <c r="AP62" s="1213"/>
      <c r="AQ62" s="1213"/>
      <c r="AR62" s="534"/>
      <c r="AS62" s="1214"/>
      <c r="AT62" s="412"/>
      <c r="AU62" s="533"/>
      <c r="AV62" s="534"/>
      <c r="AW62" s="534"/>
      <c r="AX62" s="1213"/>
      <c r="AY62" s="1213"/>
      <c r="AZ62" s="534"/>
      <c r="BA62" s="1214"/>
      <c r="BB62" s="536"/>
      <c r="BC62" s="533"/>
      <c r="BD62" s="534"/>
      <c r="BE62" s="534"/>
      <c r="BF62" s="1213"/>
      <c r="BG62" s="1213"/>
      <c r="BH62" s="534"/>
      <c r="BI62" s="1214"/>
      <c r="BJ62" s="536"/>
      <c r="BK62" s="533"/>
      <c r="BL62" s="534"/>
      <c r="BM62" s="534"/>
      <c r="BN62" s="534"/>
      <c r="BO62" s="1213"/>
      <c r="BP62" s="1213"/>
      <c r="BQ62" s="534"/>
      <c r="BR62" s="1214"/>
      <c r="BS62" s="536"/>
      <c r="BT62" s="533"/>
      <c r="BU62" s="534"/>
      <c r="BV62" s="534"/>
      <c r="BW62" s="1213"/>
      <c r="BX62" s="1213"/>
      <c r="BY62" s="534"/>
      <c r="BZ62" s="1214"/>
      <c r="CA62" s="536"/>
      <c r="CB62" s="533"/>
      <c r="CC62" s="534"/>
      <c r="CD62" s="534"/>
      <c r="CE62" s="1213"/>
      <c r="CF62" s="1213"/>
      <c r="CG62" s="534"/>
      <c r="CH62" s="1214"/>
      <c r="CI62" s="536"/>
      <c r="CJ62" s="533"/>
      <c r="CK62" s="534"/>
      <c r="CL62" s="534"/>
      <c r="CM62" s="1213"/>
      <c r="CN62" s="1213"/>
      <c r="CO62" s="534"/>
      <c r="CP62" s="1214"/>
      <c r="CQ62" s="535"/>
      <c r="CR62" s="1244"/>
      <c r="CS62" s="534"/>
      <c r="CT62" s="534"/>
      <c r="CU62" s="534">
        <f t="shared" si="22"/>
        <v>0</v>
      </c>
      <c r="CV62" s="534">
        <f t="shared" si="23"/>
        <v>0</v>
      </c>
      <c r="CW62" s="534"/>
      <c r="CX62" s="534" t="str">
        <f t="shared" si="18"/>
        <v>-</v>
      </c>
      <c r="CY62" s="1216"/>
      <c r="CZ62" s="534"/>
      <c r="DA62" s="534"/>
      <c r="DB62" s="534"/>
      <c r="DC62" s="534"/>
      <c r="DD62" s="534"/>
      <c r="DE62" s="535"/>
      <c r="DF62" s="535"/>
      <c r="DG62" s="535"/>
      <c r="DH62" s="535"/>
      <c r="DI62" s="1194"/>
      <c r="DJ62" s="1181">
        <f t="shared" si="14"/>
        <v>0</v>
      </c>
      <c r="DK62" s="1181">
        <f t="shared" si="15"/>
        <v>0</v>
      </c>
      <c r="DL62" s="1181">
        <f t="shared" si="16"/>
        <v>0</v>
      </c>
      <c r="DM62" s="1181">
        <f t="shared" si="17"/>
        <v>0</v>
      </c>
      <c r="DX62" s="389">
        <f t="shared" si="19"/>
        <v>0</v>
      </c>
      <c r="DY62" s="389">
        <f t="shared" si="20"/>
        <v>0</v>
      </c>
      <c r="DZ62" s="389">
        <f t="shared" si="21"/>
        <v>0</v>
      </c>
    </row>
    <row r="63" spans="2:130" ht="6" customHeight="1">
      <c r="C63" s="665" t="s">
        <v>884</v>
      </c>
      <c r="D63" s="145"/>
      <c r="E63" s="145"/>
      <c r="F63" s="410"/>
      <c r="G63" s="145"/>
      <c r="H63" s="245"/>
      <c r="I63" s="45"/>
      <c r="J63" s="145"/>
      <c r="K63" s="145"/>
      <c r="L63" s="410"/>
      <c r="M63" s="145"/>
      <c r="N63" s="245"/>
      <c r="O63" s="245"/>
      <c r="P63" s="145"/>
      <c r="Q63" s="145"/>
      <c r="R63" s="410"/>
      <c r="S63" s="145"/>
      <c r="T63" s="245"/>
      <c r="U63" s="411"/>
      <c r="V63" s="145"/>
      <c r="W63" s="145"/>
      <c r="X63" s="145"/>
      <c r="Y63" s="410"/>
      <c r="Z63" s="410"/>
      <c r="AA63" s="145"/>
      <c r="AB63" s="245"/>
      <c r="AC63" s="411"/>
      <c r="AD63" s="145"/>
      <c r="AE63" s="145"/>
      <c r="AF63" s="145"/>
      <c r="AG63" s="410"/>
      <c r="AH63" s="410"/>
      <c r="AI63" s="145"/>
      <c r="AJ63" s="245"/>
      <c r="AK63" s="411"/>
      <c r="AL63" s="145"/>
      <c r="AM63" s="145"/>
      <c r="AN63" s="145"/>
      <c r="AO63" s="145"/>
      <c r="AP63" s="410"/>
      <c r="AQ63" s="410"/>
      <c r="AR63" s="145"/>
      <c r="AS63" s="245"/>
      <c r="AT63" s="412"/>
      <c r="AU63" s="145"/>
      <c r="AV63" s="145"/>
      <c r="AW63" s="145"/>
      <c r="AX63" s="410"/>
      <c r="AY63" s="410"/>
      <c r="AZ63" s="145"/>
      <c r="BA63" s="245"/>
      <c r="BB63" s="411"/>
      <c r="BC63" s="145"/>
      <c r="BD63" s="145"/>
      <c r="BE63" s="145"/>
      <c r="BF63" s="410"/>
      <c r="BG63" s="410"/>
      <c r="BH63" s="145"/>
      <c r="BI63" s="245"/>
      <c r="BJ63" s="411"/>
      <c r="BK63" s="145"/>
      <c r="BL63" s="145"/>
      <c r="BM63" s="145"/>
      <c r="BN63" s="145"/>
      <c r="BO63" s="410"/>
      <c r="BP63" s="410"/>
      <c r="BQ63" s="145"/>
      <c r="BR63" s="245"/>
      <c r="BS63" s="411"/>
      <c r="BT63" s="145"/>
      <c r="BU63" s="145"/>
      <c r="BV63" s="145"/>
      <c r="BW63" s="410"/>
      <c r="BX63" s="410"/>
      <c r="BY63" s="145"/>
      <c r="BZ63" s="245"/>
      <c r="CA63" s="411"/>
      <c r="CB63" s="145"/>
      <c r="CC63" s="145"/>
      <c r="CD63" s="145"/>
      <c r="CE63" s="410"/>
      <c r="CF63" s="410"/>
      <c r="CG63" s="145"/>
      <c r="CH63" s="245"/>
      <c r="CI63" s="411"/>
      <c r="CJ63" s="145"/>
      <c r="CK63" s="145"/>
      <c r="CL63" s="145"/>
      <c r="CM63" s="410"/>
      <c r="CN63" s="410"/>
      <c r="CO63" s="145"/>
      <c r="CP63" s="245"/>
      <c r="CQ63" s="245"/>
      <c r="CR63" s="684"/>
      <c r="CS63" s="145"/>
      <c r="CT63" s="145"/>
      <c r="CU63" s="145">
        <f t="shared" si="22"/>
        <v>0</v>
      </c>
      <c r="CV63" s="145">
        <f t="shared" si="23"/>
        <v>0</v>
      </c>
      <c r="CW63" s="145"/>
      <c r="CX63" s="145" t="str">
        <f t="shared" si="18"/>
        <v>-</v>
      </c>
      <c r="CY63" s="1197"/>
      <c r="CZ63" s="145"/>
      <c r="DA63" s="145"/>
      <c r="DB63" s="145"/>
      <c r="DC63" s="145"/>
      <c r="DD63" s="145"/>
      <c r="DE63" s="245"/>
      <c r="DF63" s="45"/>
      <c r="DG63" s="45"/>
      <c r="DH63" s="45"/>
      <c r="DJ63" s="1181">
        <f t="shared" si="14"/>
        <v>0</v>
      </c>
      <c r="DK63" s="1181">
        <f t="shared" si="15"/>
        <v>0</v>
      </c>
      <c r="DL63" s="1181">
        <f t="shared" si="16"/>
        <v>0</v>
      </c>
      <c r="DM63" s="1181">
        <f t="shared" si="17"/>
        <v>0</v>
      </c>
      <c r="DX63" s="389">
        <f t="shared" si="19"/>
        <v>0</v>
      </c>
      <c r="DY63" s="389">
        <f t="shared" si="20"/>
        <v>0</v>
      </c>
      <c r="DZ63" s="389">
        <f t="shared" si="21"/>
        <v>0</v>
      </c>
    </row>
    <row r="64" spans="2:130" s="157" customFormat="1" ht="12.75" customHeight="1">
      <c r="B64" s="1198" t="s">
        <v>885</v>
      </c>
      <c r="C64" s="665" t="s">
        <v>886</v>
      </c>
      <c r="D64" s="1251"/>
      <c r="E64" s="1251"/>
      <c r="F64" s="1199"/>
      <c r="G64" s="1251"/>
      <c r="H64" s="1201"/>
      <c r="I64" s="106"/>
      <c r="J64" s="1251"/>
      <c r="K64" s="1251"/>
      <c r="L64" s="1199"/>
      <c r="M64" s="1251"/>
      <c r="N64" s="1201"/>
      <c r="O64" s="1013"/>
      <c r="P64" s="1251"/>
      <c r="Q64" s="1251"/>
      <c r="R64" s="1199"/>
      <c r="S64" s="1251"/>
      <c r="T64" s="1201"/>
      <c r="U64" s="391"/>
      <c r="V64" s="1251"/>
      <c r="W64" s="1251"/>
      <c r="X64" s="1251"/>
      <c r="Y64" s="1199"/>
      <c r="Z64" s="1199"/>
      <c r="AA64" s="1251"/>
      <c r="AB64" s="1201"/>
      <c r="AC64" s="391"/>
      <c r="AD64" s="1251"/>
      <c r="AE64" s="1251"/>
      <c r="AF64" s="1251"/>
      <c r="AG64" s="1199"/>
      <c r="AH64" s="1199"/>
      <c r="AI64" s="1251"/>
      <c r="AJ64" s="1201"/>
      <c r="AK64" s="391"/>
      <c r="AL64" s="1251"/>
      <c r="AM64" s="1251"/>
      <c r="AN64" s="1251"/>
      <c r="AO64" s="1251"/>
      <c r="AP64" s="1199"/>
      <c r="AQ64" s="1199"/>
      <c r="AR64" s="1251"/>
      <c r="AS64" s="1201"/>
      <c r="AT64" s="718"/>
      <c r="AU64" s="1251"/>
      <c r="AV64" s="1251"/>
      <c r="AW64" s="1251"/>
      <c r="AX64" s="1199"/>
      <c r="AY64" s="1199"/>
      <c r="AZ64" s="1251"/>
      <c r="BA64" s="1201"/>
      <c r="BB64" s="391"/>
      <c r="BC64" s="1251"/>
      <c r="BD64" s="1251"/>
      <c r="BE64" s="1251"/>
      <c r="BF64" s="1199"/>
      <c r="BG64" s="1199"/>
      <c r="BH64" s="1251"/>
      <c r="BI64" s="1201"/>
      <c r="BJ64" s="391"/>
      <c r="BK64" s="1251"/>
      <c r="BL64" s="1251"/>
      <c r="BM64" s="1251"/>
      <c r="BN64" s="1251"/>
      <c r="BO64" s="1199"/>
      <c r="BP64" s="1199"/>
      <c r="BQ64" s="1251"/>
      <c r="BR64" s="1201"/>
      <c r="BS64" s="391"/>
      <c r="BT64" s="1251"/>
      <c r="BU64" s="1251"/>
      <c r="BV64" s="1251"/>
      <c r="BW64" s="1199"/>
      <c r="BX64" s="1199"/>
      <c r="BY64" s="1251"/>
      <c r="BZ64" s="1201"/>
      <c r="CA64" s="391"/>
      <c r="CB64" s="1251"/>
      <c r="CC64" s="1251"/>
      <c r="CD64" s="1251"/>
      <c r="CE64" s="1199"/>
      <c r="CF64" s="1199"/>
      <c r="CG64" s="1251"/>
      <c r="CH64" s="1201"/>
      <c r="CI64" s="391"/>
      <c r="CJ64" s="1251"/>
      <c r="CK64" s="1251"/>
      <c r="CL64" s="1251"/>
      <c r="CM64" s="1199"/>
      <c r="CN64" s="1199"/>
      <c r="CO64" s="1251"/>
      <c r="CP64" s="1201"/>
      <c r="CQ64" s="1013"/>
      <c r="CR64" s="1202"/>
      <c r="CS64" s="1200"/>
      <c r="CT64" s="1251"/>
      <c r="CU64" s="1251">
        <f t="shared" si="22"/>
        <v>0</v>
      </c>
      <c r="CV64" s="1251">
        <f t="shared" si="23"/>
        <v>0</v>
      </c>
      <c r="CW64" s="1251"/>
      <c r="CX64" s="1251" t="str">
        <f t="shared" si="18"/>
        <v>-</v>
      </c>
      <c r="CY64" s="1252"/>
      <c r="CZ64" s="1251"/>
      <c r="DA64" s="1251"/>
      <c r="DB64" s="1251"/>
      <c r="DC64" s="1251"/>
      <c r="DD64" s="1251"/>
      <c r="DE64" s="1013" t="e">
        <f>+CZ64/DD64-1</f>
        <v>#DIV/0!</v>
      </c>
      <c r="DF64" s="1013" t="e">
        <f>+DA64/DD64-1</f>
        <v>#DIV/0!</v>
      </c>
      <c r="DG64" s="1013" t="e">
        <f>+DB64/DD64-1</f>
        <v>#DIV/0!</v>
      </c>
      <c r="DH64" s="1013" t="e">
        <f>+DC64/DD64-1</f>
        <v>#DIV/0!</v>
      </c>
      <c r="DI64" s="1204"/>
      <c r="DJ64" s="1181">
        <f t="shared" si="14"/>
        <v>0</v>
      </c>
      <c r="DK64" s="1181">
        <f t="shared" si="15"/>
        <v>0</v>
      </c>
      <c r="DL64" s="1181">
        <f t="shared" si="16"/>
        <v>0</v>
      </c>
      <c r="DM64" s="1181">
        <f t="shared" si="17"/>
        <v>0</v>
      </c>
      <c r="DX64" s="389">
        <f t="shared" si="19"/>
        <v>0</v>
      </c>
      <c r="DY64" s="389">
        <f t="shared" si="20"/>
        <v>0</v>
      </c>
      <c r="DZ64" s="389">
        <f t="shared" si="21"/>
        <v>0</v>
      </c>
    </row>
    <row r="65" spans="2:130" ht="12.75" customHeight="1">
      <c r="B65" s="1208" t="s">
        <v>874</v>
      </c>
      <c r="C65" s="665" t="s">
        <v>887</v>
      </c>
      <c r="D65" s="410"/>
      <c r="E65" s="410"/>
      <c r="F65" s="1249"/>
      <c r="G65" s="410"/>
      <c r="H65" s="867"/>
      <c r="I65" s="45"/>
      <c r="J65" s="410"/>
      <c r="K65" s="410"/>
      <c r="L65" s="1249"/>
      <c r="M65" s="410"/>
      <c r="N65" s="867"/>
      <c r="O65" s="245"/>
      <c r="P65" s="410"/>
      <c r="Q65" s="410"/>
      <c r="R65" s="1249"/>
      <c r="S65" s="410"/>
      <c r="T65" s="867"/>
      <c r="U65" s="411"/>
      <c r="V65" s="410"/>
      <c r="W65" s="410"/>
      <c r="X65" s="410"/>
      <c r="Y65" s="410"/>
      <c r="Z65" s="410"/>
      <c r="AA65" s="410"/>
      <c r="AB65" s="867"/>
      <c r="AC65" s="411"/>
      <c r="AD65" s="410"/>
      <c r="AE65" s="410"/>
      <c r="AF65" s="410"/>
      <c r="AG65" s="410"/>
      <c r="AH65" s="410"/>
      <c r="AI65" s="410"/>
      <c r="AJ65" s="867"/>
      <c r="AK65" s="411"/>
      <c r="AL65" s="410"/>
      <c r="AM65" s="410"/>
      <c r="AN65" s="410"/>
      <c r="AO65" s="410"/>
      <c r="AP65" s="410"/>
      <c r="AQ65" s="410"/>
      <c r="AR65" s="410"/>
      <c r="AS65" s="867"/>
      <c r="AT65" s="412"/>
      <c r="AU65" s="410"/>
      <c r="AV65" s="410"/>
      <c r="AW65" s="410"/>
      <c r="AX65" s="410"/>
      <c r="AY65" s="410"/>
      <c r="AZ65" s="410"/>
      <c r="BA65" s="867"/>
      <c r="BB65" s="411"/>
      <c r="BC65" s="410"/>
      <c r="BD65" s="410"/>
      <c r="BE65" s="410"/>
      <c r="BF65" s="410"/>
      <c r="BG65" s="410"/>
      <c r="BH65" s="410"/>
      <c r="BI65" s="867"/>
      <c r="BJ65" s="411"/>
      <c r="BK65" s="410"/>
      <c r="BL65" s="410"/>
      <c r="BM65" s="410"/>
      <c r="BN65" s="410"/>
      <c r="BO65" s="410"/>
      <c r="BP65" s="410"/>
      <c r="BQ65" s="410"/>
      <c r="BR65" s="867"/>
      <c r="BS65" s="411"/>
      <c r="BT65" s="410"/>
      <c r="BU65" s="410"/>
      <c r="BV65" s="410"/>
      <c r="BW65" s="410"/>
      <c r="BX65" s="410"/>
      <c r="BY65" s="410"/>
      <c r="BZ65" s="867"/>
      <c r="CA65" s="411"/>
      <c r="CB65" s="410"/>
      <c r="CC65" s="410"/>
      <c r="CD65" s="410"/>
      <c r="CE65" s="410"/>
      <c r="CF65" s="410"/>
      <c r="CG65" s="410"/>
      <c r="CH65" s="867"/>
      <c r="CI65" s="411"/>
      <c r="CJ65" s="410"/>
      <c r="CK65" s="410"/>
      <c r="CL65" s="410"/>
      <c r="CM65" s="410"/>
      <c r="CN65" s="410"/>
      <c r="CO65" s="410"/>
      <c r="CP65" s="867"/>
      <c r="CQ65" s="245"/>
      <c r="CR65" s="684"/>
      <c r="CS65" s="145"/>
      <c r="CT65" s="410"/>
      <c r="CU65" s="410">
        <f t="shared" si="22"/>
        <v>0</v>
      </c>
      <c r="CV65" s="410">
        <f t="shared" si="23"/>
        <v>0</v>
      </c>
      <c r="CW65" s="410"/>
      <c r="CX65" s="410" t="str">
        <f t="shared" si="18"/>
        <v>-</v>
      </c>
      <c r="CY65" s="1209"/>
      <c r="CZ65" s="410"/>
      <c r="DA65" s="410"/>
      <c r="DB65" s="410"/>
      <c r="DC65" s="410"/>
      <c r="DD65" s="410"/>
      <c r="DE65" s="245" t="e">
        <f>+CZ65/DD65-1</f>
        <v>#DIV/0!</v>
      </c>
      <c r="DF65" s="245" t="e">
        <f>+DA65/DD65-1</f>
        <v>#DIV/0!</v>
      </c>
      <c r="DG65" s="245" t="e">
        <f>+DB65/DD65-1</f>
        <v>#DIV/0!</v>
      </c>
      <c r="DH65" s="245"/>
      <c r="DI65" s="1194"/>
      <c r="DJ65" s="1181">
        <f t="shared" si="14"/>
        <v>0</v>
      </c>
      <c r="DK65" s="1181">
        <f t="shared" si="15"/>
        <v>0</v>
      </c>
      <c r="DL65" s="1181">
        <f t="shared" si="16"/>
        <v>0</v>
      </c>
      <c r="DM65" s="1181">
        <f t="shared" si="17"/>
        <v>0</v>
      </c>
      <c r="DX65" s="389">
        <f t="shared" si="19"/>
        <v>0</v>
      </c>
      <c r="DY65" s="389">
        <f t="shared" si="20"/>
        <v>0</v>
      </c>
      <c r="DZ65" s="389">
        <f t="shared" si="21"/>
        <v>0</v>
      </c>
    </row>
    <row r="66" spans="2:130" ht="12.75" customHeight="1">
      <c r="B66" s="1208" t="s">
        <v>876</v>
      </c>
      <c r="C66" s="665" t="s">
        <v>888</v>
      </c>
      <c r="D66" s="410"/>
      <c r="E66" s="410"/>
      <c r="F66" s="1249"/>
      <c r="G66" s="410"/>
      <c r="H66" s="867"/>
      <c r="I66" s="45"/>
      <c r="J66" s="410"/>
      <c r="K66" s="410"/>
      <c r="L66" s="1249"/>
      <c r="M66" s="410"/>
      <c r="N66" s="867"/>
      <c r="O66" s="245"/>
      <c r="P66" s="410"/>
      <c r="Q66" s="410"/>
      <c r="R66" s="1249"/>
      <c r="S66" s="410"/>
      <c r="T66" s="867"/>
      <c r="U66" s="411"/>
      <c r="V66" s="410"/>
      <c r="W66" s="410"/>
      <c r="X66" s="410"/>
      <c r="Y66" s="410"/>
      <c r="Z66" s="410"/>
      <c r="AA66" s="410"/>
      <c r="AB66" s="867"/>
      <c r="AC66" s="411"/>
      <c r="AD66" s="410"/>
      <c r="AE66" s="410"/>
      <c r="AF66" s="410"/>
      <c r="AG66" s="410"/>
      <c r="AH66" s="410"/>
      <c r="AI66" s="410"/>
      <c r="AJ66" s="867"/>
      <c r="AK66" s="411"/>
      <c r="AL66" s="410"/>
      <c r="AM66" s="410"/>
      <c r="AN66" s="410"/>
      <c r="AO66" s="410"/>
      <c r="AP66" s="410"/>
      <c r="AQ66" s="410"/>
      <c r="AR66" s="410"/>
      <c r="AS66" s="867"/>
      <c r="AT66" s="412"/>
      <c r="AU66" s="410"/>
      <c r="AV66" s="410"/>
      <c r="AW66" s="410"/>
      <c r="AX66" s="410"/>
      <c r="AY66" s="410"/>
      <c r="AZ66" s="410"/>
      <c r="BA66" s="867"/>
      <c r="BB66" s="411"/>
      <c r="BC66" s="410"/>
      <c r="BD66" s="410"/>
      <c r="BE66" s="410"/>
      <c r="BF66" s="410"/>
      <c r="BG66" s="410"/>
      <c r="BH66" s="410"/>
      <c r="BI66" s="867"/>
      <c r="BJ66" s="411"/>
      <c r="BK66" s="410"/>
      <c r="BL66" s="410"/>
      <c r="BM66" s="410"/>
      <c r="BN66" s="410"/>
      <c r="BO66" s="410"/>
      <c r="BP66" s="410"/>
      <c r="BQ66" s="410"/>
      <c r="BR66" s="867"/>
      <c r="BS66" s="411"/>
      <c r="BT66" s="410"/>
      <c r="BU66" s="410"/>
      <c r="BV66" s="410"/>
      <c r="BW66" s="410"/>
      <c r="BX66" s="410"/>
      <c r="BY66" s="410"/>
      <c r="BZ66" s="867"/>
      <c r="CA66" s="411"/>
      <c r="CB66" s="410"/>
      <c r="CC66" s="410"/>
      <c r="CD66" s="410"/>
      <c r="CE66" s="410"/>
      <c r="CF66" s="410"/>
      <c r="CG66" s="410"/>
      <c r="CH66" s="867"/>
      <c r="CI66" s="411"/>
      <c r="CJ66" s="410"/>
      <c r="CK66" s="410"/>
      <c r="CL66" s="410"/>
      <c r="CM66" s="410"/>
      <c r="CN66" s="410"/>
      <c r="CO66" s="410"/>
      <c r="CP66" s="867"/>
      <c r="CQ66" s="245"/>
      <c r="CR66" s="684"/>
      <c r="CS66" s="145"/>
      <c r="CT66" s="410"/>
      <c r="CU66" s="410">
        <f t="shared" si="22"/>
        <v>0</v>
      </c>
      <c r="CV66" s="410">
        <f t="shared" si="23"/>
        <v>0</v>
      </c>
      <c r="CW66" s="410"/>
      <c r="CX66" s="410" t="str">
        <f t="shared" si="18"/>
        <v>-</v>
      </c>
      <c r="CY66" s="1209"/>
      <c r="CZ66" s="410"/>
      <c r="DA66" s="410"/>
      <c r="DB66" s="410"/>
      <c r="DC66" s="410"/>
      <c r="DD66" s="410"/>
      <c r="DE66" s="245" t="e">
        <f>+CZ66/DD66-1</f>
        <v>#DIV/0!</v>
      </c>
      <c r="DF66" s="245" t="e">
        <f>+DA66/DD66-1</f>
        <v>#DIV/0!</v>
      </c>
      <c r="DG66" s="245" t="e">
        <f>+DB66/DD66-1</f>
        <v>#DIV/0!</v>
      </c>
      <c r="DH66" s="245"/>
      <c r="DI66" s="1194"/>
      <c r="DJ66" s="1181">
        <f t="shared" si="14"/>
        <v>0</v>
      </c>
      <c r="DK66" s="1181">
        <f t="shared" si="15"/>
        <v>0</v>
      </c>
      <c r="DL66" s="1181">
        <f t="shared" si="16"/>
        <v>0</v>
      </c>
      <c r="DM66" s="1181">
        <f t="shared" si="17"/>
        <v>0</v>
      </c>
      <c r="DX66" s="389">
        <f t="shared" si="19"/>
        <v>0</v>
      </c>
      <c r="DY66" s="389">
        <f t="shared" si="20"/>
        <v>0</v>
      </c>
      <c r="DZ66" s="389">
        <f t="shared" si="21"/>
        <v>0</v>
      </c>
    </row>
    <row r="67" spans="2:130" ht="12.75" customHeight="1">
      <c r="B67" s="1208" t="s">
        <v>878</v>
      </c>
      <c r="C67" s="665" t="s">
        <v>889</v>
      </c>
      <c r="D67" s="410"/>
      <c r="E67" s="410"/>
      <c r="F67" s="1249"/>
      <c r="G67" s="410"/>
      <c r="H67" s="867"/>
      <c r="I67" s="45"/>
      <c r="J67" s="410"/>
      <c r="K67" s="410"/>
      <c r="L67" s="1249"/>
      <c r="M67" s="410"/>
      <c r="N67" s="867"/>
      <c r="O67" s="245"/>
      <c r="P67" s="410"/>
      <c r="Q67" s="410"/>
      <c r="R67" s="1249"/>
      <c r="S67" s="410"/>
      <c r="T67" s="867"/>
      <c r="U67" s="411"/>
      <c r="V67" s="410"/>
      <c r="W67" s="410"/>
      <c r="X67" s="410"/>
      <c r="Y67" s="410"/>
      <c r="Z67" s="410"/>
      <c r="AA67" s="410"/>
      <c r="AB67" s="867"/>
      <c r="AC67" s="411"/>
      <c r="AD67" s="410"/>
      <c r="AE67" s="410"/>
      <c r="AF67" s="410"/>
      <c r="AG67" s="410"/>
      <c r="AH67" s="410"/>
      <c r="AI67" s="410"/>
      <c r="AJ67" s="867"/>
      <c r="AK67" s="411"/>
      <c r="AL67" s="410"/>
      <c r="AM67" s="410"/>
      <c r="AN67" s="410"/>
      <c r="AO67" s="410"/>
      <c r="AP67" s="410"/>
      <c r="AQ67" s="410"/>
      <c r="AR67" s="410"/>
      <c r="AS67" s="867"/>
      <c r="AT67" s="412"/>
      <c r="AU67" s="410"/>
      <c r="AV67" s="410"/>
      <c r="AW67" s="410"/>
      <c r="AX67" s="410"/>
      <c r="AY67" s="410"/>
      <c r="AZ67" s="410"/>
      <c r="BA67" s="867"/>
      <c r="BB67" s="411"/>
      <c r="BC67" s="410"/>
      <c r="BD67" s="410"/>
      <c r="BE67" s="410"/>
      <c r="BF67" s="410"/>
      <c r="BG67" s="410"/>
      <c r="BH67" s="410"/>
      <c r="BI67" s="867"/>
      <c r="BJ67" s="411"/>
      <c r="BK67" s="410"/>
      <c r="BL67" s="410"/>
      <c r="BM67" s="410"/>
      <c r="BN67" s="410"/>
      <c r="BO67" s="410"/>
      <c r="BP67" s="410"/>
      <c r="BQ67" s="410"/>
      <c r="BR67" s="867"/>
      <c r="BS67" s="411"/>
      <c r="BT67" s="410"/>
      <c r="BU67" s="410"/>
      <c r="BV67" s="410"/>
      <c r="BW67" s="410"/>
      <c r="BX67" s="410"/>
      <c r="BY67" s="410"/>
      <c r="BZ67" s="867"/>
      <c r="CA67" s="411"/>
      <c r="CB67" s="410"/>
      <c r="CC67" s="410"/>
      <c r="CD67" s="410"/>
      <c r="CE67" s="410"/>
      <c r="CF67" s="410"/>
      <c r="CG67" s="410"/>
      <c r="CH67" s="867"/>
      <c r="CI67" s="411"/>
      <c r="CJ67" s="410"/>
      <c r="CK67" s="410"/>
      <c r="CL67" s="410"/>
      <c r="CM67" s="410"/>
      <c r="CN67" s="410"/>
      <c r="CO67" s="410"/>
      <c r="CP67" s="867"/>
      <c r="CQ67" s="245"/>
      <c r="CR67" s="684"/>
      <c r="CS67" s="145"/>
      <c r="CT67" s="410"/>
      <c r="CU67" s="410">
        <f t="shared" si="22"/>
        <v>0</v>
      </c>
      <c r="CV67" s="410">
        <f t="shared" si="23"/>
        <v>0</v>
      </c>
      <c r="CW67" s="410"/>
      <c r="CX67" s="410" t="str">
        <f t="shared" si="18"/>
        <v>-</v>
      </c>
      <c r="CY67" s="1209"/>
      <c r="CZ67" s="410"/>
      <c r="DA67" s="410"/>
      <c r="DB67" s="410"/>
      <c r="DC67" s="410"/>
      <c r="DD67" s="410"/>
      <c r="DE67" s="245" t="e">
        <f>+CZ67/DD67-1</f>
        <v>#DIV/0!</v>
      </c>
      <c r="DF67" s="245" t="e">
        <f>+DA67/DD67-1</f>
        <v>#DIV/0!</v>
      </c>
      <c r="DG67" s="245" t="e">
        <f>+DB67/DD67-1</f>
        <v>#DIV/0!</v>
      </c>
      <c r="DH67" s="245"/>
      <c r="DI67" s="1194"/>
      <c r="DJ67" s="1181">
        <f t="shared" si="14"/>
        <v>0</v>
      </c>
      <c r="DK67" s="1181">
        <f t="shared" si="15"/>
        <v>0</v>
      </c>
      <c r="DL67" s="1181">
        <f t="shared" si="16"/>
        <v>0</v>
      </c>
      <c r="DM67" s="1181">
        <f t="shared" si="17"/>
        <v>0</v>
      </c>
      <c r="DX67" s="389">
        <f t="shared" si="19"/>
        <v>0</v>
      </c>
      <c r="DY67" s="389">
        <f t="shared" si="20"/>
        <v>0</v>
      </c>
      <c r="DZ67" s="389">
        <f t="shared" si="21"/>
        <v>0</v>
      </c>
    </row>
    <row r="68" spans="2:130" ht="12.75" customHeight="1">
      <c r="B68" s="1210" t="s">
        <v>880</v>
      </c>
      <c r="C68" s="665" t="s">
        <v>890</v>
      </c>
      <c r="D68" s="410"/>
      <c r="E68" s="410"/>
      <c r="F68" s="1249"/>
      <c r="G68" s="410"/>
      <c r="H68" s="867"/>
      <c r="I68" s="45"/>
      <c r="J68" s="410"/>
      <c r="K68" s="410"/>
      <c r="L68" s="1249"/>
      <c r="M68" s="410"/>
      <c r="N68" s="867"/>
      <c r="O68" s="245"/>
      <c r="P68" s="410"/>
      <c r="Q68" s="410"/>
      <c r="R68" s="1249"/>
      <c r="S68" s="410"/>
      <c r="T68" s="867"/>
      <c r="U68" s="411"/>
      <c r="V68" s="410"/>
      <c r="W68" s="410"/>
      <c r="X68" s="410"/>
      <c r="Y68" s="410"/>
      <c r="Z68" s="410"/>
      <c r="AA68" s="410"/>
      <c r="AB68" s="867"/>
      <c r="AC68" s="411"/>
      <c r="AD68" s="410"/>
      <c r="AE68" s="410"/>
      <c r="AF68" s="410"/>
      <c r="AG68" s="410"/>
      <c r="AH68" s="410"/>
      <c r="AI68" s="410"/>
      <c r="AJ68" s="867"/>
      <c r="AK68" s="411"/>
      <c r="AL68" s="410"/>
      <c r="AM68" s="410"/>
      <c r="AN68" s="410"/>
      <c r="AO68" s="410"/>
      <c r="AP68" s="410"/>
      <c r="AQ68" s="410"/>
      <c r="AR68" s="410"/>
      <c r="AS68" s="867"/>
      <c r="AT68" s="412"/>
      <c r="AU68" s="410"/>
      <c r="AV68" s="410"/>
      <c r="AW68" s="410"/>
      <c r="AX68" s="410"/>
      <c r="AY68" s="410"/>
      <c r="AZ68" s="410"/>
      <c r="BA68" s="867"/>
      <c r="BB68" s="411"/>
      <c r="BC68" s="410"/>
      <c r="BD68" s="410"/>
      <c r="BE68" s="410"/>
      <c r="BF68" s="410"/>
      <c r="BG68" s="410"/>
      <c r="BH68" s="410"/>
      <c r="BI68" s="867"/>
      <c r="BJ68" s="411"/>
      <c r="BK68" s="410"/>
      <c r="BL68" s="410"/>
      <c r="BM68" s="410"/>
      <c r="BN68" s="410"/>
      <c r="BO68" s="410"/>
      <c r="BP68" s="410"/>
      <c r="BQ68" s="410"/>
      <c r="BR68" s="867"/>
      <c r="BS68" s="411"/>
      <c r="BT68" s="410"/>
      <c r="BU68" s="410"/>
      <c r="BV68" s="410"/>
      <c r="BW68" s="410"/>
      <c r="BX68" s="410"/>
      <c r="BY68" s="410"/>
      <c r="BZ68" s="867"/>
      <c r="CA68" s="411"/>
      <c r="CB68" s="410"/>
      <c r="CC68" s="410"/>
      <c r="CD68" s="410"/>
      <c r="CE68" s="410"/>
      <c r="CF68" s="410"/>
      <c r="CG68" s="410"/>
      <c r="CH68" s="867"/>
      <c r="CI68" s="411"/>
      <c r="CJ68" s="410"/>
      <c r="CK68" s="410"/>
      <c r="CL68" s="410"/>
      <c r="CM68" s="410"/>
      <c r="CN68" s="410"/>
      <c r="CO68" s="410"/>
      <c r="CP68" s="867"/>
      <c r="CQ68" s="245"/>
      <c r="CR68" s="684"/>
      <c r="CS68" s="145"/>
      <c r="CT68" s="410"/>
      <c r="CU68" s="410">
        <f t="shared" si="22"/>
        <v>0</v>
      </c>
      <c r="CV68" s="410">
        <f t="shared" si="23"/>
        <v>0</v>
      </c>
      <c r="CW68" s="410"/>
      <c r="CX68" s="410" t="str">
        <f t="shared" si="18"/>
        <v>-</v>
      </c>
      <c r="CY68" s="1209"/>
      <c r="CZ68" s="410"/>
      <c r="DA68" s="410"/>
      <c r="DB68" s="410"/>
      <c r="DC68" s="410"/>
      <c r="DD68" s="410"/>
      <c r="DE68" s="245"/>
      <c r="DF68" s="245"/>
      <c r="DG68" s="245"/>
      <c r="DH68" s="245"/>
      <c r="DI68" s="1194"/>
      <c r="DJ68" s="1181">
        <f t="shared" si="14"/>
        <v>0</v>
      </c>
      <c r="DK68" s="1181">
        <f t="shared" si="15"/>
        <v>0</v>
      </c>
      <c r="DL68" s="1181">
        <f t="shared" si="16"/>
        <v>0</v>
      </c>
      <c r="DM68" s="1181">
        <f t="shared" si="17"/>
        <v>0</v>
      </c>
      <c r="DX68" s="389">
        <f t="shared" si="19"/>
        <v>0</v>
      </c>
      <c r="DY68" s="389">
        <f t="shared" si="20"/>
        <v>0</v>
      </c>
      <c r="DZ68" s="389">
        <f t="shared" si="21"/>
        <v>0</v>
      </c>
    </row>
    <row r="69" spans="2:130" ht="12.75" customHeight="1">
      <c r="B69" s="1208" t="s">
        <v>882</v>
      </c>
      <c r="C69" s="665" t="s">
        <v>891</v>
      </c>
      <c r="D69" s="1253"/>
      <c r="E69" s="1253"/>
      <c r="F69" s="1249"/>
      <c r="G69" s="1253"/>
      <c r="H69" s="867"/>
      <c r="I69" s="45"/>
      <c r="J69" s="1253"/>
      <c r="K69" s="1253"/>
      <c r="L69" s="1249"/>
      <c r="M69" s="1253"/>
      <c r="N69" s="867"/>
      <c r="O69" s="245"/>
      <c r="P69" s="1253"/>
      <c r="Q69" s="1253"/>
      <c r="R69" s="1249"/>
      <c r="S69" s="1253"/>
      <c r="T69" s="867"/>
      <c r="U69" s="411"/>
      <c r="V69" s="1253"/>
      <c r="W69" s="1253"/>
      <c r="X69" s="1253"/>
      <c r="Y69" s="410"/>
      <c r="Z69" s="410"/>
      <c r="AA69" s="1253"/>
      <c r="AB69" s="867"/>
      <c r="AC69" s="411"/>
      <c r="AD69" s="1253"/>
      <c r="AE69" s="1253"/>
      <c r="AF69" s="1253"/>
      <c r="AG69" s="410"/>
      <c r="AH69" s="410"/>
      <c r="AI69" s="1253"/>
      <c r="AJ69" s="867"/>
      <c r="AK69" s="411"/>
      <c r="AL69" s="1253"/>
      <c r="AM69" s="1253"/>
      <c r="AN69" s="1253"/>
      <c r="AO69" s="1253"/>
      <c r="AP69" s="410"/>
      <c r="AQ69" s="410"/>
      <c r="AR69" s="1253"/>
      <c r="AS69" s="867"/>
      <c r="AT69" s="412"/>
      <c r="AU69" s="1253"/>
      <c r="AV69" s="1253"/>
      <c r="AW69" s="1253"/>
      <c r="AX69" s="410"/>
      <c r="AY69" s="410"/>
      <c r="AZ69" s="1253"/>
      <c r="BA69" s="867"/>
      <c r="BB69" s="411"/>
      <c r="BC69" s="1253"/>
      <c r="BD69" s="1253"/>
      <c r="BE69" s="1253"/>
      <c r="BF69" s="410"/>
      <c r="BG69" s="410"/>
      <c r="BH69" s="1253"/>
      <c r="BI69" s="867"/>
      <c r="BJ69" s="411"/>
      <c r="BK69" s="1253"/>
      <c r="BL69" s="1253"/>
      <c r="BM69" s="1253"/>
      <c r="BN69" s="1253"/>
      <c r="BO69" s="410"/>
      <c r="BP69" s="410"/>
      <c r="BQ69" s="1253"/>
      <c r="BR69" s="867"/>
      <c r="BS69" s="411"/>
      <c r="BT69" s="1253"/>
      <c r="BU69" s="1253"/>
      <c r="BV69" s="1253"/>
      <c r="BW69" s="410"/>
      <c r="BX69" s="410"/>
      <c r="BY69" s="1253"/>
      <c r="BZ69" s="867"/>
      <c r="CA69" s="411"/>
      <c r="CB69" s="1253"/>
      <c r="CC69" s="1253"/>
      <c r="CD69" s="1253"/>
      <c r="CE69" s="410"/>
      <c r="CF69" s="410"/>
      <c r="CG69" s="1253"/>
      <c r="CH69" s="867"/>
      <c r="CI69" s="411"/>
      <c r="CJ69" s="1253"/>
      <c r="CK69" s="1253"/>
      <c r="CL69" s="1253"/>
      <c r="CM69" s="410"/>
      <c r="CN69" s="410"/>
      <c r="CO69" s="1253"/>
      <c r="CP69" s="867"/>
      <c r="CQ69" s="245"/>
      <c r="CR69" s="684"/>
      <c r="CS69" s="145"/>
      <c r="CT69" s="1253"/>
      <c r="CU69" s="1253">
        <f t="shared" si="22"/>
        <v>0</v>
      </c>
      <c r="CV69" s="1253">
        <f t="shared" si="23"/>
        <v>0</v>
      </c>
      <c r="CW69" s="1253"/>
      <c r="CX69" s="1253" t="str">
        <f t="shared" si="18"/>
        <v>-</v>
      </c>
      <c r="CY69" s="1254"/>
      <c r="CZ69" s="1253"/>
      <c r="DA69" s="1253"/>
      <c r="DB69" s="1253"/>
      <c r="DC69" s="1253"/>
      <c r="DD69" s="1253"/>
      <c r="DE69" s="245"/>
      <c r="DF69" s="245"/>
      <c r="DG69" s="245"/>
      <c r="DH69" s="245"/>
      <c r="DI69" s="1194"/>
      <c r="DJ69" s="1181">
        <f t="shared" si="14"/>
        <v>0</v>
      </c>
      <c r="DK69" s="1181">
        <f t="shared" si="15"/>
        <v>0</v>
      </c>
      <c r="DL69" s="1181">
        <f t="shared" si="16"/>
        <v>0</v>
      </c>
      <c r="DM69" s="1181">
        <f t="shared" si="17"/>
        <v>0</v>
      </c>
      <c r="DX69" s="389">
        <f t="shared" si="19"/>
        <v>0</v>
      </c>
      <c r="DY69" s="389">
        <f t="shared" si="20"/>
        <v>0</v>
      </c>
      <c r="DZ69" s="389">
        <f t="shared" si="21"/>
        <v>0</v>
      </c>
    </row>
    <row r="70" spans="2:130" ht="7.5" customHeight="1">
      <c r="B70" s="1208"/>
      <c r="C70" s="665" t="s">
        <v>892</v>
      </c>
      <c r="D70" s="1253"/>
      <c r="E70" s="1253"/>
      <c r="F70" s="1249"/>
      <c r="G70" s="1253"/>
      <c r="H70" s="867"/>
      <c r="I70" s="45"/>
      <c r="J70" s="1253"/>
      <c r="K70" s="1253"/>
      <c r="L70" s="1249"/>
      <c r="M70" s="1253"/>
      <c r="N70" s="867"/>
      <c r="O70" s="245"/>
      <c r="P70" s="1253"/>
      <c r="Q70" s="1253"/>
      <c r="R70" s="1249"/>
      <c r="S70" s="1253"/>
      <c r="T70" s="867"/>
      <c r="U70" s="411"/>
      <c r="V70" s="1253"/>
      <c r="W70" s="1253"/>
      <c r="X70" s="1253"/>
      <c r="Y70" s="410"/>
      <c r="Z70" s="410"/>
      <c r="AA70" s="1253"/>
      <c r="AB70" s="867"/>
      <c r="AC70" s="411"/>
      <c r="AD70" s="1253"/>
      <c r="AE70" s="1253"/>
      <c r="AF70" s="1253"/>
      <c r="AG70" s="410"/>
      <c r="AH70" s="410"/>
      <c r="AI70" s="1253"/>
      <c r="AJ70" s="867"/>
      <c r="AK70" s="411"/>
      <c r="AL70" s="1253"/>
      <c r="AM70" s="1253"/>
      <c r="AN70" s="1253"/>
      <c r="AO70" s="1253"/>
      <c r="AP70" s="410"/>
      <c r="AQ70" s="410"/>
      <c r="AR70" s="1253"/>
      <c r="AS70" s="867"/>
      <c r="AT70" s="412"/>
      <c r="AU70" s="1253"/>
      <c r="AV70" s="1253"/>
      <c r="AW70" s="1253"/>
      <c r="AX70" s="410"/>
      <c r="AY70" s="410"/>
      <c r="AZ70" s="1253"/>
      <c r="BA70" s="867"/>
      <c r="BB70" s="411"/>
      <c r="BC70" s="1253"/>
      <c r="BD70" s="1253"/>
      <c r="BE70" s="1253"/>
      <c r="BF70" s="410"/>
      <c r="BG70" s="410"/>
      <c r="BH70" s="1253"/>
      <c r="BI70" s="867"/>
      <c r="BJ70" s="411"/>
      <c r="BK70" s="1253"/>
      <c r="BL70" s="1253"/>
      <c r="BM70" s="1253"/>
      <c r="BN70" s="1253"/>
      <c r="BO70" s="410"/>
      <c r="BP70" s="410"/>
      <c r="BQ70" s="1253"/>
      <c r="BR70" s="867"/>
      <c r="BS70" s="411"/>
      <c r="BT70" s="1253"/>
      <c r="BU70" s="1253"/>
      <c r="BV70" s="1253"/>
      <c r="BW70" s="410"/>
      <c r="BX70" s="410"/>
      <c r="BY70" s="1253"/>
      <c r="BZ70" s="867"/>
      <c r="CA70" s="411"/>
      <c r="CB70" s="1253"/>
      <c r="CC70" s="1253"/>
      <c r="CD70" s="1253"/>
      <c r="CE70" s="410"/>
      <c r="CF70" s="410"/>
      <c r="CG70" s="1253"/>
      <c r="CH70" s="867"/>
      <c r="CI70" s="411"/>
      <c r="CJ70" s="1253"/>
      <c r="CK70" s="1253"/>
      <c r="CL70" s="1253"/>
      <c r="CM70" s="410"/>
      <c r="CN70" s="410"/>
      <c r="CO70" s="1253"/>
      <c r="CP70" s="867"/>
      <c r="CQ70" s="245"/>
      <c r="CR70" s="684"/>
      <c r="CS70" s="145"/>
      <c r="CT70" s="1253"/>
      <c r="CU70" s="1253">
        <f t="shared" si="22"/>
        <v>0</v>
      </c>
      <c r="CV70" s="1253">
        <f t="shared" si="23"/>
        <v>0</v>
      </c>
      <c r="CW70" s="1253"/>
      <c r="CX70" s="1253" t="str">
        <f t="shared" si="18"/>
        <v>-</v>
      </c>
      <c r="CY70" s="1255"/>
      <c r="CZ70" s="1253"/>
      <c r="DA70" s="1253"/>
      <c r="DB70" s="1253"/>
      <c r="DC70" s="1253"/>
      <c r="DD70" s="1253"/>
      <c r="DE70" s="245"/>
      <c r="DF70" s="245"/>
      <c r="DG70" s="245"/>
      <c r="DH70" s="245"/>
      <c r="DI70" s="1194"/>
      <c r="DJ70" s="1181">
        <f t="shared" ref="DJ70:DJ93" si="24">SUM(D70,J70,P70,V70,AD70,AL70,AU70,BC70,BK70,BT70,CB70,CJ70)-CR70</f>
        <v>0</v>
      </c>
      <c r="DK70" s="1181">
        <f t="shared" ref="DK70:DK93" si="25">SUM(E70,K70,Q70,W70,AE70,AM70,AV70,BD70,BL70,BU70,CC70,CK70)-CS70</f>
        <v>0</v>
      </c>
      <c r="DL70" s="1181">
        <f t="shared" ref="DL70:DL93" si="26">SUM(G70,M70,S70,AA70,AI70,AR70,AZ70,BH70,BQ70,BY70,CG70,CO70)-CW70</f>
        <v>0</v>
      </c>
      <c r="DM70" s="1181">
        <f t="shared" ref="DM70:DM93" si="27">SUM(D70,J70,P70,V70,AD70,AL70,AU70,BC70,,BN70,BV70,CD70,CL70)-CT70</f>
        <v>0</v>
      </c>
      <c r="DX70" s="389">
        <f t="shared" si="19"/>
        <v>0</v>
      </c>
      <c r="DY70" s="389">
        <f t="shared" si="20"/>
        <v>0</v>
      </c>
      <c r="DZ70" s="389">
        <f t="shared" si="21"/>
        <v>0</v>
      </c>
    </row>
    <row r="71" spans="2:130" s="777" customFormat="1" ht="12.75" hidden="1" customHeight="1">
      <c r="B71" s="1225" t="s">
        <v>558</v>
      </c>
      <c r="C71" s="665" t="s">
        <v>893</v>
      </c>
      <c r="D71" s="1226"/>
      <c r="E71" s="1226"/>
      <c r="F71" s="1228"/>
      <c r="G71" s="1226"/>
      <c r="H71" s="1229"/>
      <c r="I71" s="1230"/>
      <c r="J71" s="1226"/>
      <c r="K71" s="1226"/>
      <c r="L71" s="1228"/>
      <c r="M71" s="1226"/>
      <c r="N71" s="1229"/>
      <c r="O71" s="1231"/>
      <c r="P71" s="1226"/>
      <c r="Q71" s="1226"/>
      <c r="R71" s="1228"/>
      <c r="S71" s="1226"/>
      <c r="T71" s="1229"/>
      <c r="U71" s="1232"/>
      <c r="V71" s="1226"/>
      <c r="W71" s="1226"/>
      <c r="X71" s="1226"/>
      <c r="Y71" s="1228"/>
      <c r="Z71" s="1228"/>
      <c r="AA71" s="1226"/>
      <c r="AB71" s="1229"/>
      <c r="AC71" s="1232"/>
      <c r="AD71" s="1226"/>
      <c r="AE71" s="1226"/>
      <c r="AF71" s="1226"/>
      <c r="AG71" s="1228"/>
      <c r="AH71" s="1228"/>
      <c r="AI71" s="1226"/>
      <c r="AJ71" s="1229"/>
      <c r="AK71" s="1232"/>
      <c r="AL71" s="1226"/>
      <c r="AM71" s="1226"/>
      <c r="AN71" s="1226"/>
      <c r="AO71" s="1226"/>
      <c r="AP71" s="1228"/>
      <c r="AQ71" s="1228"/>
      <c r="AR71" s="1226"/>
      <c r="AS71" s="1229"/>
      <c r="AT71" s="1233"/>
      <c r="AU71" s="1226"/>
      <c r="AV71" s="1226"/>
      <c r="AW71" s="1226"/>
      <c r="AX71" s="1228"/>
      <c r="AY71" s="1228"/>
      <c r="AZ71" s="1226"/>
      <c r="BA71" s="1229"/>
      <c r="BB71" s="1232"/>
      <c r="BC71" s="1226"/>
      <c r="BD71" s="1226"/>
      <c r="BE71" s="1226"/>
      <c r="BF71" s="1228"/>
      <c r="BG71" s="1228"/>
      <c r="BH71" s="1226"/>
      <c r="BI71" s="1229"/>
      <c r="BJ71" s="1232"/>
      <c r="BK71" s="1226"/>
      <c r="BL71" s="1226"/>
      <c r="BM71" s="1226"/>
      <c r="BN71" s="1226"/>
      <c r="BO71" s="1228"/>
      <c r="BP71" s="1228"/>
      <c r="BQ71" s="1226"/>
      <c r="BR71" s="1229"/>
      <c r="BS71" s="1232"/>
      <c r="BT71" s="1226"/>
      <c r="BU71" s="1226"/>
      <c r="BV71" s="1226"/>
      <c r="BW71" s="1228"/>
      <c r="BX71" s="1228"/>
      <c r="BY71" s="1226"/>
      <c r="BZ71" s="1229"/>
      <c r="CA71" s="1232"/>
      <c r="CB71" s="1226"/>
      <c r="CC71" s="1226"/>
      <c r="CD71" s="1226"/>
      <c r="CE71" s="1228"/>
      <c r="CF71" s="1228"/>
      <c r="CG71" s="1226"/>
      <c r="CH71" s="1229"/>
      <c r="CI71" s="1232"/>
      <c r="CJ71" s="1226"/>
      <c r="CK71" s="1226"/>
      <c r="CL71" s="1226"/>
      <c r="CM71" s="1228"/>
      <c r="CN71" s="1228"/>
      <c r="CO71" s="1226"/>
      <c r="CP71" s="1229"/>
      <c r="CQ71" s="1231"/>
      <c r="CR71" s="1256">
        <f t="shared" ref="CR71:CR90" si="28">+SUMIF($J$5:$CQ$5,CR$5,$J71:$CQ71)</f>
        <v>0</v>
      </c>
      <c r="CS71" s="1257">
        <f t="shared" ref="CS71:CS90" si="29">+SUMIF($D$5:$CQ$5,CS$5,$D71:$CQ71)</f>
        <v>0</v>
      </c>
      <c r="CT71" s="1226">
        <f>SUM(CT72:CT76)</f>
        <v>0.76157987990698928</v>
      </c>
      <c r="CU71" s="1226">
        <f t="shared" si="22"/>
        <v>0</v>
      </c>
      <c r="CV71" s="1226">
        <f t="shared" si="23"/>
        <v>-0.76157987990698928</v>
      </c>
      <c r="CW71" s="1226"/>
      <c r="CX71" s="1226" t="str">
        <f t="shared" ref="CX71:CX102" si="30">IFERROR(CR71/CW71-1, "-")</f>
        <v>-</v>
      </c>
      <c r="CY71" s="1258"/>
      <c r="CZ71" s="1226"/>
      <c r="DA71" s="1226"/>
      <c r="DB71" s="1226"/>
      <c r="DC71" s="1226"/>
      <c r="DD71" s="1226"/>
      <c r="DE71" s="1231" t="e">
        <f>+CZ71/DD71-1</f>
        <v>#DIV/0!</v>
      </c>
      <c r="DF71" s="1231" t="e">
        <f>+DA71/DD71-1</f>
        <v>#DIV/0!</v>
      </c>
      <c r="DG71" s="1231" t="e">
        <f>+DB71/DD71-1</f>
        <v>#DIV/0!</v>
      </c>
      <c r="DH71" s="1231" t="e">
        <f>+DC71/DD71-1</f>
        <v>#DIV/0!</v>
      </c>
      <c r="DI71" s="1236"/>
      <c r="DJ71" s="1181">
        <f t="shared" si="24"/>
        <v>0</v>
      </c>
      <c r="DK71" s="1181">
        <f t="shared" si="25"/>
        <v>0</v>
      </c>
      <c r="DL71" s="1181">
        <f t="shared" si="26"/>
        <v>0</v>
      </c>
      <c r="DM71" s="1181">
        <f t="shared" si="27"/>
        <v>-0.76157987990698928</v>
      </c>
      <c r="DX71" s="389">
        <f t="shared" si="19"/>
        <v>0</v>
      </c>
      <c r="DY71" s="389">
        <f t="shared" si="20"/>
        <v>761579.87990698928</v>
      </c>
      <c r="DZ71" s="389">
        <f t="shared" si="21"/>
        <v>0</v>
      </c>
    </row>
    <row r="72" spans="2:130" s="801" customFormat="1" ht="12.75" hidden="1" customHeight="1">
      <c r="B72" s="1219" t="s">
        <v>874</v>
      </c>
      <c r="C72" s="665" t="s">
        <v>894</v>
      </c>
      <c r="D72" s="1259"/>
      <c r="E72" s="422"/>
      <c r="F72" s="1221"/>
      <c r="G72" s="422"/>
      <c r="H72" s="1222"/>
      <c r="I72" s="1223"/>
      <c r="J72" s="1259"/>
      <c r="K72" s="422"/>
      <c r="L72" s="1221"/>
      <c r="M72" s="422"/>
      <c r="N72" s="1222"/>
      <c r="O72" s="423"/>
      <c r="P72" s="1259"/>
      <c r="Q72" s="422"/>
      <c r="R72" s="1221"/>
      <c r="S72" s="422"/>
      <c r="T72" s="1222"/>
      <c r="U72" s="424"/>
      <c r="V72" s="1259"/>
      <c r="W72" s="422"/>
      <c r="X72" s="422"/>
      <c r="Y72" s="569"/>
      <c r="Z72" s="569"/>
      <c r="AA72" s="422"/>
      <c r="AB72" s="1222"/>
      <c r="AC72" s="424"/>
      <c r="AD72" s="1259"/>
      <c r="AE72" s="422"/>
      <c r="AF72" s="422"/>
      <c r="AG72" s="569"/>
      <c r="AH72" s="569"/>
      <c r="AI72" s="422"/>
      <c r="AJ72" s="1222"/>
      <c r="AK72" s="424"/>
      <c r="AL72" s="1259"/>
      <c r="AM72" s="422"/>
      <c r="AN72" s="422"/>
      <c r="AO72" s="422"/>
      <c r="AP72" s="569"/>
      <c r="AQ72" s="569"/>
      <c r="AR72" s="422"/>
      <c r="AS72" s="1222"/>
      <c r="AT72" s="425"/>
      <c r="AU72" s="1259"/>
      <c r="AV72" s="422"/>
      <c r="AW72" s="422"/>
      <c r="AX72" s="569"/>
      <c r="AY72" s="569"/>
      <c r="AZ72" s="422"/>
      <c r="BA72" s="1222"/>
      <c r="BB72" s="424"/>
      <c r="BC72" s="1259"/>
      <c r="BD72" s="422"/>
      <c r="BE72" s="422"/>
      <c r="BF72" s="569"/>
      <c r="BG72" s="569"/>
      <c r="BH72" s="422"/>
      <c r="BI72" s="1222"/>
      <c r="BJ72" s="424"/>
      <c r="BK72" s="1259"/>
      <c r="BL72" s="422"/>
      <c r="BM72" s="422"/>
      <c r="BN72" s="422"/>
      <c r="BO72" s="569"/>
      <c r="BP72" s="569"/>
      <c r="BQ72" s="422"/>
      <c r="BR72" s="1222"/>
      <c r="BS72" s="424"/>
      <c r="BT72" s="1259"/>
      <c r="BU72" s="422"/>
      <c r="BV72" s="422"/>
      <c r="BW72" s="569"/>
      <c r="BX72" s="569"/>
      <c r="BY72" s="422"/>
      <c r="BZ72" s="1222"/>
      <c r="CA72" s="424"/>
      <c r="CB72" s="1259"/>
      <c r="CC72" s="422"/>
      <c r="CD72" s="422"/>
      <c r="CE72" s="569"/>
      <c r="CF72" s="569"/>
      <c r="CG72" s="422"/>
      <c r="CH72" s="1222"/>
      <c r="CI72" s="424"/>
      <c r="CJ72" s="1259"/>
      <c r="CK72" s="422"/>
      <c r="CL72" s="422"/>
      <c r="CM72" s="569"/>
      <c r="CN72" s="569"/>
      <c r="CO72" s="422"/>
      <c r="CP72" s="1222"/>
      <c r="CQ72" s="423"/>
      <c r="CR72" s="1260">
        <f t="shared" si="28"/>
        <v>0</v>
      </c>
      <c r="CS72" s="422">
        <f t="shared" si="29"/>
        <v>0</v>
      </c>
      <c r="CT72" s="422">
        <v>9.1621397507623897E-4</v>
      </c>
      <c r="CU72" s="422">
        <f t="shared" si="22"/>
        <v>0</v>
      </c>
      <c r="CV72" s="422">
        <f t="shared" si="23"/>
        <v>-9.1621397507623897E-4</v>
      </c>
      <c r="CW72" s="422"/>
      <c r="CX72" s="422" t="str">
        <f t="shared" si="30"/>
        <v>-</v>
      </c>
      <c r="CY72" s="422"/>
      <c r="CZ72" s="422"/>
      <c r="DA72" s="422"/>
      <c r="DB72" s="422"/>
      <c r="DC72" s="422"/>
      <c r="DD72" s="422"/>
      <c r="DE72" s="423" t="e">
        <f>+CZ72/DD72-1</f>
        <v>#DIV/0!</v>
      </c>
      <c r="DF72" s="423" t="e">
        <f>+DA72/DD72-1</f>
        <v>#DIV/0!</v>
      </c>
      <c r="DG72" s="423" t="e">
        <f>+DB72/DD72-1</f>
        <v>#DIV/0!</v>
      </c>
      <c r="DH72" s="423" t="e">
        <f>+DC72/DD72-1</f>
        <v>#DIV/0!</v>
      </c>
      <c r="DI72" s="778"/>
      <c r="DJ72" s="1181">
        <f t="shared" si="24"/>
        <v>0</v>
      </c>
      <c r="DK72" s="1181">
        <f t="shared" si="25"/>
        <v>0</v>
      </c>
      <c r="DL72" s="1181">
        <f t="shared" si="26"/>
        <v>0</v>
      </c>
      <c r="DM72" s="1181">
        <f t="shared" si="27"/>
        <v>-9.1621397507623897E-4</v>
      </c>
      <c r="DX72" s="389">
        <f t="shared" si="19"/>
        <v>0</v>
      </c>
      <c r="DY72" s="389">
        <f t="shared" si="20"/>
        <v>916.21397507623897</v>
      </c>
      <c r="DZ72" s="389">
        <f t="shared" si="21"/>
        <v>0</v>
      </c>
    </row>
    <row r="73" spans="2:130" s="801" customFormat="1" ht="12.75" hidden="1" customHeight="1">
      <c r="B73" s="1219" t="s">
        <v>876</v>
      </c>
      <c r="C73" s="665" t="s">
        <v>895</v>
      </c>
      <c r="D73" s="1259"/>
      <c r="E73" s="422"/>
      <c r="F73" s="1221"/>
      <c r="G73" s="422"/>
      <c r="H73" s="1222"/>
      <c r="I73" s="1223"/>
      <c r="J73" s="1259"/>
      <c r="K73" s="422"/>
      <c r="L73" s="1221"/>
      <c r="M73" s="422"/>
      <c r="N73" s="1222"/>
      <c r="O73" s="423"/>
      <c r="P73" s="1259"/>
      <c r="Q73" s="422"/>
      <c r="R73" s="1221"/>
      <c r="S73" s="422"/>
      <c r="T73" s="1222"/>
      <c r="U73" s="424"/>
      <c r="V73" s="1259"/>
      <c r="W73" s="422"/>
      <c r="X73" s="422"/>
      <c r="Y73" s="569"/>
      <c r="Z73" s="569"/>
      <c r="AA73" s="422"/>
      <c r="AB73" s="1222"/>
      <c r="AC73" s="424"/>
      <c r="AD73" s="1259"/>
      <c r="AE73" s="422"/>
      <c r="AF73" s="422"/>
      <c r="AG73" s="569"/>
      <c r="AH73" s="569"/>
      <c r="AI73" s="422"/>
      <c r="AJ73" s="1222"/>
      <c r="AK73" s="424"/>
      <c r="AL73" s="1259"/>
      <c r="AM73" s="422"/>
      <c r="AN73" s="422"/>
      <c r="AO73" s="422"/>
      <c r="AP73" s="569"/>
      <c r="AQ73" s="569"/>
      <c r="AR73" s="422"/>
      <c r="AS73" s="1222"/>
      <c r="AT73" s="425"/>
      <c r="AU73" s="1259"/>
      <c r="AV73" s="422"/>
      <c r="AW73" s="422"/>
      <c r="AX73" s="569"/>
      <c r="AY73" s="569"/>
      <c r="AZ73" s="422"/>
      <c r="BA73" s="1222"/>
      <c r="BB73" s="424"/>
      <c r="BC73" s="1259"/>
      <c r="BD73" s="422"/>
      <c r="BE73" s="422"/>
      <c r="BF73" s="569"/>
      <c r="BG73" s="569"/>
      <c r="BH73" s="422"/>
      <c r="BI73" s="1222"/>
      <c r="BJ73" s="424"/>
      <c r="BK73" s="1259"/>
      <c r="BL73" s="422"/>
      <c r="BM73" s="422"/>
      <c r="BN73" s="422"/>
      <c r="BO73" s="569"/>
      <c r="BP73" s="569"/>
      <c r="BQ73" s="422"/>
      <c r="BR73" s="1222"/>
      <c r="BS73" s="424"/>
      <c r="BT73" s="1259"/>
      <c r="BU73" s="422"/>
      <c r="BV73" s="422"/>
      <c r="BW73" s="569"/>
      <c r="BX73" s="569"/>
      <c r="BY73" s="422"/>
      <c r="BZ73" s="1222"/>
      <c r="CA73" s="424"/>
      <c r="CB73" s="1259"/>
      <c r="CC73" s="422"/>
      <c r="CD73" s="422"/>
      <c r="CE73" s="569"/>
      <c r="CF73" s="569"/>
      <c r="CG73" s="422"/>
      <c r="CH73" s="1222"/>
      <c r="CI73" s="424"/>
      <c r="CJ73" s="1259"/>
      <c r="CK73" s="422"/>
      <c r="CL73" s="422"/>
      <c r="CM73" s="569"/>
      <c r="CN73" s="569"/>
      <c r="CO73" s="422"/>
      <c r="CP73" s="1222"/>
      <c r="CQ73" s="423"/>
      <c r="CR73" s="1260">
        <f t="shared" si="28"/>
        <v>0</v>
      </c>
      <c r="CS73" s="422">
        <f t="shared" si="29"/>
        <v>0</v>
      </c>
      <c r="CT73" s="422">
        <v>4.9544501267241199E-2</v>
      </c>
      <c r="CU73" s="422">
        <f t="shared" si="22"/>
        <v>0</v>
      </c>
      <c r="CV73" s="422">
        <f t="shared" si="23"/>
        <v>-4.9544501267241199E-2</v>
      </c>
      <c r="CW73" s="422"/>
      <c r="CX73" s="422" t="str">
        <f t="shared" si="30"/>
        <v>-</v>
      </c>
      <c r="CY73" s="422"/>
      <c r="CZ73" s="422"/>
      <c r="DA73" s="422"/>
      <c r="DB73" s="422"/>
      <c r="DC73" s="422"/>
      <c r="DD73" s="422"/>
      <c r="DE73" s="423" t="e">
        <f>+CZ73/DD73-1</f>
        <v>#DIV/0!</v>
      </c>
      <c r="DF73" s="423" t="e">
        <f>+DA73/DD73-1</f>
        <v>#DIV/0!</v>
      </c>
      <c r="DG73" s="423" t="e">
        <f>+DB73/DD73-1</f>
        <v>#DIV/0!</v>
      </c>
      <c r="DH73" s="423" t="e">
        <f>+DC73/DD73-1</f>
        <v>#DIV/0!</v>
      </c>
      <c r="DI73" s="778"/>
      <c r="DJ73" s="1181">
        <f t="shared" si="24"/>
        <v>0</v>
      </c>
      <c r="DK73" s="1181">
        <f t="shared" si="25"/>
        <v>0</v>
      </c>
      <c r="DL73" s="1181">
        <f t="shared" si="26"/>
        <v>0</v>
      </c>
      <c r="DM73" s="1181">
        <f t="shared" si="27"/>
        <v>-4.9544501267241199E-2</v>
      </c>
      <c r="DX73" s="389">
        <f t="shared" ref="DX73:DX104" si="31">(CS73-CZ73)*10^6</f>
        <v>0</v>
      </c>
      <c r="DY73" s="389">
        <f t="shared" ref="DY73:DY104" si="32">(CT73-DC73)*10^6</f>
        <v>49544.501267241198</v>
      </c>
      <c r="DZ73" s="389">
        <f t="shared" ref="DZ73:DZ104" si="33">(CW73-DD73)*10^6</f>
        <v>0</v>
      </c>
    </row>
    <row r="74" spans="2:130" s="801" customFormat="1" ht="12.75" hidden="1" customHeight="1">
      <c r="B74" s="1219" t="s">
        <v>878</v>
      </c>
      <c r="C74" s="665" t="s">
        <v>896</v>
      </c>
      <c r="D74" s="1259"/>
      <c r="E74" s="569"/>
      <c r="F74" s="1221"/>
      <c r="G74" s="569"/>
      <c r="H74" s="1222"/>
      <c r="I74" s="1223"/>
      <c r="J74" s="1259"/>
      <c r="K74" s="569"/>
      <c r="L74" s="1221"/>
      <c r="M74" s="569"/>
      <c r="N74" s="1222"/>
      <c r="O74" s="423"/>
      <c r="P74" s="1259"/>
      <c r="Q74" s="569"/>
      <c r="R74" s="1221"/>
      <c r="S74" s="569"/>
      <c r="T74" s="1222"/>
      <c r="U74" s="424"/>
      <c r="V74" s="1259"/>
      <c r="W74" s="569"/>
      <c r="X74" s="569"/>
      <c r="Y74" s="569"/>
      <c r="Z74" s="569"/>
      <c r="AA74" s="569"/>
      <c r="AB74" s="1222"/>
      <c r="AC74" s="424"/>
      <c r="AD74" s="1259"/>
      <c r="AE74" s="569"/>
      <c r="AF74" s="569"/>
      <c r="AG74" s="569"/>
      <c r="AH74" s="569"/>
      <c r="AI74" s="569"/>
      <c r="AJ74" s="1222"/>
      <c r="AK74" s="424"/>
      <c r="AL74" s="1259"/>
      <c r="AM74" s="569"/>
      <c r="AN74" s="569"/>
      <c r="AO74" s="569"/>
      <c r="AP74" s="569"/>
      <c r="AQ74" s="569"/>
      <c r="AR74" s="569"/>
      <c r="AS74" s="1222"/>
      <c r="AT74" s="425"/>
      <c r="AU74" s="1259"/>
      <c r="AV74" s="569"/>
      <c r="AW74" s="569"/>
      <c r="AX74" s="569"/>
      <c r="AY74" s="569"/>
      <c r="AZ74" s="569"/>
      <c r="BA74" s="1222"/>
      <c r="BB74" s="424"/>
      <c r="BC74" s="1259"/>
      <c r="BD74" s="569"/>
      <c r="BE74" s="569"/>
      <c r="BF74" s="569"/>
      <c r="BG74" s="569"/>
      <c r="BH74" s="569"/>
      <c r="BI74" s="1222"/>
      <c r="BJ74" s="424"/>
      <c r="BK74" s="1259"/>
      <c r="BL74" s="569"/>
      <c r="BM74" s="569"/>
      <c r="BN74" s="569"/>
      <c r="BO74" s="569"/>
      <c r="BP74" s="569"/>
      <c r="BQ74" s="569"/>
      <c r="BR74" s="1222"/>
      <c r="BS74" s="424"/>
      <c r="BT74" s="1259"/>
      <c r="BU74" s="569"/>
      <c r="BV74" s="569"/>
      <c r="BW74" s="569"/>
      <c r="BX74" s="569"/>
      <c r="BY74" s="569"/>
      <c r="BZ74" s="1222"/>
      <c r="CA74" s="424"/>
      <c r="CB74" s="1259"/>
      <c r="CC74" s="569"/>
      <c r="CD74" s="569"/>
      <c r="CE74" s="569"/>
      <c r="CF74" s="569"/>
      <c r="CG74" s="569"/>
      <c r="CH74" s="1222"/>
      <c r="CI74" s="424"/>
      <c r="CJ74" s="1259"/>
      <c r="CK74" s="569"/>
      <c r="CL74" s="569"/>
      <c r="CM74" s="569"/>
      <c r="CN74" s="569"/>
      <c r="CO74" s="569"/>
      <c r="CP74" s="1222"/>
      <c r="CQ74" s="423"/>
      <c r="CR74" s="1260">
        <f t="shared" si="28"/>
        <v>0</v>
      </c>
      <c r="CS74" s="422">
        <f t="shared" si="29"/>
        <v>0</v>
      </c>
      <c r="CT74" s="569">
        <v>0.171410590858629</v>
      </c>
      <c r="CU74" s="569">
        <f t="shared" si="22"/>
        <v>0</v>
      </c>
      <c r="CV74" s="569">
        <f t="shared" si="23"/>
        <v>-0.171410590858629</v>
      </c>
      <c r="CW74" s="569"/>
      <c r="CX74" s="569" t="str">
        <f t="shared" si="30"/>
        <v>-</v>
      </c>
      <c r="CY74" s="569"/>
      <c r="CZ74" s="569"/>
      <c r="DA74" s="569"/>
      <c r="DB74" s="569"/>
      <c r="DC74" s="569"/>
      <c r="DD74" s="569"/>
      <c r="DE74" s="423" t="e">
        <f>+CZ74/DD74-1</f>
        <v>#DIV/0!</v>
      </c>
      <c r="DF74" s="423" t="e">
        <f>+DA74/DD74-1</f>
        <v>#DIV/0!</v>
      </c>
      <c r="DG74" s="423" t="e">
        <f>+DB74/DD74-1</f>
        <v>#DIV/0!</v>
      </c>
      <c r="DH74" s="423" t="e">
        <f>+DC74/DD74-1</f>
        <v>#DIV/0!</v>
      </c>
      <c r="DI74" s="778"/>
      <c r="DJ74" s="1181">
        <f t="shared" si="24"/>
        <v>0</v>
      </c>
      <c r="DK74" s="1181">
        <f t="shared" si="25"/>
        <v>0</v>
      </c>
      <c r="DL74" s="1181">
        <f t="shared" si="26"/>
        <v>0</v>
      </c>
      <c r="DM74" s="1181">
        <f t="shared" si="27"/>
        <v>-0.171410590858629</v>
      </c>
      <c r="DX74" s="389">
        <f t="shared" si="31"/>
        <v>0</v>
      </c>
      <c r="DY74" s="389">
        <f t="shared" si="32"/>
        <v>171410.590858629</v>
      </c>
      <c r="DZ74" s="389">
        <f t="shared" si="33"/>
        <v>0</v>
      </c>
    </row>
    <row r="75" spans="2:130" s="801" customFormat="1" ht="12.75" hidden="1" customHeight="1">
      <c r="B75" s="1219" t="s">
        <v>880</v>
      </c>
      <c r="C75" s="665" t="s">
        <v>897</v>
      </c>
      <c r="D75" s="1261"/>
      <c r="E75" s="422"/>
      <c r="F75" s="1221"/>
      <c r="G75" s="422"/>
      <c r="H75" s="1222"/>
      <c r="I75" s="1223"/>
      <c r="J75" s="1261"/>
      <c r="K75" s="422"/>
      <c r="L75" s="1221"/>
      <c r="M75" s="422"/>
      <c r="N75" s="1222"/>
      <c r="O75" s="423"/>
      <c r="P75" s="1261"/>
      <c r="Q75" s="422"/>
      <c r="R75" s="1221"/>
      <c r="S75" s="422"/>
      <c r="T75" s="1222"/>
      <c r="U75" s="424"/>
      <c r="V75" s="1261"/>
      <c r="W75" s="422"/>
      <c r="X75" s="422"/>
      <c r="Y75" s="569"/>
      <c r="Z75" s="569"/>
      <c r="AA75" s="422"/>
      <c r="AB75" s="1222"/>
      <c r="AC75" s="424"/>
      <c r="AD75" s="1261"/>
      <c r="AE75" s="422"/>
      <c r="AF75" s="422"/>
      <c r="AG75" s="569"/>
      <c r="AH75" s="569"/>
      <c r="AI75" s="422"/>
      <c r="AJ75" s="1222"/>
      <c r="AK75" s="424"/>
      <c r="AL75" s="1261"/>
      <c r="AM75" s="422"/>
      <c r="AN75" s="422"/>
      <c r="AO75" s="422"/>
      <c r="AP75" s="569"/>
      <c r="AQ75" s="569"/>
      <c r="AR75" s="422"/>
      <c r="AS75" s="1222"/>
      <c r="AT75" s="425"/>
      <c r="AU75" s="1261"/>
      <c r="AV75" s="422"/>
      <c r="AW75" s="422"/>
      <c r="AX75" s="569"/>
      <c r="AY75" s="569"/>
      <c r="AZ75" s="422"/>
      <c r="BA75" s="1222"/>
      <c r="BB75" s="424"/>
      <c r="BC75" s="1261"/>
      <c r="BD75" s="422"/>
      <c r="BE75" s="422"/>
      <c r="BF75" s="569"/>
      <c r="BG75" s="569"/>
      <c r="BH75" s="422"/>
      <c r="BI75" s="1222"/>
      <c r="BJ75" s="424"/>
      <c r="BK75" s="1261"/>
      <c r="BL75" s="422"/>
      <c r="BM75" s="422"/>
      <c r="BN75" s="422"/>
      <c r="BO75" s="569"/>
      <c r="BP75" s="569"/>
      <c r="BQ75" s="422"/>
      <c r="BR75" s="1222"/>
      <c r="BS75" s="424"/>
      <c r="BT75" s="1261"/>
      <c r="BU75" s="422"/>
      <c r="BV75" s="422"/>
      <c r="BW75" s="569"/>
      <c r="BX75" s="569"/>
      <c r="BY75" s="422"/>
      <c r="BZ75" s="1222"/>
      <c r="CA75" s="424"/>
      <c r="CB75" s="1261"/>
      <c r="CC75" s="422"/>
      <c r="CD75" s="422"/>
      <c r="CE75" s="569"/>
      <c r="CF75" s="569"/>
      <c r="CG75" s="422"/>
      <c r="CH75" s="1222"/>
      <c r="CI75" s="424"/>
      <c r="CJ75" s="1261"/>
      <c r="CK75" s="422"/>
      <c r="CL75" s="422"/>
      <c r="CM75" s="569"/>
      <c r="CN75" s="569"/>
      <c r="CO75" s="422"/>
      <c r="CP75" s="1222"/>
      <c r="CQ75" s="423"/>
      <c r="CR75" s="1260">
        <f t="shared" si="28"/>
        <v>0</v>
      </c>
      <c r="CS75" s="422">
        <f t="shared" si="29"/>
        <v>0</v>
      </c>
      <c r="CT75" s="422">
        <v>0.53943751491838798</v>
      </c>
      <c r="CU75" s="422">
        <f t="shared" si="22"/>
        <v>0</v>
      </c>
      <c r="CV75" s="422">
        <f t="shared" si="23"/>
        <v>-0.53943751491838798</v>
      </c>
      <c r="CW75" s="422"/>
      <c r="CX75" s="422" t="str">
        <f t="shared" si="30"/>
        <v>-</v>
      </c>
      <c r="CY75" s="422"/>
      <c r="CZ75" s="422"/>
      <c r="DA75" s="422"/>
      <c r="DB75" s="422"/>
      <c r="DC75" s="422"/>
      <c r="DD75" s="422"/>
      <c r="DE75" s="423"/>
      <c r="DF75" s="423"/>
      <c r="DG75" s="423"/>
      <c r="DH75" s="423"/>
      <c r="DI75" s="778"/>
      <c r="DJ75" s="1181">
        <f t="shared" si="24"/>
        <v>0</v>
      </c>
      <c r="DK75" s="1181">
        <f t="shared" si="25"/>
        <v>0</v>
      </c>
      <c r="DL75" s="1181">
        <f t="shared" si="26"/>
        <v>0</v>
      </c>
      <c r="DM75" s="1181">
        <f t="shared" si="27"/>
        <v>-0.53943751491838798</v>
      </c>
      <c r="DX75" s="389">
        <f t="shared" si="31"/>
        <v>0</v>
      </c>
      <c r="DY75" s="389">
        <f t="shared" si="32"/>
        <v>539437.51491838798</v>
      </c>
      <c r="DZ75" s="389">
        <f t="shared" si="33"/>
        <v>0</v>
      </c>
    </row>
    <row r="76" spans="2:130" s="801" customFormat="1" ht="12.75" hidden="1" customHeight="1">
      <c r="B76" s="1219" t="s">
        <v>882</v>
      </c>
      <c r="C76" s="665" t="s">
        <v>898</v>
      </c>
      <c r="D76" s="1262"/>
      <c r="E76" s="422"/>
      <c r="F76" s="1221"/>
      <c r="G76" s="422"/>
      <c r="H76" s="1222"/>
      <c r="I76" s="1223"/>
      <c r="J76" s="1262"/>
      <c r="K76" s="422"/>
      <c r="L76" s="1221"/>
      <c r="M76" s="422"/>
      <c r="N76" s="1222"/>
      <c r="O76" s="423"/>
      <c r="P76" s="1262"/>
      <c r="Q76" s="422"/>
      <c r="R76" s="1221"/>
      <c r="S76" s="422"/>
      <c r="T76" s="1222"/>
      <c r="U76" s="424"/>
      <c r="V76" s="1262"/>
      <c r="W76" s="422"/>
      <c r="X76" s="422"/>
      <c r="Y76" s="569"/>
      <c r="Z76" s="569"/>
      <c r="AA76" s="422"/>
      <c r="AB76" s="1222"/>
      <c r="AC76" s="424"/>
      <c r="AD76" s="1262"/>
      <c r="AE76" s="422"/>
      <c r="AF76" s="422"/>
      <c r="AG76" s="569"/>
      <c r="AH76" s="569"/>
      <c r="AI76" s="422"/>
      <c r="AJ76" s="1222"/>
      <c r="AK76" s="424"/>
      <c r="AL76" s="1262"/>
      <c r="AM76" s="422"/>
      <c r="AN76" s="422"/>
      <c r="AO76" s="422"/>
      <c r="AP76" s="569"/>
      <c r="AQ76" s="569"/>
      <c r="AR76" s="422"/>
      <c r="AS76" s="1222"/>
      <c r="AT76" s="425"/>
      <c r="AU76" s="1262"/>
      <c r="AV76" s="422"/>
      <c r="AW76" s="422"/>
      <c r="AX76" s="569"/>
      <c r="AY76" s="569"/>
      <c r="AZ76" s="422"/>
      <c r="BA76" s="1222"/>
      <c r="BB76" s="424"/>
      <c r="BC76" s="1262"/>
      <c r="BD76" s="422"/>
      <c r="BE76" s="422"/>
      <c r="BF76" s="569"/>
      <c r="BG76" s="569"/>
      <c r="BH76" s="422"/>
      <c r="BI76" s="1222"/>
      <c r="BJ76" s="424"/>
      <c r="BK76" s="1262"/>
      <c r="BL76" s="422"/>
      <c r="BM76" s="422"/>
      <c r="BN76" s="422"/>
      <c r="BO76" s="569"/>
      <c r="BP76" s="569"/>
      <c r="BQ76" s="422"/>
      <c r="BR76" s="1222"/>
      <c r="BS76" s="424"/>
      <c r="BT76" s="1262"/>
      <c r="BU76" s="422"/>
      <c r="BV76" s="422"/>
      <c r="BW76" s="569"/>
      <c r="BX76" s="569"/>
      <c r="BY76" s="422"/>
      <c r="BZ76" s="1222"/>
      <c r="CA76" s="424"/>
      <c r="CB76" s="1262"/>
      <c r="CC76" s="422"/>
      <c r="CD76" s="422"/>
      <c r="CE76" s="569"/>
      <c r="CF76" s="569"/>
      <c r="CG76" s="422"/>
      <c r="CH76" s="1222"/>
      <c r="CI76" s="424"/>
      <c r="CJ76" s="1262"/>
      <c r="CK76" s="422"/>
      <c r="CL76" s="422"/>
      <c r="CM76" s="569"/>
      <c r="CN76" s="569"/>
      <c r="CO76" s="422"/>
      <c r="CP76" s="1222"/>
      <c r="CQ76" s="423"/>
      <c r="CR76" s="1260">
        <f t="shared" si="28"/>
        <v>0</v>
      </c>
      <c r="CS76" s="422">
        <f t="shared" si="29"/>
        <v>0</v>
      </c>
      <c r="CT76" s="422">
        <v>2.7105888765484098E-4</v>
      </c>
      <c r="CU76" s="422">
        <f t="shared" si="22"/>
        <v>0</v>
      </c>
      <c r="CV76" s="422">
        <f t="shared" si="23"/>
        <v>-2.7105888765484098E-4</v>
      </c>
      <c r="CW76" s="422"/>
      <c r="CX76" s="422" t="str">
        <f t="shared" si="30"/>
        <v>-</v>
      </c>
      <c r="CY76" s="422"/>
      <c r="CZ76" s="422"/>
      <c r="DA76" s="422"/>
      <c r="DB76" s="422"/>
      <c r="DC76" s="422"/>
      <c r="DD76" s="422"/>
      <c r="DE76" s="423"/>
      <c r="DF76" s="423"/>
      <c r="DG76" s="423"/>
      <c r="DH76" s="423"/>
      <c r="DI76" s="778"/>
      <c r="DJ76" s="1181">
        <f t="shared" si="24"/>
        <v>0</v>
      </c>
      <c r="DK76" s="1181">
        <f t="shared" si="25"/>
        <v>0</v>
      </c>
      <c r="DL76" s="1181">
        <f t="shared" si="26"/>
        <v>0</v>
      </c>
      <c r="DM76" s="1181">
        <f t="shared" si="27"/>
        <v>-2.7105888765484098E-4</v>
      </c>
      <c r="DX76" s="389">
        <f t="shared" si="31"/>
        <v>0</v>
      </c>
      <c r="DY76" s="389">
        <f t="shared" si="32"/>
        <v>271.05888765484099</v>
      </c>
      <c r="DZ76" s="389">
        <f t="shared" si="33"/>
        <v>0</v>
      </c>
    </row>
    <row r="77" spans="2:130" s="801" customFormat="1" ht="12" hidden="1" customHeight="1">
      <c r="B77" s="1219"/>
      <c r="C77" s="665" t="s">
        <v>899</v>
      </c>
      <c r="D77" s="1262"/>
      <c r="E77" s="1262"/>
      <c r="F77" s="1221"/>
      <c r="G77" s="1262"/>
      <c r="H77" s="1222"/>
      <c r="I77" s="1223"/>
      <c r="J77" s="1262"/>
      <c r="K77" s="1262"/>
      <c r="L77" s="1221"/>
      <c r="M77" s="1262"/>
      <c r="N77" s="1222"/>
      <c r="O77" s="423"/>
      <c r="P77" s="1262"/>
      <c r="Q77" s="1262"/>
      <c r="R77" s="1221"/>
      <c r="S77" s="1262"/>
      <c r="T77" s="1222"/>
      <c r="U77" s="424"/>
      <c r="V77" s="1262"/>
      <c r="W77" s="1262"/>
      <c r="X77" s="1262"/>
      <c r="Y77" s="569"/>
      <c r="Z77" s="569"/>
      <c r="AA77" s="1262"/>
      <c r="AB77" s="1222"/>
      <c r="AC77" s="424"/>
      <c r="AD77" s="1262"/>
      <c r="AE77" s="1262"/>
      <c r="AF77" s="1262"/>
      <c r="AG77" s="569"/>
      <c r="AH77" s="569"/>
      <c r="AI77" s="1262"/>
      <c r="AJ77" s="1222"/>
      <c r="AK77" s="424"/>
      <c r="AL77" s="1262"/>
      <c r="AM77" s="1262"/>
      <c r="AN77" s="1262"/>
      <c r="AO77" s="1262"/>
      <c r="AP77" s="569"/>
      <c r="AQ77" s="569"/>
      <c r="AR77" s="1262"/>
      <c r="AS77" s="1222"/>
      <c r="AT77" s="425"/>
      <c r="AU77" s="1262"/>
      <c r="AV77" s="1262"/>
      <c r="AW77" s="1262"/>
      <c r="AX77" s="569"/>
      <c r="AY77" s="569"/>
      <c r="AZ77" s="1262"/>
      <c r="BA77" s="1222"/>
      <c r="BB77" s="424"/>
      <c r="BC77" s="1262"/>
      <c r="BD77" s="1262"/>
      <c r="BE77" s="1262"/>
      <c r="BF77" s="569"/>
      <c r="BG77" s="569"/>
      <c r="BH77" s="1262"/>
      <c r="BI77" s="1222"/>
      <c r="BJ77" s="424"/>
      <c r="BK77" s="1262"/>
      <c r="BL77" s="1262"/>
      <c r="BM77" s="1262"/>
      <c r="BN77" s="1262"/>
      <c r="BO77" s="569"/>
      <c r="BP77" s="569"/>
      <c r="BQ77" s="1262"/>
      <c r="BR77" s="1222"/>
      <c r="BS77" s="424"/>
      <c r="BT77" s="1262"/>
      <c r="BU77" s="1262"/>
      <c r="BV77" s="1262"/>
      <c r="BW77" s="569"/>
      <c r="BX77" s="569"/>
      <c r="BY77" s="1262"/>
      <c r="BZ77" s="1222"/>
      <c r="CA77" s="424"/>
      <c r="CB77" s="1262"/>
      <c r="CC77" s="1262"/>
      <c r="CD77" s="1262"/>
      <c r="CE77" s="569"/>
      <c r="CF77" s="569"/>
      <c r="CG77" s="1262"/>
      <c r="CH77" s="1222"/>
      <c r="CI77" s="424"/>
      <c r="CJ77" s="1262"/>
      <c r="CK77" s="1262"/>
      <c r="CL77" s="1262"/>
      <c r="CM77" s="569"/>
      <c r="CN77" s="569"/>
      <c r="CO77" s="1262"/>
      <c r="CP77" s="1222"/>
      <c r="CQ77" s="423"/>
      <c r="CR77" s="1260">
        <f t="shared" si="28"/>
        <v>0</v>
      </c>
      <c r="CS77" s="422">
        <f t="shared" si="29"/>
        <v>0</v>
      </c>
      <c r="CT77" s="1262">
        <f>+SUMIF($D$5:$CO$5,CT$5,$D77:$CO77)+SUMIF($D$5:$BI$5,CR$5,$D77:$BI77)</f>
        <v>0</v>
      </c>
      <c r="CU77" s="1262">
        <f t="shared" si="22"/>
        <v>0</v>
      </c>
      <c r="CV77" s="1262">
        <f t="shared" si="23"/>
        <v>0</v>
      </c>
      <c r="CW77" s="1262"/>
      <c r="CX77" s="1262" t="str">
        <f t="shared" si="30"/>
        <v>-</v>
      </c>
      <c r="CY77" s="1262"/>
      <c r="CZ77" s="1262"/>
      <c r="DA77" s="1262"/>
      <c r="DB77" s="1262"/>
      <c r="DC77" s="1262"/>
      <c r="DD77" s="1262"/>
      <c r="DE77" s="423"/>
      <c r="DF77" s="423"/>
      <c r="DG77" s="423"/>
      <c r="DH77" s="423"/>
      <c r="DI77" s="778"/>
      <c r="DJ77" s="1181">
        <f t="shared" si="24"/>
        <v>0</v>
      </c>
      <c r="DK77" s="1181">
        <f t="shared" si="25"/>
        <v>0</v>
      </c>
      <c r="DL77" s="1181">
        <f t="shared" si="26"/>
        <v>0</v>
      </c>
      <c r="DM77" s="1181">
        <f t="shared" si="27"/>
        <v>0</v>
      </c>
      <c r="DX77" s="389">
        <f t="shared" si="31"/>
        <v>0</v>
      </c>
      <c r="DY77" s="389">
        <f t="shared" si="32"/>
        <v>0</v>
      </c>
      <c r="DZ77" s="389">
        <f t="shared" si="33"/>
        <v>0</v>
      </c>
    </row>
    <row r="78" spans="2:130" s="777" customFormat="1" ht="12.75" hidden="1" customHeight="1">
      <c r="B78" s="1238" t="s">
        <v>560</v>
      </c>
      <c r="C78" s="665" t="s">
        <v>900</v>
      </c>
      <c r="D78" s="1263"/>
      <c r="E78" s="1263"/>
      <c r="F78" s="1240"/>
      <c r="G78" s="1263"/>
      <c r="H78" s="1241"/>
      <c r="I78" s="1230"/>
      <c r="J78" s="1263"/>
      <c r="K78" s="1263"/>
      <c r="L78" s="1240"/>
      <c r="M78" s="1263"/>
      <c r="N78" s="1241"/>
      <c r="O78" s="772"/>
      <c r="P78" s="1263"/>
      <c r="Q78" s="1263"/>
      <c r="R78" s="1240"/>
      <c r="S78" s="1263"/>
      <c r="T78" s="1241"/>
      <c r="U78" s="773"/>
      <c r="V78" s="1263"/>
      <c r="W78" s="1263"/>
      <c r="X78" s="1263"/>
      <c r="Y78" s="1242"/>
      <c r="Z78" s="1242"/>
      <c r="AA78" s="1263"/>
      <c r="AB78" s="1241"/>
      <c r="AC78" s="773"/>
      <c r="AD78" s="1263"/>
      <c r="AE78" s="1263"/>
      <c r="AF78" s="1263"/>
      <c r="AG78" s="1242"/>
      <c r="AH78" s="1242"/>
      <c r="AI78" s="1263"/>
      <c r="AJ78" s="1241"/>
      <c r="AK78" s="773"/>
      <c r="AL78" s="1263"/>
      <c r="AM78" s="1263"/>
      <c r="AN78" s="1263"/>
      <c r="AO78" s="1263"/>
      <c r="AP78" s="1242"/>
      <c r="AQ78" s="1242"/>
      <c r="AR78" s="1263"/>
      <c r="AS78" s="1241"/>
      <c r="AT78" s="1233"/>
      <c r="AU78" s="1263"/>
      <c r="AV78" s="1263"/>
      <c r="AW78" s="1263"/>
      <c r="AX78" s="1242"/>
      <c r="AY78" s="1242"/>
      <c r="AZ78" s="1263"/>
      <c r="BA78" s="1241"/>
      <c r="BB78" s="773"/>
      <c r="BC78" s="1263"/>
      <c r="BD78" s="1263"/>
      <c r="BE78" s="1263"/>
      <c r="BF78" s="1242"/>
      <c r="BG78" s="1242"/>
      <c r="BH78" s="1263"/>
      <c r="BI78" s="1241"/>
      <c r="BJ78" s="773"/>
      <c r="BK78" s="1263"/>
      <c r="BL78" s="1263"/>
      <c r="BM78" s="1263"/>
      <c r="BN78" s="1263"/>
      <c r="BO78" s="1242"/>
      <c r="BP78" s="1242"/>
      <c r="BQ78" s="1263"/>
      <c r="BR78" s="1241"/>
      <c r="BS78" s="773"/>
      <c r="BT78" s="1263"/>
      <c r="BU78" s="1263"/>
      <c r="BV78" s="1263"/>
      <c r="BW78" s="1242"/>
      <c r="BX78" s="1242"/>
      <c r="BY78" s="1263"/>
      <c r="BZ78" s="1241"/>
      <c r="CA78" s="773"/>
      <c r="CB78" s="1263"/>
      <c r="CC78" s="1263"/>
      <c r="CD78" s="1263"/>
      <c r="CE78" s="1242"/>
      <c r="CF78" s="1242"/>
      <c r="CG78" s="1263"/>
      <c r="CH78" s="1241"/>
      <c r="CI78" s="773"/>
      <c r="CJ78" s="1263"/>
      <c r="CK78" s="1263"/>
      <c r="CL78" s="1263"/>
      <c r="CM78" s="1242"/>
      <c r="CN78" s="1242"/>
      <c r="CO78" s="1263"/>
      <c r="CP78" s="1241"/>
      <c r="CQ78" s="772"/>
      <c r="CR78" s="1264">
        <f t="shared" si="28"/>
        <v>0</v>
      </c>
      <c r="CS78" s="742">
        <f t="shared" si="29"/>
        <v>0</v>
      </c>
      <c r="CT78" s="1263">
        <f>SUM(CT79:CT83)</f>
        <v>4.4593288252981189</v>
      </c>
      <c r="CU78" s="1263">
        <f t="shared" si="22"/>
        <v>0</v>
      </c>
      <c r="CV78" s="1263">
        <f t="shared" si="23"/>
        <v>-4.4593288252981189</v>
      </c>
      <c r="CW78" s="1263"/>
      <c r="CX78" s="1263" t="str">
        <f t="shared" si="30"/>
        <v>-</v>
      </c>
      <c r="CY78" s="1263"/>
      <c r="CZ78" s="1263"/>
      <c r="DA78" s="1263"/>
      <c r="DB78" s="1263"/>
      <c r="DC78" s="1263"/>
      <c r="DD78" s="1263"/>
      <c r="DE78" s="772" t="e">
        <f>+CZ78/DD78-1</f>
        <v>#DIV/0!</v>
      </c>
      <c r="DF78" s="772" t="e">
        <f>+DA78/DD78-1</f>
        <v>#DIV/0!</v>
      </c>
      <c r="DG78" s="772" t="e">
        <f>+DB78/DD78-1</f>
        <v>#DIV/0!</v>
      </c>
      <c r="DH78" s="772" t="e">
        <f>+DC78/DD78-1</f>
        <v>#DIV/0!</v>
      </c>
      <c r="DI78" s="1236"/>
      <c r="DJ78" s="1181">
        <f t="shared" si="24"/>
        <v>0</v>
      </c>
      <c r="DK78" s="1181">
        <f t="shared" si="25"/>
        <v>0</v>
      </c>
      <c r="DL78" s="1181">
        <f t="shared" si="26"/>
        <v>0</v>
      </c>
      <c r="DM78" s="1181">
        <f t="shared" si="27"/>
        <v>-4.4593288252981189</v>
      </c>
      <c r="DX78" s="389">
        <f t="shared" si="31"/>
        <v>0</v>
      </c>
      <c r="DY78" s="389">
        <f t="shared" si="32"/>
        <v>4459328.8252981193</v>
      </c>
      <c r="DZ78" s="389">
        <f t="shared" si="33"/>
        <v>0</v>
      </c>
    </row>
    <row r="79" spans="2:130" s="801" customFormat="1" ht="12.75" hidden="1" customHeight="1">
      <c r="B79" s="1219" t="s">
        <v>874</v>
      </c>
      <c r="C79" s="665" t="s">
        <v>901</v>
      </c>
      <c r="D79" s="1237"/>
      <c r="E79" s="422"/>
      <c r="F79" s="1221"/>
      <c r="G79" s="422"/>
      <c r="H79" s="1222"/>
      <c r="I79" s="1223"/>
      <c r="J79" s="1237"/>
      <c r="K79" s="422"/>
      <c r="L79" s="1221"/>
      <c r="M79" s="422"/>
      <c r="N79" s="1222"/>
      <c r="O79" s="423"/>
      <c r="P79" s="1237"/>
      <c r="Q79" s="422"/>
      <c r="R79" s="1221"/>
      <c r="S79" s="422"/>
      <c r="T79" s="1222"/>
      <c r="U79" s="424"/>
      <c r="V79" s="1237"/>
      <c r="W79" s="422"/>
      <c r="X79" s="422"/>
      <c r="Y79" s="569"/>
      <c r="Z79" s="569"/>
      <c r="AA79" s="422"/>
      <c r="AB79" s="1222"/>
      <c r="AC79" s="424"/>
      <c r="AD79" s="1237"/>
      <c r="AE79" s="422"/>
      <c r="AF79" s="422"/>
      <c r="AG79" s="569"/>
      <c r="AH79" s="569"/>
      <c r="AI79" s="422"/>
      <c r="AJ79" s="1222"/>
      <c r="AK79" s="424"/>
      <c r="AL79" s="1237"/>
      <c r="AM79" s="422"/>
      <c r="AN79" s="422"/>
      <c r="AO79" s="422"/>
      <c r="AP79" s="569"/>
      <c r="AQ79" s="569"/>
      <c r="AR79" s="422"/>
      <c r="AS79" s="1222"/>
      <c r="AT79" s="425"/>
      <c r="AU79" s="1237"/>
      <c r="AV79" s="422"/>
      <c r="AW79" s="422"/>
      <c r="AX79" s="569"/>
      <c r="AY79" s="569"/>
      <c r="AZ79" s="422"/>
      <c r="BA79" s="1222"/>
      <c r="BB79" s="424"/>
      <c r="BC79" s="1237"/>
      <c r="BD79" s="422"/>
      <c r="BE79" s="422"/>
      <c r="BF79" s="569"/>
      <c r="BG79" s="569"/>
      <c r="BH79" s="422"/>
      <c r="BI79" s="1222"/>
      <c r="BJ79" s="424"/>
      <c r="BK79" s="1237"/>
      <c r="BL79" s="422"/>
      <c r="BM79" s="422"/>
      <c r="BN79" s="422"/>
      <c r="BO79" s="569"/>
      <c r="BP79" s="569"/>
      <c r="BQ79" s="422"/>
      <c r="BR79" s="1222"/>
      <c r="BS79" s="424"/>
      <c r="BT79" s="1237"/>
      <c r="BU79" s="422"/>
      <c r="BV79" s="422"/>
      <c r="BW79" s="569"/>
      <c r="BX79" s="569"/>
      <c r="BY79" s="422"/>
      <c r="BZ79" s="1222"/>
      <c r="CA79" s="424"/>
      <c r="CB79" s="1237"/>
      <c r="CC79" s="422"/>
      <c r="CD79" s="422"/>
      <c r="CE79" s="569"/>
      <c r="CF79" s="569"/>
      <c r="CG79" s="422"/>
      <c r="CH79" s="1222"/>
      <c r="CI79" s="424"/>
      <c r="CJ79" s="1237"/>
      <c r="CK79" s="422"/>
      <c r="CL79" s="422"/>
      <c r="CM79" s="569"/>
      <c r="CN79" s="569"/>
      <c r="CO79" s="422"/>
      <c r="CP79" s="1222"/>
      <c r="CQ79" s="423"/>
      <c r="CR79" s="1260">
        <f t="shared" si="28"/>
        <v>0</v>
      </c>
      <c r="CS79" s="422">
        <f t="shared" si="29"/>
        <v>0</v>
      </c>
      <c r="CT79" s="422">
        <v>4.3159388187860599E-3</v>
      </c>
      <c r="CU79" s="422">
        <f t="shared" si="22"/>
        <v>0</v>
      </c>
      <c r="CV79" s="422">
        <f t="shared" si="23"/>
        <v>-4.3159388187860599E-3</v>
      </c>
      <c r="CW79" s="422"/>
      <c r="CX79" s="422" t="str">
        <f t="shared" si="30"/>
        <v>-</v>
      </c>
      <c r="CY79" s="422"/>
      <c r="CZ79" s="422"/>
      <c r="DA79" s="422"/>
      <c r="DB79" s="422"/>
      <c r="DC79" s="422"/>
      <c r="DD79" s="422"/>
      <c r="DE79" s="423" t="e">
        <f>+CZ79/DD79-1</f>
        <v>#DIV/0!</v>
      </c>
      <c r="DF79" s="423" t="e">
        <f>+DA79/DD79-1</f>
        <v>#DIV/0!</v>
      </c>
      <c r="DG79" s="423" t="e">
        <f>+DB79/DD79-1</f>
        <v>#DIV/0!</v>
      </c>
      <c r="DH79" s="423" t="e">
        <f>+DC79/DD79-1</f>
        <v>#DIV/0!</v>
      </c>
      <c r="DI79" s="778"/>
      <c r="DJ79" s="1181">
        <f t="shared" si="24"/>
        <v>0</v>
      </c>
      <c r="DK79" s="1181">
        <f t="shared" si="25"/>
        <v>0</v>
      </c>
      <c r="DL79" s="1181">
        <f t="shared" si="26"/>
        <v>0</v>
      </c>
      <c r="DM79" s="1181">
        <f t="shared" si="27"/>
        <v>-4.3159388187860599E-3</v>
      </c>
      <c r="DX79" s="389">
        <f t="shared" si="31"/>
        <v>0</v>
      </c>
      <c r="DY79" s="389">
        <f t="shared" si="32"/>
        <v>4315.9388187860595</v>
      </c>
      <c r="DZ79" s="389">
        <f t="shared" si="33"/>
        <v>0</v>
      </c>
    </row>
    <row r="80" spans="2:130" s="801" customFormat="1" ht="12.75" hidden="1" customHeight="1">
      <c r="B80" s="1219" t="s">
        <v>876</v>
      </c>
      <c r="C80" s="665" t="s">
        <v>902</v>
      </c>
      <c r="D80" s="1237"/>
      <c r="E80" s="422"/>
      <c r="F80" s="1221"/>
      <c r="G80" s="422"/>
      <c r="H80" s="1222"/>
      <c r="I80" s="1223"/>
      <c r="J80" s="1237"/>
      <c r="K80" s="422"/>
      <c r="L80" s="1221"/>
      <c r="M80" s="422"/>
      <c r="N80" s="1222"/>
      <c r="O80" s="423"/>
      <c r="P80" s="1237"/>
      <c r="Q80" s="422"/>
      <c r="R80" s="1221"/>
      <c r="S80" s="422"/>
      <c r="T80" s="1222"/>
      <c r="U80" s="424"/>
      <c r="V80" s="1237"/>
      <c r="W80" s="422"/>
      <c r="X80" s="422"/>
      <c r="Y80" s="569"/>
      <c r="Z80" s="569"/>
      <c r="AA80" s="422"/>
      <c r="AB80" s="1222"/>
      <c r="AC80" s="424"/>
      <c r="AD80" s="1237"/>
      <c r="AE80" s="422"/>
      <c r="AF80" s="422"/>
      <c r="AG80" s="569"/>
      <c r="AH80" s="569"/>
      <c r="AI80" s="422"/>
      <c r="AJ80" s="1222"/>
      <c r="AK80" s="424"/>
      <c r="AL80" s="1237"/>
      <c r="AM80" s="422"/>
      <c r="AN80" s="422"/>
      <c r="AO80" s="422"/>
      <c r="AP80" s="569"/>
      <c r="AQ80" s="569"/>
      <c r="AR80" s="422"/>
      <c r="AS80" s="1222"/>
      <c r="AT80" s="425"/>
      <c r="AU80" s="1237"/>
      <c r="AV80" s="422"/>
      <c r="AW80" s="422"/>
      <c r="AX80" s="569"/>
      <c r="AY80" s="569"/>
      <c r="AZ80" s="422"/>
      <c r="BA80" s="1222"/>
      <c r="BB80" s="424"/>
      <c r="BC80" s="1237"/>
      <c r="BD80" s="422"/>
      <c r="BE80" s="422"/>
      <c r="BF80" s="569"/>
      <c r="BG80" s="569"/>
      <c r="BH80" s="422"/>
      <c r="BI80" s="1222"/>
      <c r="BJ80" s="424"/>
      <c r="BK80" s="1237"/>
      <c r="BL80" s="422"/>
      <c r="BM80" s="422"/>
      <c r="BN80" s="422"/>
      <c r="BO80" s="569"/>
      <c r="BP80" s="569"/>
      <c r="BQ80" s="422"/>
      <c r="BR80" s="1222"/>
      <c r="BS80" s="424"/>
      <c r="BT80" s="1237"/>
      <c r="BU80" s="422"/>
      <c r="BV80" s="422"/>
      <c r="BW80" s="569"/>
      <c r="BX80" s="569"/>
      <c r="BY80" s="422"/>
      <c r="BZ80" s="1222"/>
      <c r="CA80" s="424"/>
      <c r="CB80" s="1237"/>
      <c r="CC80" s="422"/>
      <c r="CD80" s="422"/>
      <c r="CE80" s="569"/>
      <c r="CF80" s="569"/>
      <c r="CG80" s="422"/>
      <c r="CH80" s="1222"/>
      <c r="CI80" s="424"/>
      <c r="CJ80" s="1237"/>
      <c r="CK80" s="422"/>
      <c r="CL80" s="422"/>
      <c r="CM80" s="569"/>
      <c r="CN80" s="569"/>
      <c r="CO80" s="422"/>
      <c r="CP80" s="1222"/>
      <c r="CQ80" s="423"/>
      <c r="CR80" s="1260">
        <f t="shared" si="28"/>
        <v>0</v>
      </c>
      <c r="CS80" s="422">
        <f t="shared" si="29"/>
        <v>0</v>
      </c>
      <c r="CT80" s="422">
        <v>7.2592193739607597E-2</v>
      </c>
      <c r="CU80" s="422">
        <f t="shared" si="22"/>
        <v>0</v>
      </c>
      <c r="CV80" s="422">
        <f t="shared" si="23"/>
        <v>-7.2592193739607597E-2</v>
      </c>
      <c r="CW80" s="422"/>
      <c r="CX80" s="422" t="str">
        <f t="shared" si="30"/>
        <v>-</v>
      </c>
      <c r="CY80" s="422"/>
      <c r="CZ80" s="422"/>
      <c r="DA80" s="422"/>
      <c r="DB80" s="422"/>
      <c r="DC80" s="422"/>
      <c r="DD80" s="422"/>
      <c r="DE80" s="423" t="e">
        <f>+CZ80/DD80-1</f>
        <v>#DIV/0!</v>
      </c>
      <c r="DF80" s="423" t="e">
        <f>+DA80/DD80-1</f>
        <v>#DIV/0!</v>
      </c>
      <c r="DG80" s="423" t="e">
        <f>+DB80/DD80-1</f>
        <v>#DIV/0!</v>
      </c>
      <c r="DH80" s="423" t="e">
        <f>+DC80/DD80-1</f>
        <v>#DIV/0!</v>
      </c>
      <c r="DI80" s="778"/>
      <c r="DJ80" s="1181">
        <f t="shared" si="24"/>
        <v>0</v>
      </c>
      <c r="DK80" s="1181">
        <f t="shared" si="25"/>
        <v>0</v>
      </c>
      <c r="DL80" s="1181">
        <f t="shared" si="26"/>
        <v>0</v>
      </c>
      <c r="DM80" s="1181">
        <f t="shared" si="27"/>
        <v>-7.2592193739607597E-2</v>
      </c>
      <c r="DX80" s="389">
        <f t="shared" si="31"/>
        <v>0</v>
      </c>
      <c r="DY80" s="389">
        <f t="shared" si="32"/>
        <v>72592.193739607595</v>
      </c>
      <c r="DZ80" s="389">
        <f t="shared" si="33"/>
        <v>0</v>
      </c>
    </row>
    <row r="81" spans="2:130" s="801" customFormat="1" ht="12.75" hidden="1" customHeight="1">
      <c r="B81" s="1219" t="s">
        <v>878</v>
      </c>
      <c r="C81" s="665" t="s">
        <v>903</v>
      </c>
      <c r="D81" s="1237"/>
      <c r="E81" s="422"/>
      <c r="F81" s="1221"/>
      <c r="G81" s="422"/>
      <c r="H81" s="1222"/>
      <c r="I81" s="1223"/>
      <c r="J81" s="1237"/>
      <c r="K81" s="422"/>
      <c r="L81" s="1221"/>
      <c r="M81" s="422"/>
      <c r="N81" s="1222"/>
      <c r="O81" s="423"/>
      <c r="P81" s="1237"/>
      <c r="Q81" s="422"/>
      <c r="R81" s="1221"/>
      <c r="S81" s="422"/>
      <c r="T81" s="1222"/>
      <c r="U81" s="424"/>
      <c r="V81" s="1237"/>
      <c r="W81" s="422"/>
      <c r="X81" s="422"/>
      <c r="Y81" s="569"/>
      <c r="Z81" s="569"/>
      <c r="AA81" s="422"/>
      <c r="AB81" s="1222"/>
      <c r="AC81" s="424"/>
      <c r="AD81" s="1237"/>
      <c r="AE81" s="422"/>
      <c r="AF81" s="422"/>
      <c r="AG81" s="569"/>
      <c r="AH81" s="569"/>
      <c r="AI81" s="422"/>
      <c r="AJ81" s="1222"/>
      <c r="AK81" s="424"/>
      <c r="AL81" s="1237"/>
      <c r="AM81" s="422"/>
      <c r="AN81" s="422"/>
      <c r="AO81" s="422"/>
      <c r="AP81" s="569"/>
      <c r="AQ81" s="569"/>
      <c r="AR81" s="422"/>
      <c r="AS81" s="1222"/>
      <c r="AT81" s="425"/>
      <c r="AU81" s="1237"/>
      <c r="AV81" s="422"/>
      <c r="AW81" s="422"/>
      <c r="AX81" s="569"/>
      <c r="AY81" s="569"/>
      <c r="AZ81" s="422"/>
      <c r="BA81" s="1222"/>
      <c r="BB81" s="424"/>
      <c r="BC81" s="1237"/>
      <c r="BD81" s="422"/>
      <c r="BE81" s="422"/>
      <c r="BF81" s="569"/>
      <c r="BG81" s="569"/>
      <c r="BH81" s="422"/>
      <c r="BI81" s="1222"/>
      <c r="BJ81" s="424"/>
      <c r="BK81" s="1237"/>
      <c r="BL81" s="422"/>
      <c r="BM81" s="422"/>
      <c r="BN81" s="422"/>
      <c r="BO81" s="569"/>
      <c r="BP81" s="569"/>
      <c r="BQ81" s="422"/>
      <c r="BR81" s="1222"/>
      <c r="BS81" s="424"/>
      <c r="BT81" s="1237"/>
      <c r="BU81" s="422"/>
      <c r="BV81" s="422"/>
      <c r="BW81" s="569"/>
      <c r="BX81" s="569"/>
      <c r="BY81" s="422"/>
      <c r="BZ81" s="1222"/>
      <c r="CA81" s="424"/>
      <c r="CB81" s="1237"/>
      <c r="CC81" s="422"/>
      <c r="CD81" s="422"/>
      <c r="CE81" s="569"/>
      <c r="CF81" s="569"/>
      <c r="CG81" s="422"/>
      <c r="CH81" s="1222"/>
      <c r="CI81" s="424"/>
      <c r="CJ81" s="1237"/>
      <c r="CK81" s="422"/>
      <c r="CL81" s="422"/>
      <c r="CM81" s="569"/>
      <c r="CN81" s="569"/>
      <c r="CO81" s="422"/>
      <c r="CP81" s="1222"/>
      <c r="CQ81" s="423"/>
      <c r="CR81" s="1260">
        <f t="shared" si="28"/>
        <v>0</v>
      </c>
      <c r="CS81" s="422">
        <f t="shared" si="29"/>
        <v>0</v>
      </c>
      <c r="CT81" s="422">
        <v>1.50787021541539</v>
      </c>
      <c r="CU81" s="422">
        <f t="shared" si="22"/>
        <v>0</v>
      </c>
      <c r="CV81" s="422">
        <f t="shared" si="23"/>
        <v>-1.50787021541539</v>
      </c>
      <c r="CW81" s="422"/>
      <c r="CX81" s="422" t="str">
        <f t="shared" si="30"/>
        <v>-</v>
      </c>
      <c r="CY81" s="422"/>
      <c r="CZ81" s="422"/>
      <c r="DA81" s="422"/>
      <c r="DB81" s="422"/>
      <c r="DC81" s="422"/>
      <c r="DD81" s="422"/>
      <c r="DE81" s="423" t="e">
        <f>+CZ81/DD81-1</f>
        <v>#DIV/0!</v>
      </c>
      <c r="DF81" s="423" t="e">
        <f>+DA81/DD81-1</f>
        <v>#DIV/0!</v>
      </c>
      <c r="DG81" s="423" t="e">
        <f>+DB81/DD81-1</f>
        <v>#DIV/0!</v>
      </c>
      <c r="DH81" s="423" t="e">
        <f>+DC81/DD81-1</f>
        <v>#DIV/0!</v>
      </c>
      <c r="DI81" s="778"/>
      <c r="DJ81" s="1181">
        <f t="shared" si="24"/>
        <v>0</v>
      </c>
      <c r="DK81" s="1181">
        <f t="shared" si="25"/>
        <v>0</v>
      </c>
      <c r="DL81" s="1181">
        <f t="shared" si="26"/>
        <v>0</v>
      </c>
      <c r="DM81" s="1181">
        <f t="shared" si="27"/>
        <v>-1.50787021541539</v>
      </c>
      <c r="DX81" s="389">
        <f t="shared" si="31"/>
        <v>0</v>
      </c>
      <c r="DY81" s="389">
        <f t="shared" si="32"/>
        <v>1507870.21541539</v>
      </c>
      <c r="DZ81" s="389">
        <f t="shared" si="33"/>
        <v>0</v>
      </c>
    </row>
    <row r="82" spans="2:130" s="801" customFormat="1" ht="12.75" hidden="1" customHeight="1">
      <c r="B82" s="1219" t="s">
        <v>880</v>
      </c>
      <c r="C82" s="665" t="s">
        <v>904</v>
      </c>
      <c r="D82" s="1262"/>
      <c r="E82" s="422"/>
      <c r="F82" s="1221"/>
      <c r="G82" s="422"/>
      <c r="H82" s="1222"/>
      <c r="I82" s="1223"/>
      <c r="J82" s="1262"/>
      <c r="K82" s="422"/>
      <c r="L82" s="1221"/>
      <c r="M82" s="422"/>
      <c r="N82" s="1222"/>
      <c r="O82" s="423"/>
      <c r="P82" s="1262"/>
      <c r="Q82" s="422"/>
      <c r="R82" s="1221"/>
      <c r="S82" s="422"/>
      <c r="T82" s="1222"/>
      <c r="U82" s="424"/>
      <c r="V82" s="1262"/>
      <c r="W82" s="422"/>
      <c r="X82" s="422"/>
      <c r="Y82" s="569"/>
      <c r="Z82" s="569"/>
      <c r="AA82" s="422"/>
      <c r="AB82" s="1222"/>
      <c r="AC82" s="424"/>
      <c r="AD82" s="1262"/>
      <c r="AE82" s="422"/>
      <c r="AF82" s="422"/>
      <c r="AG82" s="569"/>
      <c r="AH82" s="569"/>
      <c r="AI82" s="422"/>
      <c r="AJ82" s="1222"/>
      <c r="AK82" s="424"/>
      <c r="AL82" s="1262"/>
      <c r="AM82" s="422"/>
      <c r="AN82" s="422"/>
      <c r="AO82" s="422"/>
      <c r="AP82" s="569"/>
      <c r="AQ82" s="569"/>
      <c r="AR82" s="422"/>
      <c r="AS82" s="1222"/>
      <c r="AT82" s="425"/>
      <c r="AU82" s="1262"/>
      <c r="AV82" s="422"/>
      <c r="AW82" s="422"/>
      <c r="AX82" s="569"/>
      <c r="AY82" s="569"/>
      <c r="AZ82" s="422"/>
      <c r="BA82" s="1222"/>
      <c r="BB82" s="424"/>
      <c r="BC82" s="1262"/>
      <c r="BD82" s="422"/>
      <c r="BE82" s="422"/>
      <c r="BF82" s="569"/>
      <c r="BG82" s="569"/>
      <c r="BH82" s="422"/>
      <c r="BI82" s="1222"/>
      <c r="BJ82" s="424"/>
      <c r="BK82" s="1262"/>
      <c r="BL82" s="422"/>
      <c r="BM82" s="422"/>
      <c r="BN82" s="422"/>
      <c r="BO82" s="569"/>
      <c r="BP82" s="569"/>
      <c r="BQ82" s="422"/>
      <c r="BR82" s="1222"/>
      <c r="BS82" s="424"/>
      <c r="BT82" s="1262"/>
      <c r="BU82" s="422"/>
      <c r="BV82" s="422"/>
      <c r="BW82" s="569"/>
      <c r="BX82" s="569"/>
      <c r="BY82" s="422"/>
      <c r="BZ82" s="1222"/>
      <c r="CA82" s="424"/>
      <c r="CB82" s="1262"/>
      <c r="CC82" s="422"/>
      <c r="CD82" s="422"/>
      <c r="CE82" s="569"/>
      <c r="CF82" s="569"/>
      <c r="CG82" s="422"/>
      <c r="CH82" s="1222"/>
      <c r="CI82" s="424"/>
      <c r="CJ82" s="1262"/>
      <c r="CK82" s="422"/>
      <c r="CL82" s="422"/>
      <c r="CM82" s="569"/>
      <c r="CN82" s="569"/>
      <c r="CO82" s="422"/>
      <c r="CP82" s="1222"/>
      <c r="CQ82" s="423"/>
      <c r="CR82" s="1260">
        <f t="shared" si="28"/>
        <v>0</v>
      </c>
      <c r="CS82" s="422">
        <f t="shared" si="29"/>
        <v>0</v>
      </c>
      <c r="CT82" s="422">
        <v>2.8716907695508702</v>
      </c>
      <c r="CU82" s="422">
        <f t="shared" si="22"/>
        <v>0</v>
      </c>
      <c r="CV82" s="422">
        <f t="shared" si="23"/>
        <v>-2.8716907695508702</v>
      </c>
      <c r="CW82" s="422"/>
      <c r="CX82" s="422" t="str">
        <f t="shared" si="30"/>
        <v>-</v>
      </c>
      <c r="CY82" s="422"/>
      <c r="CZ82" s="422"/>
      <c r="DA82" s="422"/>
      <c r="DB82" s="422"/>
      <c r="DC82" s="422"/>
      <c r="DD82" s="422"/>
      <c r="DE82" s="423"/>
      <c r="DF82" s="423"/>
      <c r="DG82" s="423"/>
      <c r="DH82" s="423"/>
      <c r="DI82" s="778"/>
      <c r="DJ82" s="1181">
        <f t="shared" si="24"/>
        <v>0</v>
      </c>
      <c r="DK82" s="1181">
        <f t="shared" si="25"/>
        <v>0</v>
      </c>
      <c r="DL82" s="1181">
        <f t="shared" si="26"/>
        <v>0</v>
      </c>
      <c r="DM82" s="1181">
        <f t="shared" si="27"/>
        <v>-2.8716907695508702</v>
      </c>
      <c r="DX82" s="389">
        <f t="shared" si="31"/>
        <v>0</v>
      </c>
      <c r="DY82" s="389">
        <f t="shared" si="32"/>
        <v>2871690.7695508702</v>
      </c>
      <c r="DZ82" s="389">
        <f t="shared" si="33"/>
        <v>0</v>
      </c>
    </row>
    <row r="83" spans="2:130" s="801" customFormat="1" ht="12.75" hidden="1" customHeight="1">
      <c r="B83" s="1219" t="s">
        <v>882</v>
      </c>
      <c r="C83" s="665" t="s">
        <v>905</v>
      </c>
      <c r="D83" s="1262"/>
      <c r="E83" s="422"/>
      <c r="F83" s="1221"/>
      <c r="G83" s="422"/>
      <c r="H83" s="1222"/>
      <c r="I83" s="1223"/>
      <c r="J83" s="1262"/>
      <c r="K83" s="422"/>
      <c r="L83" s="1221"/>
      <c r="M83" s="422"/>
      <c r="N83" s="1222"/>
      <c r="O83" s="423"/>
      <c r="P83" s="1262"/>
      <c r="Q83" s="422"/>
      <c r="R83" s="1221"/>
      <c r="S83" s="422"/>
      <c r="T83" s="1222"/>
      <c r="U83" s="424"/>
      <c r="V83" s="1262"/>
      <c r="W83" s="422"/>
      <c r="X83" s="422"/>
      <c r="Y83" s="569"/>
      <c r="Z83" s="569"/>
      <c r="AA83" s="422"/>
      <c r="AB83" s="1222"/>
      <c r="AC83" s="424"/>
      <c r="AD83" s="1262"/>
      <c r="AE83" s="422"/>
      <c r="AF83" s="422"/>
      <c r="AG83" s="569"/>
      <c r="AH83" s="569"/>
      <c r="AI83" s="422"/>
      <c r="AJ83" s="1222"/>
      <c r="AK83" s="424"/>
      <c r="AL83" s="1262"/>
      <c r="AM83" s="422"/>
      <c r="AN83" s="422"/>
      <c r="AO83" s="422"/>
      <c r="AP83" s="569"/>
      <c r="AQ83" s="569"/>
      <c r="AR83" s="422"/>
      <c r="AS83" s="1222"/>
      <c r="AT83" s="425"/>
      <c r="AU83" s="1262"/>
      <c r="AV83" s="422"/>
      <c r="AW83" s="422"/>
      <c r="AX83" s="569"/>
      <c r="AY83" s="569"/>
      <c r="AZ83" s="422"/>
      <c r="BA83" s="1222"/>
      <c r="BB83" s="424"/>
      <c r="BC83" s="1262"/>
      <c r="BD83" s="422"/>
      <c r="BE83" s="422"/>
      <c r="BF83" s="569"/>
      <c r="BG83" s="569"/>
      <c r="BH83" s="422"/>
      <c r="BI83" s="1222"/>
      <c r="BJ83" s="424"/>
      <c r="BK83" s="1262"/>
      <c r="BL83" s="422"/>
      <c r="BM83" s="422"/>
      <c r="BN83" s="422"/>
      <c r="BO83" s="569"/>
      <c r="BP83" s="569"/>
      <c r="BQ83" s="422"/>
      <c r="BR83" s="1222"/>
      <c r="BS83" s="424"/>
      <c r="BT83" s="1262"/>
      <c r="BU83" s="422"/>
      <c r="BV83" s="422"/>
      <c r="BW83" s="569"/>
      <c r="BX83" s="569"/>
      <c r="BY83" s="422"/>
      <c r="BZ83" s="1222"/>
      <c r="CA83" s="424"/>
      <c r="CB83" s="1262"/>
      <c r="CC83" s="422"/>
      <c r="CD83" s="422"/>
      <c r="CE83" s="569"/>
      <c r="CF83" s="569"/>
      <c r="CG83" s="422"/>
      <c r="CH83" s="1222"/>
      <c r="CI83" s="424"/>
      <c r="CJ83" s="1262"/>
      <c r="CK83" s="422"/>
      <c r="CL83" s="422"/>
      <c r="CM83" s="569"/>
      <c r="CN83" s="569"/>
      <c r="CO83" s="422"/>
      <c r="CP83" s="1222"/>
      <c r="CQ83" s="423"/>
      <c r="CR83" s="1260">
        <f t="shared" si="28"/>
        <v>0</v>
      </c>
      <c r="CS83" s="422">
        <f t="shared" si="29"/>
        <v>0</v>
      </c>
      <c r="CT83" s="422">
        <v>2.8597077734651599E-3</v>
      </c>
      <c r="CU83" s="422">
        <f t="shared" si="22"/>
        <v>0</v>
      </c>
      <c r="CV83" s="422">
        <f t="shared" si="23"/>
        <v>-2.8597077734651599E-3</v>
      </c>
      <c r="CW83" s="422"/>
      <c r="CX83" s="422" t="str">
        <f t="shared" si="30"/>
        <v>-</v>
      </c>
      <c r="CY83" s="422"/>
      <c r="CZ83" s="422"/>
      <c r="DA83" s="422"/>
      <c r="DB83" s="422"/>
      <c r="DC83" s="422"/>
      <c r="DD83" s="422"/>
      <c r="DE83" s="423"/>
      <c r="DF83" s="423"/>
      <c r="DG83" s="423"/>
      <c r="DH83" s="423"/>
      <c r="DI83" s="778"/>
      <c r="DJ83" s="1181">
        <f t="shared" si="24"/>
        <v>0</v>
      </c>
      <c r="DK83" s="1181">
        <f t="shared" si="25"/>
        <v>0</v>
      </c>
      <c r="DL83" s="1181">
        <f t="shared" si="26"/>
        <v>0</v>
      </c>
      <c r="DM83" s="1181">
        <f t="shared" si="27"/>
        <v>-2.8597077734651599E-3</v>
      </c>
      <c r="DX83" s="389">
        <f t="shared" si="31"/>
        <v>0</v>
      </c>
      <c r="DY83" s="389">
        <f t="shared" si="32"/>
        <v>2859.7077734651598</v>
      </c>
      <c r="DZ83" s="389">
        <f t="shared" si="33"/>
        <v>0</v>
      </c>
    </row>
    <row r="84" spans="2:130" s="801" customFormat="1" ht="12.75" hidden="1" customHeight="1">
      <c r="B84" s="1219"/>
      <c r="C84" s="665" t="s">
        <v>906</v>
      </c>
      <c r="D84" s="1262"/>
      <c r="E84" s="1262"/>
      <c r="F84" s="1221"/>
      <c r="G84" s="1262"/>
      <c r="H84" s="1222"/>
      <c r="I84" s="1223"/>
      <c r="J84" s="1262"/>
      <c r="K84" s="1262"/>
      <c r="L84" s="1221"/>
      <c r="M84" s="1262"/>
      <c r="N84" s="1222"/>
      <c r="O84" s="423"/>
      <c r="P84" s="1262"/>
      <c r="Q84" s="1262"/>
      <c r="R84" s="1221"/>
      <c r="S84" s="1262"/>
      <c r="T84" s="1222"/>
      <c r="U84" s="424"/>
      <c r="V84" s="1262"/>
      <c r="W84" s="1262"/>
      <c r="X84" s="1262"/>
      <c r="Y84" s="569"/>
      <c r="Z84" s="569"/>
      <c r="AA84" s="1262"/>
      <c r="AB84" s="1222"/>
      <c r="AC84" s="424"/>
      <c r="AD84" s="1262"/>
      <c r="AE84" s="1262"/>
      <c r="AF84" s="1262"/>
      <c r="AG84" s="569"/>
      <c r="AH84" s="569"/>
      <c r="AI84" s="1262"/>
      <c r="AJ84" s="1222"/>
      <c r="AK84" s="424"/>
      <c r="AL84" s="1262"/>
      <c r="AM84" s="1262"/>
      <c r="AN84" s="1262"/>
      <c r="AO84" s="1262"/>
      <c r="AP84" s="569"/>
      <c r="AQ84" s="569"/>
      <c r="AR84" s="1262"/>
      <c r="AS84" s="1222"/>
      <c r="AT84" s="425"/>
      <c r="AU84" s="1262"/>
      <c r="AV84" s="1262"/>
      <c r="AW84" s="1262"/>
      <c r="AX84" s="569"/>
      <c r="AY84" s="569"/>
      <c r="AZ84" s="1262"/>
      <c r="BA84" s="1222"/>
      <c r="BB84" s="424"/>
      <c r="BC84" s="1262"/>
      <c r="BD84" s="1262"/>
      <c r="BE84" s="1262"/>
      <c r="BF84" s="569"/>
      <c r="BG84" s="569"/>
      <c r="BH84" s="1262"/>
      <c r="BI84" s="1222"/>
      <c r="BJ84" s="424"/>
      <c r="BK84" s="1262"/>
      <c r="BL84" s="1262"/>
      <c r="BM84" s="1262"/>
      <c r="BN84" s="1262"/>
      <c r="BO84" s="569"/>
      <c r="BP84" s="569"/>
      <c r="BQ84" s="1262"/>
      <c r="BR84" s="1222"/>
      <c r="BS84" s="424"/>
      <c r="BT84" s="1262"/>
      <c r="BU84" s="1262"/>
      <c r="BV84" s="1262"/>
      <c r="BW84" s="569"/>
      <c r="BX84" s="569"/>
      <c r="BY84" s="1262"/>
      <c r="BZ84" s="1222"/>
      <c r="CA84" s="424"/>
      <c r="CB84" s="1262"/>
      <c r="CC84" s="1262"/>
      <c r="CD84" s="1262"/>
      <c r="CE84" s="569"/>
      <c r="CF84" s="569"/>
      <c r="CG84" s="1262"/>
      <c r="CH84" s="1222"/>
      <c r="CI84" s="424"/>
      <c r="CJ84" s="1262"/>
      <c r="CK84" s="1262"/>
      <c r="CL84" s="1262"/>
      <c r="CM84" s="569"/>
      <c r="CN84" s="569"/>
      <c r="CO84" s="1262"/>
      <c r="CP84" s="1222"/>
      <c r="CQ84" s="423"/>
      <c r="CR84" s="1260">
        <f t="shared" si="28"/>
        <v>0</v>
      </c>
      <c r="CS84" s="422">
        <f t="shared" si="29"/>
        <v>0</v>
      </c>
      <c r="CT84" s="1262">
        <f>+SUMIF($D$5:$CO$5,CT$5,$D84:$CO84)+SUMIF($D$5:$BI$5,CR$5,$D84:$BI84)</f>
        <v>0</v>
      </c>
      <c r="CU84" s="1262">
        <f t="shared" si="22"/>
        <v>0</v>
      </c>
      <c r="CV84" s="1262">
        <f t="shared" si="23"/>
        <v>0</v>
      </c>
      <c r="CW84" s="1262"/>
      <c r="CX84" s="1262" t="str">
        <f t="shared" si="30"/>
        <v>-</v>
      </c>
      <c r="CY84" s="1262"/>
      <c r="CZ84" s="1262"/>
      <c r="DA84" s="1262"/>
      <c r="DB84" s="1262"/>
      <c r="DC84" s="1262"/>
      <c r="DD84" s="1262"/>
      <c r="DE84" s="423"/>
      <c r="DF84" s="423"/>
      <c r="DG84" s="423"/>
      <c r="DH84" s="423"/>
      <c r="DI84" s="778"/>
      <c r="DJ84" s="1181">
        <f t="shared" si="24"/>
        <v>0</v>
      </c>
      <c r="DK84" s="1181">
        <f t="shared" si="25"/>
        <v>0</v>
      </c>
      <c r="DL84" s="1181">
        <f t="shared" si="26"/>
        <v>0</v>
      </c>
      <c r="DM84" s="1181">
        <f t="shared" si="27"/>
        <v>0</v>
      </c>
      <c r="DX84" s="389">
        <f t="shared" si="31"/>
        <v>0</v>
      </c>
      <c r="DY84" s="389">
        <f t="shared" si="32"/>
        <v>0</v>
      </c>
      <c r="DZ84" s="389">
        <f t="shared" si="33"/>
        <v>0</v>
      </c>
    </row>
    <row r="85" spans="2:130" s="777" customFormat="1" ht="12.75" hidden="1" customHeight="1">
      <c r="B85" s="1238" t="s">
        <v>562</v>
      </c>
      <c r="C85" s="665" t="s">
        <v>907</v>
      </c>
      <c r="D85" s="1263"/>
      <c r="E85" s="1263"/>
      <c r="F85" s="1240"/>
      <c r="G85" s="1263"/>
      <c r="H85" s="1241"/>
      <c r="I85" s="1230"/>
      <c r="J85" s="1263"/>
      <c r="K85" s="1263"/>
      <c r="L85" s="1240"/>
      <c r="M85" s="1263"/>
      <c r="N85" s="1241"/>
      <c r="O85" s="772"/>
      <c r="P85" s="1263"/>
      <c r="Q85" s="1263"/>
      <c r="R85" s="1240"/>
      <c r="S85" s="1263"/>
      <c r="T85" s="1241"/>
      <c r="U85" s="773"/>
      <c r="V85" s="1263"/>
      <c r="W85" s="1263"/>
      <c r="X85" s="1263"/>
      <c r="Y85" s="1242"/>
      <c r="Z85" s="1242"/>
      <c r="AA85" s="1263"/>
      <c r="AB85" s="1241"/>
      <c r="AC85" s="773"/>
      <c r="AD85" s="1263"/>
      <c r="AE85" s="1263"/>
      <c r="AF85" s="1263"/>
      <c r="AG85" s="1242"/>
      <c r="AH85" s="1242"/>
      <c r="AI85" s="1263"/>
      <c r="AJ85" s="1241"/>
      <c r="AK85" s="773"/>
      <c r="AL85" s="1263"/>
      <c r="AM85" s="1263"/>
      <c r="AN85" s="1263"/>
      <c r="AO85" s="1263"/>
      <c r="AP85" s="1242"/>
      <c r="AQ85" s="1242"/>
      <c r="AR85" s="1263"/>
      <c r="AS85" s="1241"/>
      <c r="AT85" s="1233"/>
      <c r="AU85" s="1263"/>
      <c r="AV85" s="1263"/>
      <c r="AW85" s="1263"/>
      <c r="AX85" s="1242"/>
      <c r="AY85" s="1242"/>
      <c r="AZ85" s="1263"/>
      <c r="BA85" s="1241"/>
      <c r="BB85" s="773"/>
      <c r="BC85" s="1263"/>
      <c r="BD85" s="1263"/>
      <c r="BE85" s="1263"/>
      <c r="BF85" s="1242"/>
      <c r="BG85" s="1242"/>
      <c r="BH85" s="1263"/>
      <c r="BI85" s="1241"/>
      <c r="BJ85" s="773"/>
      <c r="BK85" s="1263"/>
      <c r="BL85" s="1263"/>
      <c r="BM85" s="1263"/>
      <c r="BN85" s="1263"/>
      <c r="BO85" s="1242"/>
      <c r="BP85" s="1242"/>
      <c r="BQ85" s="1263"/>
      <c r="BR85" s="1241"/>
      <c r="BS85" s="773"/>
      <c r="BT85" s="1263"/>
      <c r="BU85" s="1263"/>
      <c r="BV85" s="1263"/>
      <c r="BW85" s="1242"/>
      <c r="BX85" s="1242"/>
      <c r="BY85" s="1263"/>
      <c r="BZ85" s="1241"/>
      <c r="CA85" s="773"/>
      <c r="CB85" s="1263"/>
      <c r="CC85" s="1263"/>
      <c r="CD85" s="1263"/>
      <c r="CE85" s="1242"/>
      <c r="CF85" s="1242"/>
      <c r="CG85" s="1263"/>
      <c r="CH85" s="1241"/>
      <c r="CI85" s="773"/>
      <c r="CJ85" s="1263"/>
      <c r="CK85" s="1263"/>
      <c r="CL85" s="1263"/>
      <c r="CM85" s="1242"/>
      <c r="CN85" s="1242"/>
      <c r="CO85" s="1263"/>
      <c r="CP85" s="1241"/>
      <c r="CQ85" s="772"/>
      <c r="CR85" s="1264">
        <f t="shared" si="28"/>
        <v>0</v>
      </c>
      <c r="CS85" s="742">
        <f t="shared" si="29"/>
        <v>0</v>
      </c>
      <c r="CT85" s="1263">
        <f>SUM(CT86:CT90)</f>
        <v>55.611756884602528</v>
      </c>
      <c r="CU85" s="1263">
        <f t="shared" si="22"/>
        <v>0</v>
      </c>
      <c r="CV85" s="1263">
        <f t="shared" si="23"/>
        <v>-55.611756884602528</v>
      </c>
      <c r="CW85" s="1263"/>
      <c r="CX85" s="1263" t="str">
        <f t="shared" si="30"/>
        <v>-</v>
      </c>
      <c r="CY85" s="1263"/>
      <c r="CZ85" s="1263"/>
      <c r="DA85" s="1263"/>
      <c r="DB85" s="1263"/>
      <c r="DC85" s="1263"/>
      <c r="DD85" s="1263"/>
      <c r="DE85" s="772" t="e">
        <f>+CZ85/DD85-1</f>
        <v>#DIV/0!</v>
      </c>
      <c r="DF85" s="772" t="e">
        <f>+DA85/DD85-1</f>
        <v>#DIV/0!</v>
      </c>
      <c r="DG85" s="772" t="e">
        <f>+DB85/DD85-1</f>
        <v>#DIV/0!</v>
      </c>
      <c r="DH85" s="772" t="e">
        <f>+DC85/DD85-1</f>
        <v>#DIV/0!</v>
      </c>
      <c r="DI85" s="1236"/>
      <c r="DJ85" s="1181">
        <f t="shared" si="24"/>
        <v>0</v>
      </c>
      <c r="DK85" s="1181">
        <f t="shared" si="25"/>
        <v>0</v>
      </c>
      <c r="DL85" s="1181">
        <f t="shared" si="26"/>
        <v>0</v>
      </c>
      <c r="DM85" s="1181">
        <f t="shared" si="27"/>
        <v>-55.611756884602528</v>
      </c>
      <c r="DX85" s="389">
        <f t="shared" si="31"/>
        <v>0</v>
      </c>
      <c r="DY85" s="389">
        <f t="shared" si="32"/>
        <v>55611756.884602524</v>
      </c>
      <c r="DZ85" s="389">
        <f t="shared" si="33"/>
        <v>0</v>
      </c>
    </row>
    <row r="86" spans="2:130" s="801" customFormat="1" ht="12.75" hidden="1" customHeight="1">
      <c r="B86" s="1219" t="s">
        <v>874</v>
      </c>
      <c r="C86" s="665" t="s">
        <v>908</v>
      </c>
      <c r="D86" s="1237"/>
      <c r="E86" s="422"/>
      <c r="F86" s="1221"/>
      <c r="G86" s="422"/>
      <c r="H86" s="1222"/>
      <c r="I86" s="1223"/>
      <c r="J86" s="1237"/>
      <c r="K86" s="422"/>
      <c r="L86" s="1221"/>
      <c r="M86" s="422"/>
      <c r="N86" s="1222"/>
      <c r="O86" s="423"/>
      <c r="P86" s="1237"/>
      <c r="Q86" s="422"/>
      <c r="R86" s="1221"/>
      <c r="S86" s="422"/>
      <c r="T86" s="1222"/>
      <c r="U86" s="424"/>
      <c r="V86" s="1237"/>
      <c r="W86" s="422"/>
      <c r="X86" s="422"/>
      <c r="Y86" s="569"/>
      <c r="Z86" s="569"/>
      <c r="AA86" s="422"/>
      <c r="AB86" s="1222"/>
      <c r="AC86" s="424"/>
      <c r="AD86" s="1237"/>
      <c r="AE86" s="422"/>
      <c r="AF86" s="422"/>
      <c r="AG86" s="569"/>
      <c r="AH86" s="569"/>
      <c r="AI86" s="422"/>
      <c r="AJ86" s="1222"/>
      <c r="AK86" s="424"/>
      <c r="AL86" s="1237"/>
      <c r="AM86" s="422"/>
      <c r="AN86" s="422"/>
      <c r="AO86" s="422"/>
      <c r="AP86" s="569"/>
      <c r="AQ86" s="569"/>
      <c r="AR86" s="422"/>
      <c r="AS86" s="1222"/>
      <c r="AT86" s="425"/>
      <c r="AU86" s="1237"/>
      <c r="AV86" s="422"/>
      <c r="AW86" s="422"/>
      <c r="AX86" s="569"/>
      <c r="AY86" s="569"/>
      <c r="AZ86" s="422"/>
      <c r="BA86" s="1222"/>
      <c r="BB86" s="424"/>
      <c r="BC86" s="1237"/>
      <c r="BD86" s="422"/>
      <c r="BE86" s="422"/>
      <c r="BF86" s="569"/>
      <c r="BG86" s="569"/>
      <c r="BH86" s="422"/>
      <c r="BI86" s="1222"/>
      <c r="BJ86" s="424"/>
      <c r="BK86" s="1237"/>
      <c r="BL86" s="422"/>
      <c r="BM86" s="422"/>
      <c r="BN86" s="422"/>
      <c r="BO86" s="569"/>
      <c r="BP86" s="569"/>
      <c r="BQ86" s="422"/>
      <c r="BR86" s="1222"/>
      <c r="BS86" s="424"/>
      <c r="BT86" s="1237"/>
      <c r="BU86" s="422"/>
      <c r="BV86" s="422"/>
      <c r="BW86" s="569"/>
      <c r="BX86" s="569"/>
      <c r="BY86" s="422"/>
      <c r="BZ86" s="1222"/>
      <c r="CA86" s="424"/>
      <c r="CB86" s="1237"/>
      <c r="CC86" s="422"/>
      <c r="CD86" s="422"/>
      <c r="CE86" s="569"/>
      <c r="CF86" s="569"/>
      <c r="CG86" s="422"/>
      <c r="CH86" s="1222"/>
      <c r="CI86" s="424"/>
      <c r="CJ86" s="1237"/>
      <c r="CK86" s="422"/>
      <c r="CL86" s="422"/>
      <c r="CM86" s="569"/>
      <c r="CN86" s="569"/>
      <c r="CO86" s="422"/>
      <c r="CP86" s="1222"/>
      <c r="CQ86" s="423"/>
      <c r="CR86" s="1260">
        <f t="shared" si="28"/>
        <v>0</v>
      </c>
      <c r="CS86" s="422">
        <f t="shared" si="29"/>
        <v>0</v>
      </c>
      <c r="CT86" s="422">
        <v>5.1713729686672198E-2</v>
      </c>
      <c r="CU86" s="422">
        <f t="shared" si="22"/>
        <v>0</v>
      </c>
      <c r="CV86" s="422">
        <f t="shared" si="23"/>
        <v>-5.1713729686672198E-2</v>
      </c>
      <c r="CW86" s="422"/>
      <c r="CX86" s="422" t="str">
        <f t="shared" si="30"/>
        <v>-</v>
      </c>
      <c r="CY86" s="422"/>
      <c r="CZ86" s="422"/>
      <c r="DA86" s="422"/>
      <c r="DB86" s="422"/>
      <c r="DC86" s="422"/>
      <c r="DD86" s="422"/>
      <c r="DE86" s="423" t="e">
        <f>+CZ86/DD86-1</f>
        <v>#DIV/0!</v>
      </c>
      <c r="DF86" s="423" t="e">
        <f>+DA86/DD86-1</f>
        <v>#DIV/0!</v>
      </c>
      <c r="DG86" s="423" t="e">
        <f>+DB86/DD86-1</f>
        <v>#DIV/0!</v>
      </c>
      <c r="DH86" s="423" t="e">
        <f>+DC86/DD86-1</f>
        <v>#DIV/0!</v>
      </c>
      <c r="DI86" s="778"/>
      <c r="DJ86" s="1181">
        <f t="shared" si="24"/>
        <v>0</v>
      </c>
      <c r="DK86" s="1181">
        <f t="shared" si="25"/>
        <v>0</v>
      </c>
      <c r="DL86" s="1181">
        <f t="shared" si="26"/>
        <v>0</v>
      </c>
      <c r="DM86" s="1181">
        <f t="shared" si="27"/>
        <v>-5.1713729686672198E-2</v>
      </c>
      <c r="DX86" s="389">
        <f t="shared" si="31"/>
        <v>0</v>
      </c>
      <c r="DY86" s="389">
        <f t="shared" si="32"/>
        <v>51713.729686672195</v>
      </c>
      <c r="DZ86" s="389">
        <f t="shared" si="33"/>
        <v>0</v>
      </c>
    </row>
    <row r="87" spans="2:130" s="801" customFormat="1" ht="12.75" hidden="1" customHeight="1">
      <c r="B87" s="1219" t="s">
        <v>876</v>
      </c>
      <c r="C87" s="665" t="s">
        <v>909</v>
      </c>
      <c r="D87" s="1237"/>
      <c r="E87" s="422"/>
      <c r="F87" s="1221"/>
      <c r="G87" s="422"/>
      <c r="H87" s="1222"/>
      <c r="I87" s="1223"/>
      <c r="J87" s="1237"/>
      <c r="K87" s="422"/>
      <c r="L87" s="1221"/>
      <c r="M87" s="422"/>
      <c r="N87" s="1222"/>
      <c r="O87" s="423"/>
      <c r="P87" s="1237"/>
      <c r="Q87" s="422"/>
      <c r="R87" s="1221"/>
      <c r="S87" s="422"/>
      <c r="T87" s="1222"/>
      <c r="U87" s="424"/>
      <c r="V87" s="1237"/>
      <c r="W87" s="422"/>
      <c r="X87" s="422"/>
      <c r="Y87" s="569"/>
      <c r="Z87" s="569"/>
      <c r="AA87" s="422"/>
      <c r="AB87" s="1222"/>
      <c r="AC87" s="424"/>
      <c r="AD87" s="1237"/>
      <c r="AE87" s="422"/>
      <c r="AF87" s="422"/>
      <c r="AG87" s="569"/>
      <c r="AH87" s="569"/>
      <c r="AI87" s="422"/>
      <c r="AJ87" s="1222"/>
      <c r="AK87" s="424"/>
      <c r="AL87" s="1237"/>
      <c r="AM87" s="422"/>
      <c r="AN87" s="422"/>
      <c r="AO87" s="422"/>
      <c r="AP87" s="569"/>
      <c r="AQ87" s="569"/>
      <c r="AR87" s="422"/>
      <c r="AS87" s="1222"/>
      <c r="AT87" s="425"/>
      <c r="AU87" s="1237"/>
      <c r="AV87" s="422"/>
      <c r="AW87" s="422"/>
      <c r="AX87" s="569"/>
      <c r="AY87" s="569"/>
      <c r="AZ87" s="422"/>
      <c r="BA87" s="1222"/>
      <c r="BB87" s="424"/>
      <c r="BC87" s="1237"/>
      <c r="BD87" s="422"/>
      <c r="BE87" s="422"/>
      <c r="BF87" s="569"/>
      <c r="BG87" s="569"/>
      <c r="BH87" s="422"/>
      <c r="BI87" s="1222"/>
      <c r="BJ87" s="424"/>
      <c r="BK87" s="1237"/>
      <c r="BL87" s="422"/>
      <c r="BM87" s="422"/>
      <c r="BN87" s="422"/>
      <c r="BO87" s="569"/>
      <c r="BP87" s="569"/>
      <c r="BQ87" s="422"/>
      <c r="BR87" s="1222"/>
      <c r="BS87" s="424"/>
      <c r="BT87" s="1237"/>
      <c r="BU87" s="422"/>
      <c r="BV87" s="422"/>
      <c r="BW87" s="569"/>
      <c r="BX87" s="569"/>
      <c r="BY87" s="422"/>
      <c r="BZ87" s="1222"/>
      <c r="CA87" s="424"/>
      <c r="CB87" s="1237"/>
      <c r="CC87" s="422"/>
      <c r="CD87" s="422"/>
      <c r="CE87" s="569"/>
      <c r="CF87" s="569"/>
      <c r="CG87" s="422"/>
      <c r="CH87" s="1222"/>
      <c r="CI87" s="424"/>
      <c r="CJ87" s="1237"/>
      <c r="CK87" s="422"/>
      <c r="CL87" s="422"/>
      <c r="CM87" s="569"/>
      <c r="CN87" s="569"/>
      <c r="CO87" s="422"/>
      <c r="CP87" s="1222"/>
      <c r="CQ87" s="423"/>
      <c r="CR87" s="1260">
        <f t="shared" si="28"/>
        <v>0</v>
      </c>
      <c r="CS87" s="422">
        <f t="shared" si="29"/>
        <v>0</v>
      </c>
      <c r="CT87" s="422">
        <v>0.23019888122785401</v>
      </c>
      <c r="CU87" s="422">
        <f t="shared" si="22"/>
        <v>0</v>
      </c>
      <c r="CV87" s="422">
        <f t="shared" si="23"/>
        <v>-0.23019888122785401</v>
      </c>
      <c r="CW87" s="422"/>
      <c r="CX87" s="422" t="str">
        <f t="shared" si="30"/>
        <v>-</v>
      </c>
      <c r="CY87" s="422"/>
      <c r="CZ87" s="422"/>
      <c r="DA87" s="422"/>
      <c r="DB87" s="422"/>
      <c r="DC87" s="422"/>
      <c r="DD87" s="422"/>
      <c r="DE87" s="423" t="e">
        <f>+CZ87/DD87-1</f>
        <v>#DIV/0!</v>
      </c>
      <c r="DF87" s="423" t="e">
        <f>+DA87/DD87-1</f>
        <v>#DIV/0!</v>
      </c>
      <c r="DG87" s="423" t="e">
        <f>+DB87/DD87-1</f>
        <v>#DIV/0!</v>
      </c>
      <c r="DH87" s="423" t="e">
        <f>+DC87/DD87-1</f>
        <v>#DIV/0!</v>
      </c>
      <c r="DI87" s="778"/>
      <c r="DJ87" s="1181">
        <f t="shared" si="24"/>
        <v>0</v>
      </c>
      <c r="DK87" s="1181">
        <f t="shared" si="25"/>
        <v>0</v>
      </c>
      <c r="DL87" s="1181">
        <f t="shared" si="26"/>
        <v>0</v>
      </c>
      <c r="DM87" s="1181">
        <f t="shared" si="27"/>
        <v>-0.23019888122785401</v>
      </c>
      <c r="DX87" s="389">
        <f t="shared" si="31"/>
        <v>0</v>
      </c>
      <c r="DY87" s="389">
        <f t="shared" si="32"/>
        <v>230198.881227854</v>
      </c>
      <c r="DZ87" s="389">
        <f t="shared" si="33"/>
        <v>0</v>
      </c>
    </row>
    <row r="88" spans="2:130" s="801" customFormat="1" ht="12.75" hidden="1" customHeight="1">
      <c r="B88" s="1219" t="s">
        <v>878</v>
      </c>
      <c r="C88" s="665" t="s">
        <v>910</v>
      </c>
      <c r="D88" s="1237"/>
      <c r="E88" s="422"/>
      <c r="F88" s="1221"/>
      <c r="G88" s="422"/>
      <c r="H88" s="1222"/>
      <c r="I88" s="1223"/>
      <c r="J88" s="1237"/>
      <c r="K88" s="422"/>
      <c r="L88" s="1221"/>
      <c r="M88" s="422"/>
      <c r="N88" s="1222"/>
      <c r="O88" s="423"/>
      <c r="P88" s="1237"/>
      <c r="Q88" s="422"/>
      <c r="R88" s="1221"/>
      <c r="S88" s="422"/>
      <c r="T88" s="1222"/>
      <c r="U88" s="424"/>
      <c r="V88" s="1237"/>
      <c r="W88" s="422"/>
      <c r="X88" s="422"/>
      <c r="Y88" s="569"/>
      <c r="Z88" s="569"/>
      <c r="AA88" s="422"/>
      <c r="AB88" s="1222"/>
      <c r="AC88" s="424"/>
      <c r="AD88" s="1237"/>
      <c r="AE88" s="422"/>
      <c r="AF88" s="422"/>
      <c r="AG88" s="569"/>
      <c r="AH88" s="569"/>
      <c r="AI88" s="422"/>
      <c r="AJ88" s="1222"/>
      <c r="AK88" s="424"/>
      <c r="AL88" s="1237"/>
      <c r="AM88" s="422"/>
      <c r="AN88" s="422"/>
      <c r="AO88" s="422"/>
      <c r="AP88" s="569"/>
      <c r="AQ88" s="569"/>
      <c r="AR88" s="422"/>
      <c r="AS88" s="1222"/>
      <c r="AT88" s="425"/>
      <c r="AU88" s="1237"/>
      <c r="AV88" s="422"/>
      <c r="AW88" s="422"/>
      <c r="AX88" s="569"/>
      <c r="AY88" s="569"/>
      <c r="AZ88" s="422"/>
      <c r="BA88" s="1222"/>
      <c r="BB88" s="424"/>
      <c r="BC88" s="1237"/>
      <c r="BD88" s="422"/>
      <c r="BE88" s="422"/>
      <c r="BF88" s="569"/>
      <c r="BG88" s="569"/>
      <c r="BH88" s="422"/>
      <c r="BI88" s="1222"/>
      <c r="BJ88" s="424"/>
      <c r="BK88" s="1237"/>
      <c r="BL88" s="422"/>
      <c r="BM88" s="422"/>
      <c r="BN88" s="422"/>
      <c r="BO88" s="569"/>
      <c r="BP88" s="569"/>
      <c r="BQ88" s="422"/>
      <c r="BR88" s="1222"/>
      <c r="BS88" s="424"/>
      <c r="BT88" s="1237"/>
      <c r="BU88" s="422"/>
      <c r="BV88" s="422"/>
      <c r="BW88" s="569"/>
      <c r="BX88" s="569"/>
      <c r="BY88" s="422"/>
      <c r="BZ88" s="1222"/>
      <c r="CA88" s="424"/>
      <c r="CB88" s="1237"/>
      <c r="CC88" s="422"/>
      <c r="CD88" s="422"/>
      <c r="CE88" s="569"/>
      <c r="CF88" s="569"/>
      <c r="CG88" s="422"/>
      <c r="CH88" s="1222"/>
      <c r="CI88" s="424"/>
      <c r="CJ88" s="1237"/>
      <c r="CK88" s="422"/>
      <c r="CL88" s="422"/>
      <c r="CM88" s="569"/>
      <c r="CN88" s="569"/>
      <c r="CO88" s="422"/>
      <c r="CP88" s="1222"/>
      <c r="CQ88" s="423"/>
      <c r="CR88" s="1260">
        <f t="shared" si="28"/>
        <v>0</v>
      </c>
      <c r="CS88" s="422">
        <f t="shared" si="29"/>
        <v>0</v>
      </c>
      <c r="CT88" s="422">
        <v>18.601145071505702</v>
      </c>
      <c r="CU88" s="422">
        <f t="shared" si="22"/>
        <v>0</v>
      </c>
      <c r="CV88" s="422">
        <f t="shared" si="23"/>
        <v>-18.601145071505702</v>
      </c>
      <c r="CW88" s="422"/>
      <c r="CX88" s="422" t="str">
        <f t="shared" si="30"/>
        <v>-</v>
      </c>
      <c r="CY88" s="422"/>
      <c r="CZ88" s="422"/>
      <c r="DA88" s="422"/>
      <c r="DB88" s="422"/>
      <c r="DC88" s="422"/>
      <c r="DD88" s="422"/>
      <c r="DE88" s="423" t="e">
        <f>+CZ88/DD88-1</f>
        <v>#DIV/0!</v>
      </c>
      <c r="DF88" s="423" t="e">
        <f>+DA88/DD88-1</f>
        <v>#DIV/0!</v>
      </c>
      <c r="DG88" s="423" t="e">
        <f>+DB88/DD88-1</f>
        <v>#DIV/0!</v>
      </c>
      <c r="DH88" s="423" t="e">
        <f>+DC88/DD88-1</f>
        <v>#DIV/0!</v>
      </c>
      <c r="DI88" s="778"/>
      <c r="DJ88" s="1181">
        <f t="shared" si="24"/>
        <v>0</v>
      </c>
      <c r="DK88" s="1181">
        <f t="shared" si="25"/>
        <v>0</v>
      </c>
      <c r="DL88" s="1181">
        <f t="shared" si="26"/>
        <v>0</v>
      </c>
      <c r="DM88" s="1181">
        <f t="shared" si="27"/>
        <v>-18.601145071505702</v>
      </c>
      <c r="DX88" s="389">
        <f t="shared" si="31"/>
        <v>0</v>
      </c>
      <c r="DY88" s="389">
        <f t="shared" si="32"/>
        <v>18601145.071505703</v>
      </c>
      <c r="DZ88" s="389">
        <f t="shared" si="33"/>
        <v>0</v>
      </c>
    </row>
    <row r="89" spans="2:130" s="801" customFormat="1" ht="12.75" hidden="1" customHeight="1">
      <c r="B89" s="1219" t="s">
        <v>880</v>
      </c>
      <c r="C89" s="665" t="s">
        <v>911</v>
      </c>
      <c r="D89" s="1262"/>
      <c r="E89" s="422"/>
      <c r="F89" s="1221"/>
      <c r="G89" s="422"/>
      <c r="H89" s="1222"/>
      <c r="I89" s="1223"/>
      <c r="J89" s="1262"/>
      <c r="K89" s="422"/>
      <c r="L89" s="1221"/>
      <c r="M89" s="422"/>
      <c r="N89" s="1222"/>
      <c r="O89" s="423"/>
      <c r="P89" s="1262"/>
      <c r="Q89" s="422"/>
      <c r="R89" s="1221"/>
      <c r="S89" s="422"/>
      <c r="T89" s="1222"/>
      <c r="U89" s="424"/>
      <c r="V89" s="1262"/>
      <c r="W89" s="422"/>
      <c r="X89" s="422"/>
      <c r="Y89" s="569"/>
      <c r="Z89" s="569"/>
      <c r="AA89" s="422"/>
      <c r="AB89" s="1222"/>
      <c r="AC89" s="424"/>
      <c r="AD89" s="1262"/>
      <c r="AE89" s="422"/>
      <c r="AF89" s="422"/>
      <c r="AG89" s="569"/>
      <c r="AH89" s="569"/>
      <c r="AI89" s="422"/>
      <c r="AJ89" s="1222"/>
      <c r="AK89" s="424"/>
      <c r="AL89" s="1262"/>
      <c r="AM89" s="422"/>
      <c r="AN89" s="422"/>
      <c r="AO89" s="422"/>
      <c r="AP89" s="569"/>
      <c r="AQ89" s="569"/>
      <c r="AR89" s="422"/>
      <c r="AS89" s="1222"/>
      <c r="AT89" s="425"/>
      <c r="AU89" s="1262"/>
      <c r="AV89" s="422"/>
      <c r="AW89" s="422"/>
      <c r="AX89" s="569"/>
      <c r="AY89" s="569"/>
      <c r="AZ89" s="422"/>
      <c r="BA89" s="1222"/>
      <c r="BB89" s="424"/>
      <c r="BC89" s="1262"/>
      <c r="BD89" s="422"/>
      <c r="BE89" s="422"/>
      <c r="BF89" s="569"/>
      <c r="BG89" s="569"/>
      <c r="BH89" s="422"/>
      <c r="BI89" s="1222"/>
      <c r="BJ89" s="424"/>
      <c r="BK89" s="1262"/>
      <c r="BL89" s="422"/>
      <c r="BM89" s="422"/>
      <c r="BN89" s="422"/>
      <c r="BO89" s="569"/>
      <c r="BP89" s="569"/>
      <c r="BQ89" s="422"/>
      <c r="BR89" s="1222"/>
      <c r="BS89" s="424"/>
      <c r="BT89" s="1262"/>
      <c r="BU89" s="422"/>
      <c r="BV89" s="422"/>
      <c r="BW89" s="569"/>
      <c r="BX89" s="569"/>
      <c r="BY89" s="422"/>
      <c r="BZ89" s="1222"/>
      <c r="CA89" s="424"/>
      <c r="CB89" s="1262"/>
      <c r="CC89" s="422"/>
      <c r="CD89" s="422"/>
      <c r="CE89" s="569"/>
      <c r="CF89" s="569"/>
      <c r="CG89" s="422"/>
      <c r="CH89" s="1222"/>
      <c r="CI89" s="424"/>
      <c r="CJ89" s="1262"/>
      <c r="CK89" s="422"/>
      <c r="CL89" s="422"/>
      <c r="CM89" s="569"/>
      <c r="CN89" s="569"/>
      <c r="CO89" s="422"/>
      <c r="CP89" s="1222"/>
      <c r="CQ89" s="423"/>
      <c r="CR89" s="1260">
        <f t="shared" si="28"/>
        <v>0</v>
      </c>
      <c r="CS89" s="422">
        <f t="shared" si="29"/>
        <v>0</v>
      </c>
      <c r="CT89" s="422">
        <v>36.728699202182298</v>
      </c>
      <c r="CU89" s="422">
        <f t="shared" si="22"/>
        <v>0</v>
      </c>
      <c r="CV89" s="422">
        <f t="shared" si="23"/>
        <v>-36.728699202182298</v>
      </c>
      <c r="CW89" s="422"/>
      <c r="CX89" s="422" t="str">
        <f t="shared" si="30"/>
        <v>-</v>
      </c>
      <c r="CY89" s="422"/>
      <c r="CZ89" s="422"/>
      <c r="DA89" s="422"/>
      <c r="DB89" s="422"/>
      <c r="DC89" s="422"/>
      <c r="DD89" s="422"/>
      <c r="DE89" s="423"/>
      <c r="DF89" s="423"/>
      <c r="DG89" s="423"/>
      <c r="DH89" s="423"/>
      <c r="DI89" s="778"/>
      <c r="DJ89" s="1181">
        <f t="shared" si="24"/>
        <v>0</v>
      </c>
      <c r="DK89" s="1181">
        <f t="shared" si="25"/>
        <v>0</v>
      </c>
      <c r="DL89" s="1181">
        <f t="shared" si="26"/>
        <v>0</v>
      </c>
      <c r="DM89" s="1181">
        <f t="shared" si="27"/>
        <v>-36.728699202182298</v>
      </c>
      <c r="DX89" s="389">
        <f t="shared" si="31"/>
        <v>0</v>
      </c>
      <c r="DY89" s="389">
        <f t="shared" si="32"/>
        <v>36728699.2021823</v>
      </c>
      <c r="DZ89" s="389">
        <f t="shared" si="33"/>
        <v>0</v>
      </c>
    </row>
    <row r="90" spans="2:130" s="801" customFormat="1" ht="12.75" hidden="1" customHeight="1">
      <c r="B90" s="1219" t="s">
        <v>882</v>
      </c>
      <c r="C90" s="665" t="s">
        <v>912</v>
      </c>
      <c r="D90" s="1262"/>
      <c r="E90" s="422"/>
      <c r="F90" s="1221"/>
      <c r="G90" s="422"/>
      <c r="H90" s="1222"/>
      <c r="I90" s="1223"/>
      <c r="J90" s="1262"/>
      <c r="K90" s="422"/>
      <c r="L90" s="1221"/>
      <c r="M90" s="422"/>
      <c r="N90" s="1222"/>
      <c r="O90" s="423"/>
      <c r="P90" s="1265"/>
      <c r="Q90" s="422"/>
      <c r="R90" s="1221"/>
      <c r="S90" s="422"/>
      <c r="T90" s="1222"/>
      <c r="U90" s="1266"/>
      <c r="V90" s="1265"/>
      <c r="W90" s="422"/>
      <c r="X90" s="422"/>
      <c r="Y90" s="569"/>
      <c r="Z90" s="569"/>
      <c r="AA90" s="422"/>
      <c r="AB90" s="1222"/>
      <c r="AC90" s="424"/>
      <c r="AD90" s="1265"/>
      <c r="AE90" s="422"/>
      <c r="AF90" s="422"/>
      <c r="AG90" s="569"/>
      <c r="AH90" s="569"/>
      <c r="AI90" s="422"/>
      <c r="AJ90" s="1222"/>
      <c r="AK90" s="424"/>
      <c r="AL90" s="1265"/>
      <c r="AM90" s="422"/>
      <c r="AN90" s="422"/>
      <c r="AO90" s="422"/>
      <c r="AP90" s="569"/>
      <c r="AQ90" s="569"/>
      <c r="AR90" s="422"/>
      <c r="AS90" s="1222"/>
      <c r="AT90" s="425"/>
      <c r="AU90" s="1265"/>
      <c r="AV90" s="422"/>
      <c r="AW90" s="422"/>
      <c r="AX90" s="569"/>
      <c r="AY90" s="569"/>
      <c r="AZ90" s="422"/>
      <c r="BA90" s="1222"/>
      <c r="BB90" s="424"/>
      <c r="BC90" s="1265"/>
      <c r="BD90" s="422"/>
      <c r="BE90" s="422"/>
      <c r="BF90" s="569"/>
      <c r="BG90" s="569"/>
      <c r="BH90" s="422"/>
      <c r="BI90" s="1222"/>
      <c r="BJ90" s="424"/>
      <c r="BK90" s="1265"/>
      <c r="BL90" s="422"/>
      <c r="BM90" s="422"/>
      <c r="BN90" s="422"/>
      <c r="BO90" s="569"/>
      <c r="BP90" s="569"/>
      <c r="BQ90" s="422"/>
      <c r="BR90" s="1222"/>
      <c r="BS90" s="424"/>
      <c r="BT90" s="1265"/>
      <c r="BU90" s="422"/>
      <c r="BV90" s="422"/>
      <c r="BW90" s="569"/>
      <c r="BX90" s="569"/>
      <c r="BY90" s="422"/>
      <c r="BZ90" s="1222"/>
      <c r="CA90" s="424"/>
      <c r="CB90" s="1265"/>
      <c r="CC90" s="422"/>
      <c r="CD90" s="422"/>
      <c r="CE90" s="569"/>
      <c r="CF90" s="569"/>
      <c r="CG90" s="422"/>
      <c r="CH90" s="1222"/>
      <c r="CI90" s="424"/>
      <c r="CJ90" s="1265"/>
      <c r="CK90" s="422"/>
      <c r="CL90" s="422"/>
      <c r="CM90" s="569"/>
      <c r="CN90" s="569"/>
      <c r="CO90" s="422"/>
      <c r="CP90" s="1222"/>
      <c r="CQ90" s="423"/>
      <c r="CR90" s="1260">
        <f t="shared" si="28"/>
        <v>0</v>
      </c>
      <c r="CS90" s="422">
        <f t="shared" si="29"/>
        <v>0</v>
      </c>
      <c r="CT90" s="422">
        <v>0</v>
      </c>
      <c r="CU90" s="422">
        <f t="shared" si="22"/>
        <v>0</v>
      </c>
      <c r="CV90" s="422">
        <f t="shared" si="23"/>
        <v>0</v>
      </c>
      <c r="CW90" s="422"/>
      <c r="CX90" s="422" t="str">
        <f t="shared" si="30"/>
        <v>-</v>
      </c>
      <c r="CY90" s="422"/>
      <c r="CZ90" s="422"/>
      <c r="DA90" s="422"/>
      <c r="DB90" s="422"/>
      <c r="DC90" s="422"/>
      <c r="DD90" s="422"/>
      <c r="DE90" s="423"/>
      <c r="DF90" s="423"/>
      <c r="DG90" s="423"/>
      <c r="DH90" s="423"/>
      <c r="DI90" s="778"/>
      <c r="DJ90" s="1181">
        <f t="shared" si="24"/>
        <v>0</v>
      </c>
      <c r="DK90" s="1181">
        <f t="shared" si="25"/>
        <v>0</v>
      </c>
      <c r="DL90" s="1181">
        <f t="shared" si="26"/>
        <v>0</v>
      </c>
      <c r="DM90" s="1181">
        <f t="shared" si="27"/>
        <v>0</v>
      </c>
      <c r="DX90" s="389">
        <f t="shared" si="31"/>
        <v>0</v>
      </c>
      <c r="DY90" s="389">
        <f t="shared" si="32"/>
        <v>0</v>
      </c>
      <c r="DZ90" s="389">
        <f t="shared" si="33"/>
        <v>0</v>
      </c>
    </row>
    <row r="91" spans="2:130" ht="3.75" customHeight="1">
      <c r="B91" s="1211"/>
      <c r="C91" s="608"/>
      <c r="D91" s="534"/>
      <c r="E91" s="534"/>
      <c r="F91" s="1213"/>
      <c r="G91" s="534"/>
      <c r="H91" s="1214"/>
      <c r="I91" s="45"/>
      <c r="J91" s="534"/>
      <c r="K91" s="534"/>
      <c r="L91" s="1213"/>
      <c r="M91" s="534"/>
      <c r="N91" s="535"/>
      <c r="O91" s="535"/>
      <c r="P91" s="1267"/>
      <c r="Q91" s="534"/>
      <c r="R91" s="535"/>
      <c r="S91" s="534"/>
      <c r="T91" s="535"/>
      <c r="U91" s="535"/>
      <c r="V91" s="1268"/>
      <c r="W91" s="534"/>
      <c r="X91" s="534"/>
      <c r="Y91" s="1213"/>
      <c r="Z91" s="1213"/>
      <c r="AA91" s="534"/>
      <c r="AB91" s="535"/>
      <c r="AC91" s="1068"/>
      <c r="AD91" s="535"/>
      <c r="AE91" s="534"/>
      <c r="AF91" s="535"/>
      <c r="AG91" s="535"/>
      <c r="AH91" s="535"/>
      <c r="AI91" s="535"/>
      <c r="AJ91" s="535"/>
      <c r="AK91" s="1068"/>
      <c r="AL91" s="1269"/>
      <c r="AM91" s="534"/>
      <c r="AN91" s="1270"/>
      <c r="AO91" s="1270"/>
      <c r="AP91" s="535"/>
      <c r="AQ91" s="535"/>
      <c r="AR91" s="1270"/>
      <c r="AS91" s="1067"/>
      <c r="AT91" s="1271"/>
      <c r="AU91" s="1269"/>
      <c r="AV91" s="534"/>
      <c r="AW91" s="1270"/>
      <c r="AX91" s="1213"/>
      <c r="AY91" s="1213"/>
      <c r="AZ91" s="534"/>
      <c r="BA91" s="535"/>
      <c r="BB91" s="1068"/>
      <c r="BC91" s="1269"/>
      <c r="BD91" s="534"/>
      <c r="BE91" s="1270"/>
      <c r="BF91" s="1213"/>
      <c r="BG91" s="1213"/>
      <c r="BH91" s="534"/>
      <c r="BI91" s="535"/>
      <c r="BJ91" s="1068"/>
      <c r="BK91" s="245"/>
      <c r="BL91" s="534"/>
      <c r="BM91" s="245"/>
      <c r="BN91" s="1272"/>
      <c r="BO91" s="245"/>
      <c r="BP91" s="245"/>
      <c r="BQ91" s="245"/>
      <c r="BR91" s="245"/>
      <c r="BS91" s="411"/>
      <c r="BT91" s="1273"/>
      <c r="BU91" s="534"/>
      <c r="BV91" s="1272"/>
      <c r="BW91" s="1272"/>
      <c r="BX91" s="1272"/>
      <c r="BY91" s="1272"/>
      <c r="BZ91" s="1274"/>
      <c r="CA91" s="1068"/>
      <c r="CB91" s="1275"/>
      <c r="CC91" s="534"/>
      <c r="CD91" s="236"/>
      <c r="CE91" s="236"/>
      <c r="CF91" s="236"/>
      <c r="CG91" s="236"/>
      <c r="CH91" s="1067"/>
      <c r="CI91" s="1068"/>
      <c r="CJ91" s="534"/>
      <c r="CK91" s="534"/>
      <c r="CL91" s="534"/>
      <c r="CM91" s="1213"/>
      <c r="CN91" s="1213"/>
      <c r="CO91" s="534"/>
      <c r="CP91" s="1214"/>
      <c r="CQ91" s="245"/>
      <c r="CR91" s="1276"/>
      <c r="CS91" s="534"/>
      <c r="CT91" s="534"/>
      <c r="CU91" s="1277"/>
      <c r="CV91" s="1277"/>
      <c r="CW91" s="1277"/>
      <c r="CX91" s="1214" t="str">
        <f t="shared" si="30"/>
        <v>-</v>
      </c>
      <c r="CY91" s="45"/>
      <c r="CZ91" s="534"/>
      <c r="DA91" s="534"/>
      <c r="DB91" s="534"/>
      <c r="DC91" s="1277"/>
      <c r="DD91" s="534"/>
      <c r="DE91" s="535"/>
      <c r="DF91" s="535"/>
      <c r="DG91" s="1074"/>
      <c r="DH91" s="1074"/>
      <c r="DI91" s="1194"/>
      <c r="DJ91" s="1181">
        <f t="shared" si="24"/>
        <v>0</v>
      </c>
      <c r="DK91" s="1181">
        <f t="shared" si="25"/>
        <v>0</v>
      </c>
      <c r="DL91" s="1181">
        <f t="shared" si="26"/>
        <v>0</v>
      </c>
      <c r="DM91" s="1181">
        <f t="shared" si="27"/>
        <v>0</v>
      </c>
      <c r="DX91" s="389">
        <f t="shared" si="31"/>
        <v>0</v>
      </c>
      <c r="DY91" s="389">
        <f t="shared" si="32"/>
        <v>0</v>
      </c>
      <c r="DZ91" s="389">
        <f t="shared" si="33"/>
        <v>0</v>
      </c>
    </row>
    <row r="92" spans="2:130" ht="3.75" customHeight="1">
      <c r="C92" s="608"/>
      <c r="BS92" s="1278"/>
      <c r="DD92"/>
      <c r="DJ92" s="1181">
        <f t="shared" si="24"/>
        <v>0</v>
      </c>
      <c r="DK92" s="1181">
        <f t="shared" si="25"/>
        <v>0</v>
      </c>
      <c r="DL92" s="1181">
        <f t="shared" si="26"/>
        <v>0</v>
      </c>
      <c r="DM92" s="1181">
        <f t="shared" si="27"/>
        <v>0</v>
      </c>
      <c r="DX92" s="389">
        <f t="shared" si="31"/>
        <v>0</v>
      </c>
      <c r="DY92" s="389">
        <f t="shared" si="32"/>
        <v>0</v>
      </c>
      <c r="DZ92" s="389">
        <f t="shared" si="33"/>
        <v>0</v>
      </c>
    </row>
    <row r="93" spans="2:130" ht="3.75" customHeight="1">
      <c r="C93" s="608"/>
      <c r="CS93"/>
      <c r="CT93"/>
      <c r="DJ93" s="1181">
        <f t="shared" si="24"/>
        <v>0</v>
      </c>
      <c r="DK93" s="1181">
        <f t="shared" si="25"/>
        <v>0</v>
      </c>
      <c r="DL93" s="1181">
        <f t="shared" si="26"/>
        <v>0</v>
      </c>
      <c r="DM93" s="1181">
        <f t="shared" si="27"/>
        <v>0</v>
      </c>
      <c r="DX93" s="389">
        <f t="shared" si="31"/>
        <v>0</v>
      </c>
      <c r="DY93" s="389">
        <f t="shared" si="32"/>
        <v>0</v>
      </c>
      <c r="DZ93" s="389">
        <f t="shared" si="33"/>
        <v>0</v>
      </c>
    </row>
    <row r="94" spans="2:130" s="608" customFormat="1" ht="19.5" customHeight="1"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R94" s="1279"/>
      <c r="CS94" s="1280"/>
      <c r="CT94" s="1281"/>
      <c r="CU94" s="1281"/>
      <c r="CV94" s="1281"/>
      <c r="CZ94" s="282"/>
      <c r="DI94" s="631"/>
      <c r="DJ94" s="1282"/>
      <c r="DK94" s="1282"/>
      <c r="DL94" s="1282"/>
      <c r="DM94" s="1282"/>
      <c r="DX94" s="389">
        <f t="shared" si="31"/>
        <v>0</v>
      </c>
      <c r="DY94" s="389">
        <f t="shared" si="32"/>
        <v>0</v>
      </c>
      <c r="DZ94" s="389">
        <f t="shared" si="33"/>
        <v>0</v>
      </c>
    </row>
    <row r="95" spans="2:130" ht="13">
      <c r="DX95" s="389">
        <f t="shared" si="31"/>
        <v>0</v>
      </c>
      <c r="DY95" s="389">
        <f t="shared" si="32"/>
        <v>0</v>
      </c>
      <c r="DZ95" s="389">
        <f t="shared" si="33"/>
        <v>0</v>
      </c>
    </row>
    <row r="96" spans="2:130" ht="13">
      <c r="CS96" s="1283"/>
      <c r="DX96" s="389">
        <f t="shared" si="31"/>
        <v>0</v>
      </c>
      <c r="DY96" s="389">
        <f t="shared" si="32"/>
        <v>0</v>
      </c>
      <c r="DZ96" s="389">
        <f t="shared" si="33"/>
        <v>0</v>
      </c>
    </row>
    <row r="97" spans="128:130" ht="13">
      <c r="DX97" s="389">
        <f t="shared" si="31"/>
        <v>0</v>
      </c>
      <c r="DY97" s="389">
        <f t="shared" si="32"/>
        <v>0</v>
      </c>
      <c r="DZ97" s="389">
        <f t="shared" si="33"/>
        <v>0</v>
      </c>
    </row>
    <row r="98" spans="128:130" ht="13">
      <c r="DX98" s="389">
        <f t="shared" si="31"/>
        <v>0</v>
      </c>
      <c r="DY98" s="389">
        <f t="shared" si="32"/>
        <v>0</v>
      </c>
      <c r="DZ98" s="389">
        <f t="shared" si="33"/>
        <v>0</v>
      </c>
    </row>
    <row r="99" spans="128:130" ht="13">
      <c r="DX99" s="389">
        <f t="shared" si="31"/>
        <v>0</v>
      </c>
      <c r="DY99" s="389">
        <f t="shared" si="32"/>
        <v>0</v>
      </c>
      <c r="DZ99" s="389">
        <f t="shared" si="33"/>
        <v>0</v>
      </c>
    </row>
    <row r="100" spans="128:130" ht="13">
      <c r="DX100" s="389">
        <f t="shared" si="31"/>
        <v>0</v>
      </c>
      <c r="DY100" s="389">
        <f t="shared" si="32"/>
        <v>0</v>
      </c>
      <c r="DZ100" s="389">
        <f t="shared" si="33"/>
        <v>0</v>
      </c>
    </row>
    <row r="101" spans="128:130" ht="13">
      <c r="DX101" s="389">
        <f t="shared" si="31"/>
        <v>0</v>
      </c>
      <c r="DY101" s="389">
        <f t="shared" si="32"/>
        <v>0</v>
      </c>
      <c r="DZ101" s="389">
        <f t="shared" si="33"/>
        <v>0</v>
      </c>
    </row>
    <row r="102" spans="128:130" ht="13">
      <c r="DX102" s="389">
        <f t="shared" si="31"/>
        <v>0</v>
      </c>
      <c r="DY102" s="389">
        <f t="shared" si="32"/>
        <v>0</v>
      </c>
      <c r="DZ102" s="389">
        <f t="shared" si="33"/>
        <v>0</v>
      </c>
    </row>
    <row r="103" spans="128:130" ht="13">
      <c r="DX103" s="389">
        <f t="shared" si="31"/>
        <v>0</v>
      </c>
      <c r="DY103" s="389">
        <f t="shared" si="32"/>
        <v>0</v>
      </c>
      <c r="DZ103" s="389">
        <f t="shared" si="33"/>
        <v>0</v>
      </c>
    </row>
    <row r="104" spans="128:130" ht="13">
      <c r="DX104" s="389">
        <f t="shared" si="31"/>
        <v>0</v>
      </c>
      <c r="DY104" s="389">
        <f t="shared" si="32"/>
        <v>0</v>
      </c>
      <c r="DZ104" s="389">
        <f t="shared" si="33"/>
        <v>0</v>
      </c>
    </row>
    <row r="105" spans="128:130" ht="13">
      <c r="DX105" s="389">
        <f t="shared" ref="DX105:DX136" si="34">(CS105-CZ105)*10^6</f>
        <v>0</v>
      </c>
      <c r="DY105" s="389">
        <f t="shared" ref="DY105:DY136" si="35">(CT105-DC105)*10^6</f>
        <v>0</v>
      </c>
      <c r="DZ105" s="389">
        <f t="shared" ref="DZ105:DZ136" si="36">(CW105-DD105)*10^6</f>
        <v>0</v>
      </c>
    </row>
    <row r="106" spans="128:130" ht="13">
      <c r="DX106" s="389">
        <f t="shared" si="34"/>
        <v>0</v>
      </c>
      <c r="DY106" s="389">
        <f t="shared" si="35"/>
        <v>0</v>
      </c>
      <c r="DZ106" s="389">
        <f t="shared" si="36"/>
        <v>0</v>
      </c>
    </row>
    <row r="107" spans="128:130" ht="13">
      <c r="DX107" s="389">
        <f t="shared" si="34"/>
        <v>0</v>
      </c>
      <c r="DY107" s="389">
        <f t="shared" si="35"/>
        <v>0</v>
      </c>
      <c r="DZ107" s="389">
        <f t="shared" si="36"/>
        <v>0</v>
      </c>
    </row>
    <row r="108" spans="128:130" ht="13">
      <c r="DX108" s="389">
        <f t="shared" si="34"/>
        <v>0</v>
      </c>
      <c r="DY108" s="389">
        <f t="shared" si="35"/>
        <v>0</v>
      </c>
      <c r="DZ108" s="389">
        <f t="shared" si="36"/>
        <v>0</v>
      </c>
    </row>
    <row r="109" spans="128:130" ht="13">
      <c r="DX109" s="389">
        <f t="shared" si="34"/>
        <v>0</v>
      </c>
      <c r="DY109" s="389">
        <f t="shared" si="35"/>
        <v>0</v>
      </c>
      <c r="DZ109" s="389">
        <f t="shared" si="36"/>
        <v>0</v>
      </c>
    </row>
    <row r="110" spans="128:130" ht="13">
      <c r="DX110" s="389">
        <f t="shared" si="34"/>
        <v>0</v>
      </c>
      <c r="DY110" s="389">
        <f t="shared" si="35"/>
        <v>0</v>
      </c>
      <c r="DZ110" s="389">
        <f t="shared" si="36"/>
        <v>0</v>
      </c>
    </row>
    <row r="111" spans="128:130" ht="13">
      <c r="DX111" s="389">
        <f t="shared" si="34"/>
        <v>0</v>
      </c>
      <c r="DY111" s="389">
        <f t="shared" si="35"/>
        <v>0</v>
      </c>
      <c r="DZ111" s="389">
        <f t="shared" si="36"/>
        <v>0</v>
      </c>
    </row>
    <row r="112" spans="128:130" ht="13">
      <c r="DX112" s="389">
        <f t="shared" si="34"/>
        <v>0</v>
      </c>
      <c r="DY112" s="389">
        <f t="shared" si="35"/>
        <v>0</v>
      </c>
      <c r="DZ112" s="389">
        <f t="shared" si="36"/>
        <v>0</v>
      </c>
    </row>
    <row r="113" spans="128:130" ht="13">
      <c r="DX113" s="389">
        <f t="shared" si="34"/>
        <v>0</v>
      </c>
      <c r="DY113" s="389">
        <f t="shared" si="35"/>
        <v>0</v>
      </c>
      <c r="DZ113" s="389">
        <f t="shared" si="36"/>
        <v>0</v>
      </c>
    </row>
    <row r="114" spans="128:130" ht="13">
      <c r="DX114" s="389">
        <f t="shared" si="34"/>
        <v>0</v>
      </c>
      <c r="DY114" s="389">
        <f t="shared" si="35"/>
        <v>0</v>
      </c>
      <c r="DZ114" s="389">
        <f t="shared" si="36"/>
        <v>0</v>
      </c>
    </row>
    <row r="115" spans="128:130" ht="13">
      <c r="DX115" s="389">
        <f t="shared" si="34"/>
        <v>0</v>
      </c>
      <c r="DY115" s="389">
        <f t="shared" si="35"/>
        <v>0</v>
      </c>
      <c r="DZ115" s="389">
        <f t="shared" si="36"/>
        <v>0</v>
      </c>
    </row>
    <row r="116" spans="128:130" ht="13">
      <c r="DX116" s="389">
        <f t="shared" si="34"/>
        <v>0</v>
      </c>
      <c r="DY116" s="389">
        <f t="shared" si="35"/>
        <v>0</v>
      </c>
      <c r="DZ116" s="389">
        <f t="shared" si="36"/>
        <v>0</v>
      </c>
    </row>
    <row r="117" spans="128:130" ht="13">
      <c r="DX117" s="389">
        <f t="shared" si="34"/>
        <v>0</v>
      </c>
      <c r="DY117" s="389">
        <f t="shared" si="35"/>
        <v>0</v>
      </c>
      <c r="DZ117" s="389">
        <f t="shared" si="36"/>
        <v>0</v>
      </c>
    </row>
    <row r="118" spans="128:130" ht="13">
      <c r="DX118" s="389">
        <f t="shared" si="34"/>
        <v>0</v>
      </c>
      <c r="DY118" s="389">
        <f t="shared" si="35"/>
        <v>0</v>
      </c>
      <c r="DZ118" s="389">
        <f t="shared" si="36"/>
        <v>0</v>
      </c>
    </row>
    <row r="119" spans="128:130" ht="13">
      <c r="DX119" s="389">
        <f t="shared" si="34"/>
        <v>0</v>
      </c>
      <c r="DY119" s="389">
        <f t="shared" si="35"/>
        <v>0</v>
      </c>
      <c r="DZ119" s="389">
        <f t="shared" si="36"/>
        <v>0</v>
      </c>
    </row>
    <row r="120" spans="128:130" ht="13">
      <c r="DX120" s="389">
        <f t="shared" si="34"/>
        <v>0</v>
      </c>
      <c r="DY120" s="389">
        <f t="shared" si="35"/>
        <v>0</v>
      </c>
      <c r="DZ120" s="389">
        <f t="shared" si="36"/>
        <v>0</v>
      </c>
    </row>
    <row r="121" spans="128:130" ht="13">
      <c r="DX121" s="389">
        <f t="shared" si="34"/>
        <v>0</v>
      </c>
      <c r="DY121" s="389">
        <f t="shared" si="35"/>
        <v>0</v>
      </c>
      <c r="DZ121" s="389">
        <f t="shared" si="36"/>
        <v>0</v>
      </c>
    </row>
    <row r="122" spans="128:130" ht="13">
      <c r="DX122" s="389">
        <f t="shared" si="34"/>
        <v>0</v>
      </c>
      <c r="DY122" s="389">
        <f t="shared" si="35"/>
        <v>0</v>
      </c>
      <c r="DZ122" s="389">
        <f t="shared" si="36"/>
        <v>0</v>
      </c>
    </row>
    <row r="123" spans="128:130" ht="13">
      <c r="DX123" s="389">
        <f t="shared" si="34"/>
        <v>0</v>
      </c>
      <c r="DY123" s="389">
        <f t="shared" si="35"/>
        <v>0</v>
      </c>
      <c r="DZ123" s="389">
        <f t="shared" si="36"/>
        <v>0</v>
      </c>
    </row>
    <row r="124" spans="128:130" ht="13">
      <c r="DX124" s="389">
        <f t="shared" si="34"/>
        <v>0</v>
      </c>
      <c r="DY124" s="389">
        <f t="shared" si="35"/>
        <v>0</v>
      </c>
      <c r="DZ124" s="389">
        <f t="shared" si="36"/>
        <v>0</v>
      </c>
    </row>
    <row r="125" spans="128:130" ht="13">
      <c r="DX125" s="389">
        <f t="shared" si="34"/>
        <v>0</v>
      </c>
      <c r="DY125" s="389">
        <f t="shared" si="35"/>
        <v>0</v>
      </c>
      <c r="DZ125" s="389">
        <f t="shared" si="36"/>
        <v>0</v>
      </c>
    </row>
    <row r="126" spans="128:130" ht="13">
      <c r="DX126" s="389">
        <f t="shared" si="34"/>
        <v>0</v>
      </c>
      <c r="DY126" s="389">
        <f t="shared" si="35"/>
        <v>0</v>
      </c>
      <c r="DZ126" s="389">
        <f t="shared" si="36"/>
        <v>0</v>
      </c>
    </row>
    <row r="127" spans="128:130" ht="13">
      <c r="DX127" s="389">
        <f t="shared" si="34"/>
        <v>0</v>
      </c>
      <c r="DY127" s="389">
        <f t="shared" si="35"/>
        <v>0</v>
      </c>
      <c r="DZ127" s="389">
        <f t="shared" si="36"/>
        <v>0</v>
      </c>
    </row>
    <row r="128" spans="128:130" ht="13">
      <c r="DX128" s="389">
        <f t="shared" si="34"/>
        <v>0</v>
      </c>
      <c r="DY128" s="389">
        <f t="shared" si="35"/>
        <v>0</v>
      </c>
      <c r="DZ128" s="389">
        <f t="shared" si="36"/>
        <v>0</v>
      </c>
    </row>
    <row r="129" spans="128:130" ht="13">
      <c r="DX129" s="389">
        <f t="shared" si="34"/>
        <v>0</v>
      </c>
      <c r="DY129" s="389">
        <f t="shared" si="35"/>
        <v>0</v>
      </c>
      <c r="DZ129" s="389">
        <f t="shared" si="36"/>
        <v>0</v>
      </c>
    </row>
    <row r="130" spans="128:130" ht="13">
      <c r="DX130" s="389">
        <f t="shared" si="34"/>
        <v>0</v>
      </c>
      <c r="DY130" s="389">
        <f t="shared" si="35"/>
        <v>0</v>
      </c>
      <c r="DZ130" s="389">
        <f t="shared" si="36"/>
        <v>0</v>
      </c>
    </row>
    <row r="131" spans="128:130" ht="13">
      <c r="DX131" s="389">
        <f t="shared" si="34"/>
        <v>0</v>
      </c>
      <c r="DY131" s="389">
        <f t="shared" si="35"/>
        <v>0</v>
      </c>
      <c r="DZ131" s="389">
        <f t="shared" si="36"/>
        <v>0</v>
      </c>
    </row>
    <row r="132" spans="128:130" ht="13">
      <c r="DX132" s="389">
        <f t="shared" si="34"/>
        <v>0</v>
      </c>
      <c r="DY132" s="389">
        <f t="shared" si="35"/>
        <v>0</v>
      </c>
      <c r="DZ132" s="389">
        <f t="shared" si="36"/>
        <v>0</v>
      </c>
    </row>
    <row r="133" spans="128:130" ht="13">
      <c r="DX133" s="389">
        <f t="shared" si="34"/>
        <v>0</v>
      </c>
      <c r="DY133" s="389">
        <f t="shared" si="35"/>
        <v>0</v>
      </c>
      <c r="DZ133" s="389">
        <f t="shared" si="36"/>
        <v>0</v>
      </c>
    </row>
    <row r="134" spans="128:130" ht="13">
      <c r="DX134" s="389">
        <f t="shared" si="34"/>
        <v>0</v>
      </c>
      <c r="DY134" s="389">
        <f t="shared" si="35"/>
        <v>0</v>
      </c>
      <c r="DZ134" s="389">
        <f t="shared" si="36"/>
        <v>0</v>
      </c>
    </row>
    <row r="135" spans="128:130" ht="13">
      <c r="DX135" s="389">
        <f t="shared" si="34"/>
        <v>0</v>
      </c>
      <c r="DY135" s="389">
        <f t="shared" si="35"/>
        <v>0</v>
      </c>
      <c r="DZ135" s="389">
        <f t="shared" si="36"/>
        <v>0</v>
      </c>
    </row>
    <row r="136" spans="128:130" ht="13">
      <c r="DX136" s="389">
        <f t="shared" si="34"/>
        <v>0</v>
      </c>
      <c r="DY136" s="389">
        <f t="shared" si="35"/>
        <v>0</v>
      </c>
      <c r="DZ136" s="389">
        <f t="shared" si="36"/>
        <v>0</v>
      </c>
    </row>
    <row r="137" spans="128:130" ht="13">
      <c r="DX137" s="389">
        <f t="shared" ref="DX137:DX168" si="37">(CS137-CZ137)*10^6</f>
        <v>0</v>
      </c>
      <c r="DY137" s="389">
        <f t="shared" ref="DY137:DY168" si="38">(CT137-DC137)*10^6</f>
        <v>0</v>
      </c>
      <c r="DZ137" s="389">
        <f t="shared" ref="DZ137:DZ168" si="39">(CW137-DD137)*10^6</f>
        <v>0</v>
      </c>
    </row>
    <row r="138" spans="128:130" ht="13">
      <c r="DX138" s="389">
        <f t="shared" si="37"/>
        <v>0</v>
      </c>
      <c r="DY138" s="389">
        <f t="shared" si="38"/>
        <v>0</v>
      </c>
      <c r="DZ138" s="389">
        <f t="shared" si="39"/>
        <v>0</v>
      </c>
    </row>
    <row r="139" spans="128:130" ht="13">
      <c r="DX139" s="389">
        <f t="shared" si="37"/>
        <v>0</v>
      </c>
      <c r="DY139" s="389">
        <f t="shared" si="38"/>
        <v>0</v>
      </c>
      <c r="DZ139" s="389">
        <f t="shared" si="39"/>
        <v>0</v>
      </c>
    </row>
    <row r="140" spans="128:130" ht="13">
      <c r="DX140" s="389">
        <f t="shared" si="37"/>
        <v>0</v>
      </c>
      <c r="DY140" s="389">
        <f t="shared" si="38"/>
        <v>0</v>
      </c>
      <c r="DZ140" s="389">
        <f t="shared" si="39"/>
        <v>0</v>
      </c>
    </row>
    <row r="141" spans="128:130" ht="13">
      <c r="DX141" s="389">
        <f t="shared" si="37"/>
        <v>0</v>
      </c>
      <c r="DY141" s="389">
        <f t="shared" si="38"/>
        <v>0</v>
      </c>
      <c r="DZ141" s="389">
        <f t="shared" si="39"/>
        <v>0</v>
      </c>
    </row>
    <row r="142" spans="128:130" ht="13">
      <c r="DX142" s="389">
        <f t="shared" si="37"/>
        <v>0</v>
      </c>
      <c r="DY142" s="389">
        <f t="shared" si="38"/>
        <v>0</v>
      </c>
      <c r="DZ142" s="389">
        <f t="shared" si="39"/>
        <v>0</v>
      </c>
    </row>
    <row r="143" spans="128:130" ht="13">
      <c r="DX143" s="389">
        <f t="shared" si="37"/>
        <v>0</v>
      </c>
      <c r="DY143" s="389">
        <f t="shared" si="38"/>
        <v>0</v>
      </c>
      <c r="DZ143" s="389">
        <f t="shared" si="39"/>
        <v>0</v>
      </c>
    </row>
    <row r="144" spans="128:130" ht="13">
      <c r="DX144" s="389">
        <f t="shared" si="37"/>
        <v>0</v>
      </c>
      <c r="DY144" s="389">
        <f t="shared" si="38"/>
        <v>0</v>
      </c>
      <c r="DZ144" s="389">
        <f t="shared" si="39"/>
        <v>0</v>
      </c>
    </row>
    <row r="145" spans="128:130" ht="13">
      <c r="DX145" s="389">
        <f t="shared" si="37"/>
        <v>0</v>
      </c>
      <c r="DY145" s="389">
        <f t="shared" si="38"/>
        <v>0</v>
      </c>
      <c r="DZ145" s="389">
        <f t="shared" si="39"/>
        <v>0</v>
      </c>
    </row>
    <row r="146" spans="128:130" ht="13">
      <c r="DX146" s="389">
        <f t="shared" si="37"/>
        <v>0</v>
      </c>
      <c r="DY146" s="389">
        <f t="shared" si="38"/>
        <v>0</v>
      </c>
      <c r="DZ146" s="389">
        <f t="shared" si="39"/>
        <v>0</v>
      </c>
    </row>
    <row r="147" spans="128:130" ht="13">
      <c r="DX147" s="389">
        <f t="shared" si="37"/>
        <v>0</v>
      </c>
      <c r="DY147" s="389">
        <f t="shared" si="38"/>
        <v>0</v>
      </c>
      <c r="DZ147" s="389">
        <f t="shared" si="39"/>
        <v>0</v>
      </c>
    </row>
    <row r="148" spans="128:130" ht="13">
      <c r="DX148" s="389">
        <f t="shared" si="37"/>
        <v>0</v>
      </c>
      <c r="DY148" s="389">
        <f t="shared" si="38"/>
        <v>0</v>
      </c>
      <c r="DZ148" s="389">
        <f t="shared" si="39"/>
        <v>0</v>
      </c>
    </row>
    <row r="149" spans="128:130" ht="13">
      <c r="DX149" s="389">
        <f t="shared" si="37"/>
        <v>0</v>
      </c>
      <c r="DY149" s="389">
        <f t="shared" si="38"/>
        <v>0</v>
      </c>
      <c r="DZ149" s="389">
        <f t="shared" si="39"/>
        <v>0</v>
      </c>
    </row>
    <row r="150" spans="128:130" ht="13">
      <c r="DX150" s="389">
        <f t="shared" si="37"/>
        <v>0</v>
      </c>
      <c r="DY150" s="389">
        <f t="shared" si="38"/>
        <v>0</v>
      </c>
      <c r="DZ150" s="389">
        <f t="shared" si="39"/>
        <v>0</v>
      </c>
    </row>
    <row r="151" spans="128:130" ht="13">
      <c r="DX151" s="389">
        <f t="shared" si="37"/>
        <v>0</v>
      </c>
      <c r="DY151" s="389">
        <f t="shared" si="38"/>
        <v>0</v>
      </c>
      <c r="DZ151" s="389">
        <f t="shared" si="39"/>
        <v>0</v>
      </c>
    </row>
    <row r="152" spans="128:130" ht="13">
      <c r="DX152" s="389">
        <f t="shared" si="37"/>
        <v>0</v>
      </c>
      <c r="DY152" s="389">
        <f t="shared" si="38"/>
        <v>0</v>
      </c>
      <c r="DZ152" s="389">
        <f t="shared" si="39"/>
        <v>0</v>
      </c>
    </row>
    <row r="153" spans="128:130" ht="13">
      <c r="DX153" s="389">
        <f t="shared" si="37"/>
        <v>0</v>
      </c>
      <c r="DY153" s="389">
        <f t="shared" si="38"/>
        <v>0</v>
      </c>
      <c r="DZ153" s="389">
        <f t="shared" si="39"/>
        <v>0</v>
      </c>
    </row>
    <row r="154" spans="128:130" ht="13">
      <c r="DX154" s="389">
        <f t="shared" si="37"/>
        <v>0</v>
      </c>
      <c r="DY154" s="389">
        <f t="shared" si="38"/>
        <v>0</v>
      </c>
      <c r="DZ154" s="389">
        <f t="shared" si="39"/>
        <v>0</v>
      </c>
    </row>
    <row r="155" spans="128:130" ht="13">
      <c r="DX155" s="389">
        <f t="shared" si="37"/>
        <v>0</v>
      </c>
      <c r="DY155" s="389">
        <f t="shared" si="38"/>
        <v>0</v>
      </c>
      <c r="DZ155" s="389">
        <f t="shared" si="39"/>
        <v>0</v>
      </c>
    </row>
    <row r="156" spans="128:130" ht="13">
      <c r="DX156" s="389">
        <f t="shared" si="37"/>
        <v>0</v>
      </c>
      <c r="DY156" s="389">
        <f t="shared" si="38"/>
        <v>0</v>
      </c>
      <c r="DZ156" s="389">
        <f t="shared" si="39"/>
        <v>0</v>
      </c>
    </row>
    <row r="157" spans="128:130" ht="13">
      <c r="DX157" s="389">
        <f t="shared" si="37"/>
        <v>0</v>
      </c>
      <c r="DY157" s="389">
        <f t="shared" si="38"/>
        <v>0</v>
      </c>
      <c r="DZ157" s="389">
        <f t="shared" si="39"/>
        <v>0</v>
      </c>
    </row>
    <row r="158" spans="128:130" ht="13">
      <c r="DX158" s="389">
        <f t="shared" si="37"/>
        <v>0</v>
      </c>
      <c r="DY158" s="389">
        <f t="shared" si="38"/>
        <v>0</v>
      </c>
      <c r="DZ158" s="389">
        <f t="shared" si="39"/>
        <v>0</v>
      </c>
    </row>
    <row r="159" spans="128:130" ht="13">
      <c r="DX159" s="389">
        <f t="shared" si="37"/>
        <v>0</v>
      </c>
      <c r="DY159" s="389">
        <f t="shared" si="38"/>
        <v>0</v>
      </c>
      <c r="DZ159" s="389">
        <f t="shared" si="39"/>
        <v>0</v>
      </c>
    </row>
    <row r="160" spans="128:130" ht="13">
      <c r="DX160" s="389">
        <f t="shared" si="37"/>
        <v>0</v>
      </c>
      <c r="DY160" s="389">
        <f t="shared" si="38"/>
        <v>0</v>
      </c>
      <c r="DZ160" s="389">
        <f t="shared" si="39"/>
        <v>0</v>
      </c>
    </row>
    <row r="161" spans="128:130" ht="13">
      <c r="DX161" s="389">
        <f t="shared" si="37"/>
        <v>0</v>
      </c>
      <c r="DY161" s="389">
        <f t="shared" si="38"/>
        <v>0</v>
      </c>
      <c r="DZ161" s="389">
        <f t="shared" si="39"/>
        <v>0</v>
      </c>
    </row>
    <row r="162" spans="128:130" ht="13">
      <c r="DX162" s="389">
        <f t="shared" si="37"/>
        <v>0</v>
      </c>
      <c r="DY162" s="389">
        <f t="shared" si="38"/>
        <v>0</v>
      </c>
      <c r="DZ162" s="389">
        <f t="shared" si="39"/>
        <v>0</v>
      </c>
    </row>
    <row r="163" spans="128:130" ht="13">
      <c r="DX163" s="389">
        <f t="shared" si="37"/>
        <v>0</v>
      </c>
      <c r="DY163" s="389">
        <f t="shared" si="38"/>
        <v>0</v>
      </c>
      <c r="DZ163" s="389">
        <f t="shared" si="39"/>
        <v>0</v>
      </c>
    </row>
    <row r="164" spans="128:130" ht="13">
      <c r="DX164" s="389">
        <f t="shared" si="37"/>
        <v>0</v>
      </c>
      <c r="DY164" s="389">
        <f t="shared" si="38"/>
        <v>0</v>
      </c>
      <c r="DZ164" s="389">
        <f t="shared" si="39"/>
        <v>0</v>
      </c>
    </row>
    <row r="165" spans="128:130" ht="13">
      <c r="DX165" s="389">
        <f t="shared" si="37"/>
        <v>0</v>
      </c>
      <c r="DY165" s="389">
        <f t="shared" si="38"/>
        <v>0</v>
      </c>
      <c r="DZ165" s="389">
        <f t="shared" si="39"/>
        <v>0</v>
      </c>
    </row>
    <row r="166" spans="128:130" ht="13">
      <c r="DX166" s="389">
        <f t="shared" si="37"/>
        <v>0</v>
      </c>
      <c r="DY166" s="389">
        <f t="shared" si="38"/>
        <v>0</v>
      </c>
      <c r="DZ166" s="389">
        <f t="shared" si="39"/>
        <v>0</v>
      </c>
    </row>
    <row r="167" spans="128:130" ht="13">
      <c r="DX167" s="389">
        <f t="shared" si="37"/>
        <v>0</v>
      </c>
      <c r="DY167" s="389">
        <f t="shared" si="38"/>
        <v>0</v>
      </c>
      <c r="DZ167" s="389">
        <f t="shared" si="39"/>
        <v>0</v>
      </c>
    </row>
    <row r="168" spans="128:130" ht="13">
      <c r="DX168" s="389">
        <f t="shared" si="37"/>
        <v>0</v>
      </c>
      <c r="DY168" s="389">
        <f t="shared" si="38"/>
        <v>0</v>
      </c>
      <c r="DZ168" s="389">
        <f t="shared" si="39"/>
        <v>0</v>
      </c>
    </row>
    <row r="169" spans="128:130" ht="13">
      <c r="DX169" s="389">
        <f t="shared" ref="DX169:DX189" si="40">(CS169-CZ169)*10^6</f>
        <v>0</v>
      </c>
      <c r="DY169" s="389">
        <f t="shared" ref="DY169:DY189" si="41">(CT169-DC169)*10^6</f>
        <v>0</v>
      </c>
      <c r="DZ169" s="389">
        <f t="shared" ref="DZ169:DZ189" si="42">(CW169-DD169)*10^6</f>
        <v>0</v>
      </c>
    </row>
    <row r="170" spans="128:130" ht="13">
      <c r="DX170" s="389">
        <f t="shared" si="40"/>
        <v>0</v>
      </c>
      <c r="DY170" s="389">
        <f t="shared" si="41"/>
        <v>0</v>
      </c>
      <c r="DZ170" s="389">
        <f t="shared" si="42"/>
        <v>0</v>
      </c>
    </row>
    <row r="171" spans="128:130" ht="13">
      <c r="DX171" s="389">
        <f t="shared" si="40"/>
        <v>0</v>
      </c>
      <c r="DY171" s="389">
        <f t="shared" si="41"/>
        <v>0</v>
      </c>
      <c r="DZ171" s="389">
        <f t="shared" si="42"/>
        <v>0</v>
      </c>
    </row>
    <row r="172" spans="128:130" ht="13">
      <c r="DX172" s="389">
        <f t="shared" si="40"/>
        <v>0</v>
      </c>
      <c r="DY172" s="389">
        <f t="shared" si="41"/>
        <v>0</v>
      </c>
      <c r="DZ172" s="389">
        <f t="shared" si="42"/>
        <v>0</v>
      </c>
    </row>
    <row r="173" spans="128:130" ht="13">
      <c r="DX173" s="389">
        <f t="shared" si="40"/>
        <v>0</v>
      </c>
      <c r="DY173" s="389">
        <f t="shared" si="41"/>
        <v>0</v>
      </c>
      <c r="DZ173" s="389">
        <f t="shared" si="42"/>
        <v>0</v>
      </c>
    </row>
    <row r="174" spans="128:130" ht="13">
      <c r="DX174" s="389">
        <f t="shared" si="40"/>
        <v>0</v>
      </c>
      <c r="DY174" s="389">
        <f t="shared" si="41"/>
        <v>0</v>
      </c>
      <c r="DZ174" s="389">
        <f t="shared" si="42"/>
        <v>0</v>
      </c>
    </row>
    <row r="175" spans="128:130" ht="13">
      <c r="DX175" s="389">
        <f t="shared" si="40"/>
        <v>0</v>
      </c>
      <c r="DY175" s="389">
        <f t="shared" si="41"/>
        <v>0</v>
      </c>
      <c r="DZ175" s="389">
        <f t="shared" si="42"/>
        <v>0</v>
      </c>
    </row>
    <row r="176" spans="128:130" ht="13">
      <c r="DX176" s="389">
        <f t="shared" si="40"/>
        <v>0</v>
      </c>
      <c r="DY176" s="389">
        <f t="shared" si="41"/>
        <v>0</v>
      </c>
      <c r="DZ176" s="389">
        <f t="shared" si="42"/>
        <v>0</v>
      </c>
    </row>
    <row r="177" spans="128:130" ht="13">
      <c r="DX177" s="389">
        <f t="shared" si="40"/>
        <v>0</v>
      </c>
      <c r="DY177" s="389">
        <f t="shared" si="41"/>
        <v>0</v>
      </c>
      <c r="DZ177" s="389">
        <f t="shared" si="42"/>
        <v>0</v>
      </c>
    </row>
    <row r="178" spans="128:130" ht="13">
      <c r="DX178" s="389">
        <f t="shared" si="40"/>
        <v>0</v>
      </c>
      <c r="DY178" s="389">
        <f t="shared" si="41"/>
        <v>0</v>
      </c>
      <c r="DZ178" s="389">
        <f t="shared" si="42"/>
        <v>0</v>
      </c>
    </row>
    <row r="179" spans="128:130" ht="13">
      <c r="DX179" s="389">
        <f t="shared" si="40"/>
        <v>0</v>
      </c>
      <c r="DY179" s="389">
        <f t="shared" si="41"/>
        <v>0</v>
      </c>
      <c r="DZ179" s="389">
        <f t="shared" si="42"/>
        <v>0</v>
      </c>
    </row>
    <row r="180" spans="128:130" ht="13">
      <c r="DX180" s="389">
        <f t="shared" si="40"/>
        <v>0</v>
      </c>
      <c r="DY180" s="389">
        <f t="shared" si="41"/>
        <v>0</v>
      </c>
      <c r="DZ180" s="389">
        <f t="shared" si="42"/>
        <v>0</v>
      </c>
    </row>
    <row r="181" spans="128:130" ht="13">
      <c r="DX181" s="389">
        <f t="shared" si="40"/>
        <v>0</v>
      </c>
      <c r="DY181" s="389">
        <f t="shared" si="41"/>
        <v>0</v>
      </c>
      <c r="DZ181" s="389">
        <f t="shared" si="42"/>
        <v>0</v>
      </c>
    </row>
    <row r="182" spans="128:130" ht="13">
      <c r="DX182" s="389">
        <f t="shared" si="40"/>
        <v>0</v>
      </c>
      <c r="DY182" s="389">
        <f t="shared" si="41"/>
        <v>0</v>
      </c>
      <c r="DZ182" s="389">
        <f t="shared" si="42"/>
        <v>0</v>
      </c>
    </row>
    <row r="183" spans="128:130" ht="13">
      <c r="DX183" s="389">
        <f t="shared" si="40"/>
        <v>0</v>
      </c>
      <c r="DY183" s="389">
        <f t="shared" si="41"/>
        <v>0</v>
      </c>
      <c r="DZ183" s="389">
        <f t="shared" si="42"/>
        <v>0</v>
      </c>
    </row>
    <row r="184" spans="128:130" ht="13">
      <c r="DX184" s="389">
        <f t="shared" si="40"/>
        <v>0</v>
      </c>
      <c r="DY184" s="389">
        <f t="shared" si="41"/>
        <v>0</v>
      </c>
      <c r="DZ184" s="389">
        <f t="shared" si="42"/>
        <v>0</v>
      </c>
    </row>
    <row r="185" spans="128:130" ht="13">
      <c r="DX185" s="389">
        <f t="shared" si="40"/>
        <v>0</v>
      </c>
      <c r="DY185" s="389">
        <f t="shared" si="41"/>
        <v>0</v>
      </c>
      <c r="DZ185" s="389">
        <f t="shared" si="42"/>
        <v>0</v>
      </c>
    </row>
    <row r="186" spans="128:130" ht="13">
      <c r="DX186" s="389">
        <f t="shared" si="40"/>
        <v>0</v>
      </c>
      <c r="DY186" s="389">
        <f t="shared" si="41"/>
        <v>0</v>
      </c>
      <c r="DZ186" s="389">
        <f t="shared" si="42"/>
        <v>0</v>
      </c>
    </row>
    <row r="187" spans="128:130" ht="13">
      <c r="DX187" s="389">
        <f t="shared" si="40"/>
        <v>0</v>
      </c>
      <c r="DY187" s="389">
        <f t="shared" si="41"/>
        <v>0</v>
      </c>
      <c r="DZ187" s="389">
        <f t="shared" si="42"/>
        <v>0</v>
      </c>
    </row>
    <row r="188" spans="128:130" ht="13">
      <c r="DX188" s="389">
        <f t="shared" si="40"/>
        <v>0</v>
      </c>
      <c r="DY188" s="389">
        <f t="shared" si="41"/>
        <v>0</v>
      </c>
      <c r="DZ188" s="389">
        <f t="shared" si="42"/>
        <v>0</v>
      </c>
    </row>
    <row r="189" spans="128:130" ht="13">
      <c r="DX189" s="389">
        <f t="shared" si="40"/>
        <v>0</v>
      </c>
      <c r="DY189" s="389">
        <f t="shared" si="41"/>
        <v>0</v>
      </c>
      <c r="DZ189" s="389">
        <f t="shared" si="42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2" orientation="landscape" horizontalDpi="300" verticalDpi="300" r:id="rId1"/>
  <headerFooter>
    <oddFooter>&amp;LMoov Bénin&amp;C&amp;P/&amp;N&amp;RTBG 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G83"/>
  <sheetViews>
    <sheetView view="pageBreakPreview" topLeftCell="CL1" zoomScaleNormal="60" workbookViewId="0">
      <selection activeCell="CU14" sqref="CU14"/>
    </sheetView>
  </sheetViews>
  <sheetFormatPr defaultColWidth="10.90625" defaultRowHeight="15.5"/>
  <cols>
    <col min="2" max="2" width="42.1796875" customWidth="1"/>
    <col min="3" max="3" width="0.36328125" style="15" customWidth="1"/>
    <col min="4" max="4" width="17.81640625" customWidth="1"/>
    <col min="5" max="5" width="16.81640625" customWidth="1"/>
    <col min="6" max="6" width="17.54296875" customWidth="1"/>
    <col min="7" max="7" width="17" customWidth="1"/>
    <col min="8" max="8" width="9.1796875" style="1284" customWidth="1"/>
    <col min="9" max="9" width="0.1796875" style="15" customWidth="1"/>
    <col min="10" max="10" width="17" customWidth="1"/>
    <col min="11" max="11" width="17.54296875" customWidth="1"/>
    <col min="12" max="12" width="17" customWidth="1"/>
    <col min="13" max="13" width="15.81640625" customWidth="1"/>
    <col min="14" max="14" width="13.453125" customWidth="1"/>
    <col min="15" max="15" width="0.36328125" style="15" customWidth="1"/>
    <col min="16" max="17" width="17.54296875" customWidth="1"/>
    <col min="18" max="18" width="16.453125" customWidth="1"/>
    <col min="19" max="19" width="17.81640625" customWidth="1"/>
    <col min="20" max="20" width="11.453125" customWidth="1"/>
    <col min="21" max="21" width="0.36328125" style="1285" customWidth="1"/>
    <col min="22" max="25" width="22.81640625" style="15" customWidth="1"/>
    <col min="26" max="27" width="18" customWidth="1"/>
    <col min="28" max="28" width="12.453125" style="1284" customWidth="1"/>
    <col min="29" max="29" width="0.1796875" customWidth="1"/>
    <col min="30" max="31" width="16" style="15" customWidth="1"/>
    <col min="32" max="32" width="17.54296875" style="15" customWidth="1"/>
    <col min="33" max="33" width="14.453125" style="15" customWidth="1"/>
    <col min="34" max="34" width="18.1796875" customWidth="1"/>
    <col min="35" max="35" width="15.81640625" customWidth="1"/>
    <col min="36" max="36" width="10.6328125" style="1284" customWidth="1"/>
    <col min="37" max="37" width="0.54296875" style="247" customWidth="1"/>
    <col min="38" max="38" width="17" style="15" customWidth="1"/>
    <col min="39" max="39" width="16.453125" style="15" customWidth="1"/>
    <col min="40" max="40" width="17.81640625" style="15" customWidth="1"/>
    <col min="41" max="41" width="11.453125" style="15" customWidth="1"/>
    <col min="42" max="42" width="17" customWidth="1"/>
    <col min="43" max="43" width="17.1796875" customWidth="1"/>
    <col min="44" max="44" width="10.6328125" style="1284" customWidth="1"/>
    <col min="45" max="45" width="0.54296875" customWidth="1"/>
    <col min="46" max="46" width="16.81640625" style="1286" customWidth="1"/>
    <col min="47" max="47" width="16.08984375" style="1287" customWidth="1"/>
    <col min="48" max="48" width="17.54296875" style="1288" customWidth="1"/>
    <col min="49" max="49" width="16.81640625" style="1288" customWidth="1"/>
    <col min="50" max="50" width="18" customWidth="1"/>
    <col min="51" max="51" width="17" customWidth="1"/>
    <col min="52" max="52" width="10" style="1284" customWidth="1"/>
    <col min="53" max="53" width="0.54296875" customWidth="1"/>
    <col min="54" max="54" width="17.81640625" style="15" customWidth="1"/>
    <col min="55" max="55" width="16.08984375" style="15" customWidth="1"/>
    <col min="56" max="56" width="17.54296875" style="15" customWidth="1"/>
    <col min="57" max="57" width="1.54296875" style="15" customWidth="1"/>
    <col min="58" max="58" width="16.08984375" customWidth="1"/>
    <col min="59" max="59" width="17" customWidth="1"/>
    <col min="60" max="60" width="9.54296875" style="1284" customWidth="1"/>
    <col min="61" max="61" width="0.1796875" customWidth="1"/>
    <col min="62" max="64" width="17.54296875" style="15" customWidth="1"/>
    <col min="65" max="65" width="17.81640625" style="15" customWidth="1"/>
    <col min="66" max="66" width="3" style="15" customWidth="1"/>
    <col min="67" max="67" width="16.81640625" customWidth="1"/>
    <col min="68" max="68" width="17" customWidth="1"/>
    <col min="69" max="69" width="9.81640625" style="1284" customWidth="1"/>
    <col min="70" max="70" width="0.1796875" customWidth="1"/>
    <col min="71" max="72" width="17" style="15" customWidth="1"/>
    <col min="73" max="73" width="17.54296875" style="15" customWidth="1"/>
    <col min="74" max="74" width="16.08984375" style="15" customWidth="1"/>
    <col min="75" max="75" width="17.36328125" customWidth="1"/>
    <col min="76" max="76" width="17" customWidth="1"/>
    <col min="77" max="77" width="10" style="1284" customWidth="1"/>
    <col min="78" max="78" width="1.54296875" customWidth="1"/>
    <col min="79" max="79" width="16.81640625" style="15" customWidth="1"/>
    <col min="80" max="80" width="17" style="15" customWidth="1"/>
    <col min="81" max="82" width="17.1796875" style="15" customWidth="1"/>
    <col min="83" max="83" width="17.81640625" customWidth="1"/>
    <col min="84" max="84" width="17" customWidth="1"/>
    <col min="85" max="85" width="11.453125" style="1284" customWidth="1"/>
    <col min="86" max="86" width="0.36328125" customWidth="1"/>
    <col min="87" max="87" width="17.54296875" style="15" customWidth="1"/>
    <col min="88" max="89" width="17.81640625" style="15" customWidth="1"/>
    <col min="90" max="90" width="17" style="15" customWidth="1"/>
    <col min="91" max="91" width="18.1796875" customWidth="1"/>
    <col min="92" max="92" width="17" customWidth="1"/>
    <col min="93" max="93" width="10" style="1284" customWidth="1"/>
    <col min="94" max="94" width="0.1796875" customWidth="1"/>
    <col min="95" max="95" width="18.81640625" customWidth="1"/>
    <col min="96" max="96" width="18.36328125" customWidth="1"/>
    <col min="97" max="97" width="19.453125" customWidth="1"/>
    <col min="98" max="98" width="18.1796875" hidden="1" customWidth="1"/>
    <col min="99" max="99" width="17.54296875" customWidth="1"/>
    <col min="100" max="100" width="17.54296875" hidden="1" customWidth="1"/>
    <col min="101" max="101" width="11.453125" customWidth="1"/>
    <col min="102" max="102" width="3.36328125" customWidth="1"/>
    <col min="103" max="103" width="16.81640625" customWidth="1"/>
    <col min="104" max="104" width="17.1796875" customWidth="1"/>
    <col min="105" max="105" width="16.453125" customWidth="1"/>
    <col min="106" max="106" width="17.1796875" customWidth="1"/>
    <col min="107" max="107" width="15.6328125" customWidth="1"/>
    <col min="108" max="109" width="16.453125" customWidth="1"/>
    <col min="110" max="110" width="15.6328125" customWidth="1"/>
    <col min="111" max="111" width="17.54296875" customWidth="1"/>
  </cols>
  <sheetData>
    <row r="1" spans="1:111">
      <c r="B1" s="44"/>
      <c r="D1" s="247"/>
      <c r="E1" s="1289"/>
      <c r="J1" s="247"/>
      <c r="K1" s="1289"/>
      <c r="N1" s="247"/>
      <c r="P1" s="247"/>
      <c r="Q1" s="1289"/>
      <c r="R1" s="1289"/>
      <c r="U1" s="1290"/>
      <c r="V1" s="247"/>
      <c r="W1" s="1289"/>
      <c r="X1" s="1288"/>
      <c r="Y1" s="1288"/>
      <c r="AD1" s="247"/>
      <c r="AE1" s="1289"/>
      <c r="AF1" s="1288"/>
      <c r="AG1" s="1288"/>
      <c r="AK1" s="39"/>
      <c r="AL1" s="247"/>
      <c r="AM1" s="44"/>
      <c r="AN1" s="1288"/>
      <c r="AO1" s="1288"/>
      <c r="AS1" s="15"/>
      <c r="AT1" s="1291"/>
      <c r="AU1" s="249"/>
      <c r="AV1" s="1292"/>
      <c r="AW1" s="1292"/>
      <c r="AX1" s="248"/>
      <c r="AY1" s="248"/>
      <c r="AZ1" s="1293"/>
      <c r="BA1" s="1294"/>
      <c r="BB1" s="1291"/>
      <c r="BC1" s="249"/>
      <c r="BD1" s="1292"/>
      <c r="BE1" s="1292"/>
      <c r="BF1" s="248"/>
      <c r="BG1" s="248"/>
      <c r="BH1" s="249"/>
      <c r="BI1" s="1295"/>
      <c r="BJ1" s="44"/>
      <c r="BK1" s="44"/>
      <c r="BL1" s="44"/>
      <c r="BM1" s="44"/>
      <c r="BN1" s="44"/>
      <c r="BO1" s="1291"/>
      <c r="BP1" s="1291"/>
      <c r="BQ1" s="1291">
        <v>-8.4820275162655903E-2</v>
      </c>
      <c r="BS1" s="247"/>
      <c r="BT1" s="247"/>
      <c r="BU1" s="247"/>
      <c r="CQ1" s="1296"/>
      <c r="CR1" s="1296"/>
      <c r="CS1" s="1288"/>
      <c r="CT1" s="15"/>
      <c r="CW1" s="1284"/>
    </row>
    <row r="2" spans="1:111">
      <c r="A2" s="1297"/>
      <c r="B2" s="1297"/>
      <c r="C2" s="1297"/>
      <c r="D2" s="2350">
        <v>45292</v>
      </c>
      <c r="E2" s="2350"/>
      <c r="F2" s="2350"/>
      <c r="G2" s="2350"/>
      <c r="H2" s="2350"/>
      <c r="I2" s="1297"/>
      <c r="J2" s="2350">
        <v>45323</v>
      </c>
      <c r="K2" s="2350"/>
      <c r="L2" s="2350"/>
      <c r="M2" s="2350"/>
      <c r="N2" s="2350"/>
      <c r="O2" s="1297"/>
      <c r="P2" s="2350">
        <v>45352</v>
      </c>
      <c r="Q2" s="2350"/>
      <c r="R2" s="2350"/>
      <c r="S2" s="2350"/>
      <c r="T2" s="2350"/>
      <c r="U2" s="1290"/>
      <c r="V2" s="2350">
        <v>45383</v>
      </c>
      <c r="W2" s="2350"/>
      <c r="X2" s="2350"/>
      <c r="Y2" s="2350"/>
      <c r="Z2" s="2350"/>
      <c r="AA2" s="2350"/>
      <c r="AB2" s="2350"/>
      <c r="AD2" s="2350">
        <v>45413</v>
      </c>
      <c r="AE2" s="2350"/>
      <c r="AF2" s="2350"/>
      <c r="AG2" s="2350"/>
      <c r="AH2" s="2350"/>
      <c r="AI2" s="2350"/>
      <c r="AJ2" s="2350"/>
      <c r="AK2" s="1299"/>
      <c r="AL2" s="2350">
        <v>45444</v>
      </c>
      <c r="AM2" s="2350"/>
      <c r="AN2" s="2350"/>
      <c r="AO2" s="2350"/>
      <c r="AP2" s="2350"/>
      <c r="AQ2" s="2350"/>
      <c r="AR2" s="2350"/>
      <c r="AS2" s="1297"/>
      <c r="AT2" s="2350">
        <v>45474</v>
      </c>
      <c r="AU2" s="2350"/>
      <c r="AV2" s="2350"/>
      <c r="AW2" s="2350"/>
      <c r="AX2" s="2350"/>
      <c r="AY2" s="2350"/>
      <c r="AZ2" s="2350"/>
      <c r="BA2" s="1297"/>
      <c r="BB2" s="2350">
        <v>45505</v>
      </c>
      <c r="BC2" s="2350"/>
      <c r="BD2" s="2350"/>
      <c r="BE2" s="2350"/>
      <c r="BF2" s="2350"/>
      <c r="BG2" s="2350"/>
      <c r="BH2" s="2350"/>
      <c r="BI2" s="1297"/>
      <c r="BJ2" s="2350">
        <v>45536</v>
      </c>
      <c r="BK2" s="2350"/>
      <c r="BL2" s="2350"/>
      <c r="BM2" s="2350"/>
      <c r="BN2" s="2350"/>
      <c r="BO2" s="2350"/>
      <c r="BP2" s="2350"/>
      <c r="BQ2" s="1298"/>
      <c r="BS2" s="2350">
        <v>45566</v>
      </c>
      <c r="BT2" s="2350"/>
      <c r="BU2" s="2350"/>
      <c r="BV2" s="2350"/>
      <c r="BW2" s="2350"/>
      <c r="BX2" s="2350"/>
      <c r="BY2" s="2350"/>
      <c r="CA2" s="2350">
        <v>45597</v>
      </c>
      <c r="CB2" s="2350"/>
      <c r="CC2" s="2350"/>
      <c r="CD2" s="2350"/>
      <c r="CE2" s="2350"/>
      <c r="CF2" s="2350"/>
      <c r="CG2" s="2350"/>
      <c r="CI2" s="2350">
        <v>45627</v>
      </c>
      <c r="CJ2" s="2350"/>
      <c r="CK2" s="2350"/>
      <c r="CL2" s="2350"/>
      <c r="CM2" s="2350"/>
      <c r="CN2" s="2350"/>
      <c r="CO2" s="2350"/>
      <c r="CQ2" s="2351" t="s">
        <v>913</v>
      </c>
      <c r="CR2" s="2351"/>
      <c r="CS2" s="2351"/>
      <c r="CT2" s="2351"/>
      <c r="CU2" s="2351"/>
      <c r="CV2" s="2351"/>
      <c r="CW2" s="2351"/>
      <c r="CY2" s="2352" t="s">
        <v>914</v>
      </c>
      <c r="CZ2" s="2352"/>
      <c r="DA2" s="2352"/>
      <c r="DB2" s="2352"/>
      <c r="DC2" s="2352"/>
      <c r="DD2" s="2352"/>
      <c r="DE2" s="2352"/>
      <c r="DF2" s="2352"/>
      <c r="DG2" s="2352"/>
    </row>
    <row r="3" spans="1:111" ht="44.25" customHeight="1">
      <c r="A3" s="1297"/>
      <c r="B3" s="1297"/>
      <c r="C3" s="1297"/>
      <c r="D3" s="1300" t="s">
        <v>915</v>
      </c>
      <c r="E3" s="1301" t="s">
        <v>915</v>
      </c>
      <c r="F3" s="1301" t="s">
        <v>916</v>
      </c>
      <c r="G3" s="1301" t="s">
        <v>917</v>
      </c>
      <c r="H3" s="1302" t="s">
        <v>918</v>
      </c>
      <c r="I3" s="1297"/>
      <c r="J3" s="1300" t="s">
        <v>915</v>
      </c>
      <c r="K3" s="1301" t="s">
        <v>915</v>
      </c>
      <c r="L3" s="1301" t="s">
        <v>916</v>
      </c>
      <c r="M3" s="1301" t="s">
        <v>917</v>
      </c>
      <c r="N3" s="1302" t="s">
        <v>918</v>
      </c>
      <c r="O3" s="1297"/>
      <c r="P3" s="1300" t="s">
        <v>915</v>
      </c>
      <c r="Q3" s="1301" t="s">
        <v>915</v>
      </c>
      <c r="R3" s="1301" t="s">
        <v>916</v>
      </c>
      <c r="S3" s="1301" t="s">
        <v>917</v>
      </c>
      <c r="T3" s="1302" t="s">
        <v>918</v>
      </c>
      <c r="U3" s="1290"/>
      <c r="V3" s="1300" t="s">
        <v>915</v>
      </c>
      <c r="W3" s="1301" t="s">
        <v>915</v>
      </c>
      <c r="X3" s="1301" t="s">
        <v>916</v>
      </c>
      <c r="Y3" s="1301" t="s">
        <v>916</v>
      </c>
      <c r="Z3" s="1301" t="s">
        <v>917</v>
      </c>
      <c r="AA3" s="1301" t="s">
        <v>917</v>
      </c>
      <c r="AB3" s="1302" t="s">
        <v>918</v>
      </c>
      <c r="AD3" s="1300" t="s">
        <v>915</v>
      </c>
      <c r="AE3" s="1301" t="s">
        <v>915</v>
      </c>
      <c r="AF3" s="1301" t="s">
        <v>916</v>
      </c>
      <c r="AG3" s="1301" t="s">
        <v>916</v>
      </c>
      <c r="AH3" s="1301" t="s">
        <v>917</v>
      </c>
      <c r="AI3" s="1301" t="s">
        <v>917</v>
      </c>
      <c r="AJ3" s="1302" t="s">
        <v>918</v>
      </c>
      <c r="AK3" s="1299"/>
      <c r="AL3" s="1300" t="s">
        <v>915</v>
      </c>
      <c r="AM3" s="1301" t="s">
        <v>915</v>
      </c>
      <c r="AN3" s="1301" t="s">
        <v>916</v>
      </c>
      <c r="AO3" s="1301" t="s">
        <v>916</v>
      </c>
      <c r="AP3" s="1301" t="s">
        <v>917</v>
      </c>
      <c r="AQ3" s="1301" t="s">
        <v>917</v>
      </c>
      <c r="AR3" s="1302" t="s">
        <v>918</v>
      </c>
      <c r="AS3" s="1297"/>
      <c r="AT3" s="1300" t="s">
        <v>915</v>
      </c>
      <c r="AU3" s="1303" t="s">
        <v>915</v>
      </c>
      <c r="AV3" s="1304" t="s">
        <v>916</v>
      </c>
      <c r="AW3" s="1304" t="s">
        <v>916</v>
      </c>
      <c r="AX3" s="1301" t="s">
        <v>917</v>
      </c>
      <c r="AY3" s="1301" t="s">
        <v>917</v>
      </c>
      <c r="AZ3" s="1302" t="s">
        <v>918</v>
      </c>
      <c r="BA3" s="1297"/>
      <c r="BB3" s="1300" t="s">
        <v>915</v>
      </c>
      <c r="BC3" s="1301" t="s">
        <v>915</v>
      </c>
      <c r="BD3" s="1301" t="s">
        <v>916</v>
      </c>
      <c r="BE3" s="1301" t="s">
        <v>916</v>
      </c>
      <c r="BF3" s="1301" t="s">
        <v>917</v>
      </c>
      <c r="BG3" s="1301" t="s">
        <v>917</v>
      </c>
      <c r="BH3" s="1302" t="s">
        <v>918</v>
      </c>
      <c r="BI3" s="1297"/>
      <c r="BJ3" s="1300" t="s">
        <v>915</v>
      </c>
      <c r="BK3" s="1301" t="s">
        <v>915</v>
      </c>
      <c r="BL3" s="1301" t="s">
        <v>916</v>
      </c>
      <c r="BM3" s="1301" t="s">
        <v>916</v>
      </c>
      <c r="BN3" s="1301" t="s">
        <v>916</v>
      </c>
      <c r="BO3" s="1301" t="s">
        <v>917</v>
      </c>
      <c r="BP3" s="1301" t="s">
        <v>917</v>
      </c>
      <c r="BQ3" s="1302" t="s">
        <v>918</v>
      </c>
      <c r="BS3" s="1300" t="s">
        <v>915</v>
      </c>
      <c r="BT3" s="1301" t="s">
        <v>915</v>
      </c>
      <c r="BU3" s="1301" t="s">
        <v>916</v>
      </c>
      <c r="BV3" s="1301" t="s">
        <v>916</v>
      </c>
      <c r="BW3" s="1301" t="s">
        <v>917</v>
      </c>
      <c r="BX3" s="1301" t="s">
        <v>917</v>
      </c>
      <c r="BY3" s="1302" t="s">
        <v>918</v>
      </c>
      <c r="CA3" s="1300" t="s">
        <v>915</v>
      </c>
      <c r="CB3" s="1301" t="s">
        <v>915</v>
      </c>
      <c r="CC3" s="1301" t="s">
        <v>916</v>
      </c>
      <c r="CD3" s="1301" t="s">
        <v>916</v>
      </c>
      <c r="CE3" s="1301" t="s">
        <v>917</v>
      </c>
      <c r="CF3" s="1301" t="s">
        <v>917</v>
      </c>
      <c r="CG3" s="1302" t="s">
        <v>918</v>
      </c>
      <c r="CI3" s="1300" t="s">
        <v>915</v>
      </c>
      <c r="CJ3" s="1301" t="s">
        <v>915</v>
      </c>
      <c r="CK3" s="1301" t="s">
        <v>916</v>
      </c>
      <c r="CL3" s="1301" t="s">
        <v>916</v>
      </c>
      <c r="CM3" s="1301" t="s">
        <v>917</v>
      </c>
      <c r="CN3" s="1301" t="s">
        <v>917</v>
      </c>
      <c r="CO3" s="1302" t="s">
        <v>918</v>
      </c>
      <c r="CQ3" s="1305" t="s">
        <v>915</v>
      </c>
      <c r="CR3" s="1305" t="s">
        <v>915</v>
      </c>
      <c r="CS3" s="1305" t="s">
        <v>916</v>
      </c>
      <c r="CT3" s="1305" t="s">
        <v>916</v>
      </c>
      <c r="CU3" s="1306" t="s">
        <v>917</v>
      </c>
      <c r="CV3" s="1306" t="s">
        <v>917</v>
      </c>
      <c r="CW3" s="1307" t="s">
        <v>918</v>
      </c>
      <c r="CY3" s="1305" t="s">
        <v>916</v>
      </c>
      <c r="CZ3" s="1305" t="s">
        <v>919</v>
      </c>
      <c r="DA3" s="1305" t="s">
        <v>920</v>
      </c>
      <c r="DB3" s="1305" t="s">
        <v>921</v>
      </c>
      <c r="DC3" s="1305" t="s">
        <v>915</v>
      </c>
      <c r="DD3" s="1305" t="s">
        <v>922</v>
      </c>
      <c r="DE3" s="1305" t="s">
        <v>923</v>
      </c>
      <c r="DF3" s="1305" t="s">
        <v>924</v>
      </c>
      <c r="DG3" s="1305" t="s">
        <v>925</v>
      </c>
    </row>
    <row r="4" spans="1:111" ht="37.5" customHeight="1">
      <c r="A4" s="1297"/>
      <c r="B4" s="1308" t="s">
        <v>926</v>
      </c>
      <c r="C4" s="1309"/>
      <c r="D4" s="1310">
        <v>2024</v>
      </c>
      <c r="E4" s="1310">
        <v>2023</v>
      </c>
      <c r="F4" s="1310">
        <v>2024</v>
      </c>
      <c r="G4" s="1310" t="s">
        <v>916</v>
      </c>
      <c r="H4" s="1310">
        <v>2023</v>
      </c>
      <c r="I4" s="1297"/>
      <c r="J4" s="1310">
        <v>2024</v>
      </c>
      <c r="K4" s="1310">
        <v>2023</v>
      </c>
      <c r="L4" s="1310">
        <v>2024</v>
      </c>
      <c r="M4" s="1310" t="s">
        <v>916</v>
      </c>
      <c r="N4" s="1310">
        <v>2023</v>
      </c>
      <c r="O4" s="1297"/>
      <c r="P4" s="1310">
        <v>2024</v>
      </c>
      <c r="Q4" s="1310">
        <v>2023</v>
      </c>
      <c r="R4" s="1310">
        <v>2024</v>
      </c>
      <c r="S4" s="1310" t="s">
        <v>916</v>
      </c>
      <c r="T4" s="1310">
        <v>2023</v>
      </c>
      <c r="U4" s="1290"/>
      <c r="V4" s="1310">
        <v>2024</v>
      </c>
      <c r="W4" s="1310">
        <v>2023</v>
      </c>
      <c r="X4" s="1310">
        <v>2024</v>
      </c>
      <c r="Y4" s="1310" t="s">
        <v>927</v>
      </c>
      <c r="Z4" s="1310" t="s">
        <v>916</v>
      </c>
      <c r="AA4" s="1310" t="s">
        <v>927</v>
      </c>
      <c r="AB4" s="1310">
        <v>2023</v>
      </c>
      <c r="AD4" s="1310">
        <v>2024</v>
      </c>
      <c r="AE4" s="1310">
        <v>2023</v>
      </c>
      <c r="AF4" s="1310">
        <v>2024</v>
      </c>
      <c r="AG4" s="1310" t="s">
        <v>927</v>
      </c>
      <c r="AH4" s="1310" t="s">
        <v>916</v>
      </c>
      <c r="AI4" s="1310" t="s">
        <v>927</v>
      </c>
      <c r="AJ4" s="1310">
        <v>2023</v>
      </c>
      <c r="AK4" s="1299"/>
      <c r="AL4" s="1310">
        <v>2024</v>
      </c>
      <c r="AM4" s="1310">
        <v>2023</v>
      </c>
      <c r="AN4" s="1310">
        <v>2024</v>
      </c>
      <c r="AO4" s="1310" t="s">
        <v>927</v>
      </c>
      <c r="AP4" s="1310" t="s">
        <v>916</v>
      </c>
      <c r="AQ4" s="1310" t="s">
        <v>927</v>
      </c>
      <c r="AR4" s="1310">
        <v>2023</v>
      </c>
      <c r="AS4" s="1311"/>
      <c r="AT4" s="1310">
        <v>2024</v>
      </c>
      <c r="AU4" s="1310">
        <v>2023</v>
      </c>
      <c r="AV4" s="1310">
        <v>2024</v>
      </c>
      <c r="AW4" s="1312" t="s">
        <v>928</v>
      </c>
      <c r="AX4" s="1310" t="s">
        <v>916</v>
      </c>
      <c r="AY4" s="1310" t="s">
        <v>928</v>
      </c>
      <c r="AZ4" s="1310">
        <v>2023</v>
      </c>
      <c r="BA4" s="1311"/>
      <c r="BB4" s="1310">
        <v>2024</v>
      </c>
      <c r="BC4" s="1310">
        <v>2023</v>
      </c>
      <c r="BD4" s="1310">
        <v>2024</v>
      </c>
      <c r="BE4" s="1310" t="s">
        <v>928</v>
      </c>
      <c r="BF4" s="1310" t="s">
        <v>916</v>
      </c>
      <c r="BG4" s="1310" t="s">
        <v>928</v>
      </c>
      <c r="BH4" s="1310">
        <v>2023</v>
      </c>
      <c r="BI4" s="1311"/>
      <c r="BJ4" s="1310">
        <v>2024</v>
      </c>
      <c r="BK4" s="1310">
        <v>2023</v>
      </c>
      <c r="BL4" s="1310">
        <v>2024</v>
      </c>
      <c r="BM4" s="1310" t="s">
        <v>928</v>
      </c>
      <c r="BN4" s="1310" t="s">
        <v>929</v>
      </c>
      <c r="BO4" s="1310" t="s">
        <v>916</v>
      </c>
      <c r="BP4" s="1310" t="s">
        <v>928</v>
      </c>
      <c r="BQ4" s="1310">
        <v>2023</v>
      </c>
      <c r="BS4" s="1310">
        <v>2024</v>
      </c>
      <c r="BT4" s="1310">
        <v>2023</v>
      </c>
      <c r="BU4" s="1310">
        <v>2024</v>
      </c>
      <c r="BV4" s="1310" t="s">
        <v>929</v>
      </c>
      <c r="BW4" s="1310" t="s">
        <v>916</v>
      </c>
      <c r="BX4" s="1310" t="s">
        <v>929</v>
      </c>
      <c r="BY4" s="1310">
        <v>2023</v>
      </c>
      <c r="CA4" s="1310">
        <v>2024</v>
      </c>
      <c r="CB4" s="1310">
        <v>2023</v>
      </c>
      <c r="CC4" s="1310">
        <v>2024</v>
      </c>
      <c r="CD4" s="1310" t="s">
        <v>929</v>
      </c>
      <c r="CE4" s="1310" t="s">
        <v>916</v>
      </c>
      <c r="CF4" s="1310" t="s">
        <v>929</v>
      </c>
      <c r="CG4" s="1310">
        <v>2023</v>
      </c>
      <c r="CI4" s="1310">
        <v>2024</v>
      </c>
      <c r="CJ4" s="1310">
        <v>2023</v>
      </c>
      <c r="CK4" s="1310">
        <v>2024</v>
      </c>
      <c r="CL4" s="1310" t="s">
        <v>929</v>
      </c>
      <c r="CM4" s="1310" t="s">
        <v>916</v>
      </c>
      <c r="CN4" s="1310" t="s">
        <v>929</v>
      </c>
      <c r="CO4" s="1310">
        <v>2023</v>
      </c>
      <c r="CQ4" s="1313">
        <v>2024</v>
      </c>
      <c r="CR4" s="1313">
        <v>2023</v>
      </c>
      <c r="CS4" s="1313">
        <v>2024</v>
      </c>
      <c r="CT4" s="1313" t="s">
        <v>929</v>
      </c>
      <c r="CU4" s="1314" t="s">
        <v>916</v>
      </c>
      <c r="CV4" s="1314" t="s">
        <v>929</v>
      </c>
      <c r="CW4" s="1314">
        <v>2023</v>
      </c>
      <c r="CY4" s="1315">
        <v>2024</v>
      </c>
      <c r="CZ4" s="1313">
        <v>2024</v>
      </c>
      <c r="DA4" s="1313">
        <v>2024</v>
      </c>
      <c r="DB4" s="1313">
        <v>2024</v>
      </c>
      <c r="DC4" s="1313">
        <v>2023</v>
      </c>
      <c r="DD4" s="1313">
        <v>2023</v>
      </c>
      <c r="DE4" s="1313">
        <v>2024</v>
      </c>
      <c r="DF4" s="1313">
        <v>2024</v>
      </c>
      <c r="DG4" s="1313">
        <v>2024</v>
      </c>
    </row>
    <row r="5" spans="1:111" s="15" customFormat="1">
      <c r="A5" s="1297"/>
      <c r="B5" s="1297"/>
      <c r="C5" s="1297"/>
      <c r="D5" s="1316"/>
      <c r="E5" s="1316"/>
      <c r="F5" s="1316"/>
      <c r="G5" s="1316"/>
      <c r="H5" s="1317"/>
      <c r="I5" s="1297"/>
      <c r="J5" s="1316"/>
      <c r="K5" s="1316"/>
      <c r="L5" s="1316"/>
      <c r="M5" s="1316"/>
      <c r="N5" s="1317"/>
      <c r="O5" s="1297"/>
      <c r="P5" s="1316"/>
      <c r="Q5" s="1316"/>
      <c r="R5" s="1316"/>
      <c r="S5" s="1316"/>
      <c r="T5" s="1317"/>
      <c r="U5" s="1318"/>
      <c r="V5" s="1316"/>
      <c r="W5" s="1316"/>
      <c r="X5" s="1316"/>
      <c r="Y5" s="1316"/>
      <c r="Z5" s="1316"/>
      <c r="AA5" s="1316"/>
      <c r="AB5" s="1317"/>
      <c r="AD5" s="1316"/>
      <c r="AE5" s="1316"/>
      <c r="AF5" s="1316"/>
      <c r="AG5" s="1316"/>
      <c r="AH5" s="1316"/>
      <c r="AI5" s="1316"/>
      <c r="AJ5" s="1317"/>
      <c r="AK5" s="1299"/>
      <c r="AL5" s="1316"/>
      <c r="AM5" s="1316"/>
      <c r="AN5" s="1316"/>
      <c r="AO5" s="1316"/>
      <c r="AP5" s="1316"/>
      <c r="AQ5" s="1316"/>
      <c r="AR5" s="1317"/>
      <c r="AS5" s="1297"/>
      <c r="AT5" s="1319"/>
      <c r="AU5" s="1320"/>
      <c r="AV5" s="1321"/>
      <c r="AW5" s="1321"/>
      <c r="AX5" s="1316"/>
      <c r="AY5" s="1316"/>
      <c r="AZ5" s="1317"/>
      <c r="BA5" s="1297"/>
      <c r="BB5" s="1316"/>
      <c r="BC5" s="1316"/>
      <c r="BD5" s="1316"/>
      <c r="BE5" s="1316"/>
      <c r="BF5" s="1316"/>
      <c r="BG5" s="1316"/>
      <c r="BH5" s="1317"/>
      <c r="BI5" s="1297"/>
      <c r="BJ5" s="1316"/>
      <c r="BK5" s="1316"/>
      <c r="BL5" s="1316"/>
      <c r="BM5" s="1316"/>
      <c r="BN5" s="1316"/>
      <c r="BO5" s="1316"/>
      <c r="BP5" s="1316"/>
      <c r="BQ5" s="1317"/>
      <c r="BS5" s="1316"/>
      <c r="BT5" s="1316"/>
      <c r="BU5" s="1316"/>
      <c r="BV5" s="1316"/>
      <c r="BW5" s="1316"/>
      <c r="BX5" s="1316"/>
      <c r="BY5" s="1317"/>
      <c r="CA5" s="1316"/>
      <c r="CB5" s="1316"/>
      <c r="CC5" s="1316"/>
      <c r="CD5" s="1316"/>
      <c r="CE5" s="1316"/>
      <c r="CF5" s="1316"/>
      <c r="CG5" s="1317"/>
      <c r="CI5" s="1316"/>
      <c r="CJ5" s="1316"/>
      <c r="CK5" s="1316"/>
      <c r="CL5" s="1316"/>
      <c r="CM5" s="1316"/>
      <c r="CN5" s="1316"/>
      <c r="CO5" s="1317"/>
      <c r="CQ5" s="1316"/>
      <c r="CR5" s="1316"/>
      <c r="CS5" s="1316"/>
      <c r="CT5" s="1316"/>
      <c r="CU5" s="1316"/>
      <c r="CV5" s="1316"/>
      <c r="CW5" s="1317"/>
      <c r="CY5" s="1316"/>
      <c r="CZ5" s="1316"/>
      <c r="DA5" s="1316"/>
      <c r="DB5" s="1316"/>
      <c r="DC5" s="1316"/>
      <c r="DD5" s="1316"/>
      <c r="DE5" s="1316"/>
      <c r="DF5" s="1316"/>
      <c r="DG5" s="1316"/>
    </row>
    <row r="6" spans="1:111">
      <c r="A6" s="2353" t="s">
        <v>930</v>
      </c>
      <c r="B6" s="2353"/>
      <c r="C6" s="1297"/>
      <c r="D6" s="1322"/>
      <c r="E6" s="1323"/>
      <c r="F6" s="1323"/>
      <c r="G6" s="1324"/>
      <c r="H6" s="1325"/>
      <c r="I6" s="1297"/>
      <c r="J6" s="1322"/>
      <c r="K6" s="1323"/>
      <c r="L6" s="1323"/>
      <c r="M6" s="1324"/>
      <c r="N6" s="1325"/>
      <c r="O6" s="1299"/>
      <c r="P6" s="1322"/>
      <c r="Q6" s="1323"/>
      <c r="R6" s="1326"/>
      <c r="S6" s="1324"/>
      <c r="T6" s="1325"/>
      <c r="U6" s="1327"/>
      <c r="V6" s="1322"/>
      <c r="W6" s="1323"/>
      <c r="X6" s="1323"/>
      <c r="Y6" s="1323"/>
      <c r="Z6" s="1324"/>
      <c r="AA6" s="1328"/>
      <c r="AB6" s="1325"/>
      <c r="AC6" s="247"/>
      <c r="AD6" s="1322"/>
      <c r="AE6" s="1323"/>
      <c r="AF6" s="1323"/>
      <c r="AG6" s="1323"/>
      <c r="AH6" s="1324"/>
      <c r="AI6" s="1328"/>
      <c r="AJ6" s="1325"/>
      <c r="AK6" s="1299"/>
      <c r="AL6" s="1322"/>
      <c r="AM6" s="1323"/>
      <c r="AN6" s="1323"/>
      <c r="AO6" s="1326"/>
      <c r="AP6" s="1324"/>
      <c r="AQ6" s="1328"/>
      <c r="AR6" s="1325"/>
      <c r="AS6" s="1297"/>
      <c r="AT6" s="1322"/>
      <c r="AU6" s="1323"/>
      <c r="AV6" s="1323"/>
      <c r="AW6" s="1326"/>
      <c r="AX6" s="1324"/>
      <c r="AY6" s="1328"/>
      <c r="AZ6" s="1325"/>
      <c r="BA6" s="1297"/>
      <c r="BB6" s="1322"/>
      <c r="BC6" s="1323"/>
      <c r="BD6" s="1323"/>
      <c r="BE6" s="1326"/>
      <c r="BF6" s="1324"/>
      <c r="BG6" s="1328"/>
      <c r="BH6" s="1325"/>
      <c r="BI6" s="1297"/>
      <c r="BJ6" s="1322"/>
      <c r="BK6" s="1323"/>
      <c r="BL6" s="1323"/>
      <c r="BM6" s="1323"/>
      <c r="BN6" s="1323"/>
      <c r="BO6" s="1324"/>
      <c r="BP6" s="1328"/>
      <c r="BQ6" s="1325"/>
      <c r="BS6" s="1322"/>
      <c r="BT6" s="1323"/>
      <c r="BU6" s="1323"/>
      <c r="BV6" s="1323"/>
      <c r="BW6" s="1324"/>
      <c r="BX6" s="1328"/>
      <c r="BY6" s="1325"/>
      <c r="CA6" s="1322"/>
      <c r="CB6" s="1323"/>
      <c r="CC6" s="1323"/>
      <c r="CD6" s="1323"/>
      <c r="CE6" s="1324"/>
      <c r="CF6" s="1328"/>
      <c r="CG6" s="1325"/>
      <c r="CI6" s="1322"/>
      <c r="CJ6" s="1323"/>
      <c r="CK6" s="1323"/>
      <c r="CL6" s="1323"/>
      <c r="CM6" s="1324"/>
      <c r="CN6" s="1328"/>
      <c r="CO6" s="1325"/>
      <c r="CP6" s="1329"/>
      <c r="CQ6" s="1330"/>
      <c r="CR6" s="1330"/>
      <c r="CS6" s="1330"/>
      <c r="CT6" s="1330"/>
      <c r="CU6" s="1331">
        <f>CQ6-CS6</f>
        <v>0</v>
      </c>
      <c r="CV6" s="1331"/>
      <c r="CW6" s="1332" t="str">
        <f>IFERROR(CQ6/CR6-1,"-")</f>
        <v>-</v>
      </c>
      <c r="CY6" s="1330"/>
      <c r="CZ6" s="1330"/>
      <c r="DA6" s="1330"/>
      <c r="DB6" s="1330"/>
      <c r="DC6" s="1330"/>
      <c r="DD6" s="1333" t="e">
        <f>CY6/$DC6-1</f>
        <v>#DIV/0!</v>
      </c>
      <c r="DE6" s="1331" t="e">
        <f>CZ6/$DC6-1</f>
        <v>#DIV/0!</v>
      </c>
      <c r="DF6" s="1331" t="e">
        <f>DA6/$DC6-1</f>
        <v>#DIV/0!</v>
      </c>
      <c r="DG6" s="1331" t="e">
        <f>DB6/$DC6-1</f>
        <v>#DIV/0!</v>
      </c>
    </row>
    <row r="7" spans="1:111">
      <c r="A7" s="1334"/>
      <c r="B7" s="1334"/>
      <c r="C7" s="1327"/>
      <c r="D7" s="1335"/>
      <c r="E7" s="1335"/>
      <c r="F7" s="1335"/>
      <c r="G7" s="1335"/>
      <c r="H7" s="1336"/>
      <c r="I7" s="1327"/>
      <c r="J7" s="1335"/>
      <c r="K7" s="1335"/>
      <c r="L7" s="1335"/>
      <c r="M7" s="1335"/>
      <c r="N7" s="1336"/>
      <c r="O7" s="1327"/>
      <c r="P7" s="1335"/>
      <c r="Q7" s="1335"/>
      <c r="R7" s="1337"/>
      <c r="S7" s="1335"/>
      <c r="T7" s="1336"/>
      <c r="U7" s="1290"/>
      <c r="V7" s="1335"/>
      <c r="W7" s="1335"/>
      <c r="X7" s="1335"/>
      <c r="Y7" s="1335"/>
      <c r="Z7" s="1335"/>
      <c r="AA7" s="1335"/>
      <c r="AB7" s="1336"/>
      <c r="AD7" s="1335"/>
      <c r="AE7" s="1335"/>
      <c r="AF7" s="1335"/>
      <c r="AG7" s="1335"/>
      <c r="AH7" s="1335"/>
      <c r="AI7" s="1335"/>
      <c r="AJ7" s="1336"/>
      <c r="AK7" s="1338"/>
      <c r="AL7" s="1335"/>
      <c r="AM7" s="1335"/>
      <c r="AN7" s="1335"/>
      <c r="AO7" s="1337"/>
      <c r="AP7" s="1335"/>
      <c r="AQ7" s="1335"/>
      <c r="AR7" s="1336"/>
      <c r="AS7" s="1327"/>
      <c r="AT7" s="1335"/>
      <c r="AU7" s="1335"/>
      <c r="AV7" s="1335"/>
      <c r="AW7" s="1337"/>
      <c r="AX7" s="1335"/>
      <c r="AY7" s="1335"/>
      <c r="AZ7" s="1336"/>
      <c r="BA7" s="1327"/>
      <c r="BB7" s="1335"/>
      <c r="BC7" s="1335"/>
      <c r="BD7" s="1335"/>
      <c r="BE7" s="1337"/>
      <c r="BF7" s="1335"/>
      <c r="BG7" s="1335"/>
      <c r="BH7" s="1336"/>
      <c r="BI7" s="1327"/>
      <c r="BJ7" s="1335"/>
      <c r="BK7" s="1335"/>
      <c r="BL7" s="1335"/>
      <c r="BM7" s="1335"/>
      <c r="BN7" s="1335"/>
      <c r="BO7" s="1335"/>
      <c r="BP7" s="1335"/>
      <c r="BQ7" s="1336"/>
      <c r="BS7" s="1335"/>
      <c r="BT7" s="1335"/>
      <c r="BU7" s="1335"/>
      <c r="BV7" s="1335"/>
      <c r="BW7" s="1335"/>
      <c r="BX7" s="1335"/>
      <c r="BY7" s="1336"/>
      <c r="CA7" s="1335"/>
      <c r="CB7" s="1335"/>
      <c r="CC7" s="1335"/>
      <c r="CD7" s="1335"/>
      <c r="CE7" s="1335"/>
      <c r="CF7" s="1335"/>
      <c r="CG7" s="1336"/>
      <c r="CI7" s="1335"/>
      <c r="CJ7" s="1335"/>
      <c r="CK7" s="1335"/>
      <c r="CL7" s="1335"/>
      <c r="CM7" s="1335"/>
      <c r="CN7" s="1335"/>
      <c r="CO7" s="1336"/>
      <c r="CP7" s="1329"/>
      <c r="CQ7" s="1335"/>
      <c r="CR7" s="1335"/>
      <c r="CS7" s="1335"/>
      <c r="CT7" s="1335"/>
      <c r="CU7" s="1335"/>
      <c r="CV7" s="1335"/>
      <c r="CW7" s="1336"/>
      <c r="CY7" s="1335"/>
      <c r="CZ7" s="1335"/>
      <c r="DA7" s="1335"/>
      <c r="DB7" s="1335"/>
      <c r="DC7" s="1335"/>
      <c r="DD7" s="1339"/>
      <c r="DE7" s="1335"/>
      <c r="DF7" s="1335"/>
      <c r="DG7" s="1335"/>
    </row>
    <row r="8" spans="1:111">
      <c r="A8" s="2353" t="s">
        <v>931</v>
      </c>
      <c r="B8" s="2353"/>
      <c r="C8" s="1297"/>
      <c r="D8" s="1322"/>
      <c r="E8" s="1323"/>
      <c r="F8" s="1323"/>
      <c r="G8" s="1324"/>
      <c r="H8" s="1325"/>
      <c r="I8" s="1297"/>
      <c r="J8" s="1322"/>
      <c r="K8" s="1323"/>
      <c r="L8" s="1323"/>
      <c r="M8" s="1324"/>
      <c r="N8" s="1325"/>
      <c r="O8" s="1297"/>
      <c r="P8" s="1322"/>
      <c r="Q8" s="1323"/>
      <c r="R8" s="1326"/>
      <c r="S8" s="1324"/>
      <c r="T8" s="1325"/>
      <c r="U8" s="1327"/>
      <c r="V8" s="1322"/>
      <c r="W8" s="1323"/>
      <c r="X8" s="1323"/>
      <c r="Y8" s="1323"/>
      <c r="Z8" s="1324"/>
      <c r="AA8" s="1324"/>
      <c r="AB8" s="1325"/>
      <c r="AD8" s="1322"/>
      <c r="AE8" s="1323"/>
      <c r="AF8" s="1323"/>
      <c r="AG8" s="1323"/>
      <c r="AH8" s="1324"/>
      <c r="AI8" s="1324"/>
      <c r="AJ8" s="1325"/>
      <c r="AK8" s="1299"/>
      <c r="AL8" s="1322"/>
      <c r="AM8" s="1323"/>
      <c r="AN8" s="1323"/>
      <c r="AO8" s="1326"/>
      <c r="AP8" s="1324"/>
      <c r="AQ8" s="1324"/>
      <c r="AR8" s="1325"/>
      <c r="AS8" s="1297"/>
      <c r="AT8" s="1322"/>
      <c r="AU8" s="1323"/>
      <c r="AV8" s="1323"/>
      <c r="AW8" s="1326"/>
      <c r="AX8" s="1324"/>
      <c r="AY8" s="1324"/>
      <c r="AZ8" s="1325"/>
      <c r="BA8" s="1297"/>
      <c r="BB8" s="1322"/>
      <c r="BC8" s="1323"/>
      <c r="BD8" s="1323"/>
      <c r="BE8" s="1326"/>
      <c r="BF8" s="1324"/>
      <c r="BG8" s="1324"/>
      <c r="BH8" s="1325"/>
      <c r="BI8" s="1297"/>
      <c r="BJ8" s="1322"/>
      <c r="BK8" s="1323"/>
      <c r="BL8" s="1323"/>
      <c r="BM8" s="1323"/>
      <c r="BN8" s="1323"/>
      <c r="BO8" s="1324"/>
      <c r="BP8" s="1324"/>
      <c r="BQ8" s="1325"/>
      <c r="BS8" s="1322"/>
      <c r="BT8" s="1323"/>
      <c r="BU8" s="1323"/>
      <c r="BV8" s="1323"/>
      <c r="BW8" s="1324"/>
      <c r="BX8" s="1324"/>
      <c r="BY8" s="1325"/>
      <c r="CA8" s="1322"/>
      <c r="CB8" s="1323"/>
      <c r="CC8" s="1323"/>
      <c r="CD8" s="1323"/>
      <c r="CE8" s="1324"/>
      <c r="CF8" s="1324"/>
      <c r="CG8" s="1325"/>
      <c r="CI8" s="1322"/>
      <c r="CJ8" s="1323"/>
      <c r="CK8" s="1323"/>
      <c r="CL8" s="1323"/>
      <c r="CM8" s="1324"/>
      <c r="CN8" s="1324"/>
      <c r="CO8" s="1325"/>
      <c r="CP8" s="1329"/>
      <c r="CQ8" s="1330"/>
      <c r="CR8" s="1330"/>
      <c r="CS8" s="1330"/>
      <c r="CT8" s="1330"/>
      <c r="CU8" s="1331">
        <f>CQ8-CS8</f>
        <v>0</v>
      </c>
      <c r="CV8" s="1331"/>
      <c r="CW8" s="1332" t="str">
        <f>IFERROR(CQ8/CR8-1,"-")</f>
        <v>-</v>
      </c>
      <c r="CY8" s="1330"/>
      <c r="CZ8" s="1330"/>
      <c r="DA8" s="1330"/>
      <c r="DB8" s="1330"/>
      <c r="DC8" s="1330"/>
      <c r="DD8" s="1333" t="e">
        <f>CY8/$DC8-1</f>
        <v>#DIV/0!</v>
      </c>
      <c r="DE8" s="1331" t="e">
        <f>CZ8/$DC8-1</f>
        <v>#DIV/0!</v>
      </c>
      <c r="DF8" s="1331" t="e">
        <f>DA8/$DC8-1</f>
        <v>#DIV/0!</v>
      </c>
      <c r="DG8" s="1331" t="e">
        <f>DB8/$DC8-1</f>
        <v>#DIV/0!</v>
      </c>
    </row>
    <row r="9" spans="1:111">
      <c r="A9" s="1334"/>
      <c r="B9" s="1334"/>
      <c r="C9" s="1327"/>
      <c r="D9" s="1335"/>
      <c r="E9" s="1335"/>
      <c r="F9" s="1335"/>
      <c r="G9" s="1335"/>
      <c r="H9" s="1336"/>
      <c r="I9" s="1327"/>
      <c r="J9" s="1335"/>
      <c r="K9" s="1335"/>
      <c r="L9" s="1335"/>
      <c r="M9" s="1335"/>
      <c r="N9" s="1336"/>
      <c r="O9" s="1327"/>
      <c r="P9" s="1335"/>
      <c r="Q9" s="1335"/>
      <c r="R9" s="1337"/>
      <c r="S9" s="1335"/>
      <c r="T9" s="1336"/>
      <c r="U9" s="1290"/>
      <c r="V9" s="1335"/>
      <c r="W9" s="1335"/>
      <c r="X9" s="1335"/>
      <c r="Y9" s="1335"/>
      <c r="Z9" s="1335"/>
      <c r="AA9" s="1335"/>
      <c r="AB9" s="1336"/>
      <c r="AD9" s="1335"/>
      <c r="AE9" s="1335"/>
      <c r="AF9" s="1335"/>
      <c r="AG9" s="1335"/>
      <c r="AH9" s="1335"/>
      <c r="AI9" s="1335"/>
      <c r="AJ9" s="1336"/>
      <c r="AK9" s="1338"/>
      <c r="AL9" s="1335"/>
      <c r="AM9" s="1335"/>
      <c r="AN9" s="1335"/>
      <c r="AO9" s="1337"/>
      <c r="AP9" s="1335"/>
      <c r="AQ9" s="1335"/>
      <c r="AR9" s="1336"/>
      <c r="AS9" s="1327"/>
      <c r="AT9" s="1335"/>
      <c r="AU9" s="1335"/>
      <c r="AV9" s="1335"/>
      <c r="AW9" s="1337"/>
      <c r="AX9" s="1335"/>
      <c r="AY9" s="1335"/>
      <c r="AZ9" s="1336"/>
      <c r="BA9" s="1327"/>
      <c r="BB9" s="1335"/>
      <c r="BC9" s="1335"/>
      <c r="BD9" s="1335"/>
      <c r="BE9" s="1337"/>
      <c r="BF9" s="1335"/>
      <c r="BG9" s="1335"/>
      <c r="BH9" s="1336"/>
      <c r="BI9" s="1327"/>
      <c r="BJ9" s="1335"/>
      <c r="BK9" s="1335"/>
      <c r="BL9" s="1335"/>
      <c r="BM9" s="1335"/>
      <c r="BN9" s="1335"/>
      <c r="BO9" s="1335"/>
      <c r="BP9" s="1335"/>
      <c r="BQ9" s="1336"/>
      <c r="BS9" s="1335"/>
      <c r="BT9" s="1335"/>
      <c r="BU9" s="1335"/>
      <c r="BV9" s="1335"/>
      <c r="BW9" s="1335"/>
      <c r="BX9" s="1335"/>
      <c r="BY9" s="1336"/>
      <c r="CA9" s="1335"/>
      <c r="CB9" s="1335"/>
      <c r="CC9" s="1335"/>
      <c r="CD9" s="1335"/>
      <c r="CE9" s="1335"/>
      <c r="CF9" s="1335"/>
      <c r="CG9" s="1336"/>
      <c r="CI9" s="1335"/>
      <c r="CJ9" s="1335"/>
      <c r="CK9" s="1335"/>
      <c r="CL9" s="1335"/>
      <c r="CM9" s="1335"/>
      <c r="CN9" s="1335"/>
      <c r="CO9" s="1336"/>
      <c r="CP9" s="1329"/>
      <c r="CQ9" s="1335"/>
      <c r="CR9" s="1335"/>
      <c r="CS9" s="1335"/>
      <c r="CT9" s="1335"/>
      <c r="CU9" s="1335"/>
      <c r="CV9" s="1335"/>
      <c r="CW9" s="1336"/>
      <c r="CY9" s="1335"/>
      <c r="CZ9" s="1335"/>
      <c r="DA9" s="1335"/>
      <c r="DB9" s="1335"/>
      <c r="DC9" s="1335"/>
      <c r="DD9" s="1339"/>
      <c r="DE9" s="1335"/>
      <c r="DF9" s="1335"/>
      <c r="DG9" s="1335"/>
    </row>
    <row r="10" spans="1:111">
      <c r="A10" s="2353" t="s">
        <v>932</v>
      </c>
      <c r="B10" s="2353"/>
      <c r="C10" s="1297"/>
      <c r="D10" s="1340"/>
      <c r="E10" s="1323"/>
      <c r="F10" s="1323"/>
      <c r="G10" s="1324"/>
      <c r="H10" s="1325"/>
      <c r="I10" s="1297"/>
      <c r="J10" s="1322"/>
      <c r="K10" s="1323"/>
      <c r="L10" s="1323"/>
      <c r="M10" s="1324"/>
      <c r="N10" s="1325"/>
      <c r="O10" s="1297"/>
      <c r="P10" s="1322"/>
      <c r="Q10" s="1323"/>
      <c r="R10" s="1326"/>
      <c r="S10" s="1324"/>
      <c r="T10" s="1325"/>
      <c r="U10" s="1290"/>
      <c r="V10" s="1322"/>
      <c r="W10" s="1323"/>
      <c r="X10" s="1323"/>
      <c r="Y10" s="1323"/>
      <c r="Z10" s="1324"/>
      <c r="AA10" s="1324"/>
      <c r="AB10" s="1325"/>
      <c r="AC10" s="247"/>
      <c r="AD10" s="1322"/>
      <c r="AE10" s="1323"/>
      <c r="AF10" s="1323"/>
      <c r="AG10" s="1323"/>
      <c r="AH10" s="1324"/>
      <c r="AI10" s="1324"/>
      <c r="AJ10" s="1325"/>
      <c r="AK10" s="1299"/>
      <c r="AL10" s="1322"/>
      <c r="AM10" s="1323"/>
      <c r="AN10" s="1323"/>
      <c r="AO10" s="1326"/>
      <c r="AP10" s="1324"/>
      <c r="AQ10" s="1324"/>
      <c r="AR10" s="1325"/>
      <c r="AS10" s="1297"/>
      <c r="AT10" s="1322"/>
      <c r="AU10" s="1323"/>
      <c r="AV10" s="1323"/>
      <c r="AW10" s="1326"/>
      <c r="AX10" s="1324"/>
      <c r="AY10" s="1324"/>
      <c r="AZ10" s="1325"/>
      <c r="BA10" s="1297"/>
      <c r="BB10" s="1322"/>
      <c r="BC10" s="1323"/>
      <c r="BD10" s="1323"/>
      <c r="BE10" s="1326"/>
      <c r="BF10" s="1324"/>
      <c r="BG10" s="1324"/>
      <c r="BH10" s="1325"/>
      <c r="BI10" s="1297"/>
      <c r="BJ10" s="1322"/>
      <c r="BK10" s="1323"/>
      <c r="BL10" s="1323"/>
      <c r="BM10" s="1323"/>
      <c r="BN10" s="1323"/>
      <c r="BO10" s="1324"/>
      <c r="BP10" s="1324"/>
      <c r="BQ10" s="1325"/>
      <c r="BS10" s="1322"/>
      <c r="BT10" s="1323"/>
      <c r="BU10" s="1323"/>
      <c r="BV10" s="1323"/>
      <c r="BW10" s="1324"/>
      <c r="BX10" s="1324"/>
      <c r="BY10" s="1325"/>
      <c r="CA10" s="1322"/>
      <c r="CB10" s="1323"/>
      <c r="CC10" s="1323"/>
      <c r="CD10" s="1323"/>
      <c r="CE10" s="1324"/>
      <c r="CF10" s="1324"/>
      <c r="CG10" s="1325"/>
      <c r="CI10" s="1322"/>
      <c r="CJ10" s="1323"/>
      <c r="CK10" s="1323"/>
      <c r="CL10" s="1323"/>
      <c r="CM10" s="1324"/>
      <c r="CN10" s="1324"/>
      <c r="CO10" s="1325"/>
      <c r="CP10" s="1329"/>
      <c r="CQ10" s="1330"/>
      <c r="CR10" s="1330"/>
      <c r="CS10" s="1330"/>
      <c r="CT10" s="1330"/>
      <c r="CU10" s="1331">
        <f>CQ10-CS10</f>
        <v>0</v>
      </c>
      <c r="CV10" s="1331"/>
      <c r="CW10" s="1332" t="str">
        <f>IFERROR(CQ10/CR10-1,"-")</f>
        <v>-</v>
      </c>
      <c r="CY10" s="1330"/>
      <c r="CZ10" s="1330"/>
      <c r="DA10" s="1330"/>
      <c r="DB10" s="1330"/>
      <c r="DC10" s="1330"/>
      <c r="DD10" s="1333" t="e">
        <f>CY10/$DC10-1</f>
        <v>#DIV/0!</v>
      </c>
      <c r="DE10" s="1331" t="e">
        <f>CZ10/$DC10-1</f>
        <v>#DIV/0!</v>
      </c>
      <c r="DF10" s="1331" t="e">
        <f>DA10/$DC10-1</f>
        <v>#DIV/0!</v>
      </c>
      <c r="DG10" s="1331" t="e">
        <f>DB10/$DC10-1</f>
        <v>#DIV/0!</v>
      </c>
    </row>
    <row r="11" spans="1:111">
      <c r="A11" s="1334"/>
      <c r="B11" s="1334"/>
      <c r="C11" s="1327"/>
      <c r="D11" s="1335"/>
      <c r="E11" s="1335"/>
      <c r="F11" s="1335"/>
      <c r="G11" s="1335"/>
      <c r="H11" s="1336"/>
      <c r="I11" s="1327"/>
      <c r="J11" s="1335"/>
      <c r="K11" s="1335"/>
      <c r="L11" s="1335"/>
      <c r="M11" s="1335"/>
      <c r="N11" s="1336"/>
      <c r="O11" s="1327"/>
      <c r="P11" s="1335"/>
      <c r="Q11" s="1335"/>
      <c r="R11" s="1337"/>
      <c r="S11" s="1335"/>
      <c r="T11" s="1336"/>
      <c r="U11" s="1290"/>
      <c r="V11" s="1335"/>
      <c r="W11" s="1335"/>
      <c r="X11" s="1335"/>
      <c r="Y11" s="1335"/>
      <c r="Z11" s="1335"/>
      <c r="AA11" s="1335"/>
      <c r="AB11" s="1336"/>
      <c r="AD11" s="1335"/>
      <c r="AE11" s="1335"/>
      <c r="AF11" s="1335"/>
      <c r="AG11" s="1335"/>
      <c r="AH11" s="1335"/>
      <c r="AI11" s="1335"/>
      <c r="AJ11" s="1336"/>
      <c r="AK11" s="1338"/>
      <c r="AL11" s="1335"/>
      <c r="AM11" s="1335"/>
      <c r="AN11" s="1335"/>
      <c r="AO11" s="1337"/>
      <c r="AP11" s="1335"/>
      <c r="AQ11" s="1335"/>
      <c r="AR11" s="1336"/>
      <c r="AS11" s="1327"/>
      <c r="AT11" s="1335"/>
      <c r="AU11" s="1335"/>
      <c r="AV11" s="1335"/>
      <c r="AW11" s="1337"/>
      <c r="AX11" s="1335"/>
      <c r="AY11" s="1335"/>
      <c r="AZ11" s="1336"/>
      <c r="BA11" s="1327"/>
      <c r="BB11" s="1335"/>
      <c r="BC11" s="1335"/>
      <c r="BD11" s="1335"/>
      <c r="BE11" s="1337"/>
      <c r="BF11" s="1335"/>
      <c r="BG11" s="1335"/>
      <c r="BH11" s="1336"/>
      <c r="BI11" s="1327"/>
      <c r="BJ11" s="1335"/>
      <c r="BK11" s="1335"/>
      <c r="BL11" s="1335"/>
      <c r="BM11" s="1335"/>
      <c r="BN11" s="1335"/>
      <c r="BO11" s="1335"/>
      <c r="BP11" s="1335"/>
      <c r="BQ11" s="1336"/>
      <c r="BS11" s="1335"/>
      <c r="BT11" s="1335"/>
      <c r="BU11" s="1335"/>
      <c r="BV11" s="1335"/>
      <c r="BW11" s="1335"/>
      <c r="BX11" s="1335"/>
      <c r="BY11" s="1336"/>
      <c r="CA11" s="1335"/>
      <c r="CB11" s="1335"/>
      <c r="CC11" s="1335"/>
      <c r="CD11" s="1335"/>
      <c r="CE11" s="1335"/>
      <c r="CF11" s="1335"/>
      <c r="CG11" s="1336"/>
      <c r="CI11" s="1335"/>
      <c r="CJ11" s="1335"/>
      <c r="CK11" s="1335"/>
      <c r="CL11" s="1335"/>
      <c r="CM11" s="1335"/>
      <c r="CN11" s="1335"/>
      <c r="CO11" s="1336"/>
      <c r="CP11" s="1329"/>
      <c r="CQ11" s="1335"/>
      <c r="CR11" s="1335"/>
      <c r="CS11" s="1335"/>
      <c r="CT11" s="1335"/>
      <c r="CU11" s="1335"/>
      <c r="CV11" s="1335"/>
      <c r="CW11" s="1336"/>
      <c r="CY11" s="1335"/>
      <c r="CZ11" s="1335"/>
      <c r="DA11" s="1335"/>
      <c r="DB11" s="1335"/>
      <c r="DC11" s="1335"/>
      <c r="DD11" s="1339"/>
      <c r="DE11" s="1335"/>
      <c r="DF11" s="1335"/>
      <c r="DG11" s="1335"/>
    </row>
    <row r="12" spans="1:111">
      <c r="A12" s="2353" t="s">
        <v>933</v>
      </c>
      <c r="B12" s="2353"/>
      <c r="C12" s="1297"/>
      <c r="D12" s="1340"/>
      <c r="E12" s="1323"/>
      <c r="F12" s="1323"/>
      <c r="G12" s="1324"/>
      <c r="H12" s="1325"/>
      <c r="I12" s="1297"/>
      <c r="J12" s="1322"/>
      <c r="K12" s="1323"/>
      <c r="L12" s="1323"/>
      <c r="M12" s="1324"/>
      <c r="N12" s="1325"/>
      <c r="O12" s="1297"/>
      <c r="P12" s="1322"/>
      <c r="Q12" s="1323"/>
      <c r="R12" s="1326"/>
      <c r="S12" s="1324"/>
      <c r="T12" s="1325"/>
      <c r="U12" s="1290"/>
      <c r="V12" s="1322"/>
      <c r="W12" s="1323"/>
      <c r="X12" s="1323"/>
      <c r="Y12" s="1323"/>
      <c r="Z12" s="1324"/>
      <c r="AA12" s="1324"/>
      <c r="AB12" s="1325"/>
      <c r="AC12" s="247"/>
      <c r="AD12" s="1322"/>
      <c r="AE12" s="1323"/>
      <c r="AF12" s="1323"/>
      <c r="AG12" s="1323"/>
      <c r="AH12" s="1324"/>
      <c r="AI12" s="1324"/>
      <c r="AJ12" s="1325"/>
      <c r="AK12" s="1299"/>
      <c r="AL12" s="1322"/>
      <c r="AM12" s="1323"/>
      <c r="AN12" s="1323"/>
      <c r="AO12" s="1326"/>
      <c r="AP12" s="1324"/>
      <c r="AQ12" s="1324"/>
      <c r="AR12" s="1325"/>
      <c r="AS12" s="1297"/>
      <c r="AT12" s="1322"/>
      <c r="AU12" s="1323"/>
      <c r="AV12" s="1323"/>
      <c r="AW12" s="1326"/>
      <c r="AX12" s="1324"/>
      <c r="AY12" s="1324"/>
      <c r="AZ12" s="1325"/>
      <c r="BA12" s="1297"/>
      <c r="BB12" s="1322"/>
      <c r="BC12" s="1323"/>
      <c r="BD12" s="1323"/>
      <c r="BE12" s="1326"/>
      <c r="BF12" s="1324"/>
      <c r="BG12" s="1324"/>
      <c r="BH12" s="1325"/>
      <c r="BI12" s="1297"/>
      <c r="BJ12" s="1322"/>
      <c r="BK12" s="1323"/>
      <c r="BL12" s="1323"/>
      <c r="BM12" s="1323"/>
      <c r="BN12" s="1323"/>
      <c r="BO12" s="1324"/>
      <c r="BP12" s="1324"/>
      <c r="BQ12" s="1325"/>
      <c r="BS12" s="1322"/>
      <c r="BT12" s="1323"/>
      <c r="BU12" s="1323"/>
      <c r="BV12" s="1323"/>
      <c r="BW12" s="1324"/>
      <c r="BX12" s="1324"/>
      <c r="BY12" s="1325"/>
      <c r="CA12" s="1322"/>
      <c r="CB12" s="1323"/>
      <c r="CC12" s="1323"/>
      <c r="CD12" s="1323"/>
      <c r="CE12" s="1324"/>
      <c r="CF12" s="1324"/>
      <c r="CG12" s="1325"/>
      <c r="CI12" s="1322"/>
      <c r="CJ12" s="1323"/>
      <c r="CK12" s="1323"/>
      <c r="CL12" s="1323"/>
      <c r="CM12" s="1324"/>
      <c r="CN12" s="1324"/>
      <c r="CO12" s="1325"/>
      <c r="CP12" s="1329"/>
      <c r="CQ12" s="1330"/>
      <c r="CR12" s="1330"/>
      <c r="CS12" s="1330"/>
      <c r="CT12" s="1330"/>
      <c r="CU12" s="1331">
        <f>CQ12-CS12</f>
        <v>0</v>
      </c>
      <c r="CV12" s="1331"/>
      <c r="CW12" s="1332" t="str">
        <f>IFERROR(CQ12/CR12-1,"-")</f>
        <v>-</v>
      </c>
      <c r="CY12" s="1330"/>
      <c r="CZ12" s="1330"/>
      <c r="DA12" s="1330"/>
      <c r="DB12" s="1330"/>
      <c r="DC12" s="1330"/>
      <c r="DD12" s="1333" t="e">
        <f>CY12/$DC12-1</f>
        <v>#DIV/0!</v>
      </c>
      <c r="DE12" s="1331" t="e">
        <f>CZ12/$DC12-1</f>
        <v>#DIV/0!</v>
      </c>
      <c r="DF12" s="1331" t="e">
        <f>DA12/$DC12-1</f>
        <v>#DIV/0!</v>
      </c>
      <c r="DG12" s="1331" t="e">
        <f>DB12/$DC12-1</f>
        <v>#DIV/0!</v>
      </c>
    </row>
    <row r="13" spans="1:111">
      <c r="A13" s="1341"/>
      <c r="B13" s="1341"/>
      <c r="C13" s="1297"/>
      <c r="D13" s="1342"/>
      <c r="E13" s="1342"/>
      <c r="F13" s="1342"/>
      <c r="G13" s="1342"/>
      <c r="H13" s="1343"/>
      <c r="I13" s="1297"/>
      <c r="J13" s="1342"/>
      <c r="K13" s="1342"/>
      <c r="L13" s="1342"/>
      <c r="M13" s="1342"/>
      <c r="N13" s="1343"/>
      <c r="O13" s="1297"/>
      <c r="P13" s="1342"/>
      <c r="Q13" s="1342"/>
      <c r="R13" s="1344"/>
      <c r="S13" s="1342"/>
      <c r="T13" s="1343"/>
      <c r="U13" s="1290"/>
      <c r="V13" s="1342"/>
      <c r="W13" s="1342"/>
      <c r="X13" s="1342"/>
      <c r="Y13" s="1342"/>
      <c r="Z13" s="1342"/>
      <c r="AA13" s="1342"/>
      <c r="AB13" s="1343"/>
      <c r="AD13" s="1342"/>
      <c r="AE13" s="1342"/>
      <c r="AF13" s="1342"/>
      <c r="AG13" s="1342"/>
      <c r="AH13" s="1342"/>
      <c r="AI13" s="1342"/>
      <c r="AJ13" s="1343"/>
      <c r="AK13" s="1299"/>
      <c r="AL13" s="1342"/>
      <c r="AM13" s="1342"/>
      <c r="AN13" s="1342"/>
      <c r="AO13" s="1344"/>
      <c r="AP13" s="1342"/>
      <c r="AQ13" s="1342"/>
      <c r="AR13" s="1343"/>
      <c r="AS13" s="1297"/>
      <c r="AT13" s="1342"/>
      <c r="AU13" s="1342"/>
      <c r="AV13" s="1342"/>
      <c r="AW13" s="1344"/>
      <c r="AX13" s="1342"/>
      <c r="AY13" s="1342"/>
      <c r="AZ13" s="1343"/>
      <c r="BA13" s="1297"/>
      <c r="BB13" s="1342"/>
      <c r="BC13" s="1342"/>
      <c r="BD13" s="1342"/>
      <c r="BE13" s="1344"/>
      <c r="BF13" s="1342"/>
      <c r="BG13" s="1342"/>
      <c r="BH13" s="1343"/>
      <c r="BI13" s="1297"/>
      <c r="BJ13" s="1342"/>
      <c r="BK13" s="1342"/>
      <c r="BL13" s="1342"/>
      <c r="BM13" s="1342"/>
      <c r="BN13" s="1342"/>
      <c r="BO13" s="1342"/>
      <c r="BP13" s="1342"/>
      <c r="BQ13" s="1343"/>
      <c r="BS13" s="1345"/>
      <c r="BT13" s="1342"/>
      <c r="BU13" s="1342"/>
      <c r="BV13" s="1342"/>
      <c r="BW13" s="1342"/>
      <c r="BX13" s="1342"/>
      <c r="BY13" s="1343"/>
      <c r="CA13" s="1345"/>
      <c r="CB13" s="1342"/>
      <c r="CC13" s="1342"/>
      <c r="CD13" s="1342"/>
      <c r="CE13" s="1342"/>
      <c r="CF13" s="1342"/>
      <c r="CG13" s="1343"/>
      <c r="CI13" s="1345"/>
      <c r="CJ13" s="1342"/>
      <c r="CK13" s="1342"/>
      <c r="CL13" s="1342"/>
      <c r="CM13" s="1342"/>
      <c r="CN13" s="1342"/>
      <c r="CO13" s="1343"/>
      <c r="CP13" s="1329"/>
      <c r="CQ13" s="1342"/>
      <c r="CR13" s="1342"/>
      <c r="CS13" s="1342"/>
      <c r="CT13" s="1342"/>
      <c r="CU13" s="1342"/>
      <c r="CV13" s="1342"/>
      <c r="CW13" s="1343"/>
      <c r="CY13" s="1342"/>
      <c r="CZ13" s="1342"/>
      <c r="DA13" s="1342"/>
      <c r="DB13" s="1342"/>
      <c r="DC13" s="1342"/>
      <c r="DD13" s="1346"/>
      <c r="DE13" s="1342"/>
      <c r="DF13" s="1342"/>
      <c r="DG13" s="1342"/>
    </row>
    <row r="14" spans="1:111">
      <c r="A14" s="2353" t="s">
        <v>934</v>
      </c>
      <c r="B14" s="2353"/>
      <c r="C14" s="1297"/>
      <c r="D14" s="1322"/>
      <c r="E14" s="1322"/>
      <c r="F14" s="1322"/>
      <c r="G14" s="1323"/>
      <c r="H14" s="1347"/>
      <c r="I14" s="1297"/>
      <c r="J14" s="1322"/>
      <c r="K14" s="1323"/>
      <c r="L14" s="1323"/>
      <c r="M14" s="1323"/>
      <c r="N14" s="1347"/>
      <c r="O14" s="1297"/>
      <c r="P14" s="1322"/>
      <c r="Q14" s="1323"/>
      <c r="R14" s="1326"/>
      <c r="S14" s="1323"/>
      <c r="T14" s="1347"/>
      <c r="U14" s="1290"/>
      <c r="V14" s="1322"/>
      <c r="W14" s="1323"/>
      <c r="X14" s="1326"/>
      <c r="Y14" s="1326"/>
      <c r="Z14" s="1323"/>
      <c r="AA14" s="1323"/>
      <c r="AB14" s="1347"/>
      <c r="AD14" s="1322"/>
      <c r="AE14" s="1323"/>
      <c r="AF14" s="1326"/>
      <c r="AG14" s="1326"/>
      <c r="AH14" s="1323"/>
      <c r="AI14" s="1323"/>
      <c r="AJ14" s="1347"/>
      <c r="AK14" s="1299"/>
      <c r="AL14" s="1322"/>
      <c r="AM14" s="1323"/>
      <c r="AN14" s="1326"/>
      <c r="AO14" s="1326"/>
      <c r="AP14" s="1323"/>
      <c r="AQ14" s="1323"/>
      <c r="AR14" s="1347"/>
      <c r="AS14" s="1297"/>
      <c r="AT14" s="1322"/>
      <c r="AU14" s="1323"/>
      <c r="AV14" s="1326"/>
      <c r="AW14" s="1326"/>
      <c r="AX14" s="1323"/>
      <c r="AY14" s="1323"/>
      <c r="AZ14" s="1347"/>
      <c r="BA14" s="1299"/>
      <c r="BB14" s="1322"/>
      <c r="BC14" s="1323"/>
      <c r="BD14" s="1326"/>
      <c r="BE14" s="1326"/>
      <c r="BF14" s="1323"/>
      <c r="BG14" s="1323"/>
      <c r="BH14" s="1347"/>
      <c r="BI14" s="1297"/>
      <c r="BJ14" s="1322"/>
      <c r="BK14" s="1323"/>
      <c r="BL14" s="1326"/>
      <c r="BM14" s="1326"/>
      <c r="BN14" s="1326"/>
      <c r="BO14" s="1323"/>
      <c r="BP14" s="1323"/>
      <c r="BQ14" s="1347"/>
      <c r="BS14" s="1322"/>
      <c r="BT14" s="1323"/>
      <c r="BU14" s="1326"/>
      <c r="BV14" s="1326"/>
      <c r="BW14" s="1323"/>
      <c r="BX14" s="1323"/>
      <c r="BY14" s="1347"/>
      <c r="CA14" s="1322"/>
      <c r="CB14" s="1323"/>
      <c r="CC14" s="1326"/>
      <c r="CD14" s="1326"/>
      <c r="CE14" s="1323"/>
      <c r="CF14" s="1323"/>
      <c r="CG14" s="1347"/>
      <c r="CI14" s="1322"/>
      <c r="CJ14" s="1323"/>
      <c r="CK14" s="1326"/>
      <c r="CL14" s="1326"/>
      <c r="CM14" s="1323"/>
      <c r="CN14" s="1323"/>
      <c r="CO14" s="1347"/>
      <c r="CP14" s="1329"/>
      <c r="CQ14" s="1348"/>
      <c r="CR14" s="1348"/>
      <c r="CS14" s="1348"/>
      <c r="CT14" s="1348"/>
      <c r="CU14" s="1349">
        <f t="shared" ref="CU14:CU25" si="0">CQ14-CS14</f>
        <v>0</v>
      </c>
      <c r="CV14" s="1349"/>
      <c r="CW14" s="1350" t="str">
        <f t="shared" ref="CW14:CW39" si="1">IFERROR(CQ14/CR14-1,"-")</f>
        <v>-</v>
      </c>
      <c r="CY14" s="1348"/>
      <c r="CZ14" s="1348"/>
      <c r="DA14" s="1348"/>
      <c r="DB14" s="1348"/>
      <c r="DC14" s="1348"/>
      <c r="DD14" s="1351" t="e">
        <f t="shared" ref="DD14:DD25" si="2">CY14/$DC14-1</f>
        <v>#DIV/0!</v>
      </c>
      <c r="DE14" s="1349" t="e">
        <f t="shared" ref="DE14:DE25" si="3">CZ14/$DC14-1</f>
        <v>#DIV/0!</v>
      </c>
      <c r="DF14" s="1349" t="e">
        <f t="shared" ref="DF14:DF25" si="4">DA14/$DC14-1</f>
        <v>#DIV/0!</v>
      </c>
      <c r="DG14" s="1349" t="e">
        <f t="shared" ref="DG14:DG25" si="5">DB14/$DC14-1</f>
        <v>#DIV/0!</v>
      </c>
    </row>
    <row r="15" spans="1:111">
      <c r="A15" s="1352"/>
      <c r="B15" s="1353" t="s">
        <v>935</v>
      </c>
      <c r="C15" s="1297"/>
      <c r="D15" s="1354"/>
      <c r="E15" s="1335"/>
      <c r="F15" s="1335"/>
      <c r="G15" s="1355"/>
      <c r="H15" s="1356"/>
      <c r="I15" s="1297"/>
      <c r="J15" s="1354"/>
      <c r="K15" s="1335"/>
      <c r="L15" s="1335"/>
      <c r="M15" s="1355"/>
      <c r="N15" s="1356"/>
      <c r="O15" s="1297"/>
      <c r="P15" s="1354"/>
      <c r="Q15" s="1335"/>
      <c r="R15" s="1337"/>
      <c r="S15" s="1355"/>
      <c r="T15" s="1356"/>
      <c r="U15" s="1290"/>
      <c r="V15" s="1354"/>
      <c r="W15" s="1335"/>
      <c r="X15" s="1335"/>
      <c r="Y15" s="1335"/>
      <c r="Z15" s="1355"/>
      <c r="AA15" s="1355"/>
      <c r="AB15" s="1356"/>
      <c r="AC15" s="182"/>
      <c r="AD15" s="1354"/>
      <c r="AE15" s="1335"/>
      <c r="AF15" s="1335"/>
      <c r="AG15" s="1335"/>
      <c r="AH15" s="1355"/>
      <c r="AI15" s="1355"/>
      <c r="AJ15" s="1356"/>
      <c r="AK15" s="1299"/>
      <c r="AL15" s="1354"/>
      <c r="AM15" s="1335"/>
      <c r="AN15" s="1335"/>
      <c r="AO15" s="1337"/>
      <c r="AP15" s="1355"/>
      <c r="AQ15" s="1355"/>
      <c r="AR15" s="1356"/>
      <c r="AS15" s="1357"/>
      <c r="AT15" s="1354"/>
      <c r="AU15" s="1335"/>
      <c r="AV15" s="1335"/>
      <c r="AW15" s="1337"/>
      <c r="AX15" s="1355"/>
      <c r="AY15" s="1355"/>
      <c r="AZ15" s="1356"/>
      <c r="BA15" s="1297"/>
      <c r="BB15" s="1354"/>
      <c r="BC15" s="1335"/>
      <c r="BD15" s="1335"/>
      <c r="BE15" s="1337"/>
      <c r="BF15" s="1355"/>
      <c r="BG15" s="1355"/>
      <c r="BH15" s="1356"/>
      <c r="BI15" s="1297"/>
      <c r="BJ15" s="1354"/>
      <c r="BK15" s="1335"/>
      <c r="BL15" s="1335"/>
      <c r="BM15" s="1335"/>
      <c r="BN15" s="1335"/>
      <c r="BO15" s="1355"/>
      <c r="BP15" s="1355"/>
      <c r="BQ15" s="1356"/>
      <c r="BR15" s="247"/>
      <c r="BS15" s="1354"/>
      <c r="BT15" s="1335"/>
      <c r="BU15" s="1335"/>
      <c r="BV15" s="1335"/>
      <c r="BW15" s="1355"/>
      <c r="BX15" s="1355"/>
      <c r="BY15" s="1356"/>
      <c r="CA15" s="1354"/>
      <c r="CB15" s="1335"/>
      <c r="CC15" s="1335"/>
      <c r="CD15" s="1335"/>
      <c r="CE15" s="1355"/>
      <c r="CF15" s="1355"/>
      <c r="CG15" s="1356"/>
      <c r="CI15" s="1354"/>
      <c r="CJ15" s="1335"/>
      <c r="CK15" s="1335"/>
      <c r="CL15" s="1335"/>
      <c r="CM15" s="1355"/>
      <c r="CN15" s="1355"/>
      <c r="CO15" s="1356"/>
      <c r="CP15" s="1329"/>
      <c r="CQ15" s="1358"/>
      <c r="CR15" s="1358"/>
      <c r="CS15" s="1358"/>
      <c r="CT15" s="1358"/>
      <c r="CU15" s="1359">
        <f t="shared" si="0"/>
        <v>0</v>
      </c>
      <c r="CV15" s="1359"/>
      <c r="CW15" s="1360" t="str">
        <f t="shared" si="1"/>
        <v>-</v>
      </c>
      <c r="CY15" s="1358"/>
      <c r="CZ15" s="1358"/>
      <c r="DA15" s="1358"/>
      <c r="DB15" s="1358"/>
      <c r="DC15" s="1358"/>
      <c r="DD15" s="1361" t="e">
        <f t="shared" si="2"/>
        <v>#DIV/0!</v>
      </c>
      <c r="DE15" s="1359" t="e">
        <f t="shared" si="3"/>
        <v>#DIV/0!</v>
      </c>
      <c r="DF15" s="1359" t="e">
        <f t="shared" si="4"/>
        <v>#DIV/0!</v>
      </c>
      <c r="DG15" s="1359" t="e">
        <f t="shared" si="5"/>
        <v>#DIV/0!</v>
      </c>
    </row>
    <row r="16" spans="1:111">
      <c r="A16" s="1352"/>
      <c r="B16" s="1353" t="s">
        <v>936</v>
      </c>
      <c r="C16" s="1297"/>
      <c r="D16" s="1354"/>
      <c r="E16" s="1342"/>
      <c r="F16" s="1342"/>
      <c r="G16" s="1355"/>
      <c r="H16" s="1356"/>
      <c r="I16" s="1297"/>
      <c r="J16" s="1354"/>
      <c r="K16" s="1342"/>
      <c r="L16" s="1342"/>
      <c r="M16" s="1355"/>
      <c r="N16" s="1356"/>
      <c r="O16" s="1297"/>
      <c r="P16" s="1354"/>
      <c r="Q16" s="1335"/>
      <c r="R16" s="1344"/>
      <c r="S16" s="1355"/>
      <c r="T16" s="1356"/>
      <c r="U16" s="1290"/>
      <c r="V16" s="1354"/>
      <c r="W16" s="1335"/>
      <c r="X16" s="1335"/>
      <c r="Y16" s="1335"/>
      <c r="Z16" s="1355"/>
      <c r="AA16" s="1355"/>
      <c r="AB16" s="1356"/>
      <c r="AC16" s="1362"/>
      <c r="AD16" s="1354"/>
      <c r="AE16" s="1335"/>
      <c r="AF16" s="1335"/>
      <c r="AG16" s="1335"/>
      <c r="AH16" s="1355"/>
      <c r="AI16" s="1355"/>
      <c r="AJ16" s="1356"/>
      <c r="AK16" s="1299"/>
      <c r="AL16" s="1354"/>
      <c r="AM16" s="1335"/>
      <c r="AN16" s="1342"/>
      <c r="AO16" s="1344"/>
      <c r="AP16" s="1355"/>
      <c r="AQ16" s="1355"/>
      <c r="AR16" s="1356"/>
      <c r="AS16" s="1357"/>
      <c r="AT16" s="1354"/>
      <c r="AU16" s="1335"/>
      <c r="AV16" s="1342"/>
      <c r="AW16" s="1344"/>
      <c r="AX16" s="1355"/>
      <c r="AY16" s="1355"/>
      <c r="AZ16" s="1356"/>
      <c r="BA16" s="1297"/>
      <c r="BB16" s="1354"/>
      <c r="BC16" s="1335"/>
      <c r="BD16" s="1342"/>
      <c r="BE16" s="1344"/>
      <c r="BF16" s="1355"/>
      <c r="BG16" s="1355"/>
      <c r="BH16" s="1356"/>
      <c r="BI16" s="1297"/>
      <c r="BJ16" s="1354"/>
      <c r="BK16" s="1335"/>
      <c r="BL16" s="1342"/>
      <c r="BM16" s="1342"/>
      <c r="BN16" s="1342"/>
      <c r="BO16" s="1355"/>
      <c r="BP16" s="1355"/>
      <c r="BQ16" s="1356"/>
      <c r="BR16" s="247"/>
      <c r="BS16" s="1354"/>
      <c r="BT16" s="1335"/>
      <c r="BU16" s="1342"/>
      <c r="BV16" s="1342"/>
      <c r="BW16" s="1355"/>
      <c r="BX16" s="1355"/>
      <c r="BY16" s="1356"/>
      <c r="CA16" s="1354"/>
      <c r="CB16" s="1335"/>
      <c r="CC16" s="1342"/>
      <c r="CD16" s="1342"/>
      <c r="CE16" s="1355"/>
      <c r="CF16" s="1355"/>
      <c r="CG16" s="1356"/>
      <c r="CI16" s="1354"/>
      <c r="CJ16" s="1335"/>
      <c r="CK16" s="1342"/>
      <c r="CL16" s="1342"/>
      <c r="CM16" s="1355"/>
      <c r="CN16" s="1355"/>
      <c r="CO16" s="1356"/>
      <c r="CP16" s="1329"/>
      <c r="CQ16" s="1358"/>
      <c r="CR16" s="1358"/>
      <c r="CS16" s="1358"/>
      <c r="CT16" s="1358"/>
      <c r="CU16" s="1359">
        <f t="shared" si="0"/>
        <v>0</v>
      </c>
      <c r="CV16" s="1359"/>
      <c r="CW16" s="1360" t="str">
        <f t="shared" si="1"/>
        <v>-</v>
      </c>
      <c r="CY16" s="1358"/>
      <c r="CZ16" s="1358"/>
      <c r="DA16" s="1358"/>
      <c r="DB16" s="1358"/>
      <c r="DC16" s="1358"/>
      <c r="DD16" s="1361" t="e">
        <f t="shared" si="2"/>
        <v>#DIV/0!</v>
      </c>
      <c r="DE16" s="1359" t="e">
        <f t="shared" si="3"/>
        <v>#DIV/0!</v>
      </c>
      <c r="DF16" s="1359" t="e">
        <f t="shared" si="4"/>
        <v>#DIV/0!</v>
      </c>
      <c r="DG16" s="1359" t="e">
        <f t="shared" si="5"/>
        <v>#DIV/0!</v>
      </c>
    </row>
    <row r="17" spans="1:111">
      <c r="A17" s="1352"/>
      <c r="B17" s="1353" t="s">
        <v>937</v>
      </c>
      <c r="C17" s="1297"/>
      <c r="D17" s="1354"/>
      <c r="E17" s="1342"/>
      <c r="F17" s="1342"/>
      <c r="G17" s="1355"/>
      <c r="H17" s="1356"/>
      <c r="I17" s="1297"/>
      <c r="J17" s="1354"/>
      <c r="K17" s="1342"/>
      <c r="L17" s="1342"/>
      <c r="M17" s="1355"/>
      <c r="N17" s="1356"/>
      <c r="O17" s="1297"/>
      <c r="P17" s="1354"/>
      <c r="Q17" s="1335"/>
      <c r="R17" s="1344"/>
      <c r="S17" s="1355"/>
      <c r="T17" s="1356"/>
      <c r="U17" s="1290"/>
      <c r="V17" s="1354"/>
      <c r="W17" s="1335"/>
      <c r="X17" s="1335"/>
      <c r="Y17" s="1335"/>
      <c r="Z17" s="1355"/>
      <c r="AA17" s="1355"/>
      <c r="AB17" s="1356"/>
      <c r="AD17" s="1354"/>
      <c r="AE17" s="1335"/>
      <c r="AF17" s="1335"/>
      <c r="AG17" s="1335"/>
      <c r="AH17" s="1355"/>
      <c r="AI17" s="1355"/>
      <c r="AJ17" s="1356"/>
      <c r="AK17" s="1299"/>
      <c r="AL17" s="1354"/>
      <c r="AM17" s="1335"/>
      <c r="AN17" s="1342"/>
      <c r="AO17" s="1344"/>
      <c r="AP17" s="1355"/>
      <c r="AQ17" s="1355"/>
      <c r="AR17" s="1356"/>
      <c r="AS17" s="1357"/>
      <c r="AT17" s="1354"/>
      <c r="AU17" s="1335"/>
      <c r="AV17" s="1342"/>
      <c r="AW17" s="1344"/>
      <c r="AX17" s="1355"/>
      <c r="AY17" s="1355"/>
      <c r="AZ17" s="1356"/>
      <c r="BA17" s="1297"/>
      <c r="BB17" s="1354"/>
      <c r="BC17" s="1335"/>
      <c r="BD17" s="1342"/>
      <c r="BE17" s="1344"/>
      <c r="BF17" s="1355"/>
      <c r="BG17" s="1355"/>
      <c r="BH17" s="1356"/>
      <c r="BI17" s="1297"/>
      <c r="BJ17" s="1354"/>
      <c r="BK17" s="1335"/>
      <c r="BL17" s="1342"/>
      <c r="BM17" s="1342"/>
      <c r="BN17" s="1342"/>
      <c r="BO17" s="1355"/>
      <c r="BP17" s="1355"/>
      <c r="BQ17" s="1356"/>
      <c r="BR17" s="247"/>
      <c r="BS17" s="1354"/>
      <c r="BT17" s="1335"/>
      <c r="BU17" s="1342"/>
      <c r="BV17" s="1342"/>
      <c r="BW17" s="1355"/>
      <c r="BX17" s="1355"/>
      <c r="BY17" s="1356"/>
      <c r="CA17" s="1354"/>
      <c r="CB17" s="1335"/>
      <c r="CC17" s="1342"/>
      <c r="CD17" s="1342"/>
      <c r="CE17" s="1355"/>
      <c r="CF17" s="1355"/>
      <c r="CG17" s="1356"/>
      <c r="CI17" s="1354"/>
      <c r="CJ17" s="1335"/>
      <c r="CK17" s="1342"/>
      <c r="CL17" s="1342"/>
      <c r="CM17" s="1355"/>
      <c r="CN17" s="1355"/>
      <c r="CO17" s="1356"/>
      <c r="CP17" s="1329"/>
      <c r="CQ17" s="1358"/>
      <c r="CR17" s="1358"/>
      <c r="CS17" s="1358"/>
      <c r="CT17" s="1358"/>
      <c r="CU17" s="1359">
        <f t="shared" si="0"/>
        <v>0</v>
      </c>
      <c r="CV17" s="1359"/>
      <c r="CW17" s="1360" t="str">
        <f t="shared" si="1"/>
        <v>-</v>
      </c>
      <c r="CY17" s="1358"/>
      <c r="CZ17" s="1358"/>
      <c r="DA17" s="1358"/>
      <c r="DB17" s="1358"/>
      <c r="DC17" s="1358"/>
      <c r="DD17" s="1361" t="e">
        <f t="shared" si="2"/>
        <v>#DIV/0!</v>
      </c>
      <c r="DE17" s="1359" t="e">
        <f t="shared" si="3"/>
        <v>#DIV/0!</v>
      </c>
      <c r="DF17" s="1359" t="e">
        <f t="shared" si="4"/>
        <v>#DIV/0!</v>
      </c>
      <c r="DG17" s="1359" t="e">
        <f t="shared" si="5"/>
        <v>#DIV/0!</v>
      </c>
    </row>
    <row r="18" spans="1:111">
      <c r="A18" s="1352"/>
      <c r="B18" s="1353" t="s">
        <v>938</v>
      </c>
      <c r="C18" s="1297"/>
      <c r="D18" s="1354"/>
      <c r="E18" s="1342"/>
      <c r="F18" s="1342"/>
      <c r="G18" s="1355"/>
      <c r="H18" s="1356"/>
      <c r="I18" s="1297"/>
      <c r="J18" s="1354"/>
      <c r="K18" s="1342"/>
      <c r="L18" s="1342"/>
      <c r="M18" s="1355"/>
      <c r="N18" s="1356"/>
      <c r="O18" s="1297"/>
      <c r="P18" s="1354"/>
      <c r="Q18" s="1335"/>
      <c r="R18" s="1344"/>
      <c r="S18" s="1355"/>
      <c r="T18" s="1356"/>
      <c r="U18" s="1290"/>
      <c r="V18" s="1354"/>
      <c r="W18" s="1335"/>
      <c r="X18" s="1335"/>
      <c r="Y18" s="1335"/>
      <c r="Z18" s="1355"/>
      <c r="AA18" s="1355"/>
      <c r="AB18" s="1356"/>
      <c r="AD18" s="1354"/>
      <c r="AE18" s="1335"/>
      <c r="AF18" s="1335"/>
      <c r="AG18" s="1335"/>
      <c r="AH18" s="1355"/>
      <c r="AI18" s="1355"/>
      <c r="AJ18" s="1356"/>
      <c r="AL18" s="1354"/>
      <c r="AM18" s="1335"/>
      <c r="AN18" s="1342"/>
      <c r="AO18" s="1344"/>
      <c r="AP18" s="1355"/>
      <c r="AQ18" s="1355"/>
      <c r="AR18" s="1356"/>
      <c r="AS18" s="1357"/>
      <c r="AT18" s="1354"/>
      <c r="AU18" s="1335"/>
      <c r="AV18" s="1342"/>
      <c r="AW18" s="1344"/>
      <c r="AX18" s="1355"/>
      <c r="AY18" s="1355"/>
      <c r="AZ18" s="1356"/>
      <c r="BA18" s="1297"/>
      <c r="BB18" s="1354"/>
      <c r="BC18" s="1335"/>
      <c r="BD18" s="1342"/>
      <c r="BE18" s="1344"/>
      <c r="BF18" s="1355"/>
      <c r="BG18" s="1355"/>
      <c r="BH18" s="1356"/>
      <c r="BI18" s="1297"/>
      <c r="BJ18" s="1354"/>
      <c r="BK18" s="1335"/>
      <c r="BL18" s="1342"/>
      <c r="BM18" s="1342"/>
      <c r="BN18" s="1342"/>
      <c r="BO18" s="1355"/>
      <c r="BP18" s="1355"/>
      <c r="BQ18" s="1356"/>
      <c r="BR18" s="247"/>
      <c r="BS18" s="1354"/>
      <c r="BT18" s="1335"/>
      <c r="BU18" s="1342"/>
      <c r="BV18" s="1342"/>
      <c r="BW18" s="1355"/>
      <c r="BX18" s="1355"/>
      <c r="BY18" s="1356"/>
      <c r="CA18" s="1354"/>
      <c r="CB18" s="1335"/>
      <c r="CC18" s="1342"/>
      <c r="CD18" s="1342"/>
      <c r="CE18" s="1355"/>
      <c r="CF18" s="1355"/>
      <c r="CG18" s="1356"/>
      <c r="CI18" s="1354"/>
      <c r="CJ18" s="1335"/>
      <c r="CK18" s="1342"/>
      <c r="CL18" s="1342"/>
      <c r="CM18" s="1355"/>
      <c r="CN18" s="1355"/>
      <c r="CO18" s="1356"/>
      <c r="CP18" s="1329"/>
      <c r="CQ18" s="1358"/>
      <c r="CR18" s="1358"/>
      <c r="CS18" s="1358"/>
      <c r="CT18" s="1358"/>
      <c r="CU18" s="1359">
        <f t="shared" si="0"/>
        <v>0</v>
      </c>
      <c r="CV18" s="1359"/>
      <c r="CW18" s="1360" t="str">
        <f t="shared" si="1"/>
        <v>-</v>
      </c>
      <c r="CY18" s="1358"/>
      <c r="CZ18" s="1358"/>
      <c r="DA18" s="1358"/>
      <c r="DB18" s="1358"/>
      <c r="DC18" s="1358"/>
      <c r="DD18" s="1361" t="e">
        <f t="shared" si="2"/>
        <v>#DIV/0!</v>
      </c>
      <c r="DE18" s="1359" t="e">
        <f t="shared" si="3"/>
        <v>#DIV/0!</v>
      </c>
      <c r="DF18" s="1359" t="e">
        <f t="shared" si="4"/>
        <v>#DIV/0!</v>
      </c>
      <c r="DG18" s="1359" t="e">
        <f t="shared" si="5"/>
        <v>#DIV/0!</v>
      </c>
    </row>
    <row r="19" spans="1:111">
      <c r="A19" s="1352"/>
      <c r="B19" s="1353" t="s">
        <v>939</v>
      </c>
      <c r="C19" s="1297"/>
      <c r="D19" s="1354"/>
      <c r="E19" s="1342"/>
      <c r="F19" s="1342"/>
      <c r="G19" s="1355"/>
      <c r="H19" s="1356"/>
      <c r="I19" s="1297"/>
      <c r="J19" s="1354"/>
      <c r="K19" s="1342"/>
      <c r="L19" s="1342"/>
      <c r="M19" s="1355"/>
      <c r="N19" s="1356"/>
      <c r="O19" s="1297"/>
      <c r="P19" s="1354"/>
      <c r="Q19" s="1335"/>
      <c r="R19" s="1344"/>
      <c r="S19" s="1355"/>
      <c r="T19" s="1356"/>
      <c r="U19" s="1290"/>
      <c r="V19" s="1354"/>
      <c r="W19" s="1335"/>
      <c r="X19" s="1335"/>
      <c r="Y19" s="1335"/>
      <c r="Z19" s="1355"/>
      <c r="AA19" s="1355"/>
      <c r="AB19" s="1356"/>
      <c r="AD19" s="1354"/>
      <c r="AE19" s="1335"/>
      <c r="AF19" s="1335"/>
      <c r="AG19" s="1335"/>
      <c r="AH19" s="1355"/>
      <c r="AI19" s="1355"/>
      <c r="AJ19" s="1356"/>
      <c r="AK19" s="1299"/>
      <c r="AL19" s="1354"/>
      <c r="AM19" s="1335"/>
      <c r="AN19" s="1342"/>
      <c r="AO19" s="1344"/>
      <c r="AP19" s="1355"/>
      <c r="AQ19" s="1355"/>
      <c r="AR19" s="1356"/>
      <c r="AS19" s="1357"/>
      <c r="AT19" s="1354"/>
      <c r="AU19" s="1335"/>
      <c r="AV19" s="1342"/>
      <c r="AW19" s="1344"/>
      <c r="AX19" s="1355"/>
      <c r="AY19" s="1355"/>
      <c r="AZ19" s="1356"/>
      <c r="BA19" s="1297"/>
      <c r="BB19" s="1354"/>
      <c r="BC19" s="1335"/>
      <c r="BD19" s="1342"/>
      <c r="BE19" s="1344"/>
      <c r="BF19" s="1355"/>
      <c r="BG19" s="1355"/>
      <c r="BH19" s="1356"/>
      <c r="BI19" s="1297"/>
      <c r="BJ19" s="1354"/>
      <c r="BK19" s="1335"/>
      <c r="BL19" s="1342"/>
      <c r="BM19" s="1342"/>
      <c r="BN19" s="1342"/>
      <c r="BO19" s="1355"/>
      <c r="BP19" s="1355"/>
      <c r="BQ19" s="1356"/>
      <c r="BR19" s="247"/>
      <c r="BS19" s="1354"/>
      <c r="BT19" s="1335"/>
      <c r="BU19" s="1342"/>
      <c r="BV19" s="1342"/>
      <c r="BW19" s="1355"/>
      <c r="BX19" s="1355"/>
      <c r="BY19" s="1356"/>
      <c r="CA19" s="1354"/>
      <c r="CB19" s="1335"/>
      <c r="CC19" s="1342"/>
      <c r="CD19" s="1342"/>
      <c r="CE19" s="1355"/>
      <c r="CF19" s="1355"/>
      <c r="CG19" s="1356"/>
      <c r="CI19" s="1354"/>
      <c r="CJ19" s="1335"/>
      <c r="CK19" s="1342"/>
      <c r="CL19" s="1342"/>
      <c r="CM19" s="1355"/>
      <c r="CN19" s="1355"/>
      <c r="CO19" s="1356"/>
      <c r="CP19" s="1329"/>
      <c r="CQ19" s="1358"/>
      <c r="CR19" s="1358"/>
      <c r="CS19" s="1358"/>
      <c r="CT19" s="1358"/>
      <c r="CU19" s="1359">
        <f t="shared" si="0"/>
        <v>0</v>
      </c>
      <c r="CV19" s="1359"/>
      <c r="CW19" s="1360" t="str">
        <f t="shared" si="1"/>
        <v>-</v>
      </c>
      <c r="CY19" s="1358"/>
      <c r="CZ19" s="1358"/>
      <c r="DA19" s="1358"/>
      <c r="DB19" s="1358"/>
      <c r="DC19" s="1358"/>
      <c r="DD19" s="1361" t="e">
        <f t="shared" si="2"/>
        <v>#DIV/0!</v>
      </c>
      <c r="DE19" s="1359" t="e">
        <f t="shared" si="3"/>
        <v>#DIV/0!</v>
      </c>
      <c r="DF19" s="1359" t="e">
        <f t="shared" si="4"/>
        <v>#DIV/0!</v>
      </c>
      <c r="DG19" s="1359" t="e">
        <f t="shared" si="5"/>
        <v>#DIV/0!</v>
      </c>
    </row>
    <row r="20" spans="1:111">
      <c r="A20" s="1352"/>
      <c r="B20" s="1353" t="s">
        <v>940</v>
      </c>
      <c r="C20" s="1297"/>
      <c r="D20" s="1354"/>
      <c r="E20" s="1342"/>
      <c r="F20" s="1342"/>
      <c r="G20" s="1355"/>
      <c r="H20" s="1356"/>
      <c r="I20" s="1297"/>
      <c r="J20" s="1354"/>
      <c r="K20" s="1342"/>
      <c r="L20" s="1342"/>
      <c r="M20" s="1355"/>
      <c r="N20" s="1356"/>
      <c r="O20" s="1297"/>
      <c r="P20" s="1354"/>
      <c r="Q20" s="1335"/>
      <c r="R20" s="1344"/>
      <c r="S20" s="1355"/>
      <c r="T20" s="1356"/>
      <c r="U20" s="1290"/>
      <c r="V20" s="1354"/>
      <c r="W20" s="1335"/>
      <c r="X20" s="1335"/>
      <c r="Y20" s="1335"/>
      <c r="Z20" s="1355"/>
      <c r="AA20" s="1355"/>
      <c r="AB20" s="1356"/>
      <c r="AD20" s="1354"/>
      <c r="AE20" s="1335"/>
      <c r="AF20" s="1335"/>
      <c r="AG20" s="1335"/>
      <c r="AH20" s="1355"/>
      <c r="AI20" s="1355"/>
      <c r="AJ20" s="1356"/>
      <c r="AK20" s="1299"/>
      <c r="AL20" s="1354"/>
      <c r="AM20" s="1335"/>
      <c r="AN20" s="1342"/>
      <c r="AO20" s="1344"/>
      <c r="AP20" s="1355"/>
      <c r="AQ20" s="1355"/>
      <c r="AR20" s="1356"/>
      <c r="AS20" s="1357"/>
      <c r="AT20" s="1354"/>
      <c r="AU20" s="1335"/>
      <c r="AV20" s="1342"/>
      <c r="AW20" s="1344"/>
      <c r="AX20" s="1355"/>
      <c r="AY20" s="1355"/>
      <c r="AZ20" s="1356"/>
      <c r="BA20" s="1297"/>
      <c r="BB20" s="1354"/>
      <c r="BC20" s="1335"/>
      <c r="BD20" s="1342"/>
      <c r="BE20" s="1344"/>
      <c r="BF20" s="1355"/>
      <c r="BG20" s="1355"/>
      <c r="BH20" s="1356"/>
      <c r="BI20" s="1297"/>
      <c r="BJ20" s="1354"/>
      <c r="BK20" s="1335"/>
      <c r="BL20" s="1342"/>
      <c r="BM20" s="1342"/>
      <c r="BN20" s="1342"/>
      <c r="BO20" s="1355"/>
      <c r="BP20" s="1355"/>
      <c r="BQ20" s="1356"/>
      <c r="BR20" s="247"/>
      <c r="BS20" s="1354"/>
      <c r="BT20" s="1335"/>
      <c r="BU20" s="1342"/>
      <c r="BV20" s="1342"/>
      <c r="BW20" s="1355"/>
      <c r="BX20" s="1355"/>
      <c r="BY20" s="1356"/>
      <c r="CA20" s="1354"/>
      <c r="CB20" s="1335"/>
      <c r="CC20" s="1342"/>
      <c r="CD20" s="1342"/>
      <c r="CE20" s="1355"/>
      <c r="CF20" s="1355"/>
      <c r="CG20" s="1356"/>
      <c r="CI20" s="1354"/>
      <c r="CJ20" s="1335"/>
      <c r="CK20" s="1342"/>
      <c r="CL20" s="1342"/>
      <c r="CM20" s="1355"/>
      <c r="CN20" s="1355"/>
      <c r="CO20" s="1356"/>
      <c r="CP20" s="1329"/>
      <c r="CQ20" s="1358"/>
      <c r="CR20" s="1358"/>
      <c r="CS20" s="1358"/>
      <c r="CT20" s="1358"/>
      <c r="CU20" s="1359">
        <f t="shared" si="0"/>
        <v>0</v>
      </c>
      <c r="CV20" s="1359"/>
      <c r="CW20" s="1360" t="str">
        <f t="shared" si="1"/>
        <v>-</v>
      </c>
      <c r="CY20" s="1358"/>
      <c r="CZ20" s="1358"/>
      <c r="DA20" s="1358"/>
      <c r="DB20" s="1358"/>
      <c r="DC20" s="1358"/>
      <c r="DD20" s="1361" t="e">
        <f t="shared" si="2"/>
        <v>#DIV/0!</v>
      </c>
      <c r="DE20" s="1359" t="e">
        <f t="shared" si="3"/>
        <v>#DIV/0!</v>
      </c>
      <c r="DF20" s="1359" t="e">
        <f t="shared" si="4"/>
        <v>#DIV/0!</v>
      </c>
      <c r="DG20" s="1359" t="e">
        <f t="shared" si="5"/>
        <v>#DIV/0!</v>
      </c>
    </row>
    <row r="21" spans="1:111">
      <c r="A21" s="1352"/>
      <c r="B21" s="1353" t="s">
        <v>941</v>
      </c>
      <c r="C21" s="1297"/>
      <c r="D21" s="1354"/>
      <c r="E21" s="1342"/>
      <c r="F21" s="1342"/>
      <c r="G21" s="1355"/>
      <c r="H21" s="1356"/>
      <c r="I21" s="1297"/>
      <c r="J21" s="1354"/>
      <c r="K21" s="1342"/>
      <c r="L21" s="1342"/>
      <c r="M21" s="1355"/>
      <c r="N21" s="1356"/>
      <c r="O21" s="1297"/>
      <c r="P21" s="1354"/>
      <c r="Q21" s="1335"/>
      <c r="R21" s="1344"/>
      <c r="S21" s="1355"/>
      <c r="T21" s="1356"/>
      <c r="U21" s="1290"/>
      <c r="V21" s="1354"/>
      <c r="W21" s="1335"/>
      <c r="X21" s="1335"/>
      <c r="Y21" s="1335"/>
      <c r="Z21" s="1355"/>
      <c r="AA21" s="1355"/>
      <c r="AB21" s="1356"/>
      <c r="AD21" s="1354"/>
      <c r="AE21" s="1335"/>
      <c r="AF21" s="1335"/>
      <c r="AG21" s="1335"/>
      <c r="AH21" s="1355"/>
      <c r="AI21" s="1355"/>
      <c r="AJ21" s="1356"/>
      <c r="AK21" s="1299"/>
      <c r="AL21" s="1354"/>
      <c r="AM21" s="1335"/>
      <c r="AN21" s="1342"/>
      <c r="AO21" s="1344"/>
      <c r="AP21" s="1355"/>
      <c r="AQ21" s="1355"/>
      <c r="AR21" s="1356"/>
      <c r="AS21" s="1357"/>
      <c r="AT21" s="1354"/>
      <c r="AU21" s="1335"/>
      <c r="AV21" s="1342"/>
      <c r="AW21" s="1344"/>
      <c r="AX21" s="1355"/>
      <c r="AY21" s="1355"/>
      <c r="AZ21" s="1356"/>
      <c r="BA21" s="1297"/>
      <c r="BB21" s="1354"/>
      <c r="BC21" s="1335"/>
      <c r="BD21" s="1342"/>
      <c r="BE21" s="1344"/>
      <c r="BF21" s="1355"/>
      <c r="BG21" s="1355"/>
      <c r="BH21" s="1356"/>
      <c r="BI21" s="1297"/>
      <c r="BJ21" s="1354"/>
      <c r="BK21" s="1335"/>
      <c r="BL21" s="1342"/>
      <c r="BM21" s="1342"/>
      <c r="BN21" s="1342"/>
      <c r="BO21" s="1355"/>
      <c r="BP21" s="1355"/>
      <c r="BQ21" s="1356"/>
      <c r="BR21" s="247"/>
      <c r="BS21" s="1354"/>
      <c r="BT21" s="1335"/>
      <c r="BU21" s="1342"/>
      <c r="BV21" s="1342"/>
      <c r="BW21" s="1355"/>
      <c r="BX21" s="1355"/>
      <c r="BY21" s="1356"/>
      <c r="CA21" s="1354"/>
      <c r="CB21" s="1335"/>
      <c r="CC21" s="1342"/>
      <c r="CD21" s="1342"/>
      <c r="CE21" s="1355"/>
      <c r="CF21" s="1355"/>
      <c r="CG21" s="1356"/>
      <c r="CI21" s="1354"/>
      <c r="CJ21" s="1335"/>
      <c r="CK21" s="1342"/>
      <c r="CL21" s="1342"/>
      <c r="CM21" s="1355"/>
      <c r="CN21" s="1355"/>
      <c r="CO21" s="1356"/>
      <c r="CP21" s="1329"/>
      <c r="CQ21" s="1358"/>
      <c r="CR21" s="1358"/>
      <c r="CS21" s="1358"/>
      <c r="CT21" s="1358"/>
      <c r="CU21" s="1359">
        <f t="shared" si="0"/>
        <v>0</v>
      </c>
      <c r="CV21" s="1359"/>
      <c r="CW21" s="1360" t="str">
        <f t="shared" si="1"/>
        <v>-</v>
      </c>
      <c r="CY21" s="1358"/>
      <c r="CZ21" s="1358"/>
      <c r="DA21" s="1358"/>
      <c r="DB21" s="1358"/>
      <c r="DC21" s="1358"/>
      <c r="DD21" s="1361" t="e">
        <f t="shared" si="2"/>
        <v>#DIV/0!</v>
      </c>
      <c r="DE21" s="1359" t="e">
        <f t="shared" si="3"/>
        <v>#DIV/0!</v>
      </c>
      <c r="DF21" s="1359" t="e">
        <f t="shared" si="4"/>
        <v>#DIV/0!</v>
      </c>
      <c r="DG21" s="1359" t="e">
        <f t="shared" si="5"/>
        <v>#DIV/0!</v>
      </c>
    </row>
    <row r="22" spans="1:111">
      <c r="A22" s="1352"/>
      <c r="B22" s="1353" t="s">
        <v>942</v>
      </c>
      <c r="C22" s="1297"/>
      <c r="D22" s="1354"/>
      <c r="E22" s="1342"/>
      <c r="F22" s="1342"/>
      <c r="G22" s="1355"/>
      <c r="H22" s="1356"/>
      <c r="I22" s="1297"/>
      <c r="J22" s="1354"/>
      <c r="K22" s="1342"/>
      <c r="L22" s="1342"/>
      <c r="M22" s="1355"/>
      <c r="N22" s="1356"/>
      <c r="O22" s="1297"/>
      <c r="P22" s="1354"/>
      <c r="Q22" s="1335"/>
      <c r="R22" s="1344"/>
      <c r="S22" s="1355"/>
      <c r="T22" s="1356"/>
      <c r="U22" s="1290"/>
      <c r="V22" s="1354"/>
      <c r="W22" s="1335"/>
      <c r="X22" s="1335"/>
      <c r="Y22" s="1335"/>
      <c r="Z22" s="1355"/>
      <c r="AA22" s="1355"/>
      <c r="AB22" s="1356"/>
      <c r="AD22" s="1354"/>
      <c r="AE22" s="1335"/>
      <c r="AF22" s="1335"/>
      <c r="AG22" s="1335"/>
      <c r="AH22" s="1355"/>
      <c r="AI22" s="1355"/>
      <c r="AJ22" s="1356"/>
      <c r="AK22" s="1299"/>
      <c r="AL22" s="1354"/>
      <c r="AM22" s="1335"/>
      <c r="AN22" s="1342"/>
      <c r="AO22" s="1344"/>
      <c r="AP22" s="1355"/>
      <c r="AQ22" s="1355"/>
      <c r="AR22" s="1356"/>
      <c r="AS22" s="1357"/>
      <c r="AT22" s="1354"/>
      <c r="AU22" s="1335"/>
      <c r="AV22" s="1342"/>
      <c r="AW22" s="1344"/>
      <c r="AX22" s="1355"/>
      <c r="AY22" s="1355"/>
      <c r="AZ22" s="1356"/>
      <c r="BA22" s="1297"/>
      <c r="BB22" s="1354"/>
      <c r="BC22" s="1335"/>
      <c r="BD22" s="1342"/>
      <c r="BE22" s="1344"/>
      <c r="BF22" s="1355"/>
      <c r="BG22" s="1355"/>
      <c r="BH22" s="1356"/>
      <c r="BI22" s="1297"/>
      <c r="BJ22" s="1354"/>
      <c r="BK22" s="1335"/>
      <c r="BL22" s="1342"/>
      <c r="BM22" s="1342"/>
      <c r="BN22" s="1342"/>
      <c r="BO22" s="1355"/>
      <c r="BP22" s="1355"/>
      <c r="BQ22" s="1356"/>
      <c r="BR22" s="247"/>
      <c r="BS22" s="1354"/>
      <c r="BT22" s="1335"/>
      <c r="BU22" s="1342"/>
      <c r="BV22" s="1342"/>
      <c r="BW22" s="1355"/>
      <c r="BX22" s="1355"/>
      <c r="BY22" s="1356"/>
      <c r="CA22" s="1354"/>
      <c r="CB22" s="1335"/>
      <c r="CC22" s="1342"/>
      <c r="CD22" s="1342"/>
      <c r="CE22" s="1355"/>
      <c r="CF22" s="1355"/>
      <c r="CG22" s="1356"/>
      <c r="CI22" s="1354"/>
      <c r="CJ22" s="1335"/>
      <c r="CK22" s="1342"/>
      <c r="CL22" s="1342"/>
      <c r="CM22" s="1355"/>
      <c r="CN22" s="1355"/>
      <c r="CO22" s="1356"/>
      <c r="CP22" s="1329"/>
      <c r="CQ22" s="1358"/>
      <c r="CR22" s="1358"/>
      <c r="CS22" s="1358"/>
      <c r="CT22" s="1358"/>
      <c r="CU22" s="1359">
        <f t="shared" si="0"/>
        <v>0</v>
      </c>
      <c r="CV22" s="1359"/>
      <c r="CW22" s="1360" t="str">
        <f t="shared" si="1"/>
        <v>-</v>
      </c>
      <c r="CY22" s="1358"/>
      <c r="CZ22" s="1358"/>
      <c r="DA22" s="1358"/>
      <c r="DB22" s="1358"/>
      <c r="DC22" s="1358"/>
      <c r="DD22" s="1361" t="e">
        <f t="shared" si="2"/>
        <v>#DIV/0!</v>
      </c>
      <c r="DE22" s="1359" t="e">
        <f t="shared" si="3"/>
        <v>#DIV/0!</v>
      </c>
      <c r="DF22" s="1359" t="e">
        <f t="shared" si="4"/>
        <v>#DIV/0!</v>
      </c>
      <c r="DG22" s="1359" t="e">
        <f t="shared" si="5"/>
        <v>#DIV/0!</v>
      </c>
    </row>
    <row r="23" spans="1:111">
      <c r="A23" s="1352"/>
      <c r="B23" s="1353" t="s">
        <v>943</v>
      </c>
      <c r="C23" s="1297"/>
      <c r="D23" s="1354"/>
      <c r="E23" s="1342"/>
      <c r="F23" s="1342"/>
      <c r="G23" s="1355"/>
      <c r="H23" s="1356"/>
      <c r="I23" s="1297"/>
      <c r="J23" s="1354"/>
      <c r="K23" s="1342"/>
      <c r="L23" s="1342"/>
      <c r="M23" s="1355"/>
      <c r="N23" s="1356"/>
      <c r="O23" s="1297"/>
      <c r="P23" s="1354"/>
      <c r="Q23" s="1335"/>
      <c r="R23" s="1344"/>
      <c r="S23" s="1355"/>
      <c r="T23" s="1356"/>
      <c r="U23" s="1290"/>
      <c r="V23" s="1354"/>
      <c r="W23" s="1335"/>
      <c r="X23" s="1335"/>
      <c r="Y23" s="1335"/>
      <c r="Z23" s="1355"/>
      <c r="AA23" s="1355"/>
      <c r="AB23" s="1356"/>
      <c r="AD23" s="1354"/>
      <c r="AE23" s="1335"/>
      <c r="AF23" s="1335"/>
      <c r="AG23" s="1335"/>
      <c r="AH23" s="1355"/>
      <c r="AI23" s="1355"/>
      <c r="AJ23" s="1356"/>
      <c r="AK23" s="1299"/>
      <c r="AL23" s="1354"/>
      <c r="AM23" s="1335"/>
      <c r="AN23" s="1342"/>
      <c r="AO23" s="1344"/>
      <c r="AP23" s="1355"/>
      <c r="AQ23" s="1355"/>
      <c r="AR23" s="1356"/>
      <c r="AS23" s="1357"/>
      <c r="AT23" s="1354"/>
      <c r="AU23" s="1335"/>
      <c r="AV23" s="1342"/>
      <c r="AW23" s="1344"/>
      <c r="AX23" s="1355"/>
      <c r="AY23" s="1355"/>
      <c r="AZ23" s="1356"/>
      <c r="BA23" s="1297"/>
      <c r="BB23" s="1354"/>
      <c r="BC23" s="1335"/>
      <c r="BD23" s="1342"/>
      <c r="BE23" s="1344"/>
      <c r="BF23" s="1355"/>
      <c r="BG23" s="1355"/>
      <c r="BH23" s="1356"/>
      <c r="BI23" s="1297"/>
      <c r="BJ23" s="1354"/>
      <c r="BK23" s="1335"/>
      <c r="BL23" s="1342"/>
      <c r="BM23" s="1342"/>
      <c r="BN23" s="1342"/>
      <c r="BO23" s="1355"/>
      <c r="BP23" s="1355"/>
      <c r="BQ23" s="1356"/>
      <c r="BR23" s="247"/>
      <c r="BS23" s="1354"/>
      <c r="BT23" s="1335"/>
      <c r="BU23" s="1342"/>
      <c r="BV23" s="1342"/>
      <c r="BW23" s="1355"/>
      <c r="BX23" s="1355"/>
      <c r="BY23" s="1356"/>
      <c r="CA23" s="1354"/>
      <c r="CB23" s="1335"/>
      <c r="CC23" s="1342"/>
      <c r="CD23" s="1342"/>
      <c r="CE23" s="1355"/>
      <c r="CF23" s="1355"/>
      <c r="CG23" s="1356"/>
      <c r="CI23" s="1354"/>
      <c r="CJ23" s="1335"/>
      <c r="CK23" s="1342"/>
      <c r="CL23" s="1342"/>
      <c r="CM23" s="1355"/>
      <c r="CN23" s="1355"/>
      <c r="CO23" s="1356"/>
      <c r="CP23" s="1329"/>
      <c r="CQ23" s="1358"/>
      <c r="CR23" s="1358"/>
      <c r="CS23" s="1358"/>
      <c r="CT23" s="1358"/>
      <c r="CU23" s="1359">
        <f t="shared" si="0"/>
        <v>0</v>
      </c>
      <c r="CV23" s="1359"/>
      <c r="CW23" s="1360" t="str">
        <f t="shared" si="1"/>
        <v>-</v>
      </c>
      <c r="CY23" s="1358"/>
      <c r="CZ23" s="1358"/>
      <c r="DA23" s="1358"/>
      <c r="DB23" s="1358"/>
      <c r="DC23" s="1358"/>
      <c r="DD23" s="1361" t="e">
        <f t="shared" si="2"/>
        <v>#DIV/0!</v>
      </c>
      <c r="DE23" s="1359" t="e">
        <f t="shared" si="3"/>
        <v>#DIV/0!</v>
      </c>
      <c r="DF23" s="1359" t="e">
        <f t="shared" si="4"/>
        <v>#DIV/0!</v>
      </c>
      <c r="DG23" s="1359" t="e">
        <f t="shared" si="5"/>
        <v>#DIV/0!</v>
      </c>
    </row>
    <row r="24" spans="1:111">
      <c r="A24" s="1352"/>
      <c r="B24" s="1353" t="s">
        <v>944</v>
      </c>
      <c r="C24" s="1297"/>
      <c r="D24" s="1354"/>
      <c r="E24" s="1342"/>
      <c r="F24" s="1342"/>
      <c r="G24" s="1355"/>
      <c r="H24" s="1356"/>
      <c r="I24" s="1297"/>
      <c r="J24" s="1354"/>
      <c r="K24" s="1342"/>
      <c r="L24" s="1342"/>
      <c r="M24" s="1355"/>
      <c r="N24" s="1356"/>
      <c r="O24" s="1297"/>
      <c r="P24" s="1354"/>
      <c r="Q24" s="1335"/>
      <c r="R24" s="1344"/>
      <c r="S24" s="1355"/>
      <c r="T24" s="1356"/>
      <c r="U24" s="1290"/>
      <c r="V24" s="1354"/>
      <c r="W24" s="1335"/>
      <c r="X24" s="1335"/>
      <c r="Y24" s="1335"/>
      <c r="Z24" s="1355"/>
      <c r="AA24" s="1355"/>
      <c r="AB24" s="1356"/>
      <c r="AD24" s="1354"/>
      <c r="AE24" s="1335"/>
      <c r="AF24" s="1335"/>
      <c r="AG24" s="1335"/>
      <c r="AH24" s="1355"/>
      <c r="AI24" s="1355"/>
      <c r="AJ24" s="1356"/>
      <c r="AK24" s="1299"/>
      <c r="AL24" s="1354"/>
      <c r="AM24" s="1335"/>
      <c r="AN24" s="1342"/>
      <c r="AO24" s="1344"/>
      <c r="AP24" s="1355"/>
      <c r="AQ24" s="1355"/>
      <c r="AR24" s="1356"/>
      <c r="AS24" s="1357"/>
      <c r="AT24" s="1354"/>
      <c r="AU24" s="1335"/>
      <c r="AV24" s="1342"/>
      <c r="AW24" s="1344"/>
      <c r="AX24" s="1355"/>
      <c r="AY24" s="1355"/>
      <c r="AZ24" s="1356"/>
      <c r="BA24" s="1297"/>
      <c r="BB24" s="1354"/>
      <c r="BC24" s="1335"/>
      <c r="BD24" s="1342"/>
      <c r="BE24" s="1344"/>
      <c r="BF24" s="1355"/>
      <c r="BG24" s="1355"/>
      <c r="BH24" s="1356"/>
      <c r="BI24" s="1297"/>
      <c r="BJ24" s="1354"/>
      <c r="BK24" s="1335"/>
      <c r="BL24" s="1342"/>
      <c r="BM24" s="1342"/>
      <c r="BN24" s="1342"/>
      <c r="BO24" s="1355"/>
      <c r="BP24" s="1355"/>
      <c r="BQ24" s="1356"/>
      <c r="BR24" s="247"/>
      <c r="BS24" s="1354"/>
      <c r="BT24" s="1335"/>
      <c r="BU24" s="1342"/>
      <c r="BV24" s="1342"/>
      <c r="BW24" s="1355"/>
      <c r="BX24" s="1355"/>
      <c r="BY24" s="1356"/>
      <c r="CA24" s="1354"/>
      <c r="CB24" s="1335"/>
      <c r="CC24" s="1342"/>
      <c r="CD24" s="1342"/>
      <c r="CE24" s="1355"/>
      <c r="CF24" s="1355"/>
      <c r="CG24" s="1356"/>
      <c r="CI24" s="1354"/>
      <c r="CJ24" s="1335"/>
      <c r="CK24" s="1342"/>
      <c r="CL24" s="1342"/>
      <c r="CM24" s="1355"/>
      <c r="CN24" s="1355"/>
      <c r="CO24" s="1356"/>
      <c r="CP24" s="1329"/>
      <c r="CQ24" s="1358"/>
      <c r="CR24" s="1358"/>
      <c r="CS24" s="1358"/>
      <c r="CT24" s="1358"/>
      <c r="CU24" s="1359">
        <f t="shared" si="0"/>
        <v>0</v>
      </c>
      <c r="CV24" s="1359"/>
      <c r="CW24" s="1360" t="str">
        <f t="shared" si="1"/>
        <v>-</v>
      </c>
      <c r="CY24" s="1358"/>
      <c r="CZ24" s="1358"/>
      <c r="DA24" s="1358"/>
      <c r="DB24" s="1358"/>
      <c r="DC24" s="1358"/>
      <c r="DD24" s="1361" t="e">
        <f t="shared" si="2"/>
        <v>#DIV/0!</v>
      </c>
      <c r="DE24" s="1359" t="e">
        <f t="shared" si="3"/>
        <v>#DIV/0!</v>
      </c>
      <c r="DF24" s="1359" t="e">
        <f t="shared" si="4"/>
        <v>#DIV/0!</v>
      </c>
      <c r="DG24" s="1359" t="e">
        <f t="shared" si="5"/>
        <v>#DIV/0!</v>
      </c>
    </row>
    <row r="25" spans="1:111">
      <c r="A25" s="1363"/>
      <c r="B25" s="1364" t="s">
        <v>945</v>
      </c>
      <c r="C25" s="1297"/>
      <c r="D25" s="1365"/>
      <c r="E25" s="1366"/>
      <c r="F25" s="1366"/>
      <c r="G25" s="1367"/>
      <c r="H25" s="1368"/>
      <c r="I25" s="1297"/>
      <c r="J25" s="1365"/>
      <c r="K25" s="1366"/>
      <c r="L25" s="1366"/>
      <c r="M25" s="1367"/>
      <c r="N25" s="1368"/>
      <c r="O25" s="1297"/>
      <c r="P25" s="1365"/>
      <c r="Q25" s="1366"/>
      <c r="R25" s="1369"/>
      <c r="S25" s="1367"/>
      <c r="T25" s="1368"/>
      <c r="U25" s="1290"/>
      <c r="V25" s="1365"/>
      <c r="W25" s="1366"/>
      <c r="X25" s="1366"/>
      <c r="Y25" s="1366"/>
      <c r="Z25" s="1367"/>
      <c r="AA25" s="1367"/>
      <c r="AB25" s="1368"/>
      <c r="AD25" s="1365"/>
      <c r="AE25" s="1366"/>
      <c r="AF25" s="1366"/>
      <c r="AG25" s="1366"/>
      <c r="AH25" s="1367"/>
      <c r="AI25" s="1367"/>
      <c r="AJ25" s="1368"/>
      <c r="AK25" s="1299"/>
      <c r="AL25" s="1365"/>
      <c r="AM25" s="1366"/>
      <c r="AN25" s="1366"/>
      <c r="AO25" s="1369"/>
      <c r="AP25" s="1367"/>
      <c r="AQ25" s="1367"/>
      <c r="AR25" s="1368"/>
      <c r="AS25" s="1357"/>
      <c r="AT25" s="1365"/>
      <c r="AU25" s="1366"/>
      <c r="AV25" s="1366"/>
      <c r="AW25" s="1369"/>
      <c r="AX25" s="1367"/>
      <c r="AY25" s="1367"/>
      <c r="AZ25" s="1368"/>
      <c r="BA25" s="1297"/>
      <c r="BB25" s="1365"/>
      <c r="BC25" s="1366"/>
      <c r="BD25" s="1366"/>
      <c r="BE25" s="1369"/>
      <c r="BF25" s="1367"/>
      <c r="BG25" s="1367"/>
      <c r="BH25" s="1368"/>
      <c r="BI25" s="1297"/>
      <c r="BJ25" s="1365"/>
      <c r="BK25" s="1366"/>
      <c r="BL25" s="1366"/>
      <c r="BM25" s="1366"/>
      <c r="BN25" s="1366"/>
      <c r="BO25" s="1367"/>
      <c r="BP25" s="1367"/>
      <c r="BQ25" s="1368"/>
      <c r="BR25" s="247"/>
      <c r="BS25" s="1365"/>
      <c r="BT25" s="1366"/>
      <c r="BU25" s="1366"/>
      <c r="BV25" s="1366"/>
      <c r="BW25" s="1367"/>
      <c r="BX25" s="1367"/>
      <c r="BY25" s="1368"/>
      <c r="CA25" s="1365"/>
      <c r="CB25" s="1366"/>
      <c r="CC25" s="1366"/>
      <c r="CD25" s="1366"/>
      <c r="CE25" s="1367"/>
      <c r="CF25" s="1367"/>
      <c r="CG25" s="1368"/>
      <c r="CI25" s="1365"/>
      <c r="CJ25" s="1366"/>
      <c r="CK25" s="1366"/>
      <c r="CL25" s="1366"/>
      <c r="CM25" s="1367"/>
      <c r="CN25" s="1367"/>
      <c r="CO25" s="1368"/>
      <c r="CP25" s="1329"/>
      <c r="CQ25" s="1370"/>
      <c r="CR25" s="1370"/>
      <c r="CS25" s="1370"/>
      <c r="CT25" s="1370"/>
      <c r="CU25" s="1371">
        <f t="shared" si="0"/>
        <v>0</v>
      </c>
      <c r="CV25" s="1371"/>
      <c r="CW25" s="1372" t="str">
        <f t="shared" si="1"/>
        <v>-</v>
      </c>
      <c r="CY25" s="1370"/>
      <c r="CZ25" s="1370"/>
      <c r="DA25" s="1370"/>
      <c r="DB25" s="1370"/>
      <c r="DC25" s="1370"/>
      <c r="DD25" s="1373" t="e">
        <f t="shared" si="2"/>
        <v>#DIV/0!</v>
      </c>
      <c r="DE25" s="1371" t="e">
        <f t="shared" si="3"/>
        <v>#DIV/0!</v>
      </c>
      <c r="DF25" s="1371" t="e">
        <f t="shared" si="4"/>
        <v>#DIV/0!</v>
      </c>
      <c r="DG25" s="1371" t="e">
        <f t="shared" si="5"/>
        <v>#DIV/0!</v>
      </c>
    </row>
    <row r="26" spans="1:111" s="1380" customFormat="1">
      <c r="A26" s="1374"/>
      <c r="B26" s="1374"/>
      <c r="C26" s="1374"/>
      <c r="D26" s="1375"/>
      <c r="E26" s="1375"/>
      <c r="F26" s="1375"/>
      <c r="G26" s="1375"/>
      <c r="H26" s="1375"/>
      <c r="I26" s="1374"/>
      <c r="J26" s="1375"/>
      <c r="K26" s="1375"/>
      <c r="L26" s="1375"/>
      <c r="M26" s="1375"/>
      <c r="N26" s="1375"/>
      <c r="O26" s="1374"/>
      <c r="P26" s="1375"/>
      <c r="Q26" s="1375"/>
      <c r="R26" s="1375"/>
      <c r="S26" s="1375"/>
      <c r="T26" s="1375"/>
      <c r="U26" s="1376"/>
      <c r="V26" s="1375"/>
      <c r="W26" s="1375"/>
      <c r="X26" s="1375"/>
      <c r="Y26" s="1375"/>
      <c r="Z26" s="1375"/>
      <c r="AA26" s="1375"/>
      <c r="AB26" s="1375"/>
      <c r="AC26" s="292"/>
      <c r="AD26" s="1375"/>
      <c r="AE26" s="1375"/>
      <c r="AF26" s="1375"/>
      <c r="AG26" s="1375"/>
      <c r="AH26" s="1375"/>
      <c r="AI26" s="1375"/>
      <c r="AJ26" s="1375"/>
      <c r="AK26" s="1374"/>
      <c r="AL26" s="1375"/>
      <c r="AM26" s="1375"/>
      <c r="AN26" s="1375"/>
      <c r="AO26" s="1377"/>
      <c r="AP26" s="1375"/>
      <c r="AQ26" s="1375"/>
      <c r="AR26" s="1375"/>
      <c r="AS26" s="1378"/>
      <c r="AT26" s="1375"/>
      <c r="AU26" s="1375"/>
      <c r="AV26" s="1375"/>
      <c r="AW26" s="1377"/>
      <c r="AX26" s="1375"/>
      <c r="AY26" s="1375"/>
      <c r="AZ26" s="1375"/>
      <c r="BA26" s="1374"/>
      <c r="BB26" s="1375"/>
      <c r="BC26" s="1375"/>
      <c r="BD26" s="1375"/>
      <c r="BE26" s="1377"/>
      <c r="BF26" s="1375"/>
      <c r="BG26" s="1375"/>
      <c r="BH26" s="1375"/>
      <c r="BI26" s="1374"/>
      <c r="BJ26" s="1375"/>
      <c r="BK26" s="1375"/>
      <c r="BL26" s="1375"/>
      <c r="BM26" s="1375"/>
      <c r="BN26" s="1375"/>
      <c r="BO26" s="1375"/>
      <c r="BP26" s="1375"/>
      <c r="BQ26" s="1375"/>
      <c r="BR26" s="292"/>
      <c r="BS26" s="1375"/>
      <c r="BT26" s="1375"/>
      <c r="BU26" s="1375"/>
      <c r="BV26" s="1375"/>
      <c r="BW26" s="1375"/>
      <c r="BX26" s="1375"/>
      <c r="BY26" s="1375"/>
      <c r="BZ26" s="292"/>
      <c r="CA26" s="1375"/>
      <c r="CB26" s="1375"/>
      <c r="CC26" s="1375"/>
      <c r="CD26" s="1375"/>
      <c r="CE26" s="1375"/>
      <c r="CF26" s="1375"/>
      <c r="CG26" s="1375"/>
      <c r="CH26" s="292"/>
      <c r="CI26" s="1375"/>
      <c r="CJ26" s="1375"/>
      <c r="CK26" s="1375"/>
      <c r="CL26" s="1375"/>
      <c r="CM26" s="1375"/>
      <c r="CN26" s="1375"/>
      <c r="CO26" s="1375"/>
      <c r="CP26" s="1379"/>
      <c r="CQ26" s="1375"/>
      <c r="CR26" s="1375"/>
      <c r="CS26" s="1375"/>
      <c r="CT26" s="1375"/>
      <c r="CU26" s="1375"/>
      <c r="CV26" s="1375"/>
      <c r="CW26" s="1375" t="str">
        <f t="shared" si="1"/>
        <v>-</v>
      </c>
      <c r="CY26" s="1375"/>
      <c r="CZ26" s="1375"/>
      <c r="DA26" s="1375"/>
      <c r="DB26" s="1375"/>
      <c r="DC26" s="1375"/>
      <c r="DD26" s="1381"/>
      <c r="DE26" s="1375"/>
      <c r="DF26" s="1375"/>
      <c r="DG26" s="1375"/>
    </row>
    <row r="27" spans="1:111">
      <c r="A27" s="2353" t="s">
        <v>21</v>
      </c>
      <c r="B27" s="2353"/>
      <c r="C27" s="1297"/>
      <c r="D27" s="1322"/>
      <c r="E27" s="1322"/>
      <c r="F27" s="1322"/>
      <c r="G27" s="1324"/>
      <c r="H27" s="1325"/>
      <c r="I27" s="1297"/>
      <c r="J27" s="1322"/>
      <c r="K27" s="1323"/>
      <c r="L27" s="1323"/>
      <c r="M27" s="1324"/>
      <c r="N27" s="1325"/>
      <c r="O27" s="1362"/>
      <c r="P27" s="1322"/>
      <c r="Q27" s="1323"/>
      <c r="R27" s="1326"/>
      <c r="S27" s="1324"/>
      <c r="T27" s="1325"/>
      <c r="U27" s="1318"/>
      <c r="V27" s="1322"/>
      <c r="W27" s="1323"/>
      <c r="X27" s="1326"/>
      <c r="Y27" s="1326"/>
      <c r="Z27" s="1324"/>
      <c r="AA27" s="1324"/>
      <c r="AB27" s="1325"/>
      <c r="AD27" s="1322"/>
      <c r="AE27" s="1323"/>
      <c r="AF27" s="1326"/>
      <c r="AG27" s="1326"/>
      <c r="AH27" s="1324"/>
      <c r="AI27" s="1324"/>
      <c r="AJ27" s="1325"/>
      <c r="AK27" s="1382"/>
      <c r="AL27" s="1322"/>
      <c r="AM27" s="1326"/>
      <c r="AN27" s="1326"/>
      <c r="AO27" s="1326"/>
      <c r="AP27" s="1324"/>
      <c r="AQ27" s="1324"/>
      <c r="AR27" s="1325"/>
      <c r="AS27" s="1362"/>
      <c r="AT27" s="1322"/>
      <c r="AU27" s="1326"/>
      <c r="AV27" s="1326"/>
      <c r="AW27" s="1326"/>
      <c r="AX27" s="1324"/>
      <c r="AY27" s="1324"/>
      <c r="AZ27" s="1325"/>
      <c r="BA27" s="1362"/>
      <c r="BB27" s="1322"/>
      <c r="BC27" s="1326"/>
      <c r="BD27" s="1326"/>
      <c r="BE27" s="1326"/>
      <c r="BF27" s="1324"/>
      <c r="BG27" s="1324"/>
      <c r="BH27" s="1325"/>
      <c r="BI27" s="1362"/>
      <c r="BJ27" s="1322"/>
      <c r="BK27" s="1326"/>
      <c r="BL27" s="1326"/>
      <c r="BM27" s="1326"/>
      <c r="BN27" s="1326"/>
      <c r="BO27" s="1324"/>
      <c r="BP27" s="1324"/>
      <c r="BQ27" s="1325"/>
      <c r="BR27" s="182"/>
      <c r="BS27" s="1322"/>
      <c r="BT27" s="1326"/>
      <c r="BU27" s="1326"/>
      <c r="BV27" s="1326"/>
      <c r="BW27" s="1324"/>
      <c r="BX27" s="1324"/>
      <c r="BY27" s="1325"/>
      <c r="BZ27" s="1383"/>
      <c r="CA27" s="1322"/>
      <c r="CB27" s="1326"/>
      <c r="CC27" s="1326"/>
      <c r="CD27" s="1326"/>
      <c r="CE27" s="1324"/>
      <c r="CF27" s="1324"/>
      <c r="CG27" s="1325"/>
      <c r="CI27" s="1322"/>
      <c r="CJ27" s="1326"/>
      <c r="CK27" s="1326"/>
      <c r="CL27" s="1326"/>
      <c r="CM27" s="1324"/>
      <c r="CN27" s="1324"/>
      <c r="CO27" s="1325"/>
      <c r="CP27" s="1329"/>
      <c r="CQ27" s="1330"/>
      <c r="CR27" s="1330"/>
      <c r="CS27" s="1330"/>
      <c r="CT27" s="1330"/>
      <c r="CU27" s="1331">
        <f t="shared" ref="CU27:CU39" si="6">CQ27-CS27</f>
        <v>0</v>
      </c>
      <c r="CV27" s="1331"/>
      <c r="CW27" s="1332" t="str">
        <f t="shared" si="1"/>
        <v>-</v>
      </c>
      <c r="CY27" s="1330"/>
      <c r="CZ27" s="1330"/>
      <c r="DA27" s="1330"/>
      <c r="DB27" s="1330"/>
      <c r="DC27" s="1330"/>
      <c r="DD27" s="1333" t="e">
        <f t="shared" ref="DD27:DD39" si="7">CY27/$DC27-1</f>
        <v>#DIV/0!</v>
      </c>
      <c r="DE27" s="1331" t="e">
        <f t="shared" ref="DE27:DE39" si="8">CZ27/$DC27-1</f>
        <v>#DIV/0!</v>
      </c>
      <c r="DF27" s="1331" t="e">
        <f t="shared" ref="DF27:DF39" si="9">DA27/$DC27-1</f>
        <v>#DIV/0!</v>
      </c>
      <c r="DG27" s="1331" t="e">
        <f t="shared" ref="DG27:DG39" si="10">DB27/$DC27-1</f>
        <v>#DIV/0!</v>
      </c>
    </row>
    <row r="28" spans="1:111">
      <c r="A28" s="1384"/>
      <c r="B28" s="1385" t="s">
        <v>935</v>
      </c>
      <c r="C28" s="1297"/>
      <c r="D28" s="1386"/>
      <c r="E28" s="1387"/>
      <c r="F28" s="1335"/>
      <c r="G28" s="1388"/>
      <c r="H28" s="1389"/>
      <c r="I28" s="1297"/>
      <c r="J28" s="1386"/>
      <c r="K28" s="1387"/>
      <c r="L28" s="1335"/>
      <c r="M28" s="1388"/>
      <c r="N28" s="1389"/>
      <c r="O28" s="1297"/>
      <c r="P28" s="1386"/>
      <c r="Q28" s="1387"/>
      <c r="R28" s="1337"/>
      <c r="S28" s="1388"/>
      <c r="T28" s="1389"/>
      <c r="U28" s="1390"/>
      <c r="V28" s="1386"/>
      <c r="W28" s="1387"/>
      <c r="X28" s="1387"/>
      <c r="Y28" s="1387"/>
      <c r="Z28" s="1388"/>
      <c r="AA28" s="1388"/>
      <c r="AB28" s="1389"/>
      <c r="AD28" s="1386"/>
      <c r="AE28" s="1387"/>
      <c r="AF28" s="1387"/>
      <c r="AG28" s="1387"/>
      <c r="AH28" s="1388"/>
      <c r="AI28" s="1388"/>
      <c r="AJ28" s="1389"/>
      <c r="AK28" s="1299"/>
      <c r="AL28" s="1386"/>
      <c r="AM28" s="1387"/>
      <c r="AN28" s="1335"/>
      <c r="AO28" s="1337"/>
      <c r="AP28" s="1388"/>
      <c r="AQ28" s="1388"/>
      <c r="AR28" s="1389"/>
      <c r="AS28" s="1357"/>
      <c r="AT28" s="1386"/>
      <c r="AU28" s="1387"/>
      <c r="AV28" s="1335"/>
      <c r="AW28" s="1337"/>
      <c r="AX28" s="1388"/>
      <c r="AY28" s="1388"/>
      <c r="AZ28" s="1389"/>
      <c r="BB28" s="1386"/>
      <c r="BC28" s="1387"/>
      <c r="BD28" s="1335"/>
      <c r="BE28" s="1337"/>
      <c r="BF28" s="1388"/>
      <c r="BG28" s="1388"/>
      <c r="BH28" s="1389"/>
      <c r="BJ28" s="1386"/>
      <c r="BK28" s="1387"/>
      <c r="BL28" s="1335"/>
      <c r="BM28" s="1335"/>
      <c r="BN28" s="1335"/>
      <c r="BO28" s="1388"/>
      <c r="BP28" s="1388"/>
      <c r="BQ28" s="1389"/>
      <c r="BR28" s="247"/>
      <c r="BS28" s="1386"/>
      <c r="BT28" s="1387"/>
      <c r="BU28" s="1335"/>
      <c r="BV28" s="1335"/>
      <c r="BW28" s="1388"/>
      <c r="BX28" s="1388"/>
      <c r="BY28" s="1389"/>
      <c r="BZ28" s="1383"/>
      <c r="CA28" s="1386"/>
      <c r="CB28" s="1387"/>
      <c r="CC28" s="1335"/>
      <c r="CD28" s="1335"/>
      <c r="CE28" s="1388"/>
      <c r="CF28" s="1388"/>
      <c r="CG28" s="1389"/>
      <c r="CI28" s="1386"/>
      <c r="CJ28" s="1387"/>
      <c r="CK28" s="1335"/>
      <c r="CL28" s="1335"/>
      <c r="CM28" s="1388"/>
      <c r="CN28" s="1388"/>
      <c r="CO28" s="1389"/>
      <c r="CP28" s="1329"/>
      <c r="CQ28" s="1391"/>
      <c r="CR28" s="1391"/>
      <c r="CS28" s="1391"/>
      <c r="CT28" s="1391"/>
      <c r="CU28" s="1392">
        <f t="shared" si="6"/>
        <v>0</v>
      </c>
      <c r="CV28" s="1392"/>
      <c r="CW28" s="1393" t="str">
        <f t="shared" si="1"/>
        <v>-</v>
      </c>
      <c r="CY28" s="1391"/>
      <c r="CZ28" s="1391"/>
      <c r="DA28" s="1391"/>
      <c r="DB28" s="1391"/>
      <c r="DC28" s="1391"/>
      <c r="DD28" s="1394" t="e">
        <f t="shared" si="7"/>
        <v>#DIV/0!</v>
      </c>
      <c r="DE28" s="1392" t="e">
        <f t="shared" si="8"/>
        <v>#DIV/0!</v>
      </c>
      <c r="DF28" s="1392" t="e">
        <f t="shared" si="9"/>
        <v>#DIV/0!</v>
      </c>
      <c r="DG28" s="1392" t="e">
        <f t="shared" si="10"/>
        <v>#DIV/0!</v>
      </c>
    </row>
    <row r="29" spans="1:111">
      <c r="A29" s="1352"/>
      <c r="B29" s="1353" t="s">
        <v>936</v>
      </c>
      <c r="C29" s="1297"/>
      <c r="D29" s="1354"/>
      <c r="E29" s="1335"/>
      <c r="F29" s="1335"/>
      <c r="G29" s="1355"/>
      <c r="H29" s="1356"/>
      <c r="I29" s="1297"/>
      <c r="J29" s="1354"/>
      <c r="K29" s="1335"/>
      <c r="L29" s="1335"/>
      <c r="M29" s="1355"/>
      <c r="N29" s="1356"/>
      <c r="O29" s="1362"/>
      <c r="P29" s="1354"/>
      <c r="Q29" s="1335"/>
      <c r="R29" s="1337"/>
      <c r="S29" s="1355"/>
      <c r="T29" s="1356"/>
      <c r="U29" s="1290"/>
      <c r="V29" s="1354"/>
      <c r="W29" s="1335"/>
      <c r="X29" s="1335"/>
      <c r="Y29" s="1335"/>
      <c r="Z29" s="1355"/>
      <c r="AA29" s="1355"/>
      <c r="AB29" s="1356"/>
      <c r="AC29" s="1395"/>
      <c r="AD29" s="1354"/>
      <c r="AE29" s="1335"/>
      <c r="AF29" s="1335"/>
      <c r="AG29" s="1335"/>
      <c r="AH29" s="1355"/>
      <c r="AI29" s="1355"/>
      <c r="AJ29" s="1356"/>
      <c r="AK29" s="1299"/>
      <c r="AL29" s="1354"/>
      <c r="AM29" s="1335"/>
      <c r="AN29" s="1335"/>
      <c r="AO29" s="1337"/>
      <c r="AP29" s="1355"/>
      <c r="AQ29" s="1355"/>
      <c r="AR29" s="1356"/>
      <c r="AS29" s="1357"/>
      <c r="AT29" s="1354"/>
      <c r="AU29" s="1335"/>
      <c r="AV29" s="1335"/>
      <c r="AW29" s="1337"/>
      <c r="AX29" s="1355"/>
      <c r="AY29" s="1355"/>
      <c r="AZ29" s="1356"/>
      <c r="BB29" s="1354"/>
      <c r="BC29" s="1335"/>
      <c r="BD29" s="1335"/>
      <c r="BE29" s="1337"/>
      <c r="BF29" s="1355"/>
      <c r="BG29" s="1355"/>
      <c r="BH29" s="1356"/>
      <c r="BI29" s="247"/>
      <c r="BJ29" s="1354"/>
      <c r="BK29" s="1335"/>
      <c r="BL29" s="1335"/>
      <c r="BM29" s="1335"/>
      <c r="BN29" s="1335"/>
      <c r="BO29" s="1355"/>
      <c r="BP29" s="1355"/>
      <c r="BQ29" s="1356"/>
      <c r="BR29" s="247"/>
      <c r="BS29" s="1354"/>
      <c r="BT29" s="1335"/>
      <c r="BU29" s="1335"/>
      <c r="BV29" s="1335"/>
      <c r="BW29" s="1355"/>
      <c r="BX29" s="1355"/>
      <c r="BY29" s="1356"/>
      <c r="CA29" s="1354"/>
      <c r="CB29" s="1335"/>
      <c r="CC29" s="1335"/>
      <c r="CD29" s="1335"/>
      <c r="CE29" s="1355"/>
      <c r="CF29" s="1355"/>
      <c r="CG29" s="1356"/>
      <c r="CI29" s="1354"/>
      <c r="CJ29" s="1337"/>
      <c r="CK29" s="1335"/>
      <c r="CL29" s="1335"/>
      <c r="CM29" s="1355"/>
      <c r="CN29" s="1355"/>
      <c r="CO29" s="1356"/>
      <c r="CP29" s="1329"/>
      <c r="CQ29" s="1391"/>
      <c r="CR29" s="1391"/>
      <c r="CS29" s="1391"/>
      <c r="CT29" s="1391"/>
      <c r="CU29" s="1359">
        <f t="shared" si="6"/>
        <v>0</v>
      </c>
      <c r="CV29" s="1359"/>
      <c r="CW29" s="1360" t="str">
        <f t="shared" si="1"/>
        <v>-</v>
      </c>
      <c r="CY29" s="1391"/>
      <c r="CZ29" s="1391"/>
      <c r="DA29" s="1391"/>
      <c r="DB29" s="1391"/>
      <c r="DC29" s="1391"/>
      <c r="DD29" s="1361" t="e">
        <f t="shared" si="7"/>
        <v>#DIV/0!</v>
      </c>
      <c r="DE29" s="1359" t="e">
        <f t="shared" si="8"/>
        <v>#DIV/0!</v>
      </c>
      <c r="DF29" s="1359" t="e">
        <f t="shared" si="9"/>
        <v>#DIV/0!</v>
      </c>
      <c r="DG29" s="1359" t="e">
        <f t="shared" si="10"/>
        <v>#DIV/0!</v>
      </c>
    </row>
    <row r="30" spans="1:111">
      <c r="A30" s="1352"/>
      <c r="B30" s="1353" t="s">
        <v>937</v>
      </c>
      <c r="C30" s="1297"/>
      <c r="D30" s="1354"/>
      <c r="E30" s="1335"/>
      <c r="F30" s="1335"/>
      <c r="G30" s="1355"/>
      <c r="H30" s="1356"/>
      <c r="I30" s="1297"/>
      <c r="J30" s="1354"/>
      <c r="K30" s="1335"/>
      <c r="L30" s="1335"/>
      <c r="M30" s="1355"/>
      <c r="N30" s="1356"/>
      <c r="O30" s="1297"/>
      <c r="P30" s="1354"/>
      <c r="Q30" s="1335"/>
      <c r="R30" s="1337"/>
      <c r="S30" s="1355"/>
      <c r="T30" s="1356"/>
      <c r="U30" s="1290"/>
      <c r="V30" s="1354"/>
      <c r="W30" s="1335"/>
      <c r="X30" s="1335"/>
      <c r="Y30" s="1335"/>
      <c r="Z30" s="1355"/>
      <c r="AA30" s="1355"/>
      <c r="AB30" s="1356"/>
      <c r="AD30" s="1354"/>
      <c r="AE30" s="1335"/>
      <c r="AF30" s="1335"/>
      <c r="AG30" s="1335"/>
      <c r="AH30" s="1355"/>
      <c r="AI30" s="1355"/>
      <c r="AJ30" s="1356"/>
      <c r="AK30" s="1299"/>
      <c r="AL30" s="1354"/>
      <c r="AM30" s="1335"/>
      <c r="AN30" s="1335"/>
      <c r="AO30" s="1337"/>
      <c r="AP30" s="1355"/>
      <c r="AQ30" s="1355"/>
      <c r="AR30" s="1356"/>
      <c r="AS30" s="1357"/>
      <c r="AT30" s="1354"/>
      <c r="AU30" s="1335"/>
      <c r="AV30" s="1335"/>
      <c r="AW30" s="1337"/>
      <c r="AX30" s="1355"/>
      <c r="AY30" s="1355"/>
      <c r="AZ30" s="1356"/>
      <c r="BA30" s="1297"/>
      <c r="BB30" s="1354"/>
      <c r="BC30" s="1335"/>
      <c r="BD30" s="1335"/>
      <c r="BE30" s="1337"/>
      <c r="BF30" s="1355"/>
      <c r="BG30" s="1355"/>
      <c r="BH30" s="1356"/>
      <c r="BI30" s="247"/>
      <c r="BJ30" s="1354"/>
      <c r="BK30" s="1335"/>
      <c r="BL30" s="1335"/>
      <c r="BM30" s="1335"/>
      <c r="BN30" s="1335"/>
      <c r="BO30" s="1355"/>
      <c r="BP30" s="1355"/>
      <c r="BQ30" s="1356"/>
      <c r="BR30" s="247"/>
      <c r="BS30" s="1354"/>
      <c r="BT30" s="1335"/>
      <c r="BU30" s="1335"/>
      <c r="BV30" s="1335"/>
      <c r="BW30" s="1355"/>
      <c r="BX30" s="1355"/>
      <c r="BY30" s="1356"/>
      <c r="CA30" s="1354"/>
      <c r="CB30" s="1335"/>
      <c r="CC30" s="1335"/>
      <c r="CD30" s="1335"/>
      <c r="CE30" s="1355"/>
      <c r="CF30" s="1355"/>
      <c r="CG30" s="1356"/>
      <c r="CI30" s="1354"/>
      <c r="CJ30" s="1337"/>
      <c r="CK30" s="1335"/>
      <c r="CL30" s="1335"/>
      <c r="CM30" s="1355"/>
      <c r="CN30" s="1355"/>
      <c r="CO30" s="1356"/>
      <c r="CP30" s="1329"/>
      <c r="CQ30" s="1391"/>
      <c r="CR30" s="1391"/>
      <c r="CS30" s="1391"/>
      <c r="CT30" s="1391"/>
      <c r="CU30" s="1359">
        <f t="shared" si="6"/>
        <v>0</v>
      </c>
      <c r="CV30" s="1359"/>
      <c r="CW30" s="1360" t="str">
        <f t="shared" si="1"/>
        <v>-</v>
      </c>
      <c r="CY30" s="1391"/>
      <c r="CZ30" s="1391"/>
      <c r="DA30" s="1391"/>
      <c r="DB30" s="1391"/>
      <c r="DC30" s="1391"/>
      <c r="DD30" s="1361" t="e">
        <f t="shared" si="7"/>
        <v>#DIV/0!</v>
      </c>
      <c r="DE30" s="1359" t="e">
        <f t="shared" si="8"/>
        <v>#DIV/0!</v>
      </c>
      <c r="DF30" s="1359" t="e">
        <f t="shared" si="9"/>
        <v>#DIV/0!</v>
      </c>
      <c r="DG30" s="1359" t="e">
        <f t="shared" si="10"/>
        <v>#DIV/0!</v>
      </c>
    </row>
    <row r="31" spans="1:111">
      <c r="A31" s="1352"/>
      <c r="B31" s="1353" t="s">
        <v>938</v>
      </c>
      <c r="C31" s="1297"/>
      <c r="D31" s="1354"/>
      <c r="E31" s="1335"/>
      <c r="F31" s="1335"/>
      <c r="G31" s="1355"/>
      <c r="H31" s="1356"/>
      <c r="I31" s="1297"/>
      <c r="J31" s="1354"/>
      <c r="K31" s="1335"/>
      <c r="L31" s="1335"/>
      <c r="M31" s="1355"/>
      <c r="N31" s="1356"/>
      <c r="O31" s="1297"/>
      <c r="P31" s="1354"/>
      <c r="Q31" s="1335"/>
      <c r="R31" s="1337"/>
      <c r="S31" s="1355"/>
      <c r="T31" s="1356"/>
      <c r="U31" s="1290"/>
      <c r="V31" s="1354"/>
      <c r="W31" s="1335"/>
      <c r="X31" s="1335"/>
      <c r="Y31" s="1335"/>
      <c r="Z31" s="1355"/>
      <c r="AA31" s="1355"/>
      <c r="AB31" s="1356"/>
      <c r="AD31" s="1354"/>
      <c r="AE31" s="1335"/>
      <c r="AF31" s="1335"/>
      <c r="AG31" s="1335"/>
      <c r="AH31" s="1355"/>
      <c r="AI31" s="1355"/>
      <c r="AJ31" s="1356"/>
      <c r="AK31" s="1299"/>
      <c r="AL31" s="1354"/>
      <c r="AM31" s="1335"/>
      <c r="AN31" s="1335"/>
      <c r="AO31" s="1337"/>
      <c r="AP31" s="1355"/>
      <c r="AQ31" s="1355"/>
      <c r="AR31" s="1356"/>
      <c r="AS31" s="1357"/>
      <c r="AT31" s="1354"/>
      <c r="AU31" s="1335"/>
      <c r="AV31" s="1335"/>
      <c r="AW31" s="1337"/>
      <c r="AX31" s="1355"/>
      <c r="AY31" s="1355"/>
      <c r="AZ31" s="1356"/>
      <c r="BA31" s="1297"/>
      <c r="BB31" s="1354"/>
      <c r="BC31" s="1335"/>
      <c r="BD31" s="1335"/>
      <c r="BE31" s="1337"/>
      <c r="BF31" s="1355"/>
      <c r="BG31" s="1355"/>
      <c r="BH31" s="1356"/>
      <c r="BI31" s="247"/>
      <c r="BJ31" s="1354"/>
      <c r="BK31" s="1335"/>
      <c r="BL31" s="1335"/>
      <c r="BM31" s="1335"/>
      <c r="BN31" s="1335"/>
      <c r="BO31" s="1355"/>
      <c r="BP31" s="1355"/>
      <c r="BQ31" s="1356"/>
      <c r="BR31" s="247"/>
      <c r="BS31" s="1354"/>
      <c r="BT31" s="1335"/>
      <c r="BU31" s="1335"/>
      <c r="BV31" s="1335"/>
      <c r="BW31" s="1355"/>
      <c r="BX31" s="1355"/>
      <c r="BY31" s="1356"/>
      <c r="CA31" s="1396"/>
      <c r="CB31" s="1335"/>
      <c r="CC31" s="1335"/>
      <c r="CD31" s="1335"/>
      <c r="CE31" s="1355"/>
      <c r="CF31" s="1355"/>
      <c r="CG31" s="1356"/>
      <c r="CI31" s="1396"/>
      <c r="CJ31" s="1337"/>
      <c r="CK31" s="1335"/>
      <c r="CL31" s="1335"/>
      <c r="CM31" s="1355"/>
      <c r="CN31" s="1355"/>
      <c r="CO31" s="1356"/>
      <c r="CP31" s="1329"/>
      <c r="CQ31" s="1391"/>
      <c r="CR31" s="1391"/>
      <c r="CS31" s="1391"/>
      <c r="CT31" s="1391"/>
      <c r="CU31" s="1359">
        <f t="shared" si="6"/>
        <v>0</v>
      </c>
      <c r="CV31" s="1359"/>
      <c r="CW31" s="1360" t="str">
        <f t="shared" si="1"/>
        <v>-</v>
      </c>
      <c r="CY31" s="1391"/>
      <c r="CZ31" s="1391"/>
      <c r="DA31" s="1391"/>
      <c r="DB31" s="1391"/>
      <c r="DC31" s="1391"/>
      <c r="DD31" s="1361" t="e">
        <f t="shared" si="7"/>
        <v>#DIV/0!</v>
      </c>
      <c r="DE31" s="1359" t="e">
        <f t="shared" si="8"/>
        <v>#DIV/0!</v>
      </c>
      <c r="DF31" s="1359" t="e">
        <f t="shared" si="9"/>
        <v>#DIV/0!</v>
      </c>
      <c r="DG31" s="1359" t="e">
        <f t="shared" si="10"/>
        <v>#DIV/0!</v>
      </c>
    </row>
    <row r="32" spans="1:111">
      <c r="A32" s="1352"/>
      <c r="B32" s="1353" t="s">
        <v>946</v>
      </c>
      <c r="C32" s="1297"/>
      <c r="D32" s="1354"/>
      <c r="E32" s="1335"/>
      <c r="F32" s="1335"/>
      <c r="G32" s="1355"/>
      <c r="H32" s="1356"/>
      <c r="I32" s="1297"/>
      <c r="J32" s="1354"/>
      <c r="K32" s="1335"/>
      <c r="L32" s="1335"/>
      <c r="M32" s="1355"/>
      <c r="N32" s="1356"/>
      <c r="O32" s="1297"/>
      <c r="P32" s="1354"/>
      <c r="Q32" s="1335"/>
      <c r="R32" s="1337"/>
      <c r="S32" s="1355"/>
      <c r="T32" s="1356"/>
      <c r="U32" s="1290"/>
      <c r="V32" s="1354"/>
      <c r="W32" s="1335"/>
      <c r="X32" s="1335"/>
      <c r="Y32" s="1335"/>
      <c r="Z32" s="1355"/>
      <c r="AA32" s="1355"/>
      <c r="AB32" s="1356"/>
      <c r="AD32" s="1354"/>
      <c r="AE32" s="1335"/>
      <c r="AF32" s="1335"/>
      <c r="AG32" s="1335"/>
      <c r="AH32" s="1355"/>
      <c r="AI32" s="1355"/>
      <c r="AJ32" s="1356"/>
      <c r="AK32" s="1299"/>
      <c r="AL32" s="1354"/>
      <c r="AM32" s="1335"/>
      <c r="AN32" s="1335"/>
      <c r="AO32" s="1337"/>
      <c r="AP32" s="1355"/>
      <c r="AQ32" s="1355"/>
      <c r="AR32" s="1356"/>
      <c r="AS32" s="1357"/>
      <c r="AT32" s="1354"/>
      <c r="AU32" s="1335"/>
      <c r="AV32" s="1335"/>
      <c r="AW32" s="1337"/>
      <c r="AX32" s="1355"/>
      <c r="AY32" s="1355"/>
      <c r="AZ32" s="1356"/>
      <c r="BA32" s="1297"/>
      <c r="BB32" s="1354"/>
      <c r="BC32" s="1335"/>
      <c r="BD32" s="1335"/>
      <c r="BE32" s="1337"/>
      <c r="BF32" s="1355"/>
      <c r="BG32" s="1355"/>
      <c r="BH32" s="1356"/>
      <c r="BI32" s="247"/>
      <c r="BJ32" s="1354"/>
      <c r="BK32" s="1335"/>
      <c r="BL32" s="1335"/>
      <c r="BM32" s="1335"/>
      <c r="BN32" s="1335"/>
      <c r="BO32" s="1355"/>
      <c r="BP32" s="1355"/>
      <c r="BQ32" s="1356"/>
      <c r="BR32" s="247"/>
      <c r="BS32" s="1354"/>
      <c r="BT32" s="1335"/>
      <c r="BU32" s="1335"/>
      <c r="BV32" s="1335"/>
      <c r="BW32" s="1355"/>
      <c r="BX32" s="1355"/>
      <c r="BY32" s="1356"/>
      <c r="CA32" s="1396"/>
      <c r="CB32" s="1335"/>
      <c r="CC32" s="1335"/>
      <c r="CD32" s="1335"/>
      <c r="CE32" s="1355"/>
      <c r="CF32" s="1355"/>
      <c r="CG32" s="1356"/>
      <c r="CI32" s="1396"/>
      <c r="CJ32" s="1337"/>
      <c r="CK32" s="1335"/>
      <c r="CL32" s="1335"/>
      <c r="CM32" s="1355"/>
      <c r="CN32" s="1355"/>
      <c r="CO32" s="1356"/>
      <c r="CP32" s="1329"/>
      <c r="CQ32" s="1391"/>
      <c r="CR32" s="1391"/>
      <c r="CS32" s="1391"/>
      <c r="CT32" s="1391"/>
      <c r="CU32" s="1359">
        <f t="shared" si="6"/>
        <v>0</v>
      </c>
      <c r="CV32" s="1359"/>
      <c r="CW32" s="1360" t="str">
        <f t="shared" si="1"/>
        <v>-</v>
      </c>
      <c r="CY32" s="1391"/>
      <c r="CZ32" s="1391"/>
      <c r="DA32" s="1391"/>
      <c r="DB32" s="1391"/>
      <c r="DC32" s="1391"/>
      <c r="DD32" s="1361" t="e">
        <f t="shared" si="7"/>
        <v>#DIV/0!</v>
      </c>
      <c r="DE32" s="1359" t="e">
        <f t="shared" si="8"/>
        <v>#DIV/0!</v>
      </c>
      <c r="DF32" s="1359" t="e">
        <f t="shared" si="9"/>
        <v>#DIV/0!</v>
      </c>
      <c r="DG32" s="1359" t="e">
        <f t="shared" si="10"/>
        <v>#DIV/0!</v>
      </c>
    </row>
    <row r="33" spans="1:111">
      <c r="A33" s="1352"/>
      <c r="B33" s="1353" t="s">
        <v>941</v>
      </c>
      <c r="C33" s="1297"/>
      <c r="D33" s="1354"/>
      <c r="E33" s="1335"/>
      <c r="F33" s="1335"/>
      <c r="G33" s="1355"/>
      <c r="H33" s="1356"/>
      <c r="I33" s="1297"/>
      <c r="J33" s="1354"/>
      <c r="K33" s="1335"/>
      <c r="L33" s="1335"/>
      <c r="M33" s="1355"/>
      <c r="N33" s="1356"/>
      <c r="O33" s="1297"/>
      <c r="P33" s="1354"/>
      <c r="Q33" s="1335"/>
      <c r="R33" s="1337"/>
      <c r="S33" s="1355"/>
      <c r="T33" s="1356"/>
      <c r="U33" s="1290"/>
      <c r="V33" s="1354"/>
      <c r="W33" s="1335"/>
      <c r="X33" s="1335"/>
      <c r="Y33" s="1335"/>
      <c r="Z33" s="1355"/>
      <c r="AA33" s="1355"/>
      <c r="AB33" s="1356"/>
      <c r="AD33" s="1354"/>
      <c r="AE33" s="1335"/>
      <c r="AF33" s="1335"/>
      <c r="AG33" s="1335"/>
      <c r="AH33" s="1355"/>
      <c r="AI33" s="1355"/>
      <c r="AJ33" s="1356"/>
      <c r="AK33" s="1299"/>
      <c r="AL33" s="1354"/>
      <c r="AM33" s="1335"/>
      <c r="AN33" s="1335"/>
      <c r="AO33" s="1337"/>
      <c r="AP33" s="1355"/>
      <c r="AQ33" s="1355"/>
      <c r="AR33" s="1356"/>
      <c r="AS33" s="1357"/>
      <c r="AT33" s="1354"/>
      <c r="AU33" s="1335"/>
      <c r="AV33" s="1335"/>
      <c r="AW33" s="1337"/>
      <c r="AX33" s="1355"/>
      <c r="AY33" s="1355"/>
      <c r="AZ33" s="1356"/>
      <c r="BA33" s="1297"/>
      <c r="BB33" s="1354"/>
      <c r="BC33" s="1335"/>
      <c r="BD33" s="1335"/>
      <c r="BE33" s="1337"/>
      <c r="BF33" s="1355"/>
      <c r="BG33" s="1355"/>
      <c r="BH33" s="1356"/>
      <c r="BI33" s="247"/>
      <c r="BJ33" s="1354"/>
      <c r="BK33" s="1335"/>
      <c r="BL33" s="1335"/>
      <c r="BM33" s="1335"/>
      <c r="BN33" s="1335"/>
      <c r="BO33" s="1355"/>
      <c r="BP33" s="1355"/>
      <c r="BQ33" s="1356"/>
      <c r="BR33" s="247"/>
      <c r="BS33" s="1354"/>
      <c r="BT33" s="1335"/>
      <c r="BU33" s="1335"/>
      <c r="BV33" s="1335"/>
      <c r="BW33" s="1355"/>
      <c r="BX33" s="1355"/>
      <c r="BY33" s="1356"/>
      <c r="CA33" s="1396"/>
      <c r="CB33" s="1335"/>
      <c r="CC33" s="1335"/>
      <c r="CD33" s="1335"/>
      <c r="CE33" s="1355"/>
      <c r="CF33" s="1355"/>
      <c r="CG33" s="1356"/>
      <c r="CI33" s="1396"/>
      <c r="CJ33" s="1337"/>
      <c r="CK33" s="1335"/>
      <c r="CL33" s="1335"/>
      <c r="CM33" s="1355"/>
      <c r="CN33" s="1355"/>
      <c r="CO33" s="1356"/>
      <c r="CP33" s="1329"/>
      <c r="CQ33" s="1391"/>
      <c r="CR33" s="1391"/>
      <c r="CS33" s="1391"/>
      <c r="CT33" s="1391"/>
      <c r="CU33" s="1359">
        <f t="shared" si="6"/>
        <v>0</v>
      </c>
      <c r="CV33" s="1359"/>
      <c r="CW33" s="1360" t="str">
        <f t="shared" si="1"/>
        <v>-</v>
      </c>
      <c r="CY33" s="1391"/>
      <c r="CZ33" s="1391"/>
      <c r="DA33" s="1391"/>
      <c r="DB33" s="1391"/>
      <c r="DC33" s="1391"/>
      <c r="DD33" s="1361" t="e">
        <f t="shared" si="7"/>
        <v>#DIV/0!</v>
      </c>
      <c r="DE33" s="1359" t="e">
        <f t="shared" si="8"/>
        <v>#DIV/0!</v>
      </c>
      <c r="DF33" s="1359" t="e">
        <f t="shared" si="9"/>
        <v>#DIV/0!</v>
      </c>
      <c r="DG33" s="1359" t="e">
        <f t="shared" si="10"/>
        <v>#DIV/0!</v>
      </c>
    </row>
    <row r="34" spans="1:111">
      <c r="A34" s="1352"/>
      <c r="B34" s="1353" t="s">
        <v>947</v>
      </c>
      <c r="C34" s="1297"/>
      <c r="D34" s="1354"/>
      <c r="E34" s="1335"/>
      <c r="F34" s="1335"/>
      <c r="G34" s="1355"/>
      <c r="H34" s="1356"/>
      <c r="I34" s="1297"/>
      <c r="J34" s="1354"/>
      <c r="K34" s="1335"/>
      <c r="L34" s="1335"/>
      <c r="M34" s="1355"/>
      <c r="N34" s="1356"/>
      <c r="O34" s="1297"/>
      <c r="P34" s="1354"/>
      <c r="Q34" s="1335"/>
      <c r="R34" s="1337"/>
      <c r="S34" s="1355"/>
      <c r="T34" s="1356"/>
      <c r="U34" s="1290"/>
      <c r="V34" s="1354"/>
      <c r="W34" s="1335"/>
      <c r="X34" s="1335"/>
      <c r="Y34" s="1335"/>
      <c r="Z34" s="1355"/>
      <c r="AA34" s="1355"/>
      <c r="AB34" s="1356"/>
      <c r="AD34" s="1354"/>
      <c r="AE34" s="1335"/>
      <c r="AF34" s="1335"/>
      <c r="AG34" s="1335"/>
      <c r="AH34" s="1355"/>
      <c r="AI34" s="1355"/>
      <c r="AJ34" s="1356"/>
      <c r="AK34" s="1299"/>
      <c r="AL34" s="1354"/>
      <c r="AM34" s="1335"/>
      <c r="AN34" s="1335"/>
      <c r="AO34" s="1337"/>
      <c r="AP34" s="1355"/>
      <c r="AQ34" s="1355"/>
      <c r="AR34" s="1356"/>
      <c r="AS34" s="1357"/>
      <c r="AT34" s="1354"/>
      <c r="AU34" s="1335"/>
      <c r="AV34" s="1335"/>
      <c r="AW34" s="1337"/>
      <c r="AX34" s="1355"/>
      <c r="AY34" s="1355"/>
      <c r="AZ34" s="1356"/>
      <c r="BA34" s="1297"/>
      <c r="BB34" s="1354"/>
      <c r="BC34" s="1335"/>
      <c r="BD34" s="1335"/>
      <c r="BE34" s="1337"/>
      <c r="BF34" s="1355"/>
      <c r="BG34" s="1355"/>
      <c r="BH34" s="1356"/>
      <c r="BI34" s="247"/>
      <c r="BJ34" s="1354"/>
      <c r="BK34" s="1335"/>
      <c r="BL34" s="1335"/>
      <c r="BM34" s="1335"/>
      <c r="BN34" s="1335"/>
      <c r="BO34" s="1355"/>
      <c r="BP34" s="1355"/>
      <c r="BQ34" s="1356"/>
      <c r="BR34" s="247"/>
      <c r="BS34" s="1354"/>
      <c r="BT34" s="1335"/>
      <c r="BU34" s="1335"/>
      <c r="BV34" s="1335"/>
      <c r="BW34" s="1355"/>
      <c r="BX34" s="1355"/>
      <c r="BY34" s="1356"/>
      <c r="CA34" s="1396"/>
      <c r="CB34" s="1335"/>
      <c r="CC34" s="1335"/>
      <c r="CD34" s="1335"/>
      <c r="CE34" s="1355"/>
      <c r="CF34" s="1355"/>
      <c r="CG34" s="1356"/>
      <c r="CI34" s="1396"/>
      <c r="CJ34" s="1337"/>
      <c r="CK34" s="1335"/>
      <c r="CL34" s="1335"/>
      <c r="CM34" s="1355"/>
      <c r="CN34" s="1355"/>
      <c r="CO34" s="1356"/>
      <c r="CP34" s="1329"/>
      <c r="CQ34" s="1391"/>
      <c r="CR34" s="1391"/>
      <c r="CS34" s="1391"/>
      <c r="CT34" s="1391"/>
      <c r="CU34" s="1359">
        <f t="shared" si="6"/>
        <v>0</v>
      </c>
      <c r="CV34" s="1359"/>
      <c r="CW34" s="1360" t="str">
        <f t="shared" si="1"/>
        <v>-</v>
      </c>
      <c r="CY34" s="1391"/>
      <c r="CZ34" s="1391"/>
      <c r="DA34" s="1391"/>
      <c r="DB34" s="1391"/>
      <c r="DC34" s="1391"/>
      <c r="DD34" s="1361" t="e">
        <f t="shared" si="7"/>
        <v>#DIV/0!</v>
      </c>
      <c r="DE34" s="1359" t="e">
        <f t="shared" si="8"/>
        <v>#DIV/0!</v>
      </c>
      <c r="DF34" s="1359" t="e">
        <f t="shared" si="9"/>
        <v>#DIV/0!</v>
      </c>
      <c r="DG34" s="1359" t="e">
        <f t="shared" si="10"/>
        <v>#DIV/0!</v>
      </c>
    </row>
    <row r="35" spans="1:111">
      <c r="A35" s="1352"/>
      <c r="B35" s="1353" t="s">
        <v>943</v>
      </c>
      <c r="C35" s="1297"/>
      <c r="D35" s="1354"/>
      <c r="E35" s="1335"/>
      <c r="F35" s="1335"/>
      <c r="G35" s="1355"/>
      <c r="H35" s="1356"/>
      <c r="I35" s="1297"/>
      <c r="J35" s="1354"/>
      <c r="K35" s="1335"/>
      <c r="L35" s="1335"/>
      <c r="M35" s="1355"/>
      <c r="N35" s="1356"/>
      <c r="O35" s="1297"/>
      <c r="P35" s="1354"/>
      <c r="Q35" s="1335"/>
      <c r="R35" s="1337"/>
      <c r="S35" s="1355"/>
      <c r="T35" s="1356"/>
      <c r="U35" s="1290"/>
      <c r="V35" s="1354"/>
      <c r="W35" s="1335"/>
      <c r="X35" s="1335"/>
      <c r="Y35" s="1335"/>
      <c r="Z35" s="1355"/>
      <c r="AA35" s="1355"/>
      <c r="AB35" s="1356"/>
      <c r="AD35" s="1354"/>
      <c r="AE35" s="1335"/>
      <c r="AF35" s="1335"/>
      <c r="AG35" s="1335"/>
      <c r="AH35" s="1355"/>
      <c r="AI35" s="1355"/>
      <c r="AJ35" s="1356"/>
      <c r="AK35" s="1299"/>
      <c r="AL35" s="1354"/>
      <c r="AM35" s="1335"/>
      <c r="AN35" s="1335"/>
      <c r="AO35" s="1337"/>
      <c r="AP35" s="1355"/>
      <c r="AQ35" s="1355"/>
      <c r="AR35" s="1356"/>
      <c r="AS35" s="1357"/>
      <c r="AT35" s="1354"/>
      <c r="AU35" s="1335"/>
      <c r="AV35" s="1335"/>
      <c r="AW35" s="1337"/>
      <c r="AX35" s="1355"/>
      <c r="AY35" s="1355"/>
      <c r="AZ35" s="1356"/>
      <c r="BA35" s="1297"/>
      <c r="BB35" s="1354"/>
      <c r="BC35" s="1335"/>
      <c r="BD35" s="1335"/>
      <c r="BE35" s="1337"/>
      <c r="BF35" s="1355"/>
      <c r="BG35" s="1355"/>
      <c r="BH35" s="1356"/>
      <c r="BI35" s="247"/>
      <c r="BJ35" s="1354"/>
      <c r="BK35" s="1335"/>
      <c r="BL35" s="1335"/>
      <c r="BM35" s="1335"/>
      <c r="BN35" s="1335"/>
      <c r="BO35" s="1355"/>
      <c r="BP35" s="1355"/>
      <c r="BQ35" s="1356"/>
      <c r="BR35" s="247"/>
      <c r="BS35" s="1354"/>
      <c r="BT35" s="1335"/>
      <c r="BU35" s="1335"/>
      <c r="BV35" s="1335"/>
      <c r="BW35" s="1355"/>
      <c r="BX35" s="1355"/>
      <c r="BY35" s="1356"/>
      <c r="CA35" s="1396"/>
      <c r="CB35" s="1335"/>
      <c r="CC35" s="1335"/>
      <c r="CD35" s="1335"/>
      <c r="CE35" s="1355"/>
      <c r="CF35" s="1355"/>
      <c r="CG35" s="1356"/>
      <c r="CI35" s="1396"/>
      <c r="CJ35" s="1337"/>
      <c r="CK35" s="1335"/>
      <c r="CL35" s="1335"/>
      <c r="CM35" s="1355"/>
      <c r="CN35" s="1355"/>
      <c r="CO35" s="1356"/>
      <c r="CP35" s="1329"/>
      <c r="CQ35" s="1391"/>
      <c r="CR35" s="1391"/>
      <c r="CS35" s="1391"/>
      <c r="CT35" s="1391"/>
      <c r="CU35" s="1359">
        <f t="shared" si="6"/>
        <v>0</v>
      </c>
      <c r="CV35" s="1359"/>
      <c r="CW35" s="1360" t="str">
        <f t="shared" si="1"/>
        <v>-</v>
      </c>
      <c r="CY35" s="1391"/>
      <c r="CZ35" s="1391"/>
      <c r="DA35" s="1391"/>
      <c r="DB35" s="1391"/>
      <c r="DC35" s="1391"/>
      <c r="DD35" s="1361" t="e">
        <f t="shared" si="7"/>
        <v>#DIV/0!</v>
      </c>
      <c r="DE35" s="1359" t="e">
        <f t="shared" si="8"/>
        <v>#DIV/0!</v>
      </c>
      <c r="DF35" s="1359" t="e">
        <f t="shared" si="9"/>
        <v>#DIV/0!</v>
      </c>
      <c r="DG35" s="1359" t="e">
        <f t="shared" si="10"/>
        <v>#DIV/0!</v>
      </c>
    </row>
    <row r="36" spans="1:111">
      <c r="A36" s="1352"/>
      <c r="B36" s="1353" t="s">
        <v>944</v>
      </c>
      <c r="C36" s="1297"/>
      <c r="D36" s="1354"/>
      <c r="E36" s="1335"/>
      <c r="F36" s="1335"/>
      <c r="G36" s="1355"/>
      <c r="H36" s="1356"/>
      <c r="I36" s="1297"/>
      <c r="J36" s="1354"/>
      <c r="K36" s="1335"/>
      <c r="L36" s="1335"/>
      <c r="M36" s="1355"/>
      <c r="N36" s="1356"/>
      <c r="O36" s="1297"/>
      <c r="P36" s="1354"/>
      <c r="Q36" s="1335"/>
      <c r="R36" s="1337"/>
      <c r="S36" s="1355"/>
      <c r="T36" s="1356"/>
      <c r="U36" s="1290"/>
      <c r="V36" s="1354"/>
      <c r="W36" s="1335"/>
      <c r="X36" s="1335"/>
      <c r="Y36" s="1335"/>
      <c r="Z36" s="1355"/>
      <c r="AA36" s="1355"/>
      <c r="AB36" s="1356"/>
      <c r="AD36" s="1354"/>
      <c r="AE36" s="1335"/>
      <c r="AF36" s="1335"/>
      <c r="AG36" s="1335"/>
      <c r="AH36" s="1355"/>
      <c r="AI36" s="1355"/>
      <c r="AJ36" s="1356"/>
      <c r="AK36" s="1299"/>
      <c r="AL36" s="1354"/>
      <c r="AM36" s="1335"/>
      <c r="AN36" s="1335"/>
      <c r="AO36" s="1337"/>
      <c r="AP36" s="1355"/>
      <c r="AQ36" s="1355"/>
      <c r="AR36" s="1356"/>
      <c r="AS36" s="1357"/>
      <c r="AT36" s="1354"/>
      <c r="AU36" s="1335"/>
      <c r="AV36" s="1335"/>
      <c r="AW36" s="1337"/>
      <c r="AX36" s="1355"/>
      <c r="AY36" s="1355"/>
      <c r="AZ36" s="1356"/>
      <c r="BA36" s="1297"/>
      <c r="BB36" s="1354"/>
      <c r="BC36" s="1335"/>
      <c r="BD36" s="1335"/>
      <c r="BE36" s="1337"/>
      <c r="BF36" s="1355"/>
      <c r="BG36" s="1355"/>
      <c r="BH36" s="1356"/>
      <c r="BI36" s="247"/>
      <c r="BJ36" s="1354"/>
      <c r="BK36" s="1335"/>
      <c r="BL36" s="1335"/>
      <c r="BM36" s="1335"/>
      <c r="BN36" s="1335"/>
      <c r="BO36" s="1355"/>
      <c r="BP36" s="1355"/>
      <c r="BQ36" s="1356"/>
      <c r="BR36" s="247"/>
      <c r="BS36" s="1354"/>
      <c r="BT36" s="1335"/>
      <c r="BU36" s="1335"/>
      <c r="BV36" s="1335"/>
      <c r="BW36" s="1355"/>
      <c r="BX36" s="1355"/>
      <c r="BY36" s="1356"/>
      <c r="CA36" s="1396"/>
      <c r="CB36" s="1335"/>
      <c r="CC36" s="1335"/>
      <c r="CD36" s="1335"/>
      <c r="CE36" s="1355"/>
      <c r="CF36" s="1355"/>
      <c r="CG36" s="1356"/>
      <c r="CI36" s="1396"/>
      <c r="CJ36" s="1337"/>
      <c r="CK36" s="1335"/>
      <c r="CL36" s="1335"/>
      <c r="CM36" s="1355"/>
      <c r="CN36" s="1355"/>
      <c r="CO36" s="1356"/>
      <c r="CP36" s="1329"/>
      <c r="CQ36" s="1391"/>
      <c r="CR36" s="1391"/>
      <c r="CS36" s="1391"/>
      <c r="CT36" s="1391"/>
      <c r="CU36" s="1359">
        <f t="shared" si="6"/>
        <v>0</v>
      </c>
      <c r="CV36" s="1359"/>
      <c r="CW36" s="1360" t="str">
        <f t="shared" si="1"/>
        <v>-</v>
      </c>
      <c r="CY36" s="1391"/>
      <c r="CZ36" s="1391"/>
      <c r="DA36" s="1391"/>
      <c r="DB36" s="1391"/>
      <c r="DC36" s="1391"/>
      <c r="DD36" s="1361" t="e">
        <f t="shared" si="7"/>
        <v>#DIV/0!</v>
      </c>
      <c r="DE36" s="1359" t="e">
        <f t="shared" si="8"/>
        <v>#DIV/0!</v>
      </c>
      <c r="DF36" s="1359" t="e">
        <f t="shared" si="9"/>
        <v>#DIV/0!</v>
      </c>
      <c r="DG36" s="1359" t="e">
        <f t="shared" si="10"/>
        <v>#DIV/0!</v>
      </c>
    </row>
    <row r="37" spans="1:111">
      <c r="A37" s="1352"/>
      <c r="B37" s="1353" t="s">
        <v>948</v>
      </c>
      <c r="C37" s="1297"/>
      <c r="D37" s="1354"/>
      <c r="E37" s="1335"/>
      <c r="F37" s="1335"/>
      <c r="G37" s="1355"/>
      <c r="H37" s="1356"/>
      <c r="I37" s="1297"/>
      <c r="J37" s="1354"/>
      <c r="K37" s="1335"/>
      <c r="L37" s="1335"/>
      <c r="M37" s="1355"/>
      <c r="N37" s="1356"/>
      <c r="O37" s="1297"/>
      <c r="P37" s="1354"/>
      <c r="Q37" s="1335"/>
      <c r="R37" s="1337"/>
      <c r="S37" s="1355"/>
      <c r="T37" s="1356"/>
      <c r="U37" s="1290"/>
      <c r="V37" s="1354"/>
      <c r="W37" s="1335"/>
      <c r="X37" s="1335"/>
      <c r="Y37" s="1335"/>
      <c r="Z37" s="1355"/>
      <c r="AA37" s="1355"/>
      <c r="AB37" s="1356"/>
      <c r="AD37" s="1354"/>
      <c r="AE37" s="1335"/>
      <c r="AF37" s="1335"/>
      <c r="AG37" s="1335"/>
      <c r="AH37" s="1355"/>
      <c r="AI37" s="1355"/>
      <c r="AJ37" s="1356"/>
      <c r="AK37" s="1299"/>
      <c r="AL37" s="1354"/>
      <c r="AM37" s="1335"/>
      <c r="AN37" s="1335"/>
      <c r="AO37" s="1337"/>
      <c r="AP37" s="1355"/>
      <c r="AQ37" s="1355"/>
      <c r="AR37" s="1356"/>
      <c r="AS37" s="1357"/>
      <c r="AT37" s="1354"/>
      <c r="AU37" s="1335"/>
      <c r="AV37" s="1335"/>
      <c r="AW37" s="1337"/>
      <c r="AX37" s="1355"/>
      <c r="AY37" s="1355"/>
      <c r="AZ37" s="1356"/>
      <c r="BA37" s="1297"/>
      <c r="BB37" s="1354"/>
      <c r="BC37" s="1335"/>
      <c r="BD37" s="1335"/>
      <c r="BE37" s="1337"/>
      <c r="BF37" s="1355"/>
      <c r="BG37" s="1355"/>
      <c r="BH37" s="1356"/>
      <c r="BI37" s="247"/>
      <c r="BJ37" s="1354"/>
      <c r="BK37" s="1335"/>
      <c r="BL37" s="1335"/>
      <c r="BM37" s="1335"/>
      <c r="BN37" s="1335"/>
      <c r="BO37" s="1355"/>
      <c r="BP37" s="1355"/>
      <c r="BQ37" s="1356"/>
      <c r="BR37" s="247"/>
      <c r="BS37" s="1354"/>
      <c r="BT37" s="1335"/>
      <c r="BU37" s="1335"/>
      <c r="BV37" s="1335"/>
      <c r="BW37" s="1355"/>
      <c r="BX37" s="1355"/>
      <c r="BY37" s="1356"/>
      <c r="CA37" s="1396"/>
      <c r="CB37" s="1335"/>
      <c r="CC37" s="1335"/>
      <c r="CD37" s="1335"/>
      <c r="CE37" s="1355"/>
      <c r="CF37" s="1355"/>
      <c r="CG37" s="1356"/>
      <c r="CI37" s="1396"/>
      <c r="CJ37" s="1337"/>
      <c r="CK37" s="1335"/>
      <c r="CL37" s="1335"/>
      <c r="CM37" s="1355"/>
      <c r="CN37" s="1355"/>
      <c r="CO37" s="1356"/>
      <c r="CP37" s="1329"/>
      <c r="CQ37" s="1391"/>
      <c r="CR37" s="1391"/>
      <c r="CS37" s="1391"/>
      <c r="CT37" s="1391"/>
      <c r="CU37" s="1359">
        <f t="shared" si="6"/>
        <v>0</v>
      </c>
      <c r="CV37" s="1359"/>
      <c r="CW37" s="1360" t="str">
        <f t="shared" si="1"/>
        <v>-</v>
      </c>
      <c r="CY37" s="1391"/>
      <c r="CZ37" s="1391"/>
      <c r="DA37" s="1391"/>
      <c r="DB37" s="1391"/>
      <c r="DC37" s="1391"/>
      <c r="DD37" s="1361" t="e">
        <f t="shared" si="7"/>
        <v>#DIV/0!</v>
      </c>
      <c r="DE37" s="1359" t="e">
        <f t="shared" si="8"/>
        <v>#DIV/0!</v>
      </c>
      <c r="DF37" s="1359" t="e">
        <f t="shared" si="9"/>
        <v>#DIV/0!</v>
      </c>
      <c r="DG37" s="1359" t="e">
        <f t="shared" si="10"/>
        <v>#DIV/0!</v>
      </c>
    </row>
    <row r="38" spans="1:111">
      <c r="A38" s="1352"/>
      <c r="B38" s="1353" t="s">
        <v>949</v>
      </c>
      <c r="C38" s="1297"/>
      <c r="D38" s="1354"/>
      <c r="E38" s="1335"/>
      <c r="F38" s="1335"/>
      <c r="G38" s="1355"/>
      <c r="H38" s="1356"/>
      <c r="I38" s="1297"/>
      <c r="J38" s="1354"/>
      <c r="K38" s="1335"/>
      <c r="L38" s="1335"/>
      <c r="M38" s="1355"/>
      <c r="N38" s="1356"/>
      <c r="O38" s="1297"/>
      <c r="P38" s="1354"/>
      <c r="Q38" s="1335"/>
      <c r="R38" s="1337"/>
      <c r="S38" s="1355"/>
      <c r="T38" s="1356"/>
      <c r="U38" s="1290"/>
      <c r="V38" s="1354"/>
      <c r="W38" s="1335"/>
      <c r="X38" s="1335"/>
      <c r="Y38" s="1335"/>
      <c r="Z38" s="1355"/>
      <c r="AA38" s="1355"/>
      <c r="AB38" s="1356"/>
      <c r="AD38" s="1354"/>
      <c r="AE38" s="1335"/>
      <c r="AF38" s="1335"/>
      <c r="AG38" s="1335"/>
      <c r="AH38" s="1355"/>
      <c r="AI38" s="1355"/>
      <c r="AJ38" s="1356"/>
      <c r="AK38" s="1299"/>
      <c r="AL38" s="1354"/>
      <c r="AM38" s="1335"/>
      <c r="AN38" s="1335"/>
      <c r="AO38" s="1337"/>
      <c r="AP38" s="1355"/>
      <c r="AQ38" s="1355"/>
      <c r="AR38" s="1356"/>
      <c r="AS38" s="1357"/>
      <c r="AT38" s="1354"/>
      <c r="AU38" s="1335"/>
      <c r="AV38" s="1335"/>
      <c r="AW38" s="1337"/>
      <c r="AX38" s="1355"/>
      <c r="AY38" s="1355"/>
      <c r="AZ38" s="1356"/>
      <c r="BA38" s="1297"/>
      <c r="BB38" s="1354"/>
      <c r="BC38" s="1335"/>
      <c r="BD38" s="1335"/>
      <c r="BE38" s="1337"/>
      <c r="BF38" s="1355"/>
      <c r="BG38" s="1355"/>
      <c r="BH38" s="1356"/>
      <c r="BI38" s="247"/>
      <c r="BJ38" s="1354"/>
      <c r="BK38" s="1335"/>
      <c r="BL38" s="1335"/>
      <c r="BM38" s="1335"/>
      <c r="BN38" s="1335"/>
      <c r="BO38" s="1355"/>
      <c r="BP38" s="1355"/>
      <c r="BQ38" s="1356"/>
      <c r="BR38" s="247"/>
      <c r="BS38" s="1354"/>
      <c r="BT38" s="1335"/>
      <c r="BU38" s="1335"/>
      <c r="BV38" s="1335"/>
      <c r="BW38" s="1355"/>
      <c r="BX38" s="1355"/>
      <c r="BY38" s="1356"/>
      <c r="CA38" s="1396"/>
      <c r="CB38" s="1335"/>
      <c r="CC38" s="1335"/>
      <c r="CD38" s="1335"/>
      <c r="CE38" s="1355"/>
      <c r="CF38" s="1355"/>
      <c r="CG38" s="1356"/>
      <c r="CI38" s="1396"/>
      <c r="CJ38" s="1337"/>
      <c r="CK38" s="1335"/>
      <c r="CL38" s="1335"/>
      <c r="CM38" s="1355"/>
      <c r="CN38" s="1355"/>
      <c r="CO38" s="1356"/>
      <c r="CP38" s="1329"/>
      <c r="CQ38" s="1391"/>
      <c r="CR38" s="1391"/>
      <c r="CS38" s="1391"/>
      <c r="CT38" s="1391"/>
      <c r="CU38" s="1359">
        <f t="shared" si="6"/>
        <v>0</v>
      </c>
      <c r="CV38" s="1359"/>
      <c r="CW38" s="1360" t="str">
        <f t="shared" si="1"/>
        <v>-</v>
      </c>
      <c r="CY38" s="1391"/>
      <c r="CZ38" s="1391"/>
      <c r="DA38" s="1391"/>
      <c r="DB38" s="1391"/>
      <c r="DC38" s="1391"/>
      <c r="DD38" s="1361" t="e">
        <f t="shared" si="7"/>
        <v>#DIV/0!</v>
      </c>
      <c r="DE38" s="1359" t="e">
        <f t="shared" si="8"/>
        <v>#DIV/0!</v>
      </c>
      <c r="DF38" s="1359" t="e">
        <f t="shared" si="9"/>
        <v>#DIV/0!</v>
      </c>
      <c r="DG38" s="1359" t="e">
        <f t="shared" si="10"/>
        <v>#DIV/0!</v>
      </c>
    </row>
    <row r="39" spans="1:111" ht="18.75" customHeight="1">
      <c r="A39" s="1363"/>
      <c r="B39" s="1364" t="s">
        <v>950</v>
      </c>
      <c r="C39" s="1297"/>
      <c r="D39" s="1365"/>
      <c r="E39" s="1366"/>
      <c r="F39" s="1366"/>
      <c r="G39" s="1367"/>
      <c r="H39" s="1368"/>
      <c r="I39" s="1297"/>
      <c r="J39" s="1365"/>
      <c r="K39" s="1366"/>
      <c r="L39" s="1366"/>
      <c r="M39" s="1367"/>
      <c r="N39" s="1368"/>
      <c r="O39" s="1297"/>
      <c r="P39" s="1365"/>
      <c r="Q39" s="1366"/>
      <c r="R39" s="1369"/>
      <c r="S39" s="1367"/>
      <c r="T39" s="1368"/>
      <c r="U39" s="1290"/>
      <c r="V39" s="1365"/>
      <c r="W39" s="1366"/>
      <c r="X39" s="1366"/>
      <c r="Y39" s="1366"/>
      <c r="Z39" s="1367"/>
      <c r="AA39" s="1367"/>
      <c r="AB39" s="1368"/>
      <c r="AD39" s="1365"/>
      <c r="AE39" s="1366"/>
      <c r="AF39" s="1366"/>
      <c r="AG39" s="1366"/>
      <c r="AH39" s="1367"/>
      <c r="AI39" s="1367"/>
      <c r="AJ39" s="1368"/>
      <c r="AK39" s="1299"/>
      <c r="AL39" s="1365"/>
      <c r="AM39" s="1366"/>
      <c r="AN39" s="1366"/>
      <c r="AO39" s="1369"/>
      <c r="AP39" s="1367"/>
      <c r="AQ39" s="1367"/>
      <c r="AR39" s="1368"/>
      <c r="AS39" s="1357"/>
      <c r="AT39" s="1365"/>
      <c r="AU39" s="1366"/>
      <c r="AV39" s="1366"/>
      <c r="AW39" s="1369"/>
      <c r="AX39" s="1367"/>
      <c r="AY39" s="1367"/>
      <c r="AZ39" s="1368"/>
      <c r="BA39" s="1297"/>
      <c r="BB39" s="1365"/>
      <c r="BC39" s="1366"/>
      <c r="BD39" s="1366"/>
      <c r="BE39" s="1369"/>
      <c r="BF39" s="1367"/>
      <c r="BG39" s="1367"/>
      <c r="BH39" s="1368"/>
      <c r="BI39" s="247"/>
      <c r="BJ39" s="1365"/>
      <c r="BK39" s="1366"/>
      <c r="BL39" s="1366"/>
      <c r="BM39" s="1366"/>
      <c r="BN39" s="1366"/>
      <c r="BO39" s="1367"/>
      <c r="BP39" s="1367"/>
      <c r="BQ39" s="1368"/>
      <c r="BR39" s="247"/>
      <c r="BS39" s="1365"/>
      <c r="BT39" s="1366"/>
      <c r="BU39" s="1366"/>
      <c r="BV39" s="1366"/>
      <c r="BW39" s="1367"/>
      <c r="BX39" s="1367"/>
      <c r="BY39" s="1368"/>
      <c r="CA39" s="1365"/>
      <c r="CB39" s="1366"/>
      <c r="CC39" s="1366"/>
      <c r="CD39" s="1366"/>
      <c r="CE39" s="1367"/>
      <c r="CF39" s="1367"/>
      <c r="CG39" s="1368"/>
      <c r="CI39" s="1365"/>
      <c r="CJ39" s="1366"/>
      <c r="CK39" s="1366"/>
      <c r="CL39" s="1366"/>
      <c r="CM39" s="1367"/>
      <c r="CN39" s="1367"/>
      <c r="CO39" s="1368"/>
      <c r="CP39" s="1329"/>
      <c r="CQ39" s="1397"/>
      <c r="CR39" s="1397"/>
      <c r="CS39" s="1397"/>
      <c r="CT39" s="1397"/>
      <c r="CU39" s="1371">
        <f t="shared" si="6"/>
        <v>0</v>
      </c>
      <c r="CV39" s="1371"/>
      <c r="CW39" s="1372" t="str">
        <f t="shared" si="1"/>
        <v>-</v>
      </c>
      <c r="CY39" s="1397"/>
      <c r="CZ39" s="1397"/>
      <c r="DA39" s="1397"/>
      <c r="DB39" s="1397"/>
      <c r="DC39" s="1397"/>
      <c r="DD39" s="1373" t="e">
        <f t="shared" si="7"/>
        <v>#DIV/0!</v>
      </c>
      <c r="DE39" s="1371" t="e">
        <f t="shared" si="8"/>
        <v>#DIV/0!</v>
      </c>
      <c r="DF39" s="1371" t="e">
        <f t="shared" si="9"/>
        <v>#DIV/0!</v>
      </c>
      <c r="DG39" s="1371" t="e">
        <f t="shared" si="10"/>
        <v>#DIV/0!</v>
      </c>
    </row>
    <row r="40" spans="1:111" s="25" customFormat="1">
      <c r="A40" s="1398"/>
      <c r="B40" s="1399"/>
      <c r="C40" s="1400"/>
      <c r="D40" s="1399"/>
      <c r="E40" s="1399"/>
      <c r="F40" s="1399"/>
      <c r="G40" s="1345"/>
      <c r="H40" s="1401"/>
      <c r="I40" s="1400"/>
      <c r="J40" s="1399"/>
      <c r="K40" s="1399"/>
      <c r="L40" s="1399"/>
      <c r="M40" s="1345"/>
      <c r="N40" s="1401"/>
      <c r="O40" s="1402"/>
      <c r="P40" s="1399"/>
      <c r="Q40" s="1399"/>
      <c r="R40" s="1399"/>
      <c r="S40" s="1345"/>
      <c r="T40" s="1401"/>
      <c r="U40" s="1403"/>
      <c r="V40" s="1399"/>
      <c r="W40" s="1399"/>
      <c r="X40" s="1399"/>
      <c r="Y40" s="1399"/>
      <c r="Z40" s="1345"/>
      <c r="AA40" s="1345"/>
      <c r="AB40" s="1401"/>
      <c r="AD40" s="1399"/>
      <c r="AE40" s="1399"/>
      <c r="AF40" s="1399"/>
      <c r="AG40" s="1399"/>
      <c r="AH40" s="1345"/>
      <c r="AI40" s="1345"/>
      <c r="AJ40" s="1401"/>
      <c r="AK40" s="1404"/>
      <c r="AL40" s="1399"/>
      <c r="AM40" s="1345"/>
      <c r="AN40" s="1399"/>
      <c r="AO40" s="1405"/>
      <c r="AP40" s="1345"/>
      <c r="AQ40" s="1345"/>
      <c r="AR40" s="1401"/>
      <c r="AS40" s="1400"/>
      <c r="AT40" s="1399"/>
      <c r="AU40" s="1345"/>
      <c r="AV40" s="1399"/>
      <c r="AW40" s="1405"/>
      <c r="AX40" s="1345"/>
      <c r="AY40" s="1345"/>
      <c r="AZ40" s="1401"/>
      <c r="BA40" s="1400"/>
      <c r="BB40" s="1399"/>
      <c r="BC40" s="1345"/>
      <c r="BD40" s="1399"/>
      <c r="BE40" s="1405"/>
      <c r="BF40" s="1345"/>
      <c r="BG40" s="1345"/>
      <c r="BH40" s="1401"/>
      <c r="BI40" s="1400"/>
      <c r="BJ40" s="1399"/>
      <c r="BK40" s="1345"/>
      <c r="BL40" s="1399"/>
      <c r="BM40" s="1399"/>
      <c r="BN40" s="1399"/>
      <c r="BO40" s="1345"/>
      <c r="BP40" s="1345"/>
      <c r="BQ40" s="1401"/>
      <c r="BS40" s="1399"/>
      <c r="BT40" s="1345"/>
      <c r="BU40" s="1399"/>
      <c r="BV40" s="1399"/>
      <c r="BW40" s="1345"/>
      <c r="BX40" s="1345"/>
      <c r="BY40" s="1401"/>
      <c r="CA40" s="1399"/>
      <c r="CB40" s="1345"/>
      <c r="CC40" s="1399"/>
      <c r="CD40" s="1399"/>
      <c r="CE40" s="1345"/>
      <c r="CF40" s="1345"/>
      <c r="CG40" s="1401"/>
      <c r="CI40" s="1399"/>
      <c r="CJ40" s="1399"/>
      <c r="CK40" s="1399"/>
      <c r="CL40" s="1399"/>
      <c r="CM40" s="1345"/>
      <c r="CN40" s="1345"/>
      <c r="CO40" s="1401"/>
      <c r="CP40" s="1406"/>
      <c r="CQ40" s="1399"/>
      <c r="CR40" s="1407"/>
      <c r="CS40" s="1407"/>
      <c r="CT40" s="1407"/>
      <c r="CU40" s="1407"/>
      <c r="CV40" s="1407"/>
      <c r="CW40" s="1401"/>
      <c r="CY40" s="1407"/>
      <c r="CZ40" s="1399"/>
      <c r="DA40" s="1399"/>
      <c r="DB40" s="1399"/>
      <c r="DC40" s="1407"/>
      <c r="DD40" s="1408"/>
      <c r="DE40" s="1407"/>
      <c r="DF40" s="1407"/>
      <c r="DG40" s="1407"/>
    </row>
    <row r="41" spans="1:111">
      <c r="A41" s="2353" t="s">
        <v>951</v>
      </c>
      <c r="B41" s="2353"/>
      <c r="C41" s="1297"/>
      <c r="D41" s="1322"/>
      <c r="E41" s="1323"/>
      <c r="F41" s="1323"/>
      <c r="G41" s="1323"/>
      <c r="H41" s="1347"/>
      <c r="I41" s="1297"/>
      <c r="J41" s="1322"/>
      <c r="K41" s="1323"/>
      <c r="L41" s="1323"/>
      <c r="M41" s="1323"/>
      <c r="N41" s="1347"/>
      <c r="O41" s="1409"/>
      <c r="P41" s="1322"/>
      <c r="Q41" s="1323"/>
      <c r="R41" s="1323"/>
      <c r="S41" s="1323"/>
      <c r="T41" s="1347"/>
      <c r="U41" s="1290"/>
      <c r="V41" s="1322"/>
      <c r="W41" s="1323"/>
      <c r="X41" s="1323"/>
      <c r="Y41" s="1323"/>
      <c r="Z41" s="1323"/>
      <c r="AA41" s="1323"/>
      <c r="AB41" s="1347"/>
      <c r="AD41" s="1322"/>
      <c r="AE41" s="1323"/>
      <c r="AF41" s="1323"/>
      <c r="AG41" s="1323"/>
      <c r="AH41" s="1323"/>
      <c r="AI41" s="1323"/>
      <c r="AJ41" s="1347"/>
      <c r="AK41" s="1299"/>
      <c r="AL41" s="1322"/>
      <c r="AM41" s="1323"/>
      <c r="AN41" s="1323"/>
      <c r="AO41" s="1323"/>
      <c r="AP41" s="1323"/>
      <c r="AQ41" s="1323"/>
      <c r="AR41" s="1347"/>
      <c r="AS41" s="1297"/>
      <c r="AT41" s="1322"/>
      <c r="AU41" s="1323"/>
      <c r="AV41" s="1323"/>
      <c r="AW41" s="1323"/>
      <c r="AX41" s="1323"/>
      <c r="AY41" s="1323"/>
      <c r="AZ41" s="1347"/>
      <c r="BA41" s="1297"/>
      <c r="BB41" s="1322"/>
      <c r="BC41" s="1323"/>
      <c r="BD41" s="1323"/>
      <c r="BE41" s="1323"/>
      <c r="BF41" s="1323"/>
      <c r="BG41" s="1323"/>
      <c r="BH41" s="1347"/>
      <c r="BI41" s="1297"/>
      <c r="BJ41" s="1322"/>
      <c r="BK41" s="1323"/>
      <c r="BL41" s="1323"/>
      <c r="BM41" s="1323"/>
      <c r="BN41" s="1323"/>
      <c r="BO41" s="1323"/>
      <c r="BP41" s="1323"/>
      <c r="BQ41" s="1347"/>
      <c r="BS41" s="1322"/>
      <c r="BT41" s="1323"/>
      <c r="BU41" s="1323"/>
      <c r="BV41" s="1323"/>
      <c r="BW41" s="1323"/>
      <c r="BX41" s="1323"/>
      <c r="BY41" s="1347"/>
      <c r="CA41" s="1322"/>
      <c r="CB41" s="1323"/>
      <c r="CC41" s="1323"/>
      <c r="CD41" s="1323"/>
      <c r="CE41" s="1323"/>
      <c r="CF41" s="1323"/>
      <c r="CG41" s="1347"/>
      <c r="CI41" s="1322"/>
      <c r="CJ41" s="1323"/>
      <c r="CK41" s="1323"/>
      <c r="CL41" s="1323"/>
      <c r="CM41" s="1323"/>
      <c r="CN41" s="1323"/>
      <c r="CO41" s="1347"/>
      <c r="CP41" s="1329"/>
      <c r="CQ41" s="1330"/>
      <c r="CR41" s="1330"/>
      <c r="CS41" s="1330"/>
      <c r="CT41" s="1330"/>
      <c r="CU41" s="1349">
        <f t="shared" ref="CU41:CU61" si="11">CQ41-CS41</f>
        <v>0</v>
      </c>
      <c r="CV41" s="1349"/>
      <c r="CW41" s="1350" t="str">
        <f t="shared" ref="CW41:CW61" si="12">IFERROR(CQ41/CR41-1,"-")</f>
        <v>-</v>
      </c>
      <c r="CY41" s="1330"/>
      <c r="CZ41" s="1330"/>
      <c r="DA41" s="1330"/>
      <c r="DB41" s="1330"/>
      <c r="DC41" s="1330"/>
      <c r="DD41" s="1351" t="e">
        <f t="shared" ref="DD41:DD71" si="13">CY41/$DC41-1</f>
        <v>#DIV/0!</v>
      </c>
      <c r="DE41" s="1349" t="e">
        <f t="shared" ref="DE41:DE71" si="14">CZ41/$DC41-1</f>
        <v>#DIV/0!</v>
      </c>
      <c r="DF41" s="1349" t="e">
        <f t="shared" ref="DF41:DF71" si="15">DA41/$DC41-1</f>
        <v>#DIV/0!</v>
      </c>
      <c r="DG41" s="1349" t="e">
        <f t="shared" ref="DG41:DG71" si="16">DB41/$DC41-1</f>
        <v>#DIV/0!</v>
      </c>
    </row>
    <row r="42" spans="1:111">
      <c r="A42" s="1363"/>
      <c r="B42" s="1364" t="s">
        <v>952</v>
      </c>
      <c r="C42" s="1297"/>
      <c r="D42" s="1322"/>
      <c r="E42" s="1410"/>
      <c r="F42" s="1410"/>
      <c r="G42" s="1324"/>
      <c r="H42" s="1325"/>
      <c r="I42" s="1411"/>
      <c r="J42" s="1322"/>
      <c r="K42" s="1410"/>
      <c r="L42" s="1410"/>
      <c r="M42" s="1324"/>
      <c r="N42" s="1325"/>
      <c r="O42" s="1411"/>
      <c r="P42" s="1322"/>
      <c r="Q42" s="1410"/>
      <c r="R42" s="1410"/>
      <c r="S42" s="1324"/>
      <c r="T42" s="1325"/>
      <c r="U42" s="1390"/>
      <c r="V42" s="1322"/>
      <c r="W42" s="1410"/>
      <c r="X42" s="1410"/>
      <c r="Y42" s="1410"/>
      <c r="Z42" s="1324"/>
      <c r="AA42" s="1324"/>
      <c r="AB42" s="1325"/>
      <c r="AC42" s="182"/>
      <c r="AD42" s="1322"/>
      <c r="AE42" s="1410"/>
      <c r="AF42" s="1410"/>
      <c r="AG42" s="1410"/>
      <c r="AH42" s="1324"/>
      <c r="AI42" s="1324"/>
      <c r="AJ42" s="1325"/>
      <c r="AK42" s="1299"/>
      <c r="AL42" s="1322"/>
      <c r="AM42" s="1326"/>
      <c r="AN42" s="1326"/>
      <c r="AO42" s="1326"/>
      <c r="AP42" s="1324"/>
      <c r="AQ42" s="1324"/>
      <c r="AR42" s="1325"/>
      <c r="AS42" s="1409"/>
      <c r="AT42" s="1322"/>
      <c r="AU42" s="1326"/>
      <c r="AV42" s="1326"/>
      <c r="AW42" s="1326"/>
      <c r="AX42" s="1324"/>
      <c r="AY42" s="1324"/>
      <c r="AZ42" s="1325"/>
      <c r="BA42" s="1409"/>
      <c r="BB42" s="1322"/>
      <c r="BC42" s="1326"/>
      <c r="BD42" s="1326"/>
      <c r="BE42" s="1326"/>
      <c r="BF42" s="1324"/>
      <c r="BG42" s="1324"/>
      <c r="BH42" s="1325"/>
      <c r="BI42" s="247"/>
      <c r="BJ42" s="1322"/>
      <c r="BK42" s="1326"/>
      <c r="BL42" s="1326"/>
      <c r="BM42" s="1326"/>
      <c r="BN42" s="1326"/>
      <c r="BO42" s="1324"/>
      <c r="BP42" s="1324"/>
      <c r="BQ42" s="1325"/>
      <c r="BS42" s="1322"/>
      <c r="BT42" s="1326"/>
      <c r="BU42" s="1326"/>
      <c r="BV42" s="1326"/>
      <c r="BW42" s="1324"/>
      <c r="BX42" s="1324"/>
      <c r="BY42" s="1325"/>
      <c r="CA42" s="1322"/>
      <c r="CB42" s="1326"/>
      <c r="CC42" s="1326"/>
      <c r="CD42" s="1326"/>
      <c r="CE42" s="1324"/>
      <c r="CF42" s="1324"/>
      <c r="CG42" s="1325"/>
      <c r="CI42" s="1322"/>
      <c r="CJ42" s="1326"/>
      <c r="CK42" s="1326"/>
      <c r="CL42" s="1326"/>
      <c r="CM42" s="1324"/>
      <c r="CN42" s="1324"/>
      <c r="CO42" s="1325"/>
      <c r="CP42" s="1329"/>
      <c r="CQ42" s="1330"/>
      <c r="CR42" s="1330"/>
      <c r="CS42" s="1330"/>
      <c r="CT42" s="1330"/>
      <c r="CU42" s="1331">
        <f t="shared" si="11"/>
        <v>0</v>
      </c>
      <c r="CV42" s="1331"/>
      <c r="CW42" s="1332" t="str">
        <f t="shared" si="12"/>
        <v>-</v>
      </c>
      <c r="CY42" s="1330"/>
      <c r="CZ42" s="1330"/>
      <c r="DA42" s="1330"/>
      <c r="DB42" s="1330"/>
      <c r="DC42" s="1330"/>
      <c r="DD42" s="1333" t="e">
        <f t="shared" si="13"/>
        <v>#DIV/0!</v>
      </c>
      <c r="DE42" s="1331" t="e">
        <f t="shared" si="14"/>
        <v>#DIV/0!</v>
      </c>
      <c r="DF42" s="1331" t="e">
        <f t="shared" si="15"/>
        <v>#DIV/0!</v>
      </c>
      <c r="DG42" s="1331" t="e">
        <f t="shared" si="16"/>
        <v>#DIV/0!</v>
      </c>
    </row>
    <row r="43" spans="1:111">
      <c r="A43" s="1352"/>
      <c r="B43" s="1412" t="s">
        <v>935</v>
      </c>
      <c r="C43" s="1297"/>
      <c r="D43" s="1354"/>
      <c r="E43" s="1342"/>
      <c r="F43" s="1342"/>
      <c r="G43" s="1355"/>
      <c r="H43" s="1356"/>
      <c r="I43" s="1413"/>
      <c r="J43" s="1354"/>
      <c r="K43" s="1342"/>
      <c r="L43" s="1342"/>
      <c r="M43" s="1355"/>
      <c r="N43" s="1356"/>
      <c r="O43" s="1409"/>
      <c r="P43" s="1354"/>
      <c r="Q43" s="1335"/>
      <c r="R43" s="1344"/>
      <c r="S43" s="1355"/>
      <c r="T43" s="1356"/>
      <c r="U43" s="1290"/>
      <c r="V43" s="1354"/>
      <c r="W43" s="1335"/>
      <c r="X43" s="1335"/>
      <c r="Y43" s="1335"/>
      <c r="Z43" s="1355"/>
      <c r="AA43" s="1355"/>
      <c r="AB43" s="1356"/>
      <c r="AC43" s="1414"/>
      <c r="AD43" s="1354"/>
      <c r="AE43" s="1335"/>
      <c r="AF43" s="1335"/>
      <c r="AG43" s="1335"/>
      <c r="AH43" s="1355"/>
      <c r="AI43" s="1355"/>
      <c r="AJ43" s="1356"/>
      <c r="AL43" s="1354"/>
      <c r="AM43" s="1335"/>
      <c r="AN43" s="1342"/>
      <c r="AO43" s="1344"/>
      <c r="AP43" s="1355"/>
      <c r="AQ43" s="1355"/>
      <c r="AR43" s="1356"/>
      <c r="AS43" s="1357"/>
      <c r="AT43" s="1354"/>
      <c r="AU43" s="1335"/>
      <c r="AV43" s="1342"/>
      <c r="AW43" s="1344"/>
      <c r="AX43" s="1355"/>
      <c r="AY43" s="1355"/>
      <c r="AZ43" s="1356"/>
      <c r="BA43" s="1297"/>
      <c r="BB43" s="1354"/>
      <c r="BC43" s="1335"/>
      <c r="BD43" s="1342"/>
      <c r="BE43" s="1344"/>
      <c r="BF43" s="1355"/>
      <c r="BG43" s="1355"/>
      <c r="BH43" s="1356"/>
      <c r="BI43" s="1299"/>
      <c r="BJ43" s="1354"/>
      <c r="BK43" s="1335"/>
      <c r="BL43" s="1342"/>
      <c r="BM43" s="1342"/>
      <c r="BN43" s="1342"/>
      <c r="BO43" s="1355"/>
      <c r="BP43" s="1355"/>
      <c r="BQ43" s="1356"/>
      <c r="BR43" s="247"/>
      <c r="BS43" s="1354"/>
      <c r="BT43" s="1335"/>
      <c r="BU43" s="1342"/>
      <c r="BV43" s="1342"/>
      <c r="BW43" s="1355"/>
      <c r="BX43" s="1355"/>
      <c r="BY43" s="1356"/>
      <c r="BZ43" s="247"/>
      <c r="CA43" s="1354"/>
      <c r="CB43" s="1335"/>
      <c r="CC43" s="1342"/>
      <c r="CD43" s="1342"/>
      <c r="CE43" s="1355"/>
      <c r="CF43" s="1355"/>
      <c r="CG43" s="1356"/>
      <c r="CI43" s="1354"/>
      <c r="CJ43" s="1335"/>
      <c r="CK43" s="1342"/>
      <c r="CL43" s="1342"/>
      <c r="CM43" s="1355"/>
      <c r="CN43" s="1355"/>
      <c r="CO43" s="1356"/>
      <c r="CP43" s="1329"/>
      <c r="CQ43" s="1391"/>
      <c r="CR43" s="1391"/>
      <c r="CS43" s="1391"/>
      <c r="CT43" s="1391"/>
      <c r="CU43" s="1359">
        <f t="shared" si="11"/>
        <v>0</v>
      </c>
      <c r="CV43" s="1359"/>
      <c r="CW43" s="1360" t="str">
        <f t="shared" si="12"/>
        <v>-</v>
      </c>
      <c r="CY43" s="1391"/>
      <c r="CZ43" s="1391"/>
      <c r="DA43" s="1391"/>
      <c r="DB43" s="1391"/>
      <c r="DC43" s="1391"/>
      <c r="DD43" s="1361" t="e">
        <f t="shared" si="13"/>
        <v>#DIV/0!</v>
      </c>
      <c r="DE43" s="1359" t="e">
        <f t="shared" si="14"/>
        <v>#DIV/0!</v>
      </c>
      <c r="DF43" s="1359" t="e">
        <f t="shared" si="15"/>
        <v>#DIV/0!</v>
      </c>
      <c r="DG43" s="1359" t="e">
        <f t="shared" si="16"/>
        <v>#DIV/0!</v>
      </c>
    </row>
    <row r="44" spans="1:111">
      <c r="A44" s="1352"/>
      <c r="B44" s="1412" t="s">
        <v>936</v>
      </c>
      <c r="C44" s="1297"/>
      <c r="D44" s="1396"/>
      <c r="E44" s="1342"/>
      <c r="F44" s="1342"/>
      <c r="G44" s="1355"/>
      <c r="H44" s="1356"/>
      <c r="I44" s="1413"/>
      <c r="J44" s="1354"/>
      <c r="K44" s="1342"/>
      <c r="L44" s="1342"/>
      <c r="M44" s="1355"/>
      <c r="N44" s="1356"/>
      <c r="O44" s="1409"/>
      <c r="P44" s="1354"/>
      <c r="Q44" s="1335"/>
      <c r="R44" s="1344"/>
      <c r="S44" s="1355"/>
      <c r="T44" s="1356"/>
      <c r="U44" s="1390"/>
      <c r="V44" s="1354"/>
      <c r="W44" s="1335"/>
      <c r="X44" s="1335"/>
      <c r="Y44" s="1335"/>
      <c r="Z44" s="1355"/>
      <c r="AA44" s="1355"/>
      <c r="AB44" s="1356"/>
      <c r="AC44" s="1414"/>
      <c r="AD44" s="1354"/>
      <c r="AE44" s="1335"/>
      <c r="AF44" s="1335"/>
      <c r="AG44" s="1335"/>
      <c r="AH44" s="1355"/>
      <c r="AI44" s="1355"/>
      <c r="AJ44" s="1356"/>
      <c r="AK44" s="1299"/>
      <c r="AL44" s="1354"/>
      <c r="AM44" s="1335"/>
      <c r="AN44" s="1342"/>
      <c r="AO44" s="1342"/>
      <c r="AP44" s="1355"/>
      <c r="AQ44" s="1355"/>
      <c r="AR44" s="1356"/>
      <c r="AS44" s="1357"/>
      <c r="AT44" s="1354"/>
      <c r="AU44" s="1335"/>
      <c r="AV44" s="1342"/>
      <c r="AW44" s="1342"/>
      <c r="AX44" s="1355"/>
      <c r="AY44" s="1355"/>
      <c r="AZ44" s="1356"/>
      <c r="BA44" s="1297"/>
      <c r="BB44" s="1354"/>
      <c r="BC44" s="1335"/>
      <c r="BD44" s="1342"/>
      <c r="BE44" s="1342"/>
      <c r="BF44" s="1355"/>
      <c r="BG44" s="1355"/>
      <c r="BH44" s="1356"/>
      <c r="BI44" s="1409"/>
      <c r="BJ44" s="1354"/>
      <c r="BK44" s="1335"/>
      <c r="BL44" s="1342"/>
      <c r="BM44" s="1342"/>
      <c r="BN44" s="1342"/>
      <c r="BO44" s="1355"/>
      <c r="BP44" s="1355"/>
      <c r="BQ44" s="1356"/>
      <c r="BR44" s="247"/>
      <c r="BS44" s="1354"/>
      <c r="BT44" s="1335"/>
      <c r="BU44" s="1342"/>
      <c r="BV44" s="1342"/>
      <c r="BW44" s="1355"/>
      <c r="BX44" s="1355"/>
      <c r="BY44" s="1356"/>
      <c r="BZ44" s="247"/>
      <c r="CA44" s="1354"/>
      <c r="CB44" s="1335"/>
      <c r="CC44" s="1342"/>
      <c r="CD44" s="1342"/>
      <c r="CE44" s="1355"/>
      <c r="CF44" s="1355"/>
      <c r="CG44" s="1356"/>
      <c r="CI44" s="1354"/>
      <c r="CJ44" s="1335"/>
      <c r="CK44" s="1342"/>
      <c r="CL44" s="1342"/>
      <c r="CM44" s="1355"/>
      <c r="CN44" s="1355"/>
      <c r="CO44" s="1356"/>
      <c r="CP44" s="1329"/>
      <c r="CQ44" s="1391"/>
      <c r="CR44" s="1391"/>
      <c r="CS44" s="1391"/>
      <c r="CT44" s="1391"/>
      <c r="CU44" s="1359">
        <f t="shared" si="11"/>
        <v>0</v>
      </c>
      <c r="CV44" s="1359"/>
      <c r="CW44" s="1360" t="str">
        <f t="shared" si="12"/>
        <v>-</v>
      </c>
      <c r="CY44" s="1391"/>
      <c r="CZ44" s="1391"/>
      <c r="DA44" s="1391"/>
      <c r="DB44" s="1391"/>
      <c r="DC44" s="1391"/>
      <c r="DD44" s="1361" t="e">
        <f t="shared" si="13"/>
        <v>#DIV/0!</v>
      </c>
      <c r="DE44" s="1359" t="e">
        <f t="shared" si="14"/>
        <v>#DIV/0!</v>
      </c>
      <c r="DF44" s="1359" t="e">
        <f t="shared" si="15"/>
        <v>#DIV/0!</v>
      </c>
      <c r="DG44" s="1359" t="e">
        <f t="shared" si="16"/>
        <v>#DIV/0!</v>
      </c>
    </row>
    <row r="45" spans="1:111">
      <c r="A45" s="1352"/>
      <c r="B45" s="1412" t="s">
        <v>937</v>
      </c>
      <c r="C45" s="1297"/>
      <c r="D45" s="1354"/>
      <c r="E45" s="1342"/>
      <c r="F45" s="1342"/>
      <c r="G45" s="1355"/>
      <c r="H45" s="1356"/>
      <c r="I45" s="1297"/>
      <c r="J45" s="1354"/>
      <c r="K45" s="1342"/>
      <c r="L45" s="1342"/>
      <c r="M45" s="1355"/>
      <c r="N45" s="1356"/>
      <c r="O45" s="1297"/>
      <c r="P45" s="1354"/>
      <c r="Q45" s="1335"/>
      <c r="R45" s="1344"/>
      <c r="S45" s="1355"/>
      <c r="T45" s="1356"/>
      <c r="U45" s="1290"/>
      <c r="V45" s="1354"/>
      <c r="W45" s="1335"/>
      <c r="X45" s="1335"/>
      <c r="Y45" s="1335"/>
      <c r="Z45" s="1355"/>
      <c r="AA45" s="1355"/>
      <c r="AB45" s="1356"/>
      <c r="AD45" s="1354"/>
      <c r="AE45" s="1335"/>
      <c r="AF45" s="1335"/>
      <c r="AG45" s="1335"/>
      <c r="AH45" s="1355"/>
      <c r="AI45" s="1355"/>
      <c r="AJ45" s="1356"/>
      <c r="AK45" s="1299"/>
      <c r="AL45" s="1354"/>
      <c r="AM45" s="1335"/>
      <c r="AN45" s="1342"/>
      <c r="AO45" s="1344"/>
      <c r="AP45" s="1355"/>
      <c r="AQ45" s="1355"/>
      <c r="AR45" s="1356"/>
      <c r="AS45" s="1357"/>
      <c r="AT45" s="1354"/>
      <c r="AU45" s="1335"/>
      <c r="AV45" s="1342"/>
      <c r="AW45" s="1344"/>
      <c r="AX45" s="1355"/>
      <c r="AY45" s="1355"/>
      <c r="AZ45" s="1356"/>
      <c r="BA45" s="1409"/>
      <c r="BB45" s="1354"/>
      <c r="BC45" s="1335"/>
      <c r="BD45" s="1342"/>
      <c r="BE45" s="1344"/>
      <c r="BF45" s="1355"/>
      <c r="BG45" s="1355"/>
      <c r="BH45" s="1356"/>
      <c r="BJ45" s="1354"/>
      <c r="BK45" s="1335"/>
      <c r="BL45" s="1342"/>
      <c r="BM45" s="1342"/>
      <c r="BN45" s="1342"/>
      <c r="BO45" s="1355"/>
      <c r="BP45" s="1355"/>
      <c r="BQ45" s="1356"/>
      <c r="BS45" s="1354"/>
      <c r="BT45" s="1335"/>
      <c r="BU45" s="1342"/>
      <c r="BV45" s="1342"/>
      <c r="BW45" s="1355"/>
      <c r="BX45" s="1355"/>
      <c r="BY45" s="1356"/>
      <c r="CA45" s="1354"/>
      <c r="CB45" s="1335"/>
      <c r="CC45" s="1342"/>
      <c r="CD45" s="1342"/>
      <c r="CE45" s="1355"/>
      <c r="CF45" s="1355"/>
      <c r="CG45" s="1356"/>
      <c r="CI45" s="1354"/>
      <c r="CJ45" s="1335"/>
      <c r="CK45" s="1342"/>
      <c r="CL45" s="1342"/>
      <c r="CM45" s="1355"/>
      <c r="CN45" s="1355"/>
      <c r="CO45" s="1356"/>
      <c r="CP45" s="1329"/>
      <c r="CQ45" s="1391"/>
      <c r="CR45" s="1391"/>
      <c r="CS45" s="1391"/>
      <c r="CT45" s="1391"/>
      <c r="CU45" s="1359">
        <f t="shared" si="11"/>
        <v>0</v>
      </c>
      <c r="CV45" s="1359"/>
      <c r="CW45" s="1360" t="str">
        <f t="shared" si="12"/>
        <v>-</v>
      </c>
      <c r="CY45" s="1391"/>
      <c r="CZ45" s="1391"/>
      <c r="DA45" s="1391"/>
      <c r="DB45" s="1391"/>
      <c r="DC45" s="1391"/>
      <c r="DD45" s="1361" t="e">
        <f t="shared" si="13"/>
        <v>#DIV/0!</v>
      </c>
      <c r="DE45" s="1359" t="e">
        <f t="shared" si="14"/>
        <v>#DIV/0!</v>
      </c>
      <c r="DF45" s="1359" t="e">
        <f t="shared" si="15"/>
        <v>#DIV/0!</v>
      </c>
      <c r="DG45" s="1359" t="e">
        <f t="shared" si="16"/>
        <v>#DIV/0!</v>
      </c>
    </row>
    <row r="46" spans="1:111">
      <c r="A46" s="1352"/>
      <c r="B46" s="1412" t="s">
        <v>938</v>
      </c>
      <c r="C46" s="1297"/>
      <c r="D46" s="1354"/>
      <c r="E46" s="1342"/>
      <c r="F46" s="1342"/>
      <c r="G46" s="1355"/>
      <c r="H46" s="1356"/>
      <c r="I46" s="1297"/>
      <c r="J46" s="1354"/>
      <c r="K46" s="1342"/>
      <c r="L46" s="1342"/>
      <c r="M46" s="1355"/>
      <c r="N46" s="1356"/>
      <c r="O46" s="1297"/>
      <c r="P46" s="1354"/>
      <c r="Q46" s="1335"/>
      <c r="R46" s="1344"/>
      <c r="S46" s="1355"/>
      <c r="T46" s="1356"/>
      <c r="U46" s="1290"/>
      <c r="V46" s="1354"/>
      <c r="W46" s="1335"/>
      <c r="X46" s="1335"/>
      <c r="Y46" s="1335"/>
      <c r="Z46" s="1355"/>
      <c r="AA46" s="1355"/>
      <c r="AB46" s="1356"/>
      <c r="AD46" s="1354"/>
      <c r="AE46" s="1335"/>
      <c r="AF46" s="1335"/>
      <c r="AG46" s="1335"/>
      <c r="AH46" s="1355"/>
      <c r="AI46" s="1355"/>
      <c r="AJ46" s="1356"/>
      <c r="AK46" s="1299"/>
      <c r="AL46" s="1354"/>
      <c r="AM46" s="1335"/>
      <c r="AN46" s="1342"/>
      <c r="AO46" s="1344"/>
      <c r="AP46" s="1355"/>
      <c r="AQ46" s="1355"/>
      <c r="AR46" s="1356"/>
      <c r="AS46" s="1357"/>
      <c r="AT46" s="1354"/>
      <c r="AU46" s="1335"/>
      <c r="AV46" s="1342"/>
      <c r="AW46" s="1344"/>
      <c r="AX46" s="1355"/>
      <c r="AY46" s="1355"/>
      <c r="AZ46" s="1356"/>
      <c r="BA46" s="1297"/>
      <c r="BB46" s="1354"/>
      <c r="BC46" s="1335"/>
      <c r="BD46" s="1342"/>
      <c r="BE46" s="1344"/>
      <c r="BF46" s="1355"/>
      <c r="BG46" s="1355"/>
      <c r="BH46" s="1356"/>
      <c r="BI46" s="1297"/>
      <c r="BJ46" s="1354"/>
      <c r="BK46" s="1335"/>
      <c r="BL46" s="1342"/>
      <c r="BM46" s="1342"/>
      <c r="BN46" s="1342"/>
      <c r="BO46" s="1355"/>
      <c r="BP46" s="1355"/>
      <c r="BQ46" s="1356"/>
      <c r="BS46" s="1354"/>
      <c r="BT46" s="1335"/>
      <c r="BU46" s="1342"/>
      <c r="BV46" s="1342"/>
      <c r="BW46" s="1355"/>
      <c r="BX46" s="1355"/>
      <c r="BY46" s="1356"/>
      <c r="BZ46" s="247"/>
      <c r="CA46" s="1354"/>
      <c r="CB46" s="1335"/>
      <c r="CC46" s="1342"/>
      <c r="CD46" s="1342"/>
      <c r="CE46" s="1355"/>
      <c r="CF46" s="1355"/>
      <c r="CG46" s="1356"/>
      <c r="CI46" s="1354"/>
      <c r="CJ46" s="1335"/>
      <c r="CK46" s="1342"/>
      <c r="CL46" s="1342"/>
      <c r="CM46" s="1355"/>
      <c r="CN46" s="1355"/>
      <c r="CO46" s="1356"/>
      <c r="CP46" s="1329"/>
      <c r="CQ46" s="1391"/>
      <c r="CR46" s="1391"/>
      <c r="CS46" s="1391"/>
      <c r="CT46" s="1391"/>
      <c r="CU46" s="1359">
        <f t="shared" si="11"/>
        <v>0</v>
      </c>
      <c r="CV46" s="1359"/>
      <c r="CW46" s="1360" t="str">
        <f t="shared" si="12"/>
        <v>-</v>
      </c>
      <c r="CY46" s="1391"/>
      <c r="CZ46" s="1391"/>
      <c r="DA46" s="1391"/>
      <c r="DB46" s="1391"/>
      <c r="DC46" s="1391"/>
      <c r="DD46" s="1361" t="e">
        <f t="shared" si="13"/>
        <v>#DIV/0!</v>
      </c>
      <c r="DE46" s="1359" t="e">
        <f t="shared" si="14"/>
        <v>#DIV/0!</v>
      </c>
      <c r="DF46" s="1359" t="e">
        <f t="shared" si="15"/>
        <v>#DIV/0!</v>
      </c>
      <c r="DG46" s="1359" t="e">
        <f t="shared" si="16"/>
        <v>#DIV/0!</v>
      </c>
    </row>
    <row r="47" spans="1:111">
      <c r="A47" s="1352"/>
      <c r="B47" s="1412" t="s">
        <v>939</v>
      </c>
      <c r="C47" s="1297"/>
      <c r="D47" s="1354"/>
      <c r="E47" s="1342"/>
      <c r="F47" s="1342"/>
      <c r="G47" s="1355"/>
      <c r="H47" s="1356"/>
      <c r="I47" s="1297"/>
      <c r="J47" s="1354"/>
      <c r="K47" s="1342"/>
      <c r="L47" s="1342"/>
      <c r="M47" s="1355"/>
      <c r="N47" s="1356"/>
      <c r="O47" s="1297"/>
      <c r="P47" s="1354"/>
      <c r="Q47" s="1335"/>
      <c r="R47" s="1344"/>
      <c r="S47" s="1355"/>
      <c r="T47" s="1356"/>
      <c r="U47" s="1290"/>
      <c r="V47" s="1354"/>
      <c r="W47" s="1335"/>
      <c r="X47" s="1335"/>
      <c r="Y47" s="1335"/>
      <c r="Z47" s="1355"/>
      <c r="AA47" s="1355"/>
      <c r="AB47" s="1356"/>
      <c r="AD47" s="1354"/>
      <c r="AE47" s="1335"/>
      <c r="AF47" s="1335"/>
      <c r="AG47" s="1335"/>
      <c r="AH47" s="1355"/>
      <c r="AI47" s="1355"/>
      <c r="AJ47" s="1356"/>
      <c r="AK47" s="1299"/>
      <c r="AL47" s="1354"/>
      <c r="AM47" s="1335"/>
      <c r="AN47" s="1342"/>
      <c r="AO47" s="1344"/>
      <c r="AP47" s="1355"/>
      <c r="AQ47" s="1355"/>
      <c r="AR47" s="1356"/>
      <c r="AS47" s="1357"/>
      <c r="AT47" s="1354"/>
      <c r="AU47" s="1335"/>
      <c r="AV47" s="1342"/>
      <c r="AW47" s="1344"/>
      <c r="AX47" s="1355"/>
      <c r="AY47" s="1355"/>
      <c r="AZ47" s="1356"/>
      <c r="BA47" s="1297"/>
      <c r="BB47" s="1354"/>
      <c r="BC47" s="1335"/>
      <c r="BD47" s="1342"/>
      <c r="BE47" s="1344"/>
      <c r="BF47" s="1355"/>
      <c r="BG47" s="1355"/>
      <c r="BH47" s="1356"/>
      <c r="BI47" s="1297"/>
      <c r="BJ47" s="1354"/>
      <c r="BK47" s="1335"/>
      <c r="BL47" s="1342"/>
      <c r="BM47" s="1342"/>
      <c r="BN47" s="1342"/>
      <c r="BO47" s="1355"/>
      <c r="BP47" s="1355"/>
      <c r="BQ47" s="1356"/>
      <c r="BS47" s="1354"/>
      <c r="BT47" s="1335"/>
      <c r="BU47" s="1342"/>
      <c r="BV47" s="1342"/>
      <c r="BW47" s="1355"/>
      <c r="BX47" s="1355"/>
      <c r="BY47" s="1356"/>
      <c r="BZ47" s="247"/>
      <c r="CA47" s="1354"/>
      <c r="CB47" s="1335"/>
      <c r="CC47" s="1342"/>
      <c r="CD47" s="1342"/>
      <c r="CE47" s="1355"/>
      <c r="CF47" s="1355"/>
      <c r="CG47" s="1356"/>
      <c r="CI47" s="1354"/>
      <c r="CJ47" s="1335"/>
      <c r="CK47" s="1342"/>
      <c r="CL47" s="1342"/>
      <c r="CM47" s="1355"/>
      <c r="CN47" s="1355"/>
      <c r="CO47" s="1356"/>
      <c r="CP47" s="1329"/>
      <c r="CQ47" s="1391"/>
      <c r="CR47" s="1391"/>
      <c r="CS47" s="1391"/>
      <c r="CT47" s="1391"/>
      <c r="CU47" s="1359">
        <f t="shared" si="11"/>
        <v>0</v>
      </c>
      <c r="CV47" s="1359"/>
      <c r="CW47" s="1360" t="str">
        <f t="shared" si="12"/>
        <v>-</v>
      </c>
      <c r="CY47" s="1391"/>
      <c r="CZ47" s="1391"/>
      <c r="DA47" s="1391"/>
      <c r="DB47" s="1391"/>
      <c r="DC47" s="1391"/>
      <c r="DD47" s="1361" t="e">
        <f t="shared" si="13"/>
        <v>#DIV/0!</v>
      </c>
      <c r="DE47" s="1359" t="e">
        <f t="shared" si="14"/>
        <v>#DIV/0!</v>
      </c>
      <c r="DF47" s="1359" t="e">
        <f t="shared" si="15"/>
        <v>#DIV/0!</v>
      </c>
      <c r="DG47" s="1359" t="e">
        <f t="shared" si="16"/>
        <v>#DIV/0!</v>
      </c>
    </row>
    <row r="48" spans="1:111">
      <c r="A48" s="1352"/>
      <c r="B48" s="1412" t="s">
        <v>941</v>
      </c>
      <c r="C48" s="1297"/>
      <c r="D48" s="1354"/>
      <c r="E48" s="1342"/>
      <c r="F48" s="1342"/>
      <c r="G48" s="1355"/>
      <c r="H48" s="1356"/>
      <c r="I48" s="1297"/>
      <c r="J48" s="1354"/>
      <c r="K48" s="1342"/>
      <c r="L48" s="1342"/>
      <c r="M48" s="1355"/>
      <c r="N48" s="1356"/>
      <c r="O48" s="1297"/>
      <c r="P48" s="1354"/>
      <c r="Q48" s="1335"/>
      <c r="R48" s="1344"/>
      <c r="S48" s="1355"/>
      <c r="T48" s="1356"/>
      <c r="U48" s="1290"/>
      <c r="V48" s="1354"/>
      <c r="W48" s="1335"/>
      <c r="X48" s="1335"/>
      <c r="Y48" s="1335"/>
      <c r="Z48" s="1355"/>
      <c r="AA48" s="1355"/>
      <c r="AB48" s="1356"/>
      <c r="AD48" s="1354"/>
      <c r="AE48" s="1335"/>
      <c r="AF48" s="1335"/>
      <c r="AG48" s="1335"/>
      <c r="AH48" s="1355"/>
      <c r="AI48" s="1355"/>
      <c r="AJ48" s="1356"/>
      <c r="AK48" s="1299"/>
      <c r="AL48" s="1354"/>
      <c r="AM48" s="1335"/>
      <c r="AN48" s="1342"/>
      <c r="AO48" s="1344"/>
      <c r="AP48" s="1355"/>
      <c r="AQ48" s="1355"/>
      <c r="AR48" s="1356"/>
      <c r="AS48" s="1357"/>
      <c r="AT48" s="1354"/>
      <c r="AU48" s="1335"/>
      <c r="AV48" s="1342"/>
      <c r="AW48" s="1344"/>
      <c r="AX48" s="1355"/>
      <c r="AY48" s="1355"/>
      <c r="AZ48" s="1356"/>
      <c r="BA48" s="1297"/>
      <c r="BB48" s="1354"/>
      <c r="BC48" s="1335"/>
      <c r="BD48" s="1342"/>
      <c r="BE48" s="1344"/>
      <c r="BF48" s="1355"/>
      <c r="BG48" s="1355"/>
      <c r="BH48" s="1356"/>
      <c r="BI48" s="1297"/>
      <c r="BJ48" s="1354"/>
      <c r="BK48" s="1335"/>
      <c r="BL48" s="1342"/>
      <c r="BM48" s="1342"/>
      <c r="BN48" s="1342"/>
      <c r="BO48" s="1355"/>
      <c r="BP48" s="1355"/>
      <c r="BQ48" s="1356"/>
      <c r="BS48" s="1354"/>
      <c r="BT48" s="1335"/>
      <c r="BU48" s="1342"/>
      <c r="BV48" s="1342"/>
      <c r="BW48" s="1355"/>
      <c r="BX48" s="1355"/>
      <c r="BY48" s="1356"/>
      <c r="CA48" s="1354"/>
      <c r="CB48" s="1335"/>
      <c r="CC48" s="1342"/>
      <c r="CD48" s="1342"/>
      <c r="CE48" s="1355"/>
      <c r="CF48" s="1355"/>
      <c r="CG48" s="1356"/>
      <c r="CI48" s="1354"/>
      <c r="CJ48" s="1335"/>
      <c r="CK48" s="1342"/>
      <c r="CL48" s="1342"/>
      <c r="CM48" s="1355"/>
      <c r="CN48" s="1355"/>
      <c r="CO48" s="1356"/>
      <c r="CP48" s="1329"/>
      <c r="CQ48" s="1391"/>
      <c r="CR48" s="1391"/>
      <c r="CS48" s="1391"/>
      <c r="CT48" s="1391"/>
      <c r="CU48" s="1359">
        <f t="shared" si="11"/>
        <v>0</v>
      </c>
      <c r="CV48" s="1359"/>
      <c r="CW48" s="1360" t="str">
        <f t="shared" si="12"/>
        <v>-</v>
      </c>
      <c r="CY48" s="1391"/>
      <c r="CZ48" s="1391"/>
      <c r="DA48" s="1391"/>
      <c r="DB48" s="1391"/>
      <c r="DC48" s="1391"/>
      <c r="DD48" s="1361" t="e">
        <f t="shared" si="13"/>
        <v>#DIV/0!</v>
      </c>
      <c r="DE48" s="1359" t="e">
        <f t="shared" si="14"/>
        <v>#DIV/0!</v>
      </c>
      <c r="DF48" s="1359" t="e">
        <f t="shared" si="15"/>
        <v>#DIV/0!</v>
      </c>
      <c r="DG48" s="1359" t="e">
        <f t="shared" si="16"/>
        <v>#DIV/0!</v>
      </c>
    </row>
    <row r="49" spans="1:111">
      <c r="A49" s="1352"/>
      <c r="B49" s="1412" t="s">
        <v>943</v>
      </c>
      <c r="C49" s="1297"/>
      <c r="D49" s="1354"/>
      <c r="E49" s="1342"/>
      <c r="F49" s="1342"/>
      <c r="G49" s="1355"/>
      <c r="H49" s="1356"/>
      <c r="I49" s="1297"/>
      <c r="J49" s="1354"/>
      <c r="K49" s="1342"/>
      <c r="L49" s="1342"/>
      <c r="M49" s="1355"/>
      <c r="N49" s="1356"/>
      <c r="O49" s="1297"/>
      <c r="P49" s="1354"/>
      <c r="Q49" s="1335"/>
      <c r="R49" s="1344"/>
      <c r="S49" s="1355"/>
      <c r="T49" s="1356"/>
      <c r="U49" s="1290"/>
      <c r="V49" s="1354"/>
      <c r="W49" s="1335"/>
      <c r="X49" s="1335"/>
      <c r="Y49" s="1335"/>
      <c r="Z49" s="1355"/>
      <c r="AA49" s="1355"/>
      <c r="AB49" s="1356"/>
      <c r="AD49" s="1354"/>
      <c r="AE49" s="1335"/>
      <c r="AF49" s="1335"/>
      <c r="AG49" s="1335"/>
      <c r="AH49" s="1355"/>
      <c r="AI49" s="1355"/>
      <c r="AJ49" s="1356"/>
      <c r="AK49" s="1299"/>
      <c r="AL49" s="1354"/>
      <c r="AM49" s="1335"/>
      <c r="AN49" s="1342"/>
      <c r="AO49" s="1344"/>
      <c r="AP49" s="1355"/>
      <c r="AQ49" s="1355"/>
      <c r="AR49" s="1356"/>
      <c r="AS49" s="1357"/>
      <c r="AT49" s="1354"/>
      <c r="AU49" s="1335"/>
      <c r="AV49" s="1342"/>
      <c r="AW49" s="1344"/>
      <c r="AX49" s="1355"/>
      <c r="AY49" s="1355"/>
      <c r="AZ49" s="1356"/>
      <c r="BA49" s="1297"/>
      <c r="BB49" s="1354"/>
      <c r="BC49" s="1335"/>
      <c r="BD49" s="1342"/>
      <c r="BE49" s="1344"/>
      <c r="BF49" s="1355"/>
      <c r="BG49" s="1355"/>
      <c r="BH49" s="1356"/>
      <c r="BI49" s="1297"/>
      <c r="BJ49" s="1354"/>
      <c r="BK49" s="1335"/>
      <c r="BL49" s="1342"/>
      <c r="BM49" s="1342"/>
      <c r="BN49" s="1342"/>
      <c r="BO49" s="1355"/>
      <c r="BP49" s="1355"/>
      <c r="BQ49" s="1356"/>
      <c r="BR49" s="247"/>
      <c r="BS49" s="1354"/>
      <c r="BT49" s="1335"/>
      <c r="BU49" s="1342"/>
      <c r="BV49" s="1342"/>
      <c r="BW49" s="1355"/>
      <c r="BX49" s="1355"/>
      <c r="BY49" s="1356"/>
      <c r="CA49" s="1354"/>
      <c r="CB49" s="1335"/>
      <c r="CC49" s="1342"/>
      <c r="CD49" s="1342"/>
      <c r="CE49" s="1355"/>
      <c r="CF49" s="1355"/>
      <c r="CG49" s="1356"/>
      <c r="CI49" s="1354"/>
      <c r="CJ49" s="1335"/>
      <c r="CK49" s="1342"/>
      <c r="CL49" s="1342"/>
      <c r="CM49" s="1355"/>
      <c r="CN49" s="1355"/>
      <c r="CO49" s="1356"/>
      <c r="CP49" s="1329"/>
      <c r="CQ49" s="1391"/>
      <c r="CR49" s="1391"/>
      <c r="CS49" s="1391"/>
      <c r="CT49" s="1391"/>
      <c r="CU49" s="1359">
        <f t="shared" si="11"/>
        <v>0</v>
      </c>
      <c r="CV49" s="1359"/>
      <c r="CW49" s="1360" t="str">
        <f t="shared" si="12"/>
        <v>-</v>
      </c>
      <c r="CY49" s="1391"/>
      <c r="CZ49" s="1391"/>
      <c r="DA49" s="1391"/>
      <c r="DB49" s="1391"/>
      <c r="DC49" s="1391"/>
      <c r="DD49" s="1361" t="e">
        <f t="shared" si="13"/>
        <v>#DIV/0!</v>
      </c>
      <c r="DE49" s="1359" t="e">
        <f t="shared" si="14"/>
        <v>#DIV/0!</v>
      </c>
      <c r="DF49" s="1359" t="e">
        <f t="shared" si="15"/>
        <v>#DIV/0!</v>
      </c>
      <c r="DG49" s="1359" t="e">
        <f t="shared" si="16"/>
        <v>#DIV/0!</v>
      </c>
    </row>
    <row r="50" spans="1:111">
      <c r="A50" s="1352"/>
      <c r="B50" s="1412" t="s">
        <v>944</v>
      </c>
      <c r="C50" s="1297"/>
      <c r="D50" s="1354"/>
      <c r="E50" s="1342"/>
      <c r="F50" s="1342"/>
      <c r="G50" s="1355"/>
      <c r="H50" s="1356"/>
      <c r="I50" s="1297"/>
      <c r="J50" s="1354"/>
      <c r="K50" s="1342"/>
      <c r="L50" s="1342"/>
      <c r="M50" s="1355"/>
      <c r="N50" s="1356"/>
      <c r="O50" s="1297"/>
      <c r="P50" s="1354"/>
      <c r="Q50" s="1335"/>
      <c r="R50" s="1344"/>
      <c r="S50" s="1355"/>
      <c r="T50" s="1356"/>
      <c r="U50" s="1290"/>
      <c r="V50" s="1354"/>
      <c r="W50" s="1335"/>
      <c r="X50" s="1335"/>
      <c r="Y50" s="1335"/>
      <c r="Z50" s="1355"/>
      <c r="AA50" s="1355"/>
      <c r="AB50" s="1356"/>
      <c r="AD50" s="1354"/>
      <c r="AE50" s="1335"/>
      <c r="AF50" s="1335"/>
      <c r="AG50" s="1335"/>
      <c r="AH50" s="1355"/>
      <c r="AI50" s="1355"/>
      <c r="AJ50" s="1356"/>
      <c r="AK50" s="1299"/>
      <c r="AL50" s="1354"/>
      <c r="AM50" s="1335"/>
      <c r="AN50" s="1342"/>
      <c r="AO50" s="1344"/>
      <c r="AP50" s="1355"/>
      <c r="AQ50" s="1355"/>
      <c r="AR50" s="1356"/>
      <c r="AS50" s="1357"/>
      <c r="AT50" s="1354"/>
      <c r="AU50" s="1335"/>
      <c r="AV50" s="1342"/>
      <c r="AW50" s="1344"/>
      <c r="AX50" s="1355"/>
      <c r="AY50" s="1355"/>
      <c r="AZ50" s="1356"/>
      <c r="BA50" s="1297"/>
      <c r="BB50" s="1354"/>
      <c r="BC50" s="1335"/>
      <c r="BD50" s="1342"/>
      <c r="BE50" s="1344"/>
      <c r="BF50" s="1355"/>
      <c r="BG50" s="1355"/>
      <c r="BH50" s="1356"/>
      <c r="BI50" s="1297"/>
      <c r="BJ50" s="1354"/>
      <c r="BK50" s="1335"/>
      <c r="BL50" s="1342"/>
      <c r="BM50" s="1342"/>
      <c r="BN50" s="1342"/>
      <c r="BO50" s="1355"/>
      <c r="BP50" s="1355"/>
      <c r="BQ50" s="1356"/>
      <c r="BS50" s="1354"/>
      <c r="BT50" s="1335"/>
      <c r="BU50" s="1342"/>
      <c r="BV50" s="1342"/>
      <c r="BW50" s="1355"/>
      <c r="BX50" s="1355"/>
      <c r="BY50" s="1356"/>
      <c r="CA50" s="1354"/>
      <c r="CB50" s="1335"/>
      <c r="CC50" s="1342"/>
      <c r="CD50" s="1342"/>
      <c r="CE50" s="1355"/>
      <c r="CF50" s="1355"/>
      <c r="CG50" s="1356"/>
      <c r="CI50" s="1354"/>
      <c r="CJ50" s="1335"/>
      <c r="CK50" s="1342"/>
      <c r="CL50" s="1342"/>
      <c r="CM50" s="1355"/>
      <c r="CN50" s="1355"/>
      <c r="CO50" s="1356"/>
      <c r="CP50" s="1329"/>
      <c r="CQ50" s="1391"/>
      <c r="CR50" s="1391"/>
      <c r="CS50" s="1391"/>
      <c r="CT50" s="1391"/>
      <c r="CU50" s="1359">
        <f t="shared" si="11"/>
        <v>0</v>
      </c>
      <c r="CV50" s="1359"/>
      <c r="CW50" s="1360" t="str">
        <f t="shared" si="12"/>
        <v>-</v>
      </c>
      <c r="CY50" s="1391"/>
      <c r="CZ50" s="1391"/>
      <c r="DA50" s="1391"/>
      <c r="DB50" s="1391"/>
      <c r="DC50" s="1391"/>
      <c r="DD50" s="1361" t="e">
        <f t="shared" si="13"/>
        <v>#DIV/0!</v>
      </c>
      <c r="DE50" s="1359" t="e">
        <f t="shared" si="14"/>
        <v>#DIV/0!</v>
      </c>
      <c r="DF50" s="1359" t="e">
        <f t="shared" si="15"/>
        <v>#DIV/0!</v>
      </c>
      <c r="DG50" s="1359" t="e">
        <f t="shared" si="16"/>
        <v>#DIV/0!</v>
      </c>
    </row>
    <row r="51" spans="1:111">
      <c r="A51" s="1352"/>
      <c r="B51" s="1412" t="s">
        <v>953</v>
      </c>
      <c r="C51" s="1297"/>
      <c r="D51" s="1354"/>
      <c r="E51" s="1342"/>
      <c r="F51" s="1342"/>
      <c r="G51" s="1355"/>
      <c r="H51" s="1356"/>
      <c r="I51" s="1297"/>
      <c r="J51" s="1354"/>
      <c r="K51" s="1342"/>
      <c r="L51" s="1342"/>
      <c r="M51" s="1355"/>
      <c r="N51" s="1356"/>
      <c r="O51" s="1297"/>
      <c r="P51" s="1354"/>
      <c r="Q51" s="1335"/>
      <c r="R51" s="1344"/>
      <c r="S51" s="1355"/>
      <c r="T51" s="1356"/>
      <c r="U51" s="1415"/>
      <c r="V51" s="1354"/>
      <c r="W51" s="1335"/>
      <c r="X51" s="1335"/>
      <c r="Y51" s="1335"/>
      <c r="Z51" s="1355"/>
      <c r="AA51" s="1355"/>
      <c r="AB51" s="1356"/>
      <c r="AD51" s="1354"/>
      <c r="AE51" s="1335"/>
      <c r="AF51" s="1335"/>
      <c r="AG51" s="1335"/>
      <c r="AH51" s="1355"/>
      <c r="AI51" s="1355"/>
      <c r="AJ51" s="1356"/>
      <c r="AK51" s="1299"/>
      <c r="AL51" s="1354"/>
      <c r="AM51" s="1335"/>
      <c r="AN51" s="1342"/>
      <c r="AO51" s="1344"/>
      <c r="AP51" s="1355"/>
      <c r="AQ51" s="1355"/>
      <c r="AR51" s="1356"/>
      <c r="AS51" s="1357"/>
      <c r="AT51" s="1354"/>
      <c r="AU51" s="1335"/>
      <c r="AV51" s="1342"/>
      <c r="AW51" s="1344"/>
      <c r="AX51" s="1355"/>
      <c r="AY51" s="1355"/>
      <c r="AZ51" s="1356"/>
      <c r="BA51" s="1297"/>
      <c r="BB51" s="1354"/>
      <c r="BC51" s="1335"/>
      <c r="BD51" s="1342"/>
      <c r="BE51" s="1344"/>
      <c r="BF51" s="1355"/>
      <c r="BG51" s="1355"/>
      <c r="BH51" s="1356"/>
      <c r="BI51" s="1297"/>
      <c r="BJ51" s="1354"/>
      <c r="BK51" s="1335"/>
      <c r="BL51" s="1342"/>
      <c r="BM51" s="1342"/>
      <c r="BN51" s="1342"/>
      <c r="BO51" s="1355"/>
      <c r="BP51" s="1355"/>
      <c r="BQ51" s="1356"/>
      <c r="BS51" s="1354"/>
      <c r="BT51" s="1335"/>
      <c r="BU51" s="1342"/>
      <c r="BV51" s="1342"/>
      <c r="BW51" s="1355"/>
      <c r="BX51" s="1355"/>
      <c r="BY51" s="1356"/>
      <c r="CA51" s="1354"/>
      <c r="CB51" s="1335"/>
      <c r="CC51" s="1342"/>
      <c r="CD51" s="1342"/>
      <c r="CE51" s="1355"/>
      <c r="CF51" s="1355"/>
      <c r="CG51" s="1356"/>
      <c r="CI51" s="1354"/>
      <c r="CJ51" s="1335"/>
      <c r="CK51" s="1342"/>
      <c r="CL51" s="1342"/>
      <c r="CM51" s="1355"/>
      <c r="CN51" s="1355"/>
      <c r="CO51" s="1356"/>
      <c r="CP51" s="1329"/>
      <c r="CQ51" s="1397"/>
      <c r="CR51" s="1397"/>
      <c r="CS51" s="1397"/>
      <c r="CT51" s="1397"/>
      <c r="CU51" s="1359">
        <f t="shared" si="11"/>
        <v>0</v>
      </c>
      <c r="CV51" s="1359"/>
      <c r="CW51" s="1360" t="str">
        <f t="shared" si="12"/>
        <v>-</v>
      </c>
      <c r="CY51" s="1397"/>
      <c r="CZ51" s="1397"/>
      <c r="DA51" s="1397"/>
      <c r="DB51" s="1397"/>
      <c r="DC51" s="1397"/>
      <c r="DD51" s="1361" t="e">
        <f t="shared" si="13"/>
        <v>#DIV/0!</v>
      </c>
      <c r="DE51" s="1359" t="e">
        <f t="shared" si="14"/>
        <v>#DIV/0!</v>
      </c>
      <c r="DF51" s="1359" t="e">
        <f t="shared" si="15"/>
        <v>#DIV/0!</v>
      </c>
      <c r="DG51" s="1359" t="e">
        <f t="shared" si="16"/>
        <v>#DIV/0!</v>
      </c>
    </row>
    <row r="52" spans="1:111">
      <c r="A52" s="1416"/>
      <c r="B52" s="1417" t="s">
        <v>954</v>
      </c>
      <c r="C52" s="1297"/>
      <c r="D52" s="1322"/>
      <c r="E52" s="1410"/>
      <c r="F52" s="1410"/>
      <c r="G52" s="1324"/>
      <c r="H52" s="1325"/>
      <c r="I52" s="1411"/>
      <c r="J52" s="1322"/>
      <c r="K52" s="1410"/>
      <c r="L52" s="1410"/>
      <c r="M52" s="1324"/>
      <c r="N52" s="1325"/>
      <c r="O52" s="1411"/>
      <c r="P52" s="1322"/>
      <c r="Q52" s="1323"/>
      <c r="R52" s="1418"/>
      <c r="S52" s="1324"/>
      <c r="T52" s="1325"/>
      <c r="U52" s="1415"/>
      <c r="V52" s="1322"/>
      <c r="W52" s="1323"/>
      <c r="X52" s="1418"/>
      <c r="Y52" s="1418"/>
      <c r="Z52" s="1324"/>
      <c r="AA52" s="1324"/>
      <c r="AB52" s="1325"/>
      <c r="AC52" s="182"/>
      <c r="AD52" s="1322"/>
      <c r="AE52" s="1323"/>
      <c r="AF52" s="1418"/>
      <c r="AG52" s="1418"/>
      <c r="AH52" s="1324"/>
      <c r="AI52" s="1324"/>
      <c r="AJ52" s="1325"/>
      <c r="AK52" s="1419"/>
      <c r="AL52" s="1322"/>
      <c r="AM52" s="1323"/>
      <c r="AN52" s="1410"/>
      <c r="AO52" s="1418"/>
      <c r="AP52" s="1324"/>
      <c r="AQ52" s="1324"/>
      <c r="AR52" s="1325"/>
      <c r="AS52" s="1297"/>
      <c r="AT52" s="1322"/>
      <c r="AU52" s="1323"/>
      <c r="AV52" s="1410"/>
      <c r="AW52" s="1418"/>
      <c r="AX52" s="1324"/>
      <c r="AY52" s="1324"/>
      <c r="AZ52" s="1325"/>
      <c r="BA52" s="1297"/>
      <c r="BB52" s="1322"/>
      <c r="BC52" s="1323"/>
      <c r="BD52" s="1410"/>
      <c r="BE52" s="1418"/>
      <c r="BF52" s="1324"/>
      <c r="BG52" s="1324"/>
      <c r="BH52" s="1325"/>
      <c r="BI52" s="1297"/>
      <c r="BJ52" s="1322"/>
      <c r="BK52" s="1323"/>
      <c r="BL52" s="1410"/>
      <c r="BM52" s="1410"/>
      <c r="BN52" s="1410"/>
      <c r="BO52" s="1324"/>
      <c r="BP52" s="1324"/>
      <c r="BQ52" s="1325"/>
      <c r="BS52" s="1322"/>
      <c r="BT52" s="1323"/>
      <c r="BU52" s="1410"/>
      <c r="BV52" s="1410"/>
      <c r="BW52" s="1324"/>
      <c r="BX52" s="1324"/>
      <c r="BY52" s="1325"/>
      <c r="CA52" s="1322"/>
      <c r="CB52" s="1323"/>
      <c r="CC52" s="1410"/>
      <c r="CD52" s="1410"/>
      <c r="CE52" s="1324"/>
      <c r="CF52" s="1324"/>
      <c r="CG52" s="1325"/>
      <c r="CI52" s="1322"/>
      <c r="CJ52" s="1323"/>
      <c r="CK52" s="1410"/>
      <c r="CL52" s="1410"/>
      <c r="CM52" s="1324"/>
      <c r="CN52" s="1324"/>
      <c r="CO52" s="1325"/>
      <c r="CP52" s="1329"/>
      <c r="CQ52" s="1397"/>
      <c r="CR52" s="1397"/>
      <c r="CS52" s="1397"/>
      <c r="CT52" s="1397"/>
      <c r="CU52" s="1331">
        <f t="shared" si="11"/>
        <v>0</v>
      </c>
      <c r="CV52" s="1331"/>
      <c r="CW52" s="1332" t="str">
        <f t="shared" si="12"/>
        <v>-</v>
      </c>
      <c r="CY52" s="1397"/>
      <c r="CZ52" s="1397"/>
      <c r="DA52" s="1397"/>
      <c r="DB52" s="1397"/>
      <c r="DC52" s="1397"/>
      <c r="DD52" s="1333" t="e">
        <f t="shared" si="13"/>
        <v>#DIV/0!</v>
      </c>
      <c r="DE52" s="1331" t="e">
        <f t="shared" si="14"/>
        <v>#DIV/0!</v>
      </c>
      <c r="DF52" s="1331" t="e">
        <f t="shared" si="15"/>
        <v>#DIV/0!</v>
      </c>
      <c r="DG52" s="1331" t="e">
        <f t="shared" si="16"/>
        <v>#DIV/0!</v>
      </c>
    </row>
    <row r="53" spans="1:111">
      <c r="A53" s="1334"/>
      <c r="B53" s="1412" t="s">
        <v>935</v>
      </c>
      <c r="C53" s="1297"/>
      <c r="D53" s="1354"/>
      <c r="E53" s="1342"/>
      <c r="F53" s="1342"/>
      <c r="G53" s="1355"/>
      <c r="H53" s="1356"/>
      <c r="I53" s="1420"/>
      <c r="J53" s="1354"/>
      <c r="K53" s="1342"/>
      <c r="L53" s="1342"/>
      <c r="M53" s="1355"/>
      <c r="N53" s="1356"/>
      <c r="O53" s="1411"/>
      <c r="P53" s="1354"/>
      <c r="Q53" s="1335"/>
      <c r="R53" s="1344"/>
      <c r="S53" s="1355"/>
      <c r="T53" s="1356"/>
      <c r="U53" s="1415"/>
      <c r="V53" s="1354"/>
      <c r="W53" s="1335"/>
      <c r="X53" s="1335"/>
      <c r="Y53" s="1335"/>
      <c r="Z53" s="1355"/>
      <c r="AA53" s="1355"/>
      <c r="AB53" s="1356"/>
      <c r="AD53" s="1354"/>
      <c r="AE53" s="1335"/>
      <c r="AF53" s="1335"/>
      <c r="AG53" s="1335"/>
      <c r="AH53" s="1355"/>
      <c r="AI53" s="1355"/>
      <c r="AJ53" s="1356"/>
      <c r="AL53" s="1354"/>
      <c r="AM53" s="1335"/>
      <c r="AN53" s="1342"/>
      <c r="AO53" s="1344"/>
      <c r="AP53" s="1355"/>
      <c r="AQ53" s="1355"/>
      <c r="AR53" s="1356"/>
      <c r="AS53" s="1357"/>
      <c r="AT53" s="1354"/>
      <c r="AU53" s="1335"/>
      <c r="AV53" s="1342"/>
      <c r="AW53" s="1344"/>
      <c r="AX53" s="1355"/>
      <c r="AY53" s="1355"/>
      <c r="AZ53" s="1356"/>
      <c r="BA53" s="1297"/>
      <c r="BB53" s="1354"/>
      <c r="BC53" s="1335"/>
      <c r="BD53" s="1342"/>
      <c r="BE53" s="1344"/>
      <c r="BF53" s="1355"/>
      <c r="BG53" s="1355"/>
      <c r="BH53" s="1356"/>
      <c r="BI53" s="1297"/>
      <c r="BJ53" s="1354"/>
      <c r="BK53" s="1335"/>
      <c r="BL53" s="1342"/>
      <c r="BM53" s="1342"/>
      <c r="BN53" s="1342"/>
      <c r="BO53" s="1355"/>
      <c r="BP53" s="1355"/>
      <c r="BQ53" s="1356"/>
      <c r="BR53" s="247"/>
      <c r="BS53" s="1354"/>
      <c r="BT53" s="1335"/>
      <c r="BU53" s="1342"/>
      <c r="BV53" s="1342"/>
      <c r="BW53" s="1355"/>
      <c r="BX53" s="1355"/>
      <c r="BY53" s="1356"/>
      <c r="CA53" s="1354"/>
      <c r="CB53" s="1335"/>
      <c r="CC53" s="1342"/>
      <c r="CD53" s="1342"/>
      <c r="CE53" s="1355"/>
      <c r="CF53" s="1355"/>
      <c r="CG53" s="1356"/>
      <c r="CI53" s="1354"/>
      <c r="CJ53" s="1335"/>
      <c r="CK53" s="1342"/>
      <c r="CL53" s="1342"/>
      <c r="CM53" s="1355"/>
      <c r="CN53" s="1355"/>
      <c r="CO53" s="1356"/>
      <c r="CP53" s="1329"/>
      <c r="CQ53" s="1391"/>
      <c r="CR53" s="1391"/>
      <c r="CS53" s="1391"/>
      <c r="CT53" s="1391"/>
      <c r="CU53" s="1359">
        <f t="shared" si="11"/>
        <v>0</v>
      </c>
      <c r="CV53" s="1359"/>
      <c r="CW53" s="1360" t="str">
        <f t="shared" si="12"/>
        <v>-</v>
      </c>
      <c r="CY53" s="1391"/>
      <c r="CZ53" s="1391"/>
      <c r="DA53" s="1391"/>
      <c r="DB53" s="1391"/>
      <c r="DC53" s="1391"/>
      <c r="DD53" s="1361" t="e">
        <f t="shared" si="13"/>
        <v>#DIV/0!</v>
      </c>
      <c r="DE53" s="1359" t="e">
        <f t="shared" si="14"/>
        <v>#DIV/0!</v>
      </c>
      <c r="DF53" s="1359" t="e">
        <f t="shared" si="15"/>
        <v>#DIV/0!</v>
      </c>
      <c r="DG53" s="1359" t="e">
        <f t="shared" si="16"/>
        <v>#DIV/0!</v>
      </c>
    </row>
    <row r="54" spans="1:111">
      <c r="A54" s="1334"/>
      <c r="B54" s="1412" t="s">
        <v>936</v>
      </c>
      <c r="C54" s="1297"/>
      <c r="D54" s="1354"/>
      <c r="E54" s="1342"/>
      <c r="F54" s="1342"/>
      <c r="G54" s="1355"/>
      <c r="H54" s="1356"/>
      <c r="I54" s="1420"/>
      <c r="J54" s="1354"/>
      <c r="K54" s="1342"/>
      <c r="L54" s="1342"/>
      <c r="M54" s="1355"/>
      <c r="N54" s="1356"/>
      <c r="O54" s="1411"/>
      <c r="P54" s="1354"/>
      <c r="Q54" s="1335"/>
      <c r="R54" s="1344"/>
      <c r="S54" s="1355"/>
      <c r="T54" s="1356"/>
      <c r="U54" s="1290"/>
      <c r="V54" s="1354"/>
      <c r="W54" s="1335"/>
      <c r="X54" s="1335"/>
      <c r="Y54" s="1335"/>
      <c r="Z54" s="1355"/>
      <c r="AA54" s="1355"/>
      <c r="AB54" s="1356"/>
      <c r="AD54" s="1354"/>
      <c r="AE54" s="1335"/>
      <c r="AF54" s="1335"/>
      <c r="AG54" s="1335"/>
      <c r="AH54" s="1355"/>
      <c r="AI54" s="1355"/>
      <c r="AJ54" s="1356"/>
      <c r="AL54" s="1354"/>
      <c r="AM54" s="1335"/>
      <c r="AN54" s="1342"/>
      <c r="AO54" s="1344"/>
      <c r="AP54" s="1355"/>
      <c r="AQ54" s="1355"/>
      <c r="AR54" s="1356"/>
      <c r="AS54" s="1357"/>
      <c r="AT54" s="1354"/>
      <c r="AU54" s="1335"/>
      <c r="AV54" s="1342"/>
      <c r="AW54" s="1344"/>
      <c r="AX54" s="1355"/>
      <c r="AY54" s="1355"/>
      <c r="AZ54" s="1356"/>
      <c r="BA54" s="1297"/>
      <c r="BB54" s="1354"/>
      <c r="BC54" s="1335"/>
      <c r="BD54" s="1342"/>
      <c r="BE54" s="1344"/>
      <c r="BF54" s="1355"/>
      <c r="BG54" s="1355"/>
      <c r="BH54" s="1356"/>
      <c r="BI54" s="1297"/>
      <c r="BJ54" s="1354"/>
      <c r="BK54" s="1335"/>
      <c r="BL54" s="1342"/>
      <c r="BM54" s="1342"/>
      <c r="BN54" s="1342"/>
      <c r="BO54" s="1355"/>
      <c r="BP54" s="1355"/>
      <c r="BQ54" s="1356"/>
      <c r="BR54" s="247"/>
      <c r="BS54" s="1354"/>
      <c r="BT54" s="1335"/>
      <c r="BU54" s="1342"/>
      <c r="BV54" s="1342"/>
      <c r="BW54" s="1355"/>
      <c r="BX54" s="1355"/>
      <c r="BY54" s="1356"/>
      <c r="CA54" s="1354"/>
      <c r="CB54" s="1335"/>
      <c r="CC54" s="1342"/>
      <c r="CD54" s="1342"/>
      <c r="CE54" s="1355"/>
      <c r="CF54" s="1355"/>
      <c r="CG54" s="1356"/>
      <c r="CI54" s="1354"/>
      <c r="CJ54" s="1335"/>
      <c r="CK54" s="1342"/>
      <c r="CL54" s="1342"/>
      <c r="CM54" s="1355"/>
      <c r="CN54" s="1355"/>
      <c r="CO54" s="1356"/>
      <c r="CP54" s="1329"/>
      <c r="CQ54" s="1391"/>
      <c r="CR54" s="1391"/>
      <c r="CS54" s="1391"/>
      <c r="CT54" s="1391"/>
      <c r="CU54" s="1359">
        <f t="shared" si="11"/>
        <v>0</v>
      </c>
      <c r="CV54" s="1359"/>
      <c r="CW54" s="1360" t="str">
        <f t="shared" si="12"/>
        <v>-</v>
      </c>
      <c r="CY54" s="1391"/>
      <c r="CZ54" s="1391"/>
      <c r="DA54" s="1391"/>
      <c r="DB54" s="1391"/>
      <c r="DC54" s="1391"/>
      <c r="DD54" s="1361" t="e">
        <f t="shared" si="13"/>
        <v>#DIV/0!</v>
      </c>
      <c r="DE54" s="1359" t="e">
        <f t="shared" si="14"/>
        <v>#DIV/0!</v>
      </c>
      <c r="DF54" s="1359" t="e">
        <f t="shared" si="15"/>
        <v>#DIV/0!</v>
      </c>
      <c r="DG54" s="1359" t="e">
        <f t="shared" si="16"/>
        <v>#DIV/0!</v>
      </c>
    </row>
    <row r="55" spans="1:111">
      <c r="A55" s="1334"/>
      <c r="B55" s="1412" t="s">
        <v>937</v>
      </c>
      <c r="C55" s="1297"/>
      <c r="D55" s="1354"/>
      <c r="E55" s="1342"/>
      <c r="F55" s="1342"/>
      <c r="G55" s="1355"/>
      <c r="H55" s="1356"/>
      <c r="I55" s="1297"/>
      <c r="J55" s="1354"/>
      <c r="K55" s="1342"/>
      <c r="L55" s="1342"/>
      <c r="M55" s="1355"/>
      <c r="N55" s="1356"/>
      <c r="O55" s="1297"/>
      <c r="P55" s="1354"/>
      <c r="Q55" s="1335"/>
      <c r="R55" s="1344"/>
      <c r="S55" s="1355"/>
      <c r="T55" s="1356"/>
      <c r="U55" s="1290"/>
      <c r="V55" s="1354"/>
      <c r="W55" s="1335"/>
      <c r="X55" s="1335"/>
      <c r="Y55" s="1335"/>
      <c r="Z55" s="1355"/>
      <c r="AA55" s="1355"/>
      <c r="AB55" s="1356"/>
      <c r="AD55" s="1354"/>
      <c r="AE55" s="1335"/>
      <c r="AF55" s="1335"/>
      <c r="AG55" s="1335"/>
      <c r="AH55" s="1355"/>
      <c r="AI55" s="1355"/>
      <c r="AJ55" s="1356"/>
      <c r="AL55" s="1354"/>
      <c r="AM55" s="1335"/>
      <c r="AN55" s="1342"/>
      <c r="AO55" s="1344"/>
      <c r="AP55" s="1355"/>
      <c r="AQ55" s="1355"/>
      <c r="AR55" s="1356"/>
      <c r="AS55" s="1297"/>
      <c r="AT55" s="1354"/>
      <c r="AU55" s="1335"/>
      <c r="AV55" s="1342"/>
      <c r="AW55" s="1344"/>
      <c r="AX55" s="1355"/>
      <c r="AY55" s="1355"/>
      <c r="AZ55" s="1356"/>
      <c r="BA55" s="1297"/>
      <c r="BB55" s="1354"/>
      <c r="BC55" s="1335"/>
      <c r="BD55" s="1342"/>
      <c r="BE55" s="1344"/>
      <c r="BF55" s="1355"/>
      <c r="BG55" s="1355"/>
      <c r="BH55" s="1356"/>
      <c r="BI55" s="1297"/>
      <c r="BJ55" s="1354"/>
      <c r="BK55" s="1335"/>
      <c r="BL55" s="1342"/>
      <c r="BM55" s="1342"/>
      <c r="BN55" s="1342"/>
      <c r="BO55" s="1355"/>
      <c r="BP55" s="1355"/>
      <c r="BQ55" s="1356"/>
      <c r="BS55" s="1354"/>
      <c r="BT55" s="1335"/>
      <c r="BU55" s="1342"/>
      <c r="BV55" s="1342"/>
      <c r="BW55" s="1355"/>
      <c r="BX55" s="1355"/>
      <c r="BY55" s="1356"/>
      <c r="CA55" s="1354"/>
      <c r="CB55" s="1335"/>
      <c r="CC55" s="1342"/>
      <c r="CD55" s="1342"/>
      <c r="CE55" s="1355"/>
      <c r="CF55" s="1355"/>
      <c r="CG55" s="1356"/>
      <c r="CI55" s="1354"/>
      <c r="CJ55" s="1335"/>
      <c r="CK55" s="1342"/>
      <c r="CL55" s="1342"/>
      <c r="CM55" s="1355"/>
      <c r="CN55" s="1355"/>
      <c r="CO55" s="1356"/>
      <c r="CP55" s="1329"/>
      <c r="CQ55" s="1391"/>
      <c r="CR55" s="1391"/>
      <c r="CS55" s="1391"/>
      <c r="CT55" s="1391"/>
      <c r="CU55" s="1359">
        <f t="shared" si="11"/>
        <v>0</v>
      </c>
      <c r="CV55" s="1359"/>
      <c r="CW55" s="1360" t="str">
        <f t="shared" si="12"/>
        <v>-</v>
      </c>
      <c r="CY55" s="1391"/>
      <c r="CZ55" s="1391"/>
      <c r="DA55" s="1391"/>
      <c r="DB55" s="1391"/>
      <c r="DC55" s="1391"/>
      <c r="DD55" s="1361" t="e">
        <f t="shared" si="13"/>
        <v>#DIV/0!</v>
      </c>
      <c r="DE55" s="1359" t="e">
        <f t="shared" si="14"/>
        <v>#DIV/0!</v>
      </c>
      <c r="DF55" s="1359" t="e">
        <f t="shared" si="15"/>
        <v>#DIV/0!</v>
      </c>
      <c r="DG55" s="1359" t="e">
        <f t="shared" si="16"/>
        <v>#DIV/0!</v>
      </c>
    </row>
    <row r="56" spans="1:111">
      <c r="A56" s="1334"/>
      <c r="B56" s="1412" t="s">
        <v>938</v>
      </c>
      <c r="C56" s="1297"/>
      <c r="D56" s="1354"/>
      <c r="E56" s="1342"/>
      <c r="F56" s="1342"/>
      <c r="G56" s="1355"/>
      <c r="H56" s="1356"/>
      <c r="I56" s="1297"/>
      <c r="J56" s="1354"/>
      <c r="K56" s="1342"/>
      <c r="L56" s="1342"/>
      <c r="M56" s="1355"/>
      <c r="N56" s="1356"/>
      <c r="O56" s="1297"/>
      <c r="P56" s="1354"/>
      <c r="Q56" s="1335"/>
      <c r="R56" s="1344"/>
      <c r="S56" s="1355"/>
      <c r="T56" s="1356"/>
      <c r="U56" s="1290"/>
      <c r="V56" s="1354"/>
      <c r="W56" s="1335"/>
      <c r="X56" s="1335"/>
      <c r="Y56" s="1335"/>
      <c r="Z56" s="1355"/>
      <c r="AA56" s="1355"/>
      <c r="AB56" s="1356"/>
      <c r="AD56" s="1354"/>
      <c r="AE56" s="1335"/>
      <c r="AF56" s="1335"/>
      <c r="AG56" s="1335"/>
      <c r="AH56" s="1355"/>
      <c r="AI56" s="1355"/>
      <c r="AJ56" s="1356"/>
      <c r="AK56" s="1299"/>
      <c r="AL56" s="1354"/>
      <c r="AM56" s="1335"/>
      <c r="AN56" s="1342"/>
      <c r="AO56" s="1344"/>
      <c r="AP56" s="1355"/>
      <c r="AQ56" s="1355"/>
      <c r="AR56" s="1356"/>
      <c r="AS56" s="1297"/>
      <c r="AT56" s="1354"/>
      <c r="AU56" s="1335"/>
      <c r="AV56" s="1342"/>
      <c r="AW56" s="1344"/>
      <c r="AX56" s="1355"/>
      <c r="AY56" s="1355"/>
      <c r="AZ56" s="1356"/>
      <c r="BA56" s="1297"/>
      <c r="BB56" s="1354"/>
      <c r="BC56" s="1335"/>
      <c r="BD56" s="1342"/>
      <c r="BE56" s="1344"/>
      <c r="BF56" s="1355"/>
      <c r="BG56" s="1355"/>
      <c r="BH56" s="1356"/>
      <c r="BI56" s="1297"/>
      <c r="BJ56" s="1354"/>
      <c r="BK56" s="1335"/>
      <c r="BL56" s="1342"/>
      <c r="BM56" s="1342"/>
      <c r="BN56" s="1342"/>
      <c r="BO56" s="1355"/>
      <c r="BP56" s="1355"/>
      <c r="BQ56" s="1356"/>
      <c r="BS56" s="1354"/>
      <c r="BT56" s="1335"/>
      <c r="BU56" s="1342"/>
      <c r="BV56" s="1342"/>
      <c r="BW56" s="1355"/>
      <c r="BX56" s="1355"/>
      <c r="BY56" s="1356"/>
      <c r="CA56" s="1354"/>
      <c r="CB56" s="1335"/>
      <c r="CC56" s="1342"/>
      <c r="CD56" s="1342"/>
      <c r="CE56" s="1355"/>
      <c r="CF56" s="1355"/>
      <c r="CG56" s="1356"/>
      <c r="CI56" s="1354"/>
      <c r="CJ56" s="1335"/>
      <c r="CK56" s="1342"/>
      <c r="CL56" s="1342"/>
      <c r="CM56" s="1355"/>
      <c r="CN56" s="1355"/>
      <c r="CO56" s="1356"/>
      <c r="CP56" s="1329"/>
      <c r="CQ56" s="1391"/>
      <c r="CR56" s="1391"/>
      <c r="CS56" s="1391"/>
      <c r="CT56" s="1391"/>
      <c r="CU56" s="1359">
        <f t="shared" si="11"/>
        <v>0</v>
      </c>
      <c r="CV56" s="1359"/>
      <c r="CW56" s="1360" t="str">
        <f t="shared" si="12"/>
        <v>-</v>
      </c>
      <c r="CY56" s="1391"/>
      <c r="CZ56" s="1391"/>
      <c r="DA56" s="1391"/>
      <c r="DB56" s="1391"/>
      <c r="DC56" s="1391"/>
      <c r="DD56" s="1361" t="e">
        <f t="shared" si="13"/>
        <v>#DIV/0!</v>
      </c>
      <c r="DE56" s="1359" t="e">
        <f t="shared" si="14"/>
        <v>#DIV/0!</v>
      </c>
      <c r="DF56" s="1359" t="e">
        <f t="shared" si="15"/>
        <v>#DIV/0!</v>
      </c>
      <c r="DG56" s="1359" t="e">
        <f t="shared" si="16"/>
        <v>#DIV/0!</v>
      </c>
    </row>
    <row r="57" spans="1:111">
      <c r="A57" s="1334"/>
      <c r="B57" s="1412" t="s">
        <v>939</v>
      </c>
      <c r="C57" s="1297"/>
      <c r="D57" s="1354"/>
      <c r="E57" s="1342"/>
      <c r="F57" s="1342"/>
      <c r="G57" s="1355"/>
      <c r="H57" s="1356"/>
      <c r="I57" s="1297"/>
      <c r="J57" s="1354"/>
      <c r="K57" s="1342"/>
      <c r="L57" s="1342"/>
      <c r="M57" s="1355"/>
      <c r="N57" s="1356"/>
      <c r="O57" s="1297"/>
      <c r="P57" s="1354"/>
      <c r="Q57" s="1335"/>
      <c r="R57" s="1344"/>
      <c r="S57" s="1355"/>
      <c r="T57" s="1356"/>
      <c r="U57" s="1290"/>
      <c r="V57" s="1354"/>
      <c r="W57" s="1335"/>
      <c r="X57" s="1335"/>
      <c r="Y57" s="1335"/>
      <c r="Z57" s="1355"/>
      <c r="AA57" s="1355"/>
      <c r="AB57" s="1356"/>
      <c r="AD57" s="1354"/>
      <c r="AE57" s="1335"/>
      <c r="AF57" s="1335"/>
      <c r="AG57" s="1335"/>
      <c r="AH57" s="1355"/>
      <c r="AI57" s="1355"/>
      <c r="AJ57" s="1356"/>
      <c r="AK57" s="1299"/>
      <c r="AL57" s="1354"/>
      <c r="AM57" s="1335"/>
      <c r="AN57" s="1342"/>
      <c r="AO57" s="1344"/>
      <c r="AP57" s="1355"/>
      <c r="AQ57" s="1355"/>
      <c r="AR57" s="1356"/>
      <c r="AS57" s="1297"/>
      <c r="AT57" s="1354"/>
      <c r="AU57" s="1335"/>
      <c r="AV57" s="1342"/>
      <c r="AW57" s="1344"/>
      <c r="AX57" s="1355"/>
      <c r="AY57" s="1355"/>
      <c r="AZ57" s="1356"/>
      <c r="BA57" s="1297"/>
      <c r="BB57" s="1354"/>
      <c r="BC57" s="1335"/>
      <c r="BD57" s="1342"/>
      <c r="BE57" s="1344"/>
      <c r="BF57" s="1355"/>
      <c r="BG57" s="1355"/>
      <c r="BH57" s="1356"/>
      <c r="BI57" s="1297"/>
      <c r="BJ57" s="1354"/>
      <c r="BK57" s="1335"/>
      <c r="BL57" s="1342"/>
      <c r="BM57" s="1342"/>
      <c r="BN57" s="1342"/>
      <c r="BO57" s="1355"/>
      <c r="BP57" s="1355"/>
      <c r="BQ57" s="1356"/>
      <c r="BS57" s="1354"/>
      <c r="BT57" s="1335"/>
      <c r="BU57" s="1342"/>
      <c r="BV57" s="1342"/>
      <c r="BW57" s="1355"/>
      <c r="BX57" s="1355"/>
      <c r="BY57" s="1356"/>
      <c r="CA57" s="1354"/>
      <c r="CB57" s="1335"/>
      <c r="CC57" s="1342"/>
      <c r="CD57" s="1342"/>
      <c r="CE57" s="1355"/>
      <c r="CF57" s="1355"/>
      <c r="CG57" s="1356"/>
      <c r="CI57" s="1354"/>
      <c r="CJ57" s="1335"/>
      <c r="CK57" s="1342"/>
      <c r="CL57" s="1342"/>
      <c r="CM57" s="1355"/>
      <c r="CN57" s="1355"/>
      <c r="CO57" s="1356"/>
      <c r="CP57" s="1329"/>
      <c r="CQ57" s="1391"/>
      <c r="CR57" s="1391"/>
      <c r="CS57" s="1391"/>
      <c r="CT57" s="1391"/>
      <c r="CU57" s="1359">
        <f t="shared" si="11"/>
        <v>0</v>
      </c>
      <c r="CV57" s="1359"/>
      <c r="CW57" s="1360" t="str">
        <f t="shared" si="12"/>
        <v>-</v>
      </c>
      <c r="CY57" s="1391"/>
      <c r="CZ57" s="1391"/>
      <c r="DA57" s="1391"/>
      <c r="DB57" s="1391"/>
      <c r="DC57" s="1391"/>
      <c r="DD57" s="1361" t="e">
        <f t="shared" si="13"/>
        <v>#DIV/0!</v>
      </c>
      <c r="DE57" s="1359" t="e">
        <f t="shared" si="14"/>
        <v>#DIV/0!</v>
      </c>
      <c r="DF57" s="1359" t="e">
        <f t="shared" si="15"/>
        <v>#DIV/0!</v>
      </c>
      <c r="DG57" s="1359" t="e">
        <f t="shared" si="16"/>
        <v>#DIV/0!</v>
      </c>
    </row>
    <row r="58" spans="1:111">
      <c r="A58" s="1334"/>
      <c r="B58" s="1412" t="s">
        <v>941</v>
      </c>
      <c r="C58" s="1297"/>
      <c r="D58" s="1354"/>
      <c r="E58" s="1342"/>
      <c r="F58" s="1342"/>
      <c r="G58" s="1355"/>
      <c r="H58" s="1356"/>
      <c r="I58" s="1297"/>
      <c r="J58" s="1354"/>
      <c r="K58" s="1342"/>
      <c r="L58" s="1342"/>
      <c r="M58" s="1355"/>
      <c r="N58" s="1356"/>
      <c r="O58" s="1297"/>
      <c r="P58" s="1354"/>
      <c r="Q58" s="1335"/>
      <c r="R58" s="1344"/>
      <c r="S58" s="1355"/>
      <c r="T58" s="1356"/>
      <c r="U58" s="1290"/>
      <c r="V58" s="1354"/>
      <c r="W58" s="1335"/>
      <c r="X58" s="1335"/>
      <c r="Y58" s="1335"/>
      <c r="Z58" s="1355"/>
      <c r="AA58" s="1355"/>
      <c r="AB58" s="1356"/>
      <c r="AD58" s="1354"/>
      <c r="AE58" s="1335"/>
      <c r="AF58" s="1335"/>
      <c r="AG58" s="1335"/>
      <c r="AH58" s="1355"/>
      <c r="AI58" s="1355"/>
      <c r="AJ58" s="1356"/>
      <c r="AK58" s="1299"/>
      <c r="AL58" s="1354"/>
      <c r="AM58" s="1335"/>
      <c r="AN58" s="1342"/>
      <c r="AO58" s="1344"/>
      <c r="AP58" s="1355"/>
      <c r="AQ58" s="1355"/>
      <c r="AR58" s="1356"/>
      <c r="AS58" s="1297"/>
      <c r="AT58" s="1354"/>
      <c r="AU58" s="1335"/>
      <c r="AV58" s="1342"/>
      <c r="AW58" s="1344"/>
      <c r="AX58" s="1355"/>
      <c r="AY58" s="1355"/>
      <c r="AZ58" s="1356"/>
      <c r="BA58" s="1297"/>
      <c r="BB58" s="1354"/>
      <c r="BC58" s="1335"/>
      <c r="BD58" s="1342"/>
      <c r="BE58" s="1344"/>
      <c r="BF58" s="1355"/>
      <c r="BG58" s="1355"/>
      <c r="BH58" s="1356"/>
      <c r="BI58" s="1297"/>
      <c r="BJ58" s="1354"/>
      <c r="BK58" s="1335"/>
      <c r="BL58" s="1342"/>
      <c r="BM58" s="1342"/>
      <c r="BN58" s="1342"/>
      <c r="BO58" s="1355"/>
      <c r="BP58" s="1355"/>
      <c r="BQ58" s="1356"/>
      <c r="BS58" s="1354"/>
      <c r="BT58" s="1335"/>
      <c r="BU58" s="1342"/>
      <c r="BV58" s="1342"/>
      <c r="BW58" s="1355"/>
      <c r="BX58" s="1355"/>
      <c r="BY58" s="1356"/>
      <c r="CA58" s="1354"/>
      <c r="CB58" s="1335"/>
      <c r="CC58" s="1342"/>
      <c r="CD58" s="1342"/>
      <c r="CE58" s="1355"/>
      <c r="CF58" s="1355"/>
      <c r="CG58" s="1356"/>
      <c r="CI58" s="1354"/>
      <c r="CJ58" s="1335"/>
      <c r="CK58" s="1342"/>
      <c r="CL58" s="1342"/>
      <c r="CM58" s="1355"/>
      <c r="CN58" s="1355"/>
      <c r="CO58" s="1356"/>
      <c r="CP58" s="1329"/>
      <c r="CQ58" s="1391"/>
      <c r="CR58" s="1391"/>
      <c r="CS58" s="1391"/>
      <c r="CT58" s="1391"/>
      <c r="CU58" s="1359">
        <f t="shared" si="11"/>
        <v>0</v>
      </c>
      <c r="CV58" s="1359"/>
      <c r="CW58" s="1360" t="str">
        <f t="shared" si="12"/>
        <v>-</v>
      </c>
      <c r="CY58" s="1391"/>
      <c r="CZ58" s="1391"/>
      <c r="DA58" s="1391"/>
      <c r="DB58" s="1391"/>
      <c r="DC58" s="1391"/>
      <c r="DD58" s="1361" t="e">
        <f t="shared" si="13"/>
        <v>#DIV/0!</v>
      </c>
      <c r="DE58" s="1359" t="e">
        <f t="shared" si="14"/>
        <v>#DIV/0!</v>
      </c>
      <c r="DF58" s="1359" t="e">
        <f t="shared" si="15"/>
        <v>#DIV/0!</v>
      </c>
      <c r="DG58" s="1359" t="e">
        <f t="shared" si="16"/>
        <v>#DIV/0!</v>
      </c>
    </row>
    <row r="59" spans="1:111">
      <c r="A59" s="1334"/>
      <c r="B59" s="1412" t="s">
        <v>943</v>
      </c>
      <c r="C59" s="1297"/>
      <c r="D59" s="1354"/>
      <c r="E59" s="1342"/>
      <c r="F59" s="1342"/>
      <c r="G59" s="1355"/>
      <c r="H59" s="1356"/>
      <c r="I59" s="1297"/>
      <c r="J59" s="1354"/>
      <c r="K59" s="1342"/>
      <c r="L59" s="1342"/>
      <c r="M59" s="1355"/>
      <c r="N59" s="1356"/>
      <c r="O59" s="1297"/>
      <c r="P59" s="1354"/>
      <c r="Q59" s="1335"/>
      <c r="R59" s="1344"/>
      <c r="S59" s="1355"/>
      <c r="T59" s="1356"/>
      <c r="U59" s="1290"/>
      <c r="V59" s="1354"/>
      <c r="W59" s="1335"/>
      <c r="X59" s="1335"/>
      <c r="Y59" s="1335"/>
      <c r="Z59" s="1355"/>
      <c r="AA59" s="1355"/>
      <c r="AB59" s="1356"/>
      <c r="AD59" s="1354"/>
      <c r="AE59" s="1335"/>
      <c r="AF59" s="1335"/>
      <c r="AG59" s="1335"/>
      <c r="AH59" s="1355"/>
      <c r="AI59" s="1355"/>
      <c r="AJ59" s="1356"/>
      <c r="AK59" s="1299"/>
      <c r="AL59" s="1354"/>
      <c r="AM59" s="1335"/>
      <c r="AN59" s="1342"/>
      <c r="AO59" s="1344"/>
      <c r="AP59" s="1355"/>
      <c r="AQ59" s="1355"/>
      <c r="AR59" s="1356"/>
      <c r="AS59" s="1297"/>
      <c r="AT59" s="1354"/>
      <c r="AU59" s="1335"/>
      <c r="AV59" s="1342"/>
      <c r="AW59" s="1344"/>
      <c r="AX59" s="1355"/>
      <c r="AY59" s="1355"/>
      <c r="AZ59" s="1356"/>
      <c r="BA59" s="1297"/>
      <c r="BB59" s="1354"/>
      <c r="BC59" s="1335"/>
      <c r="BD59" s="1342"/>
      <c r="BE59" s="1344"/>
      <c r="BF59" s="1355"/>
      <c r="BG59" s="1355"/>
      <c r="BH59" s="1356"/>
      <c r="BI59" s="1297"/>
      <c r="BJ59" s="1354"/>
      <c r="BK59" s="1335"/>
      <c r="BL59" s="1342"/>
      <c r="BM59" s="1342"/>
      <c r="BN59" s="1342"/>
      <c r="BO59" s="1355"/>
      <c r="BP59" s="1355"/>
      <c r="BQ59" s="1356"/>
      <c r="BS59" s="1354"/>
      <c r="BT59" s="1335"/>
      <c r="BU59" s="1342"/>
      <c r="BV59" s="1342"/>
      <c r="BW59" s="1355"/>
      <c r="BX59" s="1355"/>
      <c r="BY59" s="1356"/>
      <c r="BZ59" s="247"/>
      <c r="CA59" s="1354"/>
      <c r="CB59" s="1335"/>
      <c r="CC59" s="1342"/>
      <c r="CD59" s="1342"/>
      <c r="CE59" s="1355"/>
      <c r="CF59" s="1355"/>
      <c r="CG59" s="1356"/>
      <c r="CI59" s="1354"/>
      <c r="CJ59" s="1335"/>
      <c r="CK59" s="1342"/>
      <c r="CL59" s="1342"/>
      <c r="CM59" s="1355"/>
      <c r="CN59" s="1355"/>
      <c r="CO59" s="1356"/>
      <c r="CP59" s="1329"/>
      <c r="CQ59" s="1391"/>
      <c r="CR59" s="1391"/>
      <c r="CS59" s="1391"/>
      <c r="CT59" s="1391"/>
      <c r="CU59" s="1359">
        <f t="shared" si="11"/>
        <v>0</v>
      </c>
      <c r="CV59" s="1359"/>
      <c r="CW59" s="1360" t="str">
        <f t="shared" si="12"/>
        <v>-</v>
      </c>
      <c r="CY59" s="1391"/>
      <c r="CZ59" s="1391"/>
      <c r="DA59" s="1391"/>
      <c r="DB59" s="1391"/>
      <c r="DC59" s="1391"/>
      <c r="DD59" s="1361" t="e">
        <f t="shared" si="13"/>
        <v>#DIV/0!</v>
      </c>
      <c r="DE59" s="1359" t="e">
        <f t="shared" si="14"/>
        <v>#DIV/0!</v>
      </c>
      <c r="DF59" s="1359" t="e">
        <f t="shared" si="15"/>
        <v>#DIV/0!</v>
      </c>
      <c r="DG59" s="1359" t="e">
        <f t="shared" si="16"/>
        <v>#DIV/0!</v>
      </c>
    </row>
    <row r="60" spans="1:111">
      <c r="A60" s="1334"/>
      <c r="B60" s="1412" t="s">
        <v>944</v>
      </c>
      <c r="C60" s="1297"/>
      <c r="D60" s="1354"/>
      <c r="E60" s="1342"/>
      <c r="F60" s="1342"/>
      <c r="G60" s="1355"/>
      <c r="H60" s="1356"/>
      <c r="I60" s="1297"/>
      <c r="J60" s="1354"/>
      <c r="K60" s="1342"/>
      <c r="L60" s="1342"/>
      <c r="M60" s="1355"/>
      <c r="N60" s="1356"/>
      <c r="O60" s="1297"/>
      <c r="P60" s="1354"/>
      <c r="Q60" s="1335"/>
      <c r="R60" s="1344"/>
      <c r="S60" s="1355"/>
      <c r="T60" s="1356"/>
      <c r="U60" s="1290"/>
      <c r="V60" s="1354"/>
      <c r="W60" s="1335"/>
      <c r="X60" s="1335"/>
      <c r="Y60" s="1335"/>
      <c r="Z60" s="1355"/>
      <c r="AA60" s="1355"/>
      <c r="AB60" s="1356"/>
      <c r="AD60" s="1354"/>
      <c r="AE60" s="1335"/>
      <c r="AF60" s="1335"/>
      <c r="AG60" s="1335"/>
      <c r="AH60" s="1355"/>
      <c r="AI60" s="1355"/>
      <c r="AJ60" s="1356"/>
      <c r="AK60" s="1299"/>
      <c r="AL60" s="1354"/>
      <c r="AM60" s="1335"/>
      <c r="AN60" s="1342"/>
      <c r="AO60" s="1344"/>
      <c r="AP60" s="1355"/>
      <c r="AQ60" s="1355"/>
      <c r="AR60" s="1356"/>
      <c r="AS60" s="1297"/>
      <c r="AT60" s="1354"/>
      <c r="AU60" s="1335"/>
      <c r="AV60" s="1342"/>
      <c r="AW60" s="1344"/>
      <c r="AX60" s="1355"/>
      <c r="AY60" s="1355"/>
      <c r="AZ60" s="1356"/>
      <c r="BB60" s="1354"/>
      <c r="BC60" s="1335"/>
      <c r="BD60" s="1342"/>
      <c r="BE60" s="1344"/>
      <c r="BF60" s="1355"/>
      <c r="BG60" s="1355"/>
      <c r="BH60" s="1356"/>
      <c r="BI60" s="1297"/>
      <c r="BJ60" s="1354"/>
      <c r="BK60" s="1335"/>
      <c r="BL60" s="1342"/>
      <c r="BM60" s="1342"/>
      <c r="BN60" s="1342"/>
      <c r="BO60" s="1355"/>
      <c r="BP60" s="1355"/>
      <c r="BQ60" s="1356"/>
      <c r="BS60" s="1354"/>
      <c r="BT60" s="1335"/>
      <c r="BU60" s="1342"/>
      <c r="BV60" s="1342"/>
      <c r="BW60" s="1355"/>
      <c r="BX60" s="1355"/>
      <c r="BY60" s="1356"/>
      <c r="CA60" s="1354"/>
      <c r="CB60" s="1335"/>
      <c r="CC60" s="1342"/>
      <c r="CD60" s="1342"/>
      <c r="CE60" s="1355"/>
      <c r="CF60" s="1355"/>
      <c r="CG60" s="1356"/>
      <c r="CI60" s="1354"/>
      <c r="CJ60" s="1335"/>
      <c r="CK60" s="1342"/>
      <c r="CL60" s="1342"/>
      <c r="CM60" s="1355"/>
      <c r="CN60" s="1355"/>
      <c r="CO60" s="1356"/>
      <c r="CP60" s="1329"/>
      <c r="CQ60" s="1391"/>
      <c r="CR60" s="1391"/>
      <c r="CS60" s="1391"/>
      <c r="CT60" s="1391"/>
      <c r="CU60" s="1359">
        <f t="shared" si="11"/>
        <v>0</v>
      </c>
      <c r="CV60" s="1359"/>
      <c r="CW60" s="1360" t="str">
        <f t="shared" si="12"/>
        <v>-</v>
      </c>
      <c r="CY60" s="1391"/>
      <c r="CZ60" s="1391"/>
      <c r="DA60" s="1391"/>
      <c r="DB60" s="1391"/>
      <c r="DC60" s="1391"/>
      <c r="DD60" s="1361" t="e">
        <f t="shared" si="13"/>
        <v>#DIV/0!</v>
      </c>
      <c r="DE60" s="1359" t="e">
        <f t="shared" si="14"/>
        <v>#DIV/0!</v>
      </c>
      <c r="DF60" s="1359" t="e">
        <f t="shared" si="15"/>
        <v>#DIV/0!</v>
      </c>
      <c r="DG60" s="1359" t="e">
        <f t="shared" si="16"/>
        <v>#DIV/0!</v>
      </c>
    </row>
    <row r="61" spans="1:111">
      <c r="A61" s="1421"/>
      <c r="B61" s="1422" t="s">
        <v>953</v>
      </c>
      <c r="C61" s="1297"/>
      <c r="D61" s="1365"/>
      <c r="E61" s="1423"/>
      <c r="F61" s="1423"/>
      <c r="G61" s="1367"/>
      <c r="H61" s="1368"/>
      <c r="I61" s="1297"/>
      <c r="J61" s="1365"/>
      <c r="K61" s="1423"/>
      <c r="L61" s="1423"/>
      <c r="M61" s="1367"/>
      <c r="N61" s="1368"/>
      <c r="O61" s="1297"/>
      <c r="P61" s="1365"/>
      <c r="Q61" s="1366"/>
      <c r="R61" s="1424"/>
      <c r="S61" s="1367"/>
      <c r="T61" s="1368"/>
      <c r="U61" s="1290"/>
      <c r="V61" s="1365"/>
      <c r="W61" s="1366"/>
      <c r="X61" s="1366"/>
      <c r="Y61" s="1366"/>
      <c r="Z61" s="1367"/>
      <c r="AA61" s="1367"/>
      <c r="AB61" s="1368"/>
      <c r="AD61" s="1365"/>
      <c r="AE61" s="1366"/>
      <c r="AF61" s="1366"/>
      <c r="AG61" s="1366"/>
      <c r="AH61" s="1367"/>
      <c r="AI61" s="1367"/>
      <c r="AJ61" s="1368"/>
      <c r="AK61" s="1299"/>
      <c r="AL61" s="1365"/>
      <c r="AM61" s="1366"/>
      <c r="AN61" s="1423"/>
      <c r="AO61" s="1424"/>
      <c r="AP61" s="1367"/>
      <c r="AQ61" s="1367"/>
      <c r="AR61" s="1368"/>
      <c r="AS61" s="1297"/>
      <c r="AT61" s="1365"/>
      <c r="AU61" s="1366"/>
      <c r="AV61" s="1423"/>
      <c r="AW61" s="1424"/>
      <c r="AX61" s="1367"/>
      <c r="AY61" s="1367"/>
      <c r="AZ61" s="1368"/>
      <c r="BA61" s="1297"/>
      <c r="BB61" s="1365"/>
      <c r="BC61" s="1366"/>
      <c r="BD61" s="1423"/>
      <c r="BE61" s="1424"/>
      <c r="BF61" s="1367"/>
      <c r="BG61" s="1367"/>
      <c r="BH61" s="1368"/>
      <c r="BI61" s="1297"/>
      <c r="BJ61" s="1365"/>
      <c r="BK61" s="1366"/>
      <c r="BL61" s="1423"/>
      <c r="BM61" s="1423"/>
      <c r="BN61" s="1423"/>
      <c r="BO61" s="1367"/>
      <c r="BP61" s="1367"/>
      <c r="BQ61" s="1368"/>
      <c r="BS61" s="1365"/>
      <c r="BT61" s="1366"/>
      <c r="BU61" s="1423"/>
      <c r="BV61" s="1423"/>
      <c r="BW61" s="1367"/>
      <c r="BX61" s="1367"/>
      <c r="BY61" s="1368"/>
      <c r="CA61" s="1365"/>
      <c r="CB61" s="1366"/>
      <c r="CC61" s="1423"/>
      <c r="CD61" s="1423"/>
      <c r="CE61" s="1367"/>
      <c r="CF61" s="1367"/>
      <c r="CG61" s="1368"/>
      <c r="CI61" s="1365"/>
      <c r="CJ61" s="1366"/>
      <c r="CK61" s="1423"/>
      <c r="CL61" s="1423"/>
      <c r="CM61" s="1367"/>
      <c r="CN61" s="1367"/>
      <c r="CO61" s="1368"/>
      <c r="CP61" s="1329"/>
      <c r="CQ61" s="1391"/>
      <c r="CR61" s="1391"/>
      <c r="CS61" s="1391"/>
      <c r="CT61" s="1391"/>
      <c r="CU61" s="1371">
        <f t="shared" si="11"/>
        <v>0</v>
      </c>
      <c r="CV61" s="1371"/>
      <c r="CW61" s="1372" t="str">
        <f t="shared" si="12"/>
        <v>-</v>
      </c>
      <c r="CY61" s="1391"/>
      <c r="CZ61" s="1391"/>
      <c r="DA61" s="1391"/>
      <c r="DB61" s="1391"/>
      <c r="DC61" s="1391"/>
      <c r="DD61" s="1373" t="e">
        <f t="shared" si="13"/>
        <v>#DIV/0!</v>
      </c>
      <c r="DE61" s="1371" t="e">
        <f t="shared" si="14"/>
        <v>#DIV/0!</v>
      </c>
      <c r="DF61" s="1371" t="e">
        <f t="shared" si="15"/>
        <v>#DIV/0!</v>
      </c>
      <c r="DG61" s="1371" t="e">
        <f t="shared" si="16"/>
        <v>#DIV/0!</v>
      </c>
    </row>
    <row r="62" spans="1:111">
      <c r="A62" s="1416"/>
      <c r="B62" s="1417" t="s">
        <v>955</v>
      </c>
      <c r="C62" s="1297"/>
      <c r="D62" s="1322"/>
      <c r="E62" s="1410"/>
      <c r="F62" s="1410"/>
      <c r="G62" s="1324"/>
      <c r="H62" s="1325"/>
      <c r="I62" s="1297"/>
      <c r="J62" s="1322"/>
      <c r="K62" s="1410"/>
      <c r="L62" s="1410"/>
      <c r="M62" s="1324"/>
      <c r="N62" s="1325"/>
      <c r="O62" s="1297"/>
      <c r="P62" s="1322"/>
      <c r="Q62" s="1323"/>
      <c r="R62" s="1418"/>
      <c r="S62" s="1324"/>
      <c r="T62" s="1325"/>
      <c r="U62" s="1290"/>
      <c r="V62" s="1322"/>
      <c r="W62" s="1323"/>
      <c r="X62" s="1418"/>
      <c r="Y62" s="1418"/>
      <c r="Z62" s="1324"/>
      <c r="AA62" s="1324"/>
      <c r="AB62" s="1325"/>
      <c r="AD62" s="1322"/>
      <c r="AE62" s="1323"/>
      <c r="AF62" s="1418"/>
      <c r="AG62" s="1418"/>
      <c r="AH62" s="1324"/>
      <c r="AI62" s="1324"/>
      <c r="AJ62" s="1325"/>
      <c r="AK62" s="1299"/>
      <c r="AL62" s="1322"/>
      <c r="AM62" s="1323"/>
      <c r="AN62" s="1410"/>
      <c r="AO62" s="1418"/>
      <c r="AP62" s="1324"/>
      <c r="AQ62" s="1324"/>
      <c r="AR62" s="1325"/>
      <c r="AS62" s="1297"/>
      <c r="AT62" s="1322"/>
      <c r="AU62" s="1323"/>
      <c r="AV62" s="1410"/>
      <c r="AW62" s="1418"/>
      <c r="AX62" s="1324"/>
      <c r="AY62" s="1324"/>
      <c r="AZ62" s="1325"/>
      <c r="BA62" s="1297"/>
      <c r="BB62" s="1322"/>
      <c r="BC62" s="1323"/>
      <c r="BD62" s="1410"/>
      <c r="BE62" s="1418"/>
      <c r="BF62" s="1324"/>
      <c r="BG62" s="1324"/>
      <c r="BH62" s="1325"/>
      <c r="BI62" s="1297"/>
      <c r="BJ62" s="1322"/>
      <c r="BK62" s="1323"/>
      <c r="BL62" s="1410"/>
      <c r="BM62" s="1410"/>
      <c r="BN62" s="1410"/>
      <c r="BO62" s="1324"/>
      <c r="BP62" s="1324"/>
      <c r="BQ62" s="1325"/>
      <c r="BS62" s="1322"/>
      <c r="BT62" s="1323"/>
      <c r="BU62" s="1410"/>
      <c r="BV62" s="1410"/>
      <c r="BW62" s="1324"/>
      <c r="BX62" s="1324"/>
      <c r="BY62" s="1325"/>
      <c r="CA62" s="1322"/>
      <c r="CB62" s="1323"/>
      <c r="CC62" s="1410"/>
      <c r="CD62" s="1410"/>
      <c r="CE62" s="1324"/>
      <c r="CF62" s="1324"/>
      <c r="CG62" s="1325"/>
      <c r="CI62" s="1322"/>
      <c r="CJ62" s="1323"/>
      <c r="CK62" s="1410"/>
      <c r="CL62" s="1410"/>
      <c r="CM62" s="1324"/>
      <c r="CN62" s="1324"/>
      <c r="CO62" s="1325"/>
      <c r="CP62" s="1329"/>
      <c r="CQ62" s="1330"/>
      <c r="CR62" s="1330"/>
      <c r="CS62" s="1330"/>
      <c r="CT62" s="1330"/>
      <c r="CU62" s="1331"/>
      <c r="CV62" s="1331"/>
      <c r="CW62" s="1332"/>
      <c r="CY62" s="1330"/>
      <c r="CZ62" s="1330"/>
      <c r="DA62" s="1330"/>
      <c r="DB62" s="1330"/>
      <c r="DC62" s="1330"/>
      <c r="DD62" s="1333" t="e">
        <f t="shared" si="13"/>
        <v>#DIV/0!</v>
      </c>
      <c r="DE62" s="1331" t="e">
        <f t="shared" si="14"/>
        <v>#DIV/0!</v>
      </c>
      <c r="DF62" s="1331" t="e">
        <f t="shared" si="15"/>
        <v>#DIV/0!</v>
      </c>
      <c r="DG62" s="1331" t="e">
        <f t="shared" si="16"/>
        <v>#DIV/0!</v>
      </c>
    </row>
    <row r="63" spans="1:111">
      <c r="A63" s="1334"/>
      <c r="B63" s="1412" t="s">
        <v>935</v>
      </c>
      <c r="C63" s="1297"/>
      <c r="D63" s="1354"/>
      <c r="E63" s="1342"/>
      <c r="F63" s="1342"/>
      <c r="G63" s="1355"/>
      <c r="H63" s="1356"/>
      <c r="I63" s="1297"/>
      <c r="J63" s="1354"/>
      <c r="K63" s="1342"/>
      <c r="L63" s="1342"/>
      <c r="M63" s="1355"/>
      <c r="N63" s="1356"/>
      <c r="O63" s="1297"/>
      <c r="P63" s="1354"/>
      <c r="Q63" s="1335"/>
      <c r="R63" s="1344"/>
      <c r="S63" s="1355"/>
      <c r="T63" s="1356"/>
      <c r="U63" s="1290"/>
      <c r="V63" s="1354"/>
      <c r="W63" s="1335"/>
      <c r="X63" s="1335"/>
      <c r="Y63" s="1335"/>
      <c r="Z63" s="1355"/>
      <c r="AA63" s="1355"/>
      <c r="AB63" s="1356"/>
      <c r="AD63" s="1354"/>
      <c r="AE63" s="1335"/>
      <c r="AF63" s="1335"/>
      <c r="AG63" s="1335"/>
      <c r="AH63" s="1355"/>
      <c r="AI63" s="1355"/>
      <c r="AJ63" s="1356"/>
      <c r="AK63" s="1299"/>
      <c r="AL63" s="1354"/>
      <c r="AM63" s="1335"/>
      <c r="AN63" s="1342"/>
      <c r="AO63" s="1344"/>
      <c r="AP63" s="1355"/>
      <c r="AQ63" s="1355"/>
      <c r="AR63" s="1356"/>
      <c r="AS63" s="1297"/>
      <c r="AT63" s="1354"/>
      <c r="AU63" s="1335"/>
      <c r="AV63" s="1342"/>
      <c r="AW63" s="1344"/>
      <c r="AX63" s="1355"/>
      <c r="AY63" s="1355"/>
      <c r="AZ63" s="1356"/>
      <c r="BA63" s="1297"/>
      <c r="BB63" s="1354"/>
      <c r="BC63" s="1335"/>
      <c r="BD63" s="1342"/>
      <c r="BE63" s="1344"/>
      <c r="BF63" s="1355"/>
      <c r="BG63" s="1355"/>
      <c r="BH63" s="1356"/>
      <c r="BI63" s="1297"/>
      <c r="BJ63" s="1354"/>
      <c r="BK63" s="1335"/>
      <c r="BL63" s="1342"/>
      <c r="BM63" s="1342"/>
      <c r="BN63" s="1342"/>
      <c r="BO63" s="1355"/>
      <c r="BP63" s="1355"/>
      <c r="BQ63" s="1356"/>
      <c r="BS63" s="1354"/>
      <c r="BT63" s="1335"/>
      <c r="BU63" s="1342"/>
      <c r="BV63" s="1342"/>
      <c r="BW63" s="1355"/>
      <c r="BX63" s="1355"/>
      <c r="BY63" s="1356"/>
      <c r="CA63" s="1354"/>
      <c r="CB63" s="1335"/>
      <c r="CC63" s="1342"/>
      <c r="CD63" s="1342"/>
      <c r="CE63" s="1355"/>
      <c r="CF63" s="1355"/>
      <c r="CG63" s="1356"/>
      <c r="CI63" s="1354"/>
      <c r="CJ63" s="1335"/>
      <c r="CK63" s="1342"/>
      <c r="CL63" s="1342"/>
      <c r="CM63" s="1355"/>
      <c r="CN63" s="1355"/>
      <c r="CO63" s="1356"/>
      <c r="CP63" s="1329"/>
      <c r="CQ63" s="1391"/>
      <c r="CR63" s="1391"/>
      <c r="CS63" s="1391"/>
      <c r="CT63" s="1391"/>
      <c r="CU63" s="1359">
        <f t="shared" ref="CU63:CU71" si="17">CQ63-CS63</f>
        <v>0</v>
      </c>
      <c r="CV63" s="1359"/>
      <c r="CW63" s="1360" t="str">
        <f t="shared" ref="CW63:CW71" si="18">IFERROR(CQ63/CR63-1,"-")</f>
        <v>-</v>
      </c>
      <c r="CY63" s="1391"/>
      <c r="CZ63" s="1391"/>
      <c r="DA63" s="1391"/>
      <c r="DB63" s="1391"/>
      <c r="DC63" s="1391"/>
      <c r="DD63" s="1361" t="e">
        <f t="shared" si="13"/>
        <v>#DIV/0!</v>
      </c>
      <c r="DE63" s="1359" t="e">
        <f t="shared" si="14"/>
        <v>#DIV/0!</v>
      </c>
      <c r="DF63" s="1359" t="e">
        <f t="shared" si="15"/>
        <v>#DIV/0!</v>
      </c>
      <c r="DG63" s="1359" t="e">
        <f t="shared" si="16"/>
        <v>#DIV/0!</v>
      </c>
    </row>
    <row r="64" spans="1:111">
      <c r="A64" s="1334"/>
      <c r="B64" s="1412" t="s">
        <v>936</v>
      </c>
      <c r="C64" s="1297"/>
      <c r="D64" s="1354"/>
      <c r="E64" s="1342"/>
      <c r="F64" s="1342"/>
      <c r="G64" s="1355"/>
      <c r="H64" s="1356"/>
      <c r="I64" s="1297"/>
      <c r="J64" s="1354"/>
      <c r="K64" s="1342"/>
      <c r="L64" s="1342"/>
      <c r="M64" s="1355"/>
      <c r="N64" s="1356"/>
      <c r="O64" s="1297"/>
      <c r="P64" s="1354"/>
      <c r="Q64" s="1335"/>
      <c r="R64" s="1344"/>
      <c r="S64" s="1355"/>
      <c r="T64" s="1356"/>
      <c r="U64" s="1290"/>
      <c r="V64" s="1354"/>
      <c r="W64" s="1335"/>
      <c r="X64" s="1335"/>
      <c r="Y64" s="1335"/>
      <c r="Z64" s="1355"/>
      <c r="AA64" s="1355"/>
      <c r="AB64" s="1356"/>
      <c r="AD64" s="1354"/>
      <c r="AE64" s="1335"/>
      <c r="AF64" s="1335"/>
      <c r="AG64" s="1335"/>
      <c r="AH64" s="1355"/>
      <c r="AI64" s="1355"/>
      <c r="AJ64" s="1356"/>
      <c r="AK64" s="1299"/>
      <c r="AL64" s="1354"/>
      <c r="AM64" s="1335"/>
      <c r="AN64" s="1342"/>
      <c r="AO64" s="1344"/>
      <c r="AP64" s="1355"/>
      <c r="AQ64" s="1355"/>
      <c r="AR64" s="1356"/>
      <c r="AS64" s="1297"/>
      <c r="AT64" s="1354"/>
      <c r="AU64" s="1335"/>
      <c r="AV64" s="1342"/>
      <c r="AW64" s="1344"/>
      <c r="AX64" s="1355"/>
      <c r="AY64" s="1355"/>
      <c r="AZ64" s="1356"/>
      <c r="BA64" s="1297"/>
      <c r="BB64" s="1354"/>
      <c r="BC64" s="1335"/>
      <c r="BD64" s="1342"/>
      <c r="BE64" s="1344"/>
      <c r="BF64" s="1355"/>
      <c r="BG64" s="1355"/>
      <c r="BH64" s="1356"/>
      <c r="BI64" s="1297"/>
      <c r="BJ64" s="1354"/>
      <c r="BK64" s="1335"/>
      <c r="BL64" s="1342"/>
      <c r="BM64" s="1342"/>
      <c r="BN64" s="1342"/>
      <c r="BO64" s="1355"/>
      <c r="BP64" s="1355"/>
      <c r="BQ64" s="1356"/>
      <c r="BS64" s="1354"/>
      <c r="BT64" s="1335"/>
      <c r="BU64" s="1342"/>
      <c r="BV64" s="1342"/>
      <c r="BW64" s="1355"/>
      <c r="BX64" s="1355"/>
      <c r="BY64" s="1356"/>
      <c r="CA64" s="1354"/>
      <c r="CB64" s="1335"/>
      <c r="CC64" s="1342"/>
      <c r="CD64" s="1342"/>
      <c r="CE64" s="1355"/>
      <c r="CF64" s="1355"/>
      <c r="CG64" s="1356"/>
      <c r="CI64" s="1354"/>
      <c r="CJ64" s="1335"/>
      <c r="CK64" s="1342"/>
      <c r="CL64" s="1342"/>
      <c r="CM64" s="1355"/>
      <c r="CN64" s="1355"/>
      <c r="CO64" s="1356"/>
      <c r="CP64" s="1329"/>
      <c r="CQ64" s="1391"/>
      <c r="CR64" s="1391"/>
      <c r="CS64" s="1391"/>
      <c r="CT64" s="1391"/>
      <c r="CU64" s="1359">
        <f t="shared" si="17"/>
        <v>0</v>
      </c>
      <c r="CV64" s="1359"/>
      <c r="CW64" s="1360" t="str">
        <f t="shared" si="18"/>
        <v>-</v>
      </c>
      <c r="CY64" s="1391"/>
      <c r="CZ64" s="1391"/>
      <c r="DA64" s="1391"/>
      <c r="DB64" s="1391"/>
      <c r="DC64" s="1391"/>
      <c r="DD64" s="1361" t="e">
        <f t="shared" si="13"/>
        <v>#DIV/0!</v>
      </c>
      <c r="DE64" s="1359" t="e">
        <f t="shared" si="14"/>
        <v>#DIV/0!</v>
      </c>
      <c r="DF64" s="1359" t="e">
        <f t="shared" si="15"/>
        <v>#DIV/0!</v>
      </c>
      <c r="DG64" s="1359" t="e">
        <f t="shared" si="16"/>
        <v>#DIV/0!</v>
      </c>
    </row>
    <row r="65" spans="1:111">
      <c r="A65" s="1334"/>
      <c r="B65" s="1412" t="s">
        <v>937</v>
      </c>
      <c r="C65" s="1297"/>
      <c r="D65" s="1354"/>
      <c r="E65" s="1342"/>
      <c r="F65" s="1342"/>
      <c r="G65" s="1355"/>
      <c r="H65" s="1356"/>
      <c r="I65" s="1297"/>
      <c r="J65" s="1354"/>
      <c r="K65" s="1342"/>
      <c r="L65" s="1342"/>
      <c r="M65" s="1355"/>
      <c r="N65" s="1356"/>
      <c r="O65" s="1297"/>
      <c r="P65" s="1354"/>
      <c r="Q65" s="1335"/>
      <c r="R65" s="1344"/>
      <c r="S65" s="1355"/>
      <c r="T65" s="1356"/>
      <c r="U65" s="1290"/>
      <c r="V65" s="1354"/>
      <c r="W65" s="1335"/>
      <c r="X65" s="1335"/>
      <c r="Y65" s="1335"/>
      <c r="Z65" s="1355"/>
      <c r="AA65" s="1355"/>
      <c r="AB65" s="1356"/>
      <c r="AD65" s="1354"/>
      <c r="AE65" s="1335"/>
      <c r="AF65" s="1335"/>
      <c r="AG65" s="1335"/>
      <c r="AH65" s="1355"/>
      <c r="AI65" s="1355"/>
      <c r="AJ65" s="1356"/>
      <c r="AK65" s="1299"/>
      <c r="AL65" s="1354"/>
      <c r="AM65" s="1335"/>
      <c r="AN65" s="1342"/>
      <c r="AO65" s="1344"/>
      <c r="AP65" s="1355"/>
      <c r="AQ65" s="1355"/>
      <c r="AR65" s="1356"/>
      <c r="AS65" s="1297"/>
      <c r="AT65" s="1354"/>
      <c r="AU65" s="1335"/>
      <c r="AV65" s="1342"/>
      <c r="AW65" s="1344"/>
      <c r="AX65" s="1355"/>
      <c r="AY65" s="1355"/>
      <c r="AZ65" s="1356"/>
      <c r="BA65" s="1297"/>
      <c r="BB65" s="1354"/>
      <c r="BC65" s="1335"/>
      <c r="BD65" s="1342"/>
      <c r="BE65" s="1344"/>
      <c r="BF65" s="1355"/>
      <c r="BG65" s="1355"/>
      <c r="BH65" s="1356"/>
      <c r="BI65" s="1297"/>
      <c r="BJ65" s="1354"/>
      <c r="BK65" s="1335"/>
      <c r="BL65" s="1342"/>
      <c r="BM65" s="1342"/>
      <c r="BN65" s="1342"/>
      <c r="BO65" s="1355"/>
      <c r="BP65" s="1355"/>
      <c r="BQ65" s="1356"/>
      <c r="BS65" s="1354"/>
      <c r="BT65" s="1335"/>
      <c r="BU65" s="1342"/>
      <c r="BV65" s="1342"/>
      <c r="BW65" s="1355"/>
      <c r="BX65" s="1355"/>
      <c r="BY65" s="1356"/>
      <c r="CA65" s="1354"/>
      <c r="CB65" s="1335"/>
      <c r="CC65" s="1342"/>
      <c r="CD65" s="1342"/>
      <c r="CE65" s="1355"/>
      <c r="CF65" s="1355"/>
      <c r="CG65" s="1356"/>
      <c r="CI65" s="1354"/>
      <c r="CJ65" s="1335"/>
      <c r="CK65" s="1342"/>
      <c r="CL65" s="1342"/>
      <c r="CM65" s="1355"/>
      <c r="CN65" s="1355"/>
      <c r="CO65" s="1356"/>
      <c r="CP65" s="1329"/>
      <c r="CQ65" s="1391"/>
      <c r="CR65" s="1391"/>
      <c r="CS65" s="1391"/>
      <c r="CT65" s="1391"/>
      <c r="CU65" s="1359">
        <f t="shared" si="17"/>
        <v>0</v>
      </c>
      <c r="CV65" s="1359"/>
      <c r="CW65" s="1360" t="str">
        <f t="shared" si="18"/>
        <v>-</v>
      </c>
      <c r="CY65" s="1391"/>
      <c r="CZ65" s="1391"/>
      <c r="DA65" s="1391"/>
      <c r="DB65" s="1391"/>
      <c r="DC65" s="1391"/>
      <c r="DD65" s="1361" t="e">
        <f t="shared" si="13"/>
        <v>#DIV/0!</v>
      </c>
      <c r="DE65" s="1359" t="e">
        <f t="shared" si="14"/>
        <v>#DIV/0!</v>
      </c>
      <c r="DF65" s="1359" t="e">
        <f t="shared" si="15"/>
        <v>#DIV/0!</v>
      </c>
      <c r="DG65" s="1359" t="e">
        <f t="shared" si="16"/>
        <v>#DIV/0!</v>
      </c>
    </row>
    <row r="66" spans="1:111">
      <c r="A66" s="1334"/>
      <c r="B66" s="1412" t="s">
        <v>938</v>
      </c>
      <c r="C66" s="1297"/>
      <c r="D66" s="1354"/>
      <c r="E66" s="1342"/>
      <c r="F66" s="1342"/>
      <c r="G66" s="1355"/>
      <c r="H66" s="1356"/>
      <c r="I66" s="1297"/>
      <c r="J66" s="1354"/>
      <c r="K66" s="1342"/>
      <c r="L66" s="1342"/>
      <c r="M66" s="1355"/>
      <c r="N66" s="1356"/>
      <c r="O66" s="1297"/>
      <c r="P66" s="1354"/>
      <c r="Q66" s="1335"/>
      <c r="R66" s="1344"/>
      <c r="S66" s="1355"/>
      <c r="T66" s="1356"/>
      <c r="U66" s="1290"/>
      <c r="V66" s="1354"/>
      <c r="W66" s="1335"/>
      <c r="X66" s="1335"/>
      <c r="Y66" s="1335"/>
      <c r="Z66" s="1355"/>
      <c r="AA66" s="1355"/>
      <c r="AB66" s="1356"/>
      <c r="AD66" s="1354"/>
      <c r="AE66" s="1335"/>
      <c r="AF66" s="1335"/>
      <c r="AG66" s="1335"/>
      <c r="AH66" s="1355"/>
      <c r="AI66" s="1355"/>
      <c r="AJ66" s="1356"/>
      <c r="AK66" s="1299"/>
      <c r="AL66" s="1354"/>
      <c r="AM66" s="1335"/>
      <c r="AN66" s="1342"/>
      <c r="AO66" s="1344"/>
      <c r="AP66" s="1355"/>
      <c r="AQ66" s="1355"/>
      <c r="AR66" s="1356"/>
      <c r="AS66" s="1297"/>
      <c r="AT66" s="1354"/>
      <c r="AU66" s="1335"/>
      <c r="AV66" s="1342"/>
      <c r="AW66" s="1344"/>
      <c r="AX66" s="1355"/>
      <c r="AY66" s="1355"/>
      <c r="AZ66" s="1356"/>
      <c r="BA66" s="1297"/>
      <c r="BB66" s="1354"/>
      <c r="BC66" s="1335"/>
      <c r="BD66" s="1342"/>
      <c r="BE66" s="1344"/>
      <c r="BF66" s="1355"/>
      <c r="BG66" s="1355"/>
      <c r="BH66" s="1356"/>
      <c r="BI66" s="1297"/>
      <c r="BJ66" s="1354"/>
      <c r="BK66" s="1335"/>
      <c r="BL66" s="1342"/>
      <c r="BM66" s="1342"/>
      <c r="BN66" s="1342"/>
      <c r="BO66" s="1355"/>
      <c r="BP66" s="1355"/>
      <c r="BQ66" s="1356"/>
      <c r="BS66" s="1354"/>
      <c r="BT66" s="1335"/>
      <c r="BU66" s="1342"/>
      <c r="BV66" s="1342"/>
      <c r="BW66" s="1355"/>
      <c r="BX66" s="1355"/>
      <c r="BY66" s="1356"/>
      <c r="CA66" s="1354"/>
      <c r="CB66" s="1335"/>
      <c r="CC66" s="1342"/>
      <c r="CD66" s="1342"/>
      <c r="CE66" s="1355"/>
      <c r="CF66" s="1355"/>
      <c r="CG66" s="1356"/>
      <c r="CI66" s="1354"/>
      <c r="CJ66" s="1335"/>
      <c r="CK66" s="1342"/>
      <c r="CL66" s="1342"/>
      <c r="CM66" s="1355"/>
      <c r="CN66" s="1355"/>
      <c r="CO66" s="1356"/>
      <c r="CP66" s="1329"/>
      <c r="CQ66" s="1391"/>
      <c r="CR66" s="1391"/>
      <c r="CS66" s="1391"/>
      <c r="CT66" s="1391"/>
      <c r="CU66" s="1359">
        <f t="shared" si="17"/>
        <v>0</v>
      </c>
      <c r="CV66" s="1359"/>
      <c r="CW66" s="1360" t="str">
        <f t="shared" si="18"/>
        <v>-</v>
      </c>
      <c r="CY66" s="1391"/>
      <c r="CZ66" s="1391"/>
      <c r="DA66" s="1391"/>
      <c r="DB66" s="1391"/>
      <c r="DC66" s="1391"/>
      <c r="DD66" s="1361" t="e">
        <f t="shared" si="13"/>
        <v>#DIV/0!</v>
      </c>
      <c r="DE66" s="1359" t="e">
        <f t="shared" si="14"/>
        <v>#DIV/0!</v>
      </c>
      <c r="DF66" s="1359" t="e">
        <f t="shared" si="15"/>
        <v>#DIV/0!</v>
      </c>
      <c r="DG66" s="1359" t="e">
        <f t="shared" si="16"/>
        <v>#DIV/0!</v>
      </c>
    </row>
    <row r="67" spans="1:111">
      <c r="A67" s="1334"/>
      <c r="B67" s="1412" t="s">
        <v>939</v>
      </c>
      <c r="C67" s="1297"/>
      <c r="D67" s="1354"/>
      <c r="E67" s="1342"/>
      <c r="F67" s="1342"/>
      <c r="G67" s="1355"/>
      <c r="H67" s="1356"/>
      <c r="I67" s="1297"/>
      <c r="J67" s="1354"/>
      <c r="K67" s="1342"/>
      <c r="L67" s="1342"/>
      <c r="M67" s="1355"/>
      <c r="N67" s="1356"/>
      <c r="O67" s="1297"/>
      <c r="P67" s="1354"/>
      <c r="Q67" s="1335"/>
      <c r="R67" s="1344"/>
      <c r="S67" s="1355"/>
      <c r="T67" s="1356"/>
      <c r="U67" s="1290"/>
      <c r="V67" s="1354"/>
      <c r="W67" s="1335"/>
      <c r="X67" s="1335"/>
      <c r="Y67" s="1335"/>
      <c r="Z67" s="1355"/>
      <c r="AA67" s="1355"/>
      <c r="AB67" s="1356"/>
      <c r="AD67" s="1354"/>
      <c r="AE67" s="1335"/>
      <c r="AF67" s="1335"/>
      <c r="AG67" s="1335"/>
      <c r="AH67" s="1355"/>
      <c r="AI67" s="1355"/>
      <c r="AJ67" s="1356"/>
      <c r="AK67" s="1299"/>
      <c r="AL67" s="1354"/>
      <c r="AM67" s="1335"/>
      <c r="AN67" s="1342"/>
      <c r="AO67" s="1344"/>
      <c r="AP67" s="1355"/>
      <c r="AQ67" s="1355"/>
      <c r="AR67" s="1356"/>
      <c r="AS67" s="1297"/>
      <c r="AT67" s="1354"/>
      <c r="AU67" s="1335"/>
      <c r="AV67" s="1342"/>
      <c r="AW67" s="1344"/>
      <c r="AX67" s="1355"/>
      <c r="AY67" s="1355"/>
      <c r="AZ67" s="1356"/>
      <c r="BA67" s="1297"/>
      <c r="BB67" s="1354"/>
      <c r="BC67" s="1335"/>
      <c r="BD67" s="1342"/>
      <c r="BE67" s="1344"/>
      <c r="BF67" s="1355"/>
      <c r="BG67" s="1355"/>
      <c r="BH67" s="1356"/>
      <c r="BI67" s="1297"/>
      <c r="BJ67" s="1354"/>
      <c r="BK67" s="1335"/>
      <c r="BL67" s="1342"/>
      <c r="BM67" s="1342"/>
      <c r="BN67" s="1342"/>
      <c r="BO67" s="1355"/>
      <c r="BP67" s="1355"/>
      <c r="BQ67" s="1356"/>
      <c r="BS67" s="1354"/>
      <c r="BT67" s="1335"/>
      <c r="BU67" s="1342"/>
      <c r="BV67" s="1342"/>
      <c r="BW67" s="1355"/>
      <c r="BX67" s="1355"/>
      <c r="BY67" s="1356"/>
      <c r="CA67" s="1354"/>
      <c r="CB67" s="1335"/>
      <c r="CC67" s="1342"/>
      <c r="CD67" s="1342"/>
      <c r="CE67" s="1355"/>
      <c r="CF67" s="1355"/>
      <c r="CG67" s="1356"/>
      <c r="CI67" s="1354"/>
      <c r="CJ67" s="1335"/>
      <c r="CK67" s="1342"/>
      <c r="CL67" s="1342"/>
      <c r="CM67" s="1355"/>
      <c r="CN67" s="1355"/>
      <c r="CO67" s="1356"/>
      <c r="CP67" s="1329"/>
      <c r="CQ67" s="1391"/>
      <c r="CR67" s="1391"/>
      <c r="CS67" s="1391"/>
      <c r="CT67" s="1391"/>
      <c r="CU67" s="1359">
        <f t="shared" si="17"/>
        <v>0</v>
      </c>
      <c r="CV67" s="1359"/>
      <c r="CW67" s="1360" t="str">
        <f t="shared" si="18"/>
        <v>-</v>
      </c>
      <c r="CY67" s="1391"/>
      <c r="CZ67" s="1391"/>
      <c r="DA67" s="1391"/>
      <c r="DB67" s="1391"/>
      <c r="DC67" s="1391"/>
      <c r="DD67" s="1361" t="e">
        <f t="shared" si="13"/>
        <v>#DIV/0!</v>
      </c>
      <c r="DE67" s="1359" t="e">
        <f t="shared" si="14"/>
        <v>#DIV/0!</v>
      </c>
      <c r="DF67" s="1359" t="e">
        <f t="shared" si="15"/>
        <v>#DIV/0!</v>
      </c>
      <c r="DG67" s="1359" t="e">
        <f t="shared" si="16"/>
        <v>#DIV/0!</v>
      </c>
    </row>
    <row r="68" spans="1:111">
      <c r="A68" s="1334"/>
      <c r="B68" s="1412" t="s">
        <v>941</v>
      </c>
      <c r="C68" s="1297"/>
      <c r="D68" s="1354"/>
      <c r="E68" s="1342"/>
      <c r="F68" s="1342"/>
      <c r="G68" s="1355"/>
      <c r="H68" s="1356"/>
      <c r="I68" s="1297"/>
      <c r="J68" s="1354"/>
      <c r="K68" s="1342"/>
      <c r="L68" s="1342"/>
      <c r="M68" s="1355"/>
      <c r="N68" s="1356"/>
      <c r="O68" s="1297"/>
      <c r="P68" s="1354"/>
      <c r="Q68" s="1335"/>
      <c r="R68" s="1344"/>
      <c r="S68" s="1355"/>
      <c r="T68" s="1356"/>
      <c r="U68" s="1290"/>
      <c r="V68" s="1354"/>
      <c r="W68" s="1335"/>
      <c r="X68" s="1335"/>
      <c r="Y68" s="1335"/>
      <c r="Z68" s="1355"/>
      <c r="AA68" s="1355"/>
      <c r="AB68" s="1356"/>
      <c r="AD68" s="1354"/>
      <c r="AE68" s="1335"/>
      <c r="AF68" s="1335"/>
      <c r="AG68" s="1335"/>
      <c r="AH68" s="1355"/>
      <c r="AI68" s="1355"/>
      <c r="AJ68" s="1356"/>
      <c r="AK68" s="1299"/>
      <c r="AL68" s="1354"/>
      <c r="AM68" s="1335"/>
      <c r="AN68" s="1342"/>
      <c r="AO68" s="1344"/>
      <c r="AP68" s="1355"/>
      <c r="AQ68" s="1355"/>
      <c r="AR68" s="1356"/>
      <c r="AS68" s="1297"/>
      <c r="AT68" s="1354"/>
      <c r="AU68" s="1335"/>
      <c r="AV68" s="1342"/>
      <c r="AW68" s="1344"/>
      <c r="AX68" s="1355"/>
      <c r="AY68" s="1355"/>
      <c r="AZ68" s="1356"/>
      <c r="BA68" s="1297"/>
      <c r="BB68" s="1354"/>
      <c r="BC68" s="1335"/>
      <c r="BD68" s="1342"/>
      <c r="BE68" s="1344"/>
      <c r="BF68" s="1355"/>
      <c r="BG68" s="1355"/>
      <c r="BH68" s="1356"/>
      <c r="BI68" s="1297"/>
      <c r="BJ68" s="1354"/>
      <c r="BK68" s="1335"/>
      <c r="BL68" s="1342"/>
      <c r="BM68" s="1342"/>
      <c r="BN68" s="1342"/>
      <c r="BO68" s="1355"/>
      <c r="BP68" s="1355"/>
      <c r="BQ68" s="1356"/>
      <c r="BS68" s="1354"/>
      <c r="BT68" s="1335"/>
      <c r="BU68" s="1342"/>
      <c r="BV68" s="1342"/>
      <c r="BW68" s="1355"/>
      <c r="BX68" s="1355"/>
      <c r="BY68" s="1356"/>
      <c r="CA68" s="1354"/>
      <c r="CB68" s="1335"/>
      <c r="CC68" s="1342"/>
      <c r="CD68" s="1342"/>
      <c r="CE68" s="1355"/>
      <c r="CF68" s="1355"/>
      <c r="CG68" s="1356"/>
      <c r="CI68" s="1354"/>
      <c r="CJ68" s="1335"/>
      <c r="CK68" s="1342"/>
      <c r="CL68" s="1342"/>
      <c r="CM68" s="1355"/>
      <c r="CN68" s="1355"/>
      <c r="CO68" s="1356"/>
      <c r="CP68" s="1329"/>
      <c r="CQ68" s="1391"/>
      <c r="CR68" s="1391"/>
      <c r="CS68" s="1391"/>
      <c r="CT68" s="1391"/>
      <c r="CU68" s="1359">
        <f t="shared" si="17"/>
        <v>0</v>
      </c>
      <c r="CV68" s="1359"/>
      <c r="CW68" s="1360" t="str">
        <f t="shared" si="18"/>
        <v>-</v>
      </c>
      <c r="CY68" s="1391"/>
      <c r="CZ68" s="1391"/>
      <c r="DA68" s="1391"/>
      <c r="DB68" s="1391"/>
      <c r="DC68" s="1391"/>
      <c r="DD68" s="1361" t="e">
        <f t="shared" si="13"/>
        <v>#DIV/0!</v>
      </c>
      <c r="DE68" s="1359" t="e">
        <f t="shared" si="14"/>
        <v>#DIV/0!</v>
      </c>
      <c r="DF68" s="1359" t="e">
        <f t="shared" si="15"/>
        <v>#DIV/0!</v>
      </c>
      <c r="DG68" s="1359" t="e">
        <f t="shared" si="16"/>
        <v>#DIV/0!</v>
      </c>
    </row>
    <row r="69" spans="1:111">
      <c r="A69" s="1334"/>
      <c r="B69" s="1412" t="s">
        <v>943</v>
      </c>
      <c r="C69" s="1297"/>
      <c r="D69" s="1354"/>
      <c r="E69" s="1342"/>
      <c r="F69" s="1342"/>
      <c r="G69" s="1355"/>
      <c r="H69" s="1356"/>
      <c r="I69" s="1297"/>
      <c r="J69" s="1354"/>
      <c r="K69" s="1342"/>
      <c r="L69" s="1342"/>
      <c r="M69" s="1355"/>
      <c r="N69" s="1356"/>
      <c r="O69" s="1297"/>
      <c r="P69" s="1354"/>
      <c r="Q69" s="1335"/>
      <c r="R69" s="1344"/>
      <c r="S69" s="1355"/>
      <c r="T69" s="1356"/>
      <c r="U69" s="1290"/>
      <c r="V69" s="1354"/>
      <c r="W69" s="1335"/>
      <c r="X69" s="1335"/>
      <c r="Y69" s="1335"/>
      <c r="Z69" s="1355"/>
      <c r="AA69" s="1355"/>
      <c r="AB69" s="1356"/>
      <c r="AD69" s="1354"/>
      <c r="AE69" s="1335"/>
      <c r="AF69" s="1335"/>
      <c r="AG69" s="1335"/>
      <c r="AH69" s="1355"/>
      <c r="AI69" s="1355"/>
      <c r="AJ69" s="1356"/>
      <c r="AK69" s="1299"/>
      <c r="AL69" s="1354"/>
      <c r="AM69" s="1335"/>
      <c r="AN69" s="1342"/>
      <c r="AO69" s="1344"/>
      <c r="AP69" s="1355"/>
      <c r="AQ69" s="1355"/>
      <c r="AR69" s="1356"/>
      <c r="AS69" s="1297"/>
      <c r="AT69" s="1354"/>
      <c r="AU69" s="1335"/>
      <c r="AV69" s="1342"/>
      <c r="AW69" s="1344"/>
      <c r="AX69" s="1355"/>
      <c r="AY69" s="1355"/>
      <c r="AZ69" s="1356"/>
      <c r="BA69" s="1297"/>
      <c r="BB69" s="1354"/>
      <c r="BC69" s="1335"/>
      <c r="BD69" s="1342"/>
      <c r="BE69" s="1344"/>
      <c r="BF69" s="1355"/>
      <c r="BG69" s="1355"/>
      <c r="BH69" s="1356"/>
      <c r="BI69" s="1297"/>
      <c r="BJ69" s="1354"/>
      <c r="BK69" s="1335"/>
      <c r="BL69" s="1342"/>
      <c r="BM69" s="1342"/>
      <c r="BN69" s="1342"/>
      <c r="BO69" s="1355"/>
      <c r="BP69" s="1355"/>
      <c r="BQ69" s="1356"/>
      <c r="BS69" s="1354"/>
      <c r="BT69" s="1335"/>
      <c r="BU69" s="1342"/>
      <c r="BV69" s="1342"/>
      <c r="BW69" s="1355"/>
      <c r="BX69" s="1355"/>
      <c r="BY69" s="1356"/>
      <c r="CA69" s="1354"/>
      <c r="CB69" s="1335"/>
      <c r="CC69" s="1342"/>
      <c r="CD69" s="1342"/>
      <c r="CE69" s="1355"/>
      <c r="CF69" s="1355"/>
      <c r="CG69" s="1356"/>
      <c r="CI69" s="1354"/>
      <c r="CJ69" s="1335"/>
      <c r="CK69" s="1342"/>
      <c r="CL69" s="1342"/>
      <c r="CM69" s="1355"/>
      <c r="CN69" s="1355"/>
      <c r="CO69" s="1356"/>
      <c r="CP69" s="1329"/>
      <c r="CQ69" s="1391"/>
      <c r="CR69" s="1391"/>
      <c r="CS69" s="1391"/>
      <c r="CT69" s="1391"/>
      <c r="CU69" s="1359">
        <f t="shared" si="17"/>
        <v>0</v>
      </c>
      <c r="CV69" s="1359"/>
      <c r="CW69" s="1360" t="str">
        <f t="shared" si="18"/>
        <v>-</v>
      </c>
      <c r="CY69" s="1391"/>
      <c r="CZ69" s="1391"/>
      <c r="DA69" s="1391"/>
      <c r="DB69" s="1391"/>
      <c r="DC69" s="1391"/>
      <c r="DD69" s="1361" t="e">
        <f t="shared" si="13"/>
        <v>#DIV/0!</v>
      </c>
      <c r="DE69" s="1359" t="e">
        <f t="shared" si="14"/>
        <v>#DIV/0!</v>
      </c>
      <c r="DF69" s="1359" t="e">
        <f t="shared" si="15"/>
        <v>#DIV/0!</v>
      </c>
      <c r="DG69" s="1359" t="e">
        <f t="shared" si="16"/>
        <v>#DIV/0!</v>
      </c>
    </row>
    <row r="70" spans="1:111">
      <c r="A70" s="1334"/>
      <c r="B70" s="1412" t="s">
        <v>944</v>
      </c>
      <c r="C70" s="1297"/>
      <c r="D70" s="1354"/>
      <c r="E70" s="1342"/>
      <c r="F70" s="1342"/>
      <c r="G70" s="1355"/>
      <c r="H70" s="1356"/>
      <c r="I70" s="1297"/>
      <c r="J70" s="1354"/>
      <c r="K70" s="1342"/>
      <c r="L70" s="1342"/>
      <c r="M70" s="1355"/>
      <c r="N70" s="1356"/>
      <c r="O70" s="1297"/>
      <c r="P70" s="1354"/>
      <c r="Q70" s="1335"/>
      <c r="R70" s="1344"/>
      <c r="S70" s="1355"/>
      <c r="T70" s="1356"/>
      <c r="U70" s="1290"/>
      <c r="V70" s="1354"/>
      <c r="W70" s="1335"/>
      <c r="X70" s="1335"/>
      <c r="Y70" s="1335"/>
      <c r="Z70" s="1355"/>
      <c r="AA70" s="1355"/>
      <c r="AB70" s="1356"/>
      <c r="AD70" s="1354"/>
      <c r="AE70" s="1335"/>
      <c r="AF70" s="1335"/>
      <c r="AG70" s="1335"/>
      <c r="AH70" s="1355"/>
      <c r="AI70" s="1355"/>
      <c r="AJ70" s="1356"/>
      <c r="AK70" s="1299"/>
      <c r="AL70" s="1354"/>
      <c r="AM70" s="1335"/>
      <c r="AN70" s="1342"/>
      <c r="AO70" s="1344"/>
      <c r="AP70" s="1355"/>
      <c r="AQ70" s="1355"/>
      <c r="AR70" s="1356"/>
      <c r="AS70" s="1297"/>
      <c r="AT70" s="1354"/>
      <c r="AU70" s="1335"/>
      <c r="AV70" s="1342"/>
      <c r="AW70" s="1344"/>
      <c r="AX70" s="1355"/>
      <c r="AY70" s="1355"/>
      <c r="AZ70" s="1356"/>
      <c r="BA70" s="1297"/>
      <c r="BB70" s="1354"/>
      <c r="BC70" s="1335"/>
      <c r="BD70" s="1342"/>
      <c r="BE70" s="1344"/>
      <c r="BF70" s="1355"/>
      <c r="BG70" s="1355"/>
      <c r="BH70" s="1356"/>
      <c r="BI70" s="1297"/>
      <c r="BJ70" s="1354"/>
      <c r="BK70" s="1335"/>
      <c r="BL70" s="1342"/>
      <c r="BM70" s="1342"/>
      <c r="BN70" s="1342"/>
      <c r="BO70" s="1355"/>
      <c r="BP70" s="1355"/>
      <c r="BQ70" s="1356"/>
      <c r="BS70" s="1354"/>
      <c r="BT70" s="1335"/>
      <c r="BU70" s="1342"/>
      <c r="BV70" s="1342"/>
      <c r="BW70" s="1355"/>
      <c r="BX70" s="1355"/>
      <c r="BY70" s="1356"/>
      <c r="CA70" s="1354"/>
      <c r="CB70" s="1335"/>
      <c r="CC70" s="1342"/>
      <c r="CD70" s="1342"/>
      <c r="CE70" s="1355"/>
      <c r="CF70" s="1355"/>
      <c r="CG70" s="1356"/>
      <c r="CI70" s="1354"/>
      <c r="CJ70" s="1335"/>
      <c r="CK70" s="1342"/>
      <c r="CL70" s="1342"/>
      <c r="CM70" s="1355"/>
      <c r="CN70" s="1355"/>
      <c r="CO70" s="1356"/>
      <c r="CP70" s="1329"/>
      <c r="CQ70" s="1391"/>
      <c r="CR70" s="1391"/>
      <c r="CS70" s="1391"/>
      <c r="CT70" s="1391"/>
      <c r="CU70" s="1359">
        <f t="shared" si="17"/>
        <v>0</v>
      </c>
      <c r="CV70" s="1359"/>
      <c r="CW70" s="1360" t="str">
        <f t="shared" si="18"/>
        <v>-</v>
      </c>
      <c r="CY70" s="1391"/>
      <c r="CZ70" s="1391"/>
      <c r="DA70" s="1391"/>
      <c r="DB70" s="1391"/>
      <c r="DC70" s="1391"/>
      <c r="DD70" s="1361" t="e">
        <f t="shared" si="13"/>
        <v>#DIV/0!</v>
      </c>
      <c r="DE70" s="1359" t="e">
        <f t="shared" si="14"/>
        <v>#DIV/0!</v>
      </c>
      <c r="DF70" s="1359" t="e">
        <f t="shared" si="15"/>
        <v>#DIV/0!</v>
      </c>
      <c r="DG70" s="1359" t="e">
        <f t="shared" si="16"/>
        <v>#DIV/0!</v>
      </c>
    </row>
    <row r="71" spans="1:111">
      <c r="A71" s="1421"/>
      <c r="B71" s="1422" t="s">
        <v>950</v>
      </c>
      <c r="C71" s="1297"/>
      <c r="D71" s="1365"/>
      <c r="E71" s="1423"/>
      <c r="F71" s="1423"/>
      <c r="G71" s="1367"/>
      <c r="H71" s="1368"/>
      <c r="I71" s="1297"/>
      <c r="J71" s="1365"/>
      <c r="K71" s="1423"/>
      <c r="L71" s="1423"/>
      <c r="M71" s="1367"/>
      <c r="N71" s="1368"/>
      <c r="O71" s="1297"/>
      <c r="P71" s="1365"/>
      <c r="Q71" s="1366"/>
      <c r="R71" s="1424"/>
      <c r="S71" s="1367"/>
      <c r="T71" s="1368"/>
      <c r="V71" s="1365"/>
      <c r="W71" s="1366"/>
      <c r="X71" s="1366"/>
      <c r="Y71" s="1366"/>
      <c r="Z71" s="1367"/>
      <c r="AA71" s="1367"/>
      <c r="AB71" s="1368"/>
      <c r="AD71" s="1365"/>
      <c r="AE71" s="1366"/>
      <c r="AF71" s="1366"/>
      <c r="AG71" s="1366"/>
      <c r="AH71" s="1367"/>
      <c r="AI71" s="1367"/>
      <c r="AJ71" s="1368"/>
      <c r="AK71" s="1299"/>
      <c r="AL71" s="1365"/>
      <c r="AM71" s="1366"/>
      <c r="AN71" s="1423"/>
      <c r="AO71" s="1424"/>
      <c r="AP71" s="1367"/>
      <c r="AQ71" s="1367"/>
      <c r="AR71" s="1368"/>
      <c r="AS71" s="1357"/>
      <c r="AT71" s="1365"/>
      <c r="AU71" s="1366"/>
      <c r="AV71" s="1423"/>
      <c r="AW71" s="1424"/>
      <c r="AX71" s="1367"/>
      <c r="AY71" s="1367"/>
      <c r="AZ71" s="1368"/>
      <c r="BA71" s="1297"/>
      <c r="BB71" s="1365"/>
      <c r="BC71" s="1366"/>
      <c r="BD71" s="1423"/>
      <c r="BE71" s="1424"/>
      <c r="BF71" s="1367"/>
      <c r="BG71" s="1367"/>
      <c r="BH71" s="1368"/>
      <c r="BI71" s="1297"/>
      <c r="BJ71" s="1365"/>
      <c r="BK71" s="1366"/>
      <c r="BL71" s="1423"/>
      <c r="BM71" s="1423"/>
      <c r="BN71" s="1423"/>
      <c r="BO71" s="1367"/>
      <c r="BP71" s="1367"/>
      <c r="BQ71" s="1368"/>
      <c r="BR71" s="247"/>
      <c r="BS71" s="1365"/>
      <c r="BT71" s="1366"/>
      <c r="BU71" s="1423"/>
      <c r="BV71" s="1423"/>
      <c r="BW71" s="1367"/>
      <c r="BX71" s="1367"/>
      <c r="BY71" s="1368"/>
      <c r="CA71" s="1365"/>
      <c r="CB71" s="1366"/>
      <c r="CC71" s="1423"/>
      <c r="CD71" s="1423"/>
      <c r="CE71" s="1367"/>
      <c r="CF71" s="1367"/>
      <c r="CG71" s="1368"/>
      <c r="CI71" s="1365"/>
      <c r="CJ71" s="1366"/>
      <c r="CK71" s="1423"/>
      <c r="CL71" s="1423"/>
      <c r="CM71" s="1367"/>
      <c r="CN71" s="1367"/>
      <c r="CO71" s="1368"/>
      <c r="CP71" s="1329"/>
      <c r="CQ71" s="1397"/>
      <c r="CR71" s="1397"/>
      <c r="CS71" s="1397"/>
      <c r="CT71" s="1397"/>
      <c r="CU71" s="1371">
        <f t="shared" si="17"/>
        <v>0</v>
      </c>
      <c r="CV71" s="1371"/>
      <c r="CW71" s="1372" t="str">
        <f t="shared" si="18"/>
        <v>-</v>
      </c>
      <c r="CY71" s="1397"/>
      <c r="CZ71" s="1397"/>
      <c r="DA71" s="1397"/>
      <c r="DB71" s="1397"/>
      <c r="DC71" s="1397"/>
      <c r="DD71" s="1373" t="e">
        <f t="shared" si="13"/>
        <v>#DIV/0!</v>
      </c>
      <c r="DE71" s="1371" t="e">
        <f t="shared" si="14"/>
        <v>#DIV/0!</v>
      </c>
      <c r="DF71" s="1371" t="e">
        <f t="shared" si="15"/>
        <v>#DIV/0!</v>
      </c>
      <c r="DG71" s="1371" t="e">
        <f t="shared" si="16"/>
        <v>#DIV/0!</v>
      </c>
    </row>
    <row r="72" spans="1:111">
      <c r="A72" s="15"/>
      <c r="B72" s="15"/>
      <c r="D72" s="1342"/>
      <c r="E72" s="1342"/>
      <c r="F72" s="1342"/>
      <c r="G72" s="1344"/>
      <c r="H72" s="1425"/>
      <c r="J72" s="1342"/>
      <c r="K72" s="1342"/>
      <c r="L72" s="1342"/>
      <c r="M72" s="1344"/>
      <c r="N72" s="1425"/>
      <c r="P72" s="1342"/>
      <c r="Q72" s="1342"/>
      <c r="R72" s="1344"/>
      <c r="S72" s="1344"/>
      <c r="T72" s="1425"/>
      <c r="U72" s="1290"/>
      <c r="V72" s="1342"/>
      <c r="W72" s="1342"/>
      <c r="X72" s="1342"/>
      <c r="Y72" s="1342"/>
      <c r="Z72" s="1344"/>
      <c r="AA72" s="1344"/>
      <c r="AB72" s="1425"/>
      <c r="AD72" s="1342"/>
      <c r="AE72" s="1342"/>
      <c r="AF72" s="1342"/>
      <c r="AG72" s="1342"/>
      <c r="AH72" s="1344"/>
      <c r="AI72" s="1344"/>
      <c r="AJ72" s="1425"/>
      <c r="AK72" s="39"/>
      <c r="AL72" s="1342"/>
      <c r="AM72" s="1342"/>
      <c r="AN72" s="1342"/>
      <c r="AO72" s="1344"/>
      <c r="AP72" s="1344"/>
      <c r="AQ72" s="1344"/>
      <c r="AR72" s="1425"/>
      <c r="AS72" s="15"/>
      <c r="AT72" s="1342"/>
      <c r="AU72" s="1342"/>
      <c r="AV72" s="1342"/>
      <c r="AW72" s="1344"/>
      <c r="AX72" s="1344"/>
      <c r="AY72" s="1344"/>
      <c r="AZ72" s="1425"/>
      <c r="BA72" s="1297"/>
      <c r="BB72" s="1342"/>
      <c r="BC72" s="1342"/>
      <c r="BD72" s="1342"/>
      <c r="BE72" s="1344"/>
      <c r="BF72" s="1344"/>
      <c r="BG72" s="1344"/>
      <c r="BH72" s="1425"/>
      <c r="BI72" s="15"/>
      <c r="BJ72" s="1342"/>
      <c r="BK72" s="1342"/>
      <c r="BL72" s="1342"/>
      <c r="BM72" s="1342"/>
      <c r="BN72" s="1342"/>
      <c r="BO72" s="1344"/>
      <c r="BP72" s="1344"/>
      <c r="BQ72" s="1425"/>
      <c r="BS72" s="1342"/>
      <c r="BT72" s="1342"/>
      <c r="BU72" s="1342"/>
      <c r="BV72" s="1342"/>
      <c r="BW72" s="1344"/>
      <c r="BX72" s="1344"/>
      <c r="BY72" s="1425"/>
      <c r="CA72" s="1342"/>
      <c r="CB72" s="1342"/>
      <c r="CC72" s="1342"/>
      <c r="CD72" s="1342"/>
      <c r="CE72" s="1344"/>
      <c r="CF72" s="1344"/>
      <c r="CG72" s="1425"/>
      <c r="CI72" s="1342"/>
      <c r="CJ72" s="1342"/>
      <c r="CK72" s="1342"/>
      <c r="CL72" s="1342"/>
      <c r="CM72" s="1344"/>
      <c r="CN72" s="1344"/>
      <c r="CO72" s="1425"/>
      <c r="CP72" s="1329"/>
      <c r="CQ72" s="1426"/>
      <c r="CR72" s="1426"/>
      <c r="CS72" s="1426"/>
      <c r="CT72" s="1426"/>
      <c r="CU72" s="1426"/>
      <c r="CV72" s="1426"/>
      <c r="CW72" s="1426"/>
      <c r="CY72" s="1426"/>
      <c r="CZ72" s="1426"/>
      <c r="DA72" s="1426"/>
      <c r="DB72" s="1426"/>
      <c r="DC72" s="1426"/>
      <c r="DD72" s="1427"/>
      <c r="DE72" s="1426"/>
      <c r="DF72" s="1426"/>
      <c r="DG72" s="1426"/>
    </row>
    <row r="73" spans="1:111">
      <c r="A73" s="2353" t="s">
        <v>956</v>
      </c>
      <c r="B73" s="2353"/>
      <c r="C73" s="1297"/>
      <c r="D73" s="1323"/>
      <c r="E73" s="1323"/>
      <c r="F73" s="1323"/>
      <c r="G73" s="1323"/>
      <c r="H73" s="1347"/>
      <c r="I73" s="1297"/>
      <c r="J73" s="1323"/>
      <c r="K73" s="1323"/>
      <c r="L73" s="1323"/>
      <c r="M73" s="1323"/>
      <c r="N73" s="1347"/>
      <c r="O73" s="1297"/>
      <c r="P73" s="1323"/>
      <c r="Q73" s="1323"/>
      <c r="R73" s="1323"/>
      <c r="S73" s="1323"/>
      <c r="T73" s="1347"/>
      <c r="U73" s="1290"/>
      <c r="V73" s="1322"/>
      <c r="W73" s="1322"/>
      <c r="X73" s="1326"/>
      <c r="Y73" s="1326"/>
      <c r="Z73" s="1323"/>
      <c r="AA73" s="1323"/>
      <c r="AB73" s="1347"/>
      <c r="AD73" s="1322"/>
      <c r="AE73" s="1322"/>
      <c r="AF73" s="1322"/>
      <c r="AG73" s="1326"/>
      <c r="AH73" s="1323"/>
      <c r="AI73" s="1323"/>
      <c r="AJ73" s="1347"/>
      <c r="AK73" s="1299"/>
      <c r="AL73" s="1322"/>
      <c r="AM73" s="1323"/>
      <c r="AN73" s="1323"/>
      <c r="AO73" s="1326"/>
      <c r="AP73" s="1323"/>
      <c r="AQ73" s="1323"/>
      <c r="AR73" s="1347"/>
      <c r="AS73" s="1297"/>
      <c r="AT73" s="1322"/>
      <c r="AU73" s="1323"/>
      <c r="AV73" s="1323"/>
      <c r="AW73" s="1326"/>
      <c r="AX73" s="1323"/>
      <c r="AY73" s="1323"/>
      <c r="AZ73" s="1347"/>
      <c r="BA73" s="15"/>
      <c r="BB73" s="1322"/>
      <c r="BC73" s="1323"/>
      <c r="BD73" s="1323"/>
      <c r="BE73" s="1326"/>
      <c r="BF73" s="1323"/>
      <c r="BG73" s="1323"/>
      <c r="BH73" s="1347"/>
      <c r="BI73" s="1297"/>
      <c r="BJ73" s="1322"/>
      <c r="BK73" s="1323"/>
      <c r="BL73" s="1323"/>
      <c r="BM73" s="1323"/>
      <c r="BN73" s="1323"/>
      <c r="BO73" s="1323"/>
      <c r="BP73" s="1323"/>
      <c r="BQ73" s="1347"/>
      <c r="BS73" s="1322"/>
      <c r="BT73" s="1323"/>
      <c r="BU73" s="1323"/>
      <c r="BV73" s="1323"/>
      <c r="BW73" s="1323"/>
      <c r="BX73" s="1323"/>
      <c r="BY73" s="1347"/>
      <c r="CA73" s="1322"/>
      <c r="CB73" s="1323"/>
      <c r="CC73" s="1323"/>
      <c r="CD73" s="1323"/>
      <c r="CE73" s="1323"/>
      <c r="CF73" s="1323"/>
      <c r="CG73" s="1347"/>
      <c r="CI73" s="1322"/>
      <c r="CJ73" s="1323"/>
      <c r="CK73" s="1323"/>
      <c r="CL73" s="1323"/>
      <c r="CM73" s="1323"/>
      <c r="CN73" s="1323"/>
      <c r="CO73" s="1347"/>
      <c r="CP73" s="1329"/>
      <c r="CQ73" s="1397"/>
      <c r="CR73" s="1330"/>
      <c r="CS73" s="1391"/>
      <c r="CT73" s="1391"/>
      <c r="CU73" s="1428">
        <f>CQ73-CS73</f>
        <v>0</v>
      </c>
      <c r="CV73" s="1428"/>
      <c r="CW73" s="1429" t="str">
        <f>IFERROR(CQ73/CR73-1,"-")</f>
        <v>-</v>
      </c>
      <c r="CY73" s="1391"/>
      <c r="CZ73" s="1397"/>
      <c r="DA73" s="1397"/>
      <c r="DB73" s="1397"/>
      <c r="DC73" s="1330"/>
      <c r="DD73" s="1430" t="e">
        <f t="shared" ref="DD73:DG74" si="19">CY73/$DC73-1</f>
        <v>#DIV/0!</v>
      </c>
      <c r="DE73" s="1428" t="e">
        <f t="shared" si="19"/>
        <v>#DIV/0!</v>
      </c>
      <c r="DF73" s="1428" t="e">
        <f t="shared" si="19"/>
        <v>#DIV/0!</v>
      </c>
      <c r="DG73" s="1428" t="e">
        <f t="shared" si="19"/>
        <v>#DIV/0!</v>
      </c>
    </row>
    <row r="74" spans="1:111">
      <c r="A74" s="1363"/>
      <c r="B74" s="1364" t="s">
        <v>957</v>
      </c>
      <c r="C74" s="1297"/>
      <c r="D74" s="1431"/>
      <c r="E74" s="1432"/>
      <c r="F74" s="1432"/>
      <c r="G74" s="1433"/>
      <c r="H74" s="1434"/>
      <c r="I74" s="1297"/>
      <c r="J74" s="1431"/>
      <c r="K74" s="1432"/>
      <c r="L74" s="1432"/>
      <c r="M74" s="1433"/>
      <c r="N74" s="1434"/>
      <c r="O74" s="1297"/>
      <c r="P74" s="1431"/>
      <c r="Q74" s="1435"/>
      <c r="R74" s="1436"/>
      <c r="S74" s="1433"/>
      <c r="T74" s="1434"/>
      <c r="U74" s="1290"/>
      <c r="V74" s="1431"/>
      <c r="W74" s="1435"/>
      <c r="X74" s="1436"/>
      <c r="Y74" s="1436"/>
      <c r="Z74" s="1433"/>
      <c r="AA74" s="1433"/>
      <c r="AB74" s="1434"/>
      <c r="AD74" s="1431"/>
      <c r="AE74" s="1435"/>
      <c r="AF74" s="1436"/>
      <c r="AG74" s="1436"/>
      <c r="AH74" s="1433"/>
      <c r="AI74" s="1433"/>
      <c r="AJ74" s="1434"/>
      <c r="AK74" s="1437"/>
      <c r="AL74" s="1431"/>
      <c r="AM74" s="1438"/>
      <c r="AN74" s="1432"/>
      <c r="AO74" s="1436"/>
      <c r="AP74" s="1433"/>
      <c r="AQ74" s="1433"/>
      <c r="AR74" s="1434"/>
      <c r="AT74" s="1431"/>
      <c r="AU74" s="1438"/>
      <c r="AV74" s="1432"/>
      <c r="AW74" s="1436"/>
      <c r="AX74" s="1433"/>
      <c r="AY74" s="1433"/>
      <c r="AZ74" s="1434"/>
      <c r="BB74" s="1431"/>
      <c r="BC74" s="1438"/>
      <c r="BD74" s="1432"/>
      <c r="BE74" s="1436"/>
      <c r="BF74" s="1433"/>
      <c r="BG74" s="1433"/>
      <c r="BH74" s="1434"/>
      <c r="BJ74" s="1431"/>
      <c r="BK74" s="1438"/>
      <c r="BL74" s="1432"/>
      <c r="BM74" s="1432"/>
      <c r="BN74" s="1432"/>
      <c r="BO74" s="1433"/>
      <c r="BP74" s="1433"/>
      <c r="BQ74" s="1434"/>
      <c r="BS74" s="1431"/>
      <c r="BT74" s="1438"/>
      <c r="BU74" s="1432"/>
      <c r="BV74" s="1432"/>
      <c r="BW74" s="1433"/>
      <c r="BX74" s="1433"/>
      <c r="BY74" s="1434"/>
      <c r="CA74" s="1431"/>
      <c r="CB74" s="1438"/>
      <c r="CC74" s="1432"/>
      <c r="CD74" s="1432"/>
      <c r="CE74" s="1433"/>
      <c r="CF74" s="1433"/>
      <c r="CG74" s="1434"/>
      <c r="CI74" s="1431"/>
      <c r="CJ74" s="1438"/>
      <c r="CK74" s="1432"/>
      <c r="CL74" s="1432"/>
      <c r="CM74" s="1433"/>
      <c r="CN74" s="1433"/>
      <c r="CO74" s="1434"/>
      <c r="CP74" s="1329"/>
      <c r="CQ74" s="1439"/>
      <c r="CR74" s="1439"/>
      <c r="CS74" s="1439"/>
      <c r="CT74" s="1439"/>
      <c r="CU74" s="1440">
        <f>IFERROR((CQ74-CS74)*100,"-")</f>
        <v>0</v>
      </c>
      <c r="CV74" s="1440"/>
      <c r="CW74" s="1441">
        <f>IFERROR((CQ74-CR74)*100,"-")</f>
        <v>0</v>
      </c>
      <c r="CY74" s="1439"/>
      <c r="CZ74" s="1439"/>
      <c r="DA74" s="1439"/>
      <c r="DB74" s="1439"/>
      <c r="DC74" s="1439"/>
      <c r="DD74" s="1440" t="e">
        <f t="shared" si="19"/>
        <v>#DIV/0!</v>
      </c>
      <c r="DE74" s="1440" t="e">
        <f t="shared" si="19"/>
        <v>#DIV/0!</v>
      </c>
      <c r="DF74" s="1440" t="e">
        <f t="shared" si="19"/>
        <v>#DIV/0!</v>
      </c>
      <c r="DG74" s="1440" t="e">
        <f t="shared" si="19"/>
        <v>#DIV/0!</v>
      </c>
    </row>
    <row r="75" spans="1:111">
      <c r="BB75" s="1286"/>
      <c r="BC75" s="1287"/>
      <c r="BD75" s="1288"/>
      <c r="BE75" s="1288"/>
    </row>
    <row r="77" spans="1:111">
      <c r="CF77" s="44"/>
    </row>
    <row r="82" spans="4:4">
      <c r="D82" s="1442"/>
    </row>
    <row r="83" spans="4:4">
      <c r="D83" s="1442"/>
    </row>
  </sheetData>
  <mergeCells count="22">
    <mergeCell ref="A41:B41"/>
    <mergeCell ref="A73:B73"/>
    <mergeCell ref="A8:B8"/>
    <mergeCell ref="A10:B10"/>
    <mergeCell ref="A12:B12"/>
    <mergeCell ref="A14:B14"/>
    <mergeCell ref="A27:B27"/>
    <mergeCell ref="CA2:CG2"/>
    <mergeCell ref="CI2:CO2"/>
    <mergeCell ref="CQ2:CW2"/>
    <mergeCell ref="CY2:DG2"/>
    <mergeCell ref="A6:B6"/>
    <mergeCell ref="AL2:AR2"/>
    <mergeCell ref="AT2:AZ2"/>
    <mergeCell ref="BB2:BH2"/>
    <mergeCell ref="BJ2:BP2"/>
    <mergeCell ref="BS2:BY2"/>
    <mergeCell ref="D2:H2"/>
    <mergeCell ref="J2:N2"/>
    <mergeCell ref="P2:T2"/>
    <mergeCell ref="V2:AB2"/>
    <mergeCell ref="AD2:AJ2"/>
  </mergeCells>
  <pageMargins left="0.70833333333333304" right="0.70833333333333304" top="0.74791666666666701" bottom="0.74791666666666701" header="0.511811023622047" footer="0.511811023622047"/>
  <pageSetup paperSize="9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Z313"/>
  <sheetViews>
    <sheetView showGridLines="0" view="pageBreakPreview" topLeftCell="CL1" zoomScaleNormal="70" workbookViewId="0">
      <selection activeCell="CW12" sqref="CW12"/>
    </sheetView>
  </sheetViews>
  <sheetFormatPr defaultColWidth="11.54296875" defaultRowHeight="14"/>
  <cols>
    <col min="1" max="1" width="17.54296875" style="1443" customWidth="1"/>
    <col min="2" max="2" width="17.54296875" customWidth="1"/>
    <col min="3" max="3" width="1.54296875" style="15" customWidth="1"/>
    <col min="4" max="4" width="17" customWidth="1"/>
    <col min="5" max="5" width="17.54296875" customWidth="1"/>
    <col min="6" max="6" width="17" customWidth="1"/>
    <col min="7" max="7" width="16.81640625" style="48" customWidth="1"/>
    <col min="8" max="8" width="7.36328125" style="1395" customWidth="1"/>
    <col min="9" max="9" width="0.1796875" style="1395" customWidth="1"/>
    <col min="10" max="10" width="25" customWidth="1"/>
    <col min="11" max="11" width="12.1796875" customWidth="1"/>
    <col min="12" max="12" width="19.453125" customWidth="1"/>
    <col min="13" max="13" width="14.1796875" style="928" customWidth="1"/>
    <col min="14" max="14" width="17.54296875" style="1395" customWidth="1"/>
    <col min="15" max="15" width="0.1796875" style="1395" customWidth="1"/>
    <col min="16" max="18" width="13" customWidth="1"/>
    <col min="19" max="19" width="14.1796875" style="48" customWidth="1"/>
    <col min="20" max="20" width="6.81640625" style="1395" customWidth="1"/>
    <col min="21" max="21" width="3.36328125" style="1395" customWidth="1"/>
    <col min="22" max="22" width="13.453125" customWidth="1"/>
    <col min="23" max="23" width="14.1796875" customWidth="1"/>
    <col min="24" max="25" width="12.81640625" customWidth="1"/>
    <col min="26" max="26" width="14.1796875" style="48" customWidth="1"/>
    <col min="27" max="27" width="14.6328125" style="48" customWidth="1"/>
    <col min="28" max="28" width="9.81640625" style="291" customWidth="1"/>
    <col min="29" max="29" width="0.54296875" style="1395" customWidth="1"/>
    <col min="30" max="30" width="15" customWidth="1"/>
    <col min="31" max="31" width="18.1796875" customWidth="1"/>
    <col min="32" max="33" width="15.453125" customWidth="1"/>
    <col min="34" max="34" width="15" style="48" customWidth="1"/>
    <col min="35" max="35" width="14.453125" style="48" customWidth="1"/>
    <col min="36" max="36" width="8.81640625" style="1395" customWidth="1"/>
    <col min="37" max="37" width="0.54296875" style="1395" customWidth="1"/>
    <col min="38" max="38" width="12.36328125" style="277" customWidth="1"/>
    <col min="39" max="39" width="13.81640625" style="277" customWidth="1"/>
    <col min="40" max="40" width="11.81640625" style="277" customWidth="1"/>
    <col min="41" max="41" width="13.453125" style="277" customWidth="1"/>
    <col min="42" max="42" width="12.36328125" style="277" customWidth="1"/>
    <col min="43" max="43" width="12.453125" style="48" customWidth="1"/>
    <col min="44" max="44" width="8.1796875" style="1395" customWidth="1"/>
    <col min="45" max="45" width="6.81640625" style="1395" customWidth="1"/>
    <col min="46" max="46" width="0.1796875" style="1395" customWidth="1"/>
    <col min="50" max="50" width="12.453125" style="48" customWidth="1"/>
    <col min="51" max="51" width="12.1796875" style="291" customWidth="1"/>
    <col min="52" max="52" width="11.36328125" style="291" customWidth="1"/>
    <col min="53" max="53" width="6.81640625" style="1395" customWidth="1"/>
    <col min="54" max="54" width="0.36328125" style="1395" customWidth="1"/>
    <col min="55" max="57" width="11.36328125" customWidth="1"/>
    <col min="58" max="58" width="12.36328125" style="48" customWidth="1"/>
    <col min="59" max="60" width="11.453125" style="1395" customWidth="1"/>
    <col min="61" max="61" width="9.81640625" style="1395" customWidth="1"/>
    <col min="62" max="62" width="0.36328125" style="1395" customWidth="1"/>
    <col min="65" max="65" width="12.36328125" customWidth="1"/>
    <col min="66" max="66" width="5.453125" style="48" customWidth="1"/>
    <col min="67" max="67" width="12.1796875" style="48" customWidth="1"/>
    <col min="68" max="68" width="11.6328125" style="1395" customWidth="1"/>
    <col min="69" max="69" width="10.453125" style="1395" customWidth="1"/>
    <col min="70" max="70" width="6.81640625" style="1395" customWidth="1"/>
    <col min="71" max="71" width="0.36328125" style="1395" customWidth="1"/>
    <col min="72" max="75" width="12.453125" customWidth="1"/>
    <col min="76" max="77" width="12.453125" style="48" customWidth="1"/>
    <col min="78" max="78" width="12.453125" style="1395" customWidth="1"/>
    <col min="79" max="79" width="0.54296875" style="1395" customWidth="1"/>
    <col min="80" max="80" width="12.36328125" customWidth="1"/>
    <col min="81" max="81" width="12.453125" customWidth="1"/>
    <col min="82" max="82" width="12" customWidth="1"/>
    <col min="83" max="83" width="12.453125" customWidth="1"/>
    <col min="84" max="84" width="13.453125" style="48" customWidth="1"/>
    <col min="85" max="85" width="12.453125" style="48" customWidth="1"/>
    <col min="86" max="86" width="9.54296875" style="1395" customWidth="1"/>
    <col min="87" max="87" width="6" style="1395" customWidth="1"/>
    <col min="88" max="88" width="12.81640625" customWidth="1"/>
    <col min="89" max="89" width="12" customWidth="1"/>
    <col min="90" max="91" width="13" customWidth="1"/>
    <col min="92" max="92" width="13.453125" style="48" customWidth="1"/>
    <col min="93" max="93" width="12.453125" style="48" customWidth="1"/>
    <col min="94" max="94" width="7.36328125" style="1395" customWidth="1"/>
    <col min="95" max="95" width="0.54296875" style="1395" customWidth="1"/>
    <col min="96" max="96" width="15.36328125" style="15" customWidth="1"/>
    <col min="97" max="97" width="14.81640625" style="15" customWidth="1"/>
    <col min="98" max="98" width="15.36328125" style="15" customWidth="1"/>
    <col min="99" max="99" width="5.453125" style="15" customWidth="1"/>
    <col min="100" max="100" width="16.08984375" customWidth="1"/>
    <col min="101" max="101" width="7.453125" customWidth="1"/>
    <col min="102" max="102" width="7.1796875" style="1395" customWidth="1"/>
    <col min="103" max="103" width="2.36328125" customWidth="1"/>
    <col min="104" max="104" width="15.36328125" style="15" customWidth="1"/>
    <col min="105" max="105" width="14.1796875" style="15" customWidth="1"/>
    <col min="106" max="107" width="5.453125" style="15" customWidth="1"/>
    <col min="108" max="108" width="14.453125" style="15" customWidth="1"/>
    <col min="109" max="109" width="10.453125" style="15" customWidth="1"/>
    <col min="110" max="110" width="11.453125" style="15" customWidth="1"/>
    <col min="111" max="111" width="11.6328125" style="15" customWidth="1"/>
    <col min="112" max="112" width="13.81640625" style="15" customWidth="1"/>
    <col min="113" max="114" width="16.453125" customWidth="1"/>
    <col min="128" max="129" width="29.453125" customWidth="1"/>
    <col min="130" max="130" width="30" customWidth="1"/>
  </cols>
  <sheetData>
    <row r="1" spans="1:130">
      <c r="D1" s="44"/>
      <c r="J1" s="44"/>
      <c r="P1" s="44"/>
      <c r="Q1" s="47"/>
      <c r="R1" s="47"/>
      <c r="S1" s="46"/>
      <c r="T1" s="47"/>
      <c r="V1" s="44"/>
      <c r="W1" s="47"/>
      <c r="Z1" s="1444"/>
      <c r="AA1" s="1444"/>
      <c r="AB1" s="1444"/>
      <c r="AD1" s="44"/>
      <c r="AE1" s="47"/>
      <c r="AH1" s="46"/>
      <c r="AI1" s="46"/>
      <c r="AJ1" s="44"/>
      <c r="AL1" s="1445"/>
      <c r="AQ1" s="46"/>
      <c r="AU1" s="47"/>
      <c r="AV1" s="47"/>
      <c r="AX1" s="282"/>
      <c r="BC1" s="1446"/>
      <c r="BD1" s="47"/>
      <c r="BF1" s="282"/>
      <c r="BK1" s="1446"/>
      <c r="BL1" s="47"/>
      <c r="BN1" s="46"/>
      <c r="BO1" s="46"/>
      <c r="BQ1" s="44"/>
      <c r="BT1" s="1447"/>
      <c r="BU1" s="1447"/>
      <c r="BV1" s="47"/>
      <c r="BX1" s="46"/>
      <c r="BY1" s="46"/>
      <c r="CB1" s="766"/>
      <c r="CC1" s="47"/>
      <c r="CF1" s="46"/>
      <c r="CG1" s="46"/>
      <c r="CJ1" s="766"/>
      <c r="CK1" s="47"/>
      <c r="CN1" s="46"/>
      <c r="CO1" s="46"/>
      <c r="CR1" s="1448"/>
      <c r="CS1" s="1448"/>
      <c r="CT1" s="1448"/>
      <c r="CU1" s="1448"/>
      <c r="CV1" s="1448"/>
      <c r="CW1" s="1448"/>
      <c r="CX1" s="1448"/>
      <c r="CZ1" s="1288"/>
      <c r="DD1" s="1288"/>
      <c r="DX1" s="47"/>
      <c r="DY1" s="47"/>
      <c r="DZ1" s="47"/>
    </row>
    <row r="2" spans="1:130" ht="19.5" customHeight="1">
      <c r="A2" s="1449"/>
      <c r="B2" s="1297"/>
      <c r="C2" s="1297"/>
      <c r="D2" s="2350">
        <v>45292</v>
      </c>
      <c r="E2" s="2350"/>
      <c r="F2" s="2350"/>
      <c r="G2" s="2350"/>
      <c r="H2" s="2350"/>
      <c r="I2" s="1450"/>
      <c r="J2" s="2350">
        <v>45323</v>
      </c>
      <c r="K2" s="2350"/>
      <c r="L2" s="2350"/>
      <c r="M2" s="2350"/>
      <c r="N2" s="2350"/>
      <c r="O2" s="1450"/>
      <c r="P2" s="2350">
        <v>45352</v>
      </c>
      <c r="Q2" s="2350"/>
      <c r="R2" s="2350"/>
      <c r="S2" s="2350"/>
      <c r="T2" s="2350"/>
      <c r="U2" s="1450"/>
      <c r="V2" s="2350">
        <v>45383</v>
      </c>
      <c r="W2" s="2350"/>
      <c r="X2" s="2350"/>
      <c r="Y2" s="2350"/>
      <c r="Z2" s="2350"/>
      <c r="AA2" s="2350"/>
      <c r="AB2" s="2350"/>
      <c r="AC2" s="1450"/>
      <c r="AD2" s="2350">
        <v>45413</v>
      </c>
      <c r="AE2" s="2350"/>
      <c r="AF2" s="2350"/>
      <c r="AG2" s="2350"/>
      <c r="AH2" s="2350"/>
      <c r="AI2" s="2350"/>
      <c r="AJ2" s="2350"/>
      <c r="AK2" s="1451"/>
      <c r="AL2" s="2350">
        <v>45444</v>
      </c>
      <c r="AM2" s="2350"/>
      <c r="AN2" s="2350"/>
      <c r="AO2" s="2350"/>
      <c r="AP2" s="2350"/>
      <c r="AQ2" s="2350"/>
      <c r="AR2" s="2350"/>
      <c r="AS2" s="2350"/>
      <c r="AT2" s="1451"/>
      <c r="AU2" s="2350">
        <v>45474</v>
      </c>
      <c r="AV2" s="2350"/>
      <c r="AW2" s="2350"/>
      <c r="AX2" s="2350"/>
      <c r="AY2" s="2350"/>
      <c r="AZ2" s="2350"/>
      <c r="BA2" s="2350"/>
      <c r="BB2" s="1451"/>
      <c r="BC2" s="2354">
        <v>45505</v>
      </c>
      <c r="BD2" s="2354"/>
      <c r="BE2" s="2354"/>
      <c r="BF2" s="2354"/>
      <c r="BG2" s="2354"/>
      <c r="BH2" s="2354"/>
      <c r="BI2" s="2354"/>
      <c r="BJ2" s="1451"/>
      <c r="BK2" s="2354">
        <v>45536</v>
      </c>
      <c r="BL2" s="2354"/>
      <c r="BM2" s="2354"/>
      <c r="BN2" s="2354"/>
      <c r="BO2" s="2354"/>
      <c r="BP2" s="2354"/>
      <c r="BQ2" s="2354"/>
      <c r="BR2" s="2354"/>
      <c r="BS2" s="1451"/>
      <c r="BT2" s="2354">
        <v>45566</v>
      </c>
      <c r="BU2" s="2354"/>
      <c r="BV2" s="2354"/>
      <c r="BW2" s="2354"/>
      <c r="BX2" s="2354"/>
      <c r="BY2" s="2354"/>
      <c r="BZ2" s="2354"/>
      <c r="CA2" s="1450"/>
      <c r="CB2" s="2354">
        <v>45597</v>
      </c>
      <c r="CC2" s="2354"/>
      <c r="CD2" s="2354"/>
      <c r="CE2" s="2354"/>
      <c r="CF2" s="2354"/>
      <c r="CG2" s="2354"/>
      <c r="CH2" s="2354"/>
      <c r="CI2" s="1450"/>
      <c r="CJ2" s="2350">
        <v>45627</v>
      </c>
      <c r="CK2" s="2350"/>
      <c r="CL2" s="2350"/>
      <c r="CM2" s="2350"/>
      <c r="CN2" s="2350"/>
      <c r="CO2" s="2350"/>
      <c r="CP2" s="2350"/>
      <c r="CQ2" s="1451"/>
      <c r="CR2" s="2351" t="s">
        <v>913</v>
      </c>
      <c r="CS2" s="2351"/>
      <c r="CT2" s="2351"/>
      <c r="CU2" s="2351"/>
      <c r="CV2" s="2351"/>
      <c r="CW2" s="2351"/>
      <c r="CX2" s="2351"/>
      <c r="CZ2" s="2352" t="s">
        <v>914</v>
      </c>
      <c r="DA2" s="2352"/>
      <c r="DB2" s="2352"/>
      <c r="DC2" s="2352"/>
      <c r="DD2" s="2352"/>
      <c r="DE2" s="2352"/>
      <c r="DF2" s="2352"/>
      <c r="DG2" s="2352"/>
      <c r="DH2" s="2352"/>
    </row>
    <row r="3" spans="1:130" ht="19.5" customHeight="1">
      <c r="A3" s="1452"/>
      <c r="B3" s="1297"/>
      <c r="C3" s="1297"/>
      <c r="D3" s="1300" t="s">
        <v>958</v>
      </c>
      <c r="E3" s="1301" t="str">
        <f>+D3</f>
        <v>Réel</v>
      </c>
      <c r="F3" s="1301" t="s">
        <v>916</v>
      </c>
      <c r="G3" s="1301" t="s">
        <v>917</v>
      </c>
      <c r="H3" s="1453" t="s">
        <v>918</v>
      </c>
      <c r="I3" s="1453"/>
      <c r="J3" s="1300" t="s">
        <v>958</v>
      </c>
      <c r="K3" s="1301" t="str">
        <f>+J3</f>
        <v>Réel</v>
      </c>
      <c r="L3" s="1301" t="s">
        <v>916</v>
      </c>
      <c r="M3" s="1454" t="s">
        <v>917</v>
      </c>
      <c r="N3" s="1453" t="s">
        <v>918</v>
      </c>
      <c r="O3" s="1453"/>
      <c r="P3" s="1300" t="s">
        <v>958</v>
      </c>
      <c r="Q3" s="1301" t="str">
        <f>+P3</f>
        <v>Réel</v>
      </c>
      <c r="R3" s="1301" t="s">
        <v>916</v>
      </c>
      <c r="S3" s="1301" t="s">
        <v>917</v>
      </c>
      <c r="T3" s="1453" t="s">
        <v>918</v>
      </c>
      <c r="U3" s="1453"/>
      <c r="V3" s="1300" t="s">
        <v>958</v>
      </c>
      <c r="W3" s="1301" t="str">
        <f>+V3</f>
        <v>Réel</v>
      </c>
      <c r="X3" s="1301" t="s">
        <v>916</v>
      </c>
      <c r="Y3" s="1301" t="s">
        <v>919</v>
      </c>
      <c r="Z3" s="1301" t="s">
        <v>917</v>
      </c>
      <c r="AA3" s="1301" t="s">
        <v>917</v>
      </c>
      <c r="AB3" s="1453" t="s">
        <v>918</v>
      </c>
      <c r="AC3" s="1453"/>
      <c r="AD3" s="1300" t="s">
        <v>958</v>
      </c>
      <c r="AE3" s="1301" t="str">
        <f>+AD3</f>
        <v>Réel</v>
      </c>
      <c r="AF3" s="1301" t="s">
        <v>916</v>
      </c>
      <c r="AG3" s="1301" t="s">
        <v>919</v>
      </c>
      <c r="AH3" s="1301" t="s">
        <v>917</v>
      </c>
      <c r="AI3" s="1455" t="s">
        <v>917</v>
      </c>
      <c r="AJ3" s="1453" t="s">
        <v>918</v>
      </c>
      <c r="AK3" s="1456"/>
      <c r="AL3" s="1300" t="s">
        <v>958</v>
      </c>
      <c r="AM3" s="1301" t="str">
        <f>+AL3</f>
        <v>Réel</v>
      </c>
      <c r="AN3" s="1301" t="s">
        <v>916</v>
      </c>
      <c r="AO3" s="1301" t="s">
        <v>919</v>
      </c>
      <c r="AP3" s="1301" t="s">
        <v>920</v>
      </c>
      <c r="AQ3" s="1301" t="s">
        <v>917</v>
      </c>
      <c r="AR3" s="1455" t="s">
        <v>917</v>
      </c>
      <c r="AS3" s="1453" t="s">
        <v>918</v>
      </c>
      <c r="AT3" s="1456"/>
      <c r="AU3" s="1300" t="s">
        <v>958</v>
      </c>
      <c r="AV3" s="1301" t="str">
        <f>+AU3</f>
        <v>Réel</v>
      </c>
      <c r="AW3" s="1301" t="s">
        <v>916</v>
      </c>
      <c r="AX3" s="1301" t="s">
        <v>920</v>
      </c>
      <c r="AY3" s="1301" t="s">
        <v>917</v>
      </c>
      <c r="AZ3" s="1301" t="s">
        <v>917</v>
      </c>
      <c r="BA3" s="1453" t="s">
        <v>918</v>
      </c>
      <c r="BB3" s="1456"/>
      <c r="BC3" s="1300" t="s">
        <v>958</v>
      </c>
      <c r="BD3" s="1301" t="s">
        <v>958</v>
      </c>
      <c r="BE3" s="1301" t="s">
        <v>916</v>
      </c>
      <c r="BF3" s="1301" t="s">
        <v>920</v>
      </c>
      <c r="BG3" s="1301" t="s">
        <v>917</v>
      </c>
      <c r="BH3" s="1301" t="s">
        <v>917</v>
      </c>
      <c r="BI3" s="1453" t="s">
        <v>918</v>
      </c>
      <c r="BJ3" s="1456"/>
      <c r="BK3" s="1300" t="s">
        <v>958</v>
      </c>
      <c r="BL3" s="1301" t="s">
        <v>958</v>
      </c>
      <c r="BM3" s="1301" t="s">
        <v>916</v>
      </c>
      <c r="BN3" s="1301" t="s">
        <v>920</v>
      </c>
      <c r="BO3" s="1301" t="s">
        <v>921</v>
      </c>
      <c r="BP3" s="1301" t="s">
        <v>917</v>
      </c>
      <c r="BQ3" s="1301" t="s">
        <v>917</v>
      </c>
      <c r="BR3" s="1453" t="s">
        <v>918</v>
      </c>
      <c r="BS3" s="1456"/>
      <c r="BT3" s="1300" t="s">
        <v>958</v>
      </c>
      <c r="BU3" s="1301" t="s">
        <v>958</v>
      </c>
      <c r="BV3" s="1301" t="s">
        <v>916</v>
      </c>
      <c r="BW3" s="1301" t="s">
        <v>921</v>
      </c>
      <c r="BX3" s="1301" t="s">
        <v>917</v>
      </c>
      <c r="BY3" s="1301" t="s">
        <v>917</v>
      </c>
      <c r="BZ3" s="1453" t="s">
        <v>918</v>
      </c>
      <c r="CA3" s="1453"/>
      <c r="CB3" s="1300" t="s">
        <v>958</v>
      </c>
      <c r="CC3" s="1301" t="str">
        <f>+CB3</f>
        <v>Réel</v>
      </c>
      <c r="CD3" s="1301" t="s">
        <v>916</v>
      </c>
      <c r="CE3" s="1301" t="s">
        <v>921</v>
      </c>
      <c r="CF3" s="1301" t="s">
        <v>917</v>
      </c>
      <c r="CG3" s="1301" t="s">
        <v>917</v>
      </c>
      <c r="CH3" s="1453" t="s">
        <v>918</v>
      </c>
      <c r="CI3" s="1453"/>
      <c r="CJ3" s="1300" t="s">
        <v>958</v>
      </c>
      <c r="CK3" s="1301" t="str">
        <f>+CJ3</f>
        <v>Réel</v>
      </c>
      <c r="CL3" s="1301" t="s">
        <v>916</v>
      </c>
      <c r="CM3" s="1301" t="s">
        <v>921</v>
      </c>
      <c r="CN3" s="1301" t="s">
        <v>917</v>
      </c>
      <c r="CO3" s="1301" t="s">
        <v>917</v>
      </c>
      <c r="CP3" s="1453" t="s">
        <v>918</v>
      </c>
      <c r="CQ3" s="1456"/>
      <c r="CR3" s="1457" t="s">
        <v>958</v>
      </c>
      <c r="CS3" s="1458" t="str">
        <f>+CR3</f>
        <v>Réel</v>
      </c>
      <c r="CT3" s="1458" t="s">
        <v>916</v>
      </c>
      <c r="CU3" s="1458" t="s">
        <v>921</v>
      </c>
      <c r="CV3" s="1306" t="s">
        <v>917</v>
      </c>
      <c r="CW3" s="1306" t="s">
        <v>917</v>
      </c>
      <c r="CX3" s="1459" t="s">
        <v>918</v>
      </c>
      <c r="CZ3" s="1305" t="s">
        <v>916</v>
      </c>
      <c r="DA3" s="1305" t="s">
        <v>919</v>
      </c>
      <c r="DB3" s="1305" t="s">
        <v>920</v>
      </c>
      <c r="DC3" s="1305" t="s">
        <v>921</v>
      </c>
      <c r="DD3" s="1305" t="s">
        <v>958</v>
      </c>
      <c r="DE3" s="1305" t="s">
        <v>922</v>
      </c>
      <c r="DF3" s="1305" t="s">
        <v>923</v>
      </c>
      <c r="DG3" s="1305" t="s">
        <v>924</v>
      </c>
      <c r="DH3" s="1305" t="s">
        <v>925</v>
      </c>
    </row>
    <row r="4" spans="1:130" ht="19.5" customHeight="1">
      <c r="A4" s="1452"/>
      <c r="B4" s="1308" t="s">
        <v>926</v>
      </c>
      <c r="C4" s="1309"/>
      <c r="D4" s="1300">
        <v>2024</v>
      </c>
      <c r="E4" s="1301">
        <v>2023</v>
      </c>
      <c r="F4" s="1301">
        <v>2024</v>
      </c>
      <c r="G4" s="1300" t="s">
        <v>916</v>
      </c>
      <c r="H4" s="1460">
        <v>2023</v>
      </c>
      <c r="I4" s="1461"/>
      <c r="J4" s="1300">
        <v>2024</v>
      </c>
      <c r="K4" s="1301">
        <v>2023</v>
      </c>
      <c r="L4" s="1301">
        <v>2024</v>
      </c>
      <c r="M4" s="1462" t="s">
        <v>916</v>
      </c>
      <c r="N4" s="1460">
        <v>2023</v>
      </c>
      <c r="O4" s="1461"/>
      <c r="P4" s="1300">
        <v>2024</v>
      </c>
      <c r="Q4" s="1301">
        <v>2023</v>
      </c>
      <c r="R4" s="1301">
        <v>2024</v>
      </c>
      <c r="S4" s="1300" t="s">
        <v>916</v>
      </c>
      <c r="T4" s="1460">
        <v>2023</v>
      </c>
      <c r="U4" s="1461"/>
      <c r="V4" s="1300">
        <v>2024</v>
      </c>
      <c r="W4" s="1301">
        <v>2023</v>
      </c>
      <c r="X4" s="1301">
        <v>2024</v>
      </c>
      <c r="Y4" s="1301">
        <v>2024</v>
      </c>
      <c r="Z4" s="1300" t="s">
        <v>916</v>
      </c>
      <c r="AA4" s="1300" t="s">
        <v>919</v>
      </c>
      <c r="AB4" s="1460">
        <v>2023</v>
      </c>
      <c r="AC4" s="1461"/>
      <c r="AD4" s="1300">
        <v>2024</v>
      </c>
      <c r="AE4" s="1301">
        <v>2023</v>
      </c>
      <c r="AF4" s="1301">
        <v>2024</v>
      </c>
      <c r="AG4" s="1301">
        <v>2024</v>
      </c>
      <c r="AH4" s="1300" t="s">
        <v>916</v>
      </c>
      <c r="AI4" s="1463" t="s">
        <v>919</v>
      </c>
      <c r="AJ4" s="1460">
        <v>2023</v>
      </c>
      <c r="AK4" s="1464"/>
      <c r="AL4" s="1300">
        <v>2024</v>
      </c>
      <c r="AM4" s="1301">
        <v>2023</v>
      </c>
      <c r="AN4" s="1301">
        <v>2024</v>
      </c>
      <c r="AO4" s="1301">
        <v>2024</v>
      </c>
      <c r="AP4" s="1301">
        <v>2024</v>
      </c>
      <c r="AQ4" s="1300" t="s">
        <v>916</v>
      </c>
      <c r="AR4" s="1463" t="s">
        <v>919</v>
      </c>
      <c r="AS4" s="1460">
        <v>2023</v>
      </c>
      <c r="AT4" s="1464"/>
      <c r="AU4" s="1300">
        <v>2024</v>
      </c>
      <c r="AV4" s="1301">
        <v>2023</v>
      </c>
      <c r="AW4" s="1301">
        <v>2024</v>
      </c>
      <c r="AX4" s="1301">
        <v>2024</v>
      </c>
      <c r="AY4" s="1300" t="s">
        <v>916</v>
      </c>
      <c r="AZ4" s="1300" t="s">
        <v>920</v>
      </c>
      <c r="BA4" s="1460">
        <v>2024</v>
      </c>
      <c r="BB4" s="1464"/>
      <c r="BC4" s="1300">
        <v>2024</v>
      </c>
      <c r="BD4" s="1301">
        <v>2023</v>
      </c>
      <c r="BE4" s="1301">
        <v>2024</v>
      </c>
      <c r="BF4" s="1301">
        <v>2024</v>
      </c>
      <c r="BG4" s="1300" t="s">
        <v>916</v>
      </c>
      <c r="BH4" s="1300" t="s">
        <v>920</v>
      </c>
      <c r="BI4" s="1460">
        <v>2024</v>
      </c>
      <c r="BJ4" s="1464"/>
      <c r="BK4" s="1300">
        <v>2024</v>
      </c>
      <c r="BL4" s="1301">
        <v>2023</v>
      </c>
      <c r="BM4" s="1301">
        <v>2024</v>
      </c>
      <c r="BN4" s="1301">
        <v>2024</v>
      </c>
      <c r="BO4" s="1301">
        <v>2024</v>
      </c>
      <c r="BP4" s="1300" t="s">
        <v>916</v>
      </c>
      <c r="BQ4" s="1300" t="s">
        <v>920</v>
      </c>
      <c r="BR4" s="1460">
        <v>2024</v>
      </c>
      <c r="BS4" s="1464"/>
      <c r="BT4" s="1300">
        <v>2024</v>
      </c>
      <c r="BU4" s="1301">
        <v>2023</v>
      </c>
      <c r="BV4" s="1301">
        <v>2024</v>
      </c>
      <c r="BW4" s="1301">
        <v>2024</v>
      </c>
      <c r="BX4" s="1300" t="s">
        <v>916</v>
      </c>
      <c r="BY4" s="1300" t="s">
        <v>921</v>
      </c>
      <c r="BZ4" s="1460">
        <v>2024</v>
      </c>
      <c r="CA4" s="1461"/>
      <c r="CB4" s="1300">
        <v>2024</v>
      </c>
      <c r="CC4" s="1301">
        <v>2023</v>
      </c>
      <c r="CD4" s="1301">
        <v>2024</v>
      </c>
      <c r="CE4" s="1301">
        <v>2024</v>
      </c>
      <c r="CF4" s="1300" t="s">
        <v>916</v>
      </c>
      <c r="CG4" s="1300" t="s">
        <v>921</v>
      </c>
      <c r="CH4" s="1460">
        <v>2024</v>
      </c>
      <c r="CI4" s="1461"/>
      <c r="CJ4" s="1300">
        <v>2024</v>
      </c>
      <c r="CK4" s="1301">
        <v>2023</v>
      </c>
      <c r="CL4" s="1301">
        <v>2024</v>
      </c>
      <c r="CM4" s="1301">
        <v>2024</v>
      </c>
      <c r="CN4" s="1300" t="s">
        <v>916</v>
      </c>
      <c r="CO4" s="1300" t="s">
        <v>921</v>
      </c>
      <c r="CP4" s="1460">
        <v>2024</v>
      </c>
      <c r="CQ4" s="1464"/>
      <c r="CR4" s="1465">
        <v>2024</v>
      </c>
      <c r="CS4" s="1466">
        <v>2023</v>
      </c>
      <c r="CT4" s="1466">
        <v>2024</v>
      </c>
      <c r="CU4" s="1466">
        <v>2024</v>
      </c>
      <c r="CV4" s="1314" t="s">
        <v>916</v>
      </c>
      <c r="CW4" s="1314" t="s">
        <v>921</v>
      </c>
      <c r="CX4" s="1467">
        <v>2023</v>
      </c>
      <c r="CZ4" s="1315">
        <v>2024</v>
      </c>
      <c r="DA4" s="1313">
        <v>2024</v>
      </c>
      <c r="DB4" s="1313">
        <v>2024</v>
      </c>
      <c r="DC4" s="1313">
        <v>2024</v>
      </c>
      <c r="DD4" s="1313">
        <v>2023</v>
      </c>
      <c r="DE4" s="1313">
        <v>2023</v>
      </c>
      <c r="DF4" s="1313">
        <v>2024</v>
      </c>
      <c r="DG4" s="1313">
        <v>2024</v>
      </c>
      <c r="DH4" s="1313">
        <v>2024</v>
      </c>
      <c r="DX4" s="83"/>
      <c r="DY4" s="83"/>
      <c r="DZ4" s="83"/>
    </row>
    <row r="5" spans="1:130" s="15" customFormat="1" ht="14.5">
      <c r="A5" s="1452"/>
      <c r="B5" s="1297"/>
      <c r="C5" s="1297"/>
      <c r="D5" s="1468"/>
      <c r="E5" s="1469"/>
      <c r="F5" s="1469"/>
      <c r="G5" s="1470"/>
      <c r="H5" s="1471"/>
      <c r="I5" s="1472"/>
      <c r="J5" s="1468"/>
      <c r="K5" s="1469"/>
      <c r="L5" s="1469"/>
      <c r="M5" s="1473"/>
      <c r="N5" s="1471"/>
      <c r="O5" s="1472"/>
      <c r="P5" s="1468"/>
      <c r="Q5" s="1469"/>
      <c r="R5" s="1469"/>
      <c r="S5" s="1470"/>
      <c r="T5" s="1471"/>
      <c r="U5" s="1472"/>
      <c r="V5" s="1468"/>
      <c r="W5" s="1469"/>
      <c r="X5" s="1469"/>
      <c r="Y5" s="1469"/>
      <c r="Z5" s="1470"/>
      <c r="AA5" s="1470"/>
      <c r="AB5" s="1474"/>
      <c r="AC5" s="1472"/>
      <c r="AD5" s="1468"/>
      <c r="AE5" s="1469"/>
      <c r="AF5" s="1469"/>
      <c r="AG5" s="1469"/>
      <c r="AH5" s="1470"/>
      <c r="AI5" s="1475"/>
      <c r="AJ5" s="1471"/>
      <c r="AK5" s="1476"/>
      <c r="AL5" s="1477"/>
      <c r="AM5" s="1478"/>
      <c r="AN5" s="1478"/>
      <c r="AO5" s="1478"/>
      <c r="AP5" s="1478"/>
      <c r="AQ5" s="1470"/>
      <c r="AR5" s="1470"/>
      <c r="AS5" s="1471"/>
      <c r="AT5" s="1476"/>
      <c r="AU5" s="1468"/>
      <c r="AV5" s="1469"/>
      <c r="AW5" s="1469"/>
      <c r="AX5" s="1469"/>
      <c r="AY5" s="1470"/>
      <c r="AZ5" s="1470"/>
      <c r="BA5" s="1471"/>
      <c r="BB5" s="1476"/>
      <c r="BC5" s="1468"/>
      <c r="BD5" s="1469"/>
      <c r="BE5" s="1469"/>
      <c r="BF5" s="1469"/>
      <c r="BG5" s="1470"/>
      <c r="BH5" s="1470"/>
      <c r="BI5" s="1470"/>
      <c r="BJ5" s="1476"/>
      <c r="BK5" s="1468"/>
      <c r="BL5" s="1469"/>
      <c r="BM5" s="1469"/>
      <c r="BN5" s="1469"/>
      <c r="BO5" s="1469"/>
      <c r="BP5" s="1470"/>
      <c r="BQ5" s="1470"/>
      <c r="BR5" s="1470"/>
      <c r="BS5" s="1476"/>
      <c r="BT5" s="1468"/>
      <c r="BU5" s="1479"/>
      <c r="BV5" s="1480"/>
      <c r="BW5" s="1469"/>
      <c r="BX5" s="1470"/>
      <c r="BY5" s="1470"/>
      <c r="BZ5" s="1471"/>
      <c r="CA5" s="1472"/>
      <c r="CB5" s="1468"/>
      <c r="CC5" s="1480"/>
      <c r="CD5" s="1469"/>
      <c r="CE5" s="1469"/>
      <c r="CF5" s="1470"/>
      <c r="CG5" s="1470"/>
      <c r="CH5" s="1471"/>
      <c r="CI5" s="1472"/>
      <c r="CJ5" s="1468"/>
      <c r="CK5" s="1480"/>
      <c r="CL5" s="1469"/>
      <c r="CM5" s="1469"/>
      <c r="CN5" s="1470"/>
      <c r="CO5" s="1470"/>
      <c r="CP5" s="1471"/>
      <c r="CQ5" s="1476"/>
      <c r="CR5" s="1481"/>
      <c r="CS5" s="1316"/>
      <c r="CT5" s="1316"/>
      <c r="CU5" s="1316"/>
      <c r="CV5" s="1316"/>
      <c r="CW5" s="1316"/>
      <c r="CX5" s="1472"/>
      <c r="CZ5" s="1316"/>
      <c r="DA5" s="1316"/>
      <c r="DB5" s="1316"/>
      <c r="DC5" s="1316"/>
      <c r="DD5" s="1316"/>
      <c r="DE5" s="1316"/>
      <c r="DF5" s="1316"/>
      <c r="DG5" s="1316"/>
      <c r="DH5" s="1316"/>
      <c r="DX5" s="92"/>
      <c r="DY5" s="92"/>
      <c r="DZ5" s="92"/>
    </row>
    <row r="6" spans="1:130" ht="14.5">
      <c r="A6" s="2353" t="s">
        <v>959</v>
      </c>
      <c r="B6" s="2353"/>
      <c r="C6" s="1297"/>
      <c r="D6" s="1340"/>
      <c r="E6" s="1482"/>
      <c r="F6" s="1369"/>
      <c r="G6" s="1331"/>
      <c r="H6" s="1483"/>
      <c r="I6" s="1483"/>
      <c r="J6" s="1322"/>
      <c r="K6" s="1484"/>
      <c r="L6" s="1366"/>
      <c r="M6" s="1485"/>
      <c r="N6" s="1486"/>
      <c r="O6" s="1487"/>
      <c r="P6" s="1322"/>
      <c r="Q6" s="1484"/>
      <c r="R6" s="1366"/>
      <c r="S6" s="1485"/>
      <c r="T6" s="1486"/>
      <c r="U6" s="1487"/>
      <c r="V6" s="1322"/>
      <c r="W6" s="1322"/>
      <c r="X6" s="1366"/>
      <c r="Y6" s="1366"/>
      <c r="Z6" s="1488"/>
      <c r="AA6" s="1488"/>
      <c r="AB6" s="1489"/>
      <c r="AC6" s="1487"/>
      <c r="AD6" s="1490"/>
      <c r="AE6" s="1490"/>
      <c r="AF6" s="1491"/>
      <c r="AG6" s="1491"/>
      <c r="AH6" s="1492"/>
      <c r="AI6" s="1492"/>
      <c r="AJ6" s="1493"/>
      <c r="AK6" s="1494"/>
      <c r="AL6" s="1490"/>
      <c r="AM6" s="1490"/>
      <c r="AN6" s="1491"/>
      <c r="AO6" s="1491"/>
      <c r="AP6" s="1492"/>
      <c r="AQ6" s="1492"/>
      <c r="AR6" s="1493"/>
      <c r="AS6" s="1493"/>
      <c r="AT6" s="1494"/>
      <c r="AU6" s="1490"/>
      <c r="AV6" s="1490"/>
      <c r="AW6" s="1491"/>
      <c r="AX6" s="1491"/>
      <c r="AY6" s="1492"/>
      <c r="AZ6" s="1492"/>
      <c r="BA6" s="1493"/>
      <c r="BB6" s="1493"/>
      <c r="BC6" s="1490"/>
      <c r="BD6" s="1490"/>
      <c r="BE6" s="1491"/>
      <c r="BF6" s="1491"/>
      <c r="BG6" s="1492"/>
      <c r="BH6" s="1492"/>
      <c r="BI6" s="1493"/>
      <c r="BJ6" s="1494"/>
      <c r="BK6" s="1490"/>
      <c r="BL6" s="1490"/>
      <c r="BM6" s="1491"/>
      <c r="BN6" s="1491"/>
      <c r="BO6" s="1490"/>
      <c r="BP6" s="1492"/>
      <c r="BQ6" s="1492"/>
      <c r="BR6" s="1493"/>
      <c r="BS6" s="1494"/>
      <c r="BT6" s="1490"/>
      <c r="BU6" s="1490"/>
      <c r="BV6" s="1491"/>
      <c r="BW6" s="1490"/>
      <c r="BX6" s="1492"/>
      <c r="BY6" s="1492"/>
      <c r="BZ6" s="1493"/>
      <c r="CA6" s="1495"/>
      <c r="CB6" s="1490"/>
      <c r="CC6" s="1490"/>
      <c r="CD6" s="1491"/>
      <c r="CE6" s="1490"/>
      <c r="CF6" s="1492"/>
      <c r="CG6" s="1492"/>
      <c r="CH6" s="1493"/>
      <c r="CI6" s="1495"/>
      <c r="CJ6" s="1490"/>
      <c r="CK6" s="1490"/>
      <c r="CL6" s="1491"/>
      <c r="CM6" s="1490"/>
      <c r="CN6" s="1492"/>
      <c r="CO6" s="1492"/>
      <c r="CP6" s="1493"/>
      <c r="CQ6" s="1496"/>
      <c r="CR6" s="1497"/>
      <c r="CS6" s="1497"/>
      <c r="CT6" s="1497"/>
      <c r="CU6" s="1497"/>
      <c r="CV6" s="1498">
        <f>CR6-CT6</f>
        <v>0</v>
      </c>
      <c r="CW6" s="1498"/>
      <c r="CX6" s="1499" t="str">
        <f>IFERROR(CR6/CS6-1,"-")</f>
        <v>-</v>
      </c>
      <c r="CY6" s="281"/>
      <c r="CZ6" s="1497"/>
      <c r="DA6" s="1500"/>
      <c r="DB6" s="1500"/>
      <c r="DC6" s="1497"/>
      <c r="DD6" s="1501"/>
      <c r="DE6" s="1502" t="e">
        <f t="shared" ref="DE6:DH9" si="0">CZ6/$DD6-1</f>
        <v>#DIV/0!</v>
      </c>
      <c r="DF6" s="1503" t="e">
        <f t="shared" si="0"/>
        <v>#DIV/0!</v>
      </c>
      <c r="DG6" s="1503" t="e">
        <f t="shared" si="0"/>
        <v>#DIV/0!</v>
      </c>
      <c r="DH6" s="1503" t="e">
        <f t="shared" si="0"/>
        <v>#DIV/0!</v>
      </c>
    </row>
    <row r="7" spans="1:130" ht="14.5">
      <c r="A7" s="2355" t="s">
        <v>960</v>
      </c>
      <c r="B7" s="2355"/>
      <c r="C7" s="1297"/>
      <c r="D7" s="1504"/>
      <c r="E7" s="1504"/>
      <c r="F7" s="1504"/>
      <c r="G7" s="1392"/>
      <c r="H7" s="1505"/>
      <c r="I7" s="1505"/>
      <c r="J7" s="1386"/>
      <c r="K7" s="1386"/>
      <c r="L7" s="1386"/>
      <c r="M7" s="1506"/>
      <c r="N7" s="1507"/>
      <c r="O7" s="1508"/>
      <c r="P7" s="1386"/>
      <c r="Q7" s="1386"/>
      <c r="R7" s="1386"/>
      <c r="S7" s="1506"/>
      <c r="T7" s="1507"/>
      <c r="U7" s="1508"/>
      <c r="V7" s="1386"/>
      <c r="W7" s="1386"/>
      <c r="X7" s="1386"/>
      <c r="Y7" s="1387"/>
      <c r="Z7" s="1509"/>
      <c r="AA7" s="1509"/>
      <c r="AB7" s="1507"/>
      <c r="AC7" s="1508"/>
      <c r="AD7" s="1510"/>
      <c r="AE7" s="1510"/>
      <c r="AF7" s="1510"/>
      <c r="AG7" s="1511"/>
      <c r="AH7" s="1512"/>
      <c r="AI7" s="1512"/>
      <c r="AJ7" s="1513"/>
      <c r="AK7" s="1514"/>
      <c r="AL7" s="1510"/>
      <c r="AM7" s="1510"/>
      <c r="AN7" s="1510"/>
      <c r="AO7" s="1511"/>
      <c r="AP7" s="1512"/>
      <c r="AQ7" s="1512"/>
      <c r="AR7" s="1513"/>
      <c r="AS7" s="1513"/>
      <c r="AT7" s="1514"/>
      <c r="AU7" s="1510"/>
      <c r="AV7" s="1510"/>
      <c r="AW7" s="1510"/>
      <c r="AX7" s="1511"/>
      <c r="AY7" s="1512"/>
      <c r="AZ7" s="1512"/>
      <c r="BA7" s="1513"/>
      <c r="BB7" s="1513"/>
      <c r="BC7" s="1510"/>
      <c r="BD7" s="1510"/>
      <c r="BE7" s="1510"/>
      <c r="BF7" s="1511"/>
      <c r="BG7" s="1512"/>
      <c r="BH7" s="1512"/>
      <c r="BI7" s="1513"/>
      <c r="BJ7" s="1514"/>
      <c r="BK7" s="1510"/>
      <c r="BL7" s="1510"/>
      <c r="BM7" s="1510"/>
      <c r="BN7" s="1511"/>
      <c r="BO7" s="1510"/>
      <c r="BP7" s="1512"/>
      <c r="BQ7" s="1512"/>
      <c r="BR7" s="1513"/>
      <c r="BS7" s="1514"/>
      <c r="BT7" s="1510"/>
      <c r="BU7" s="1510"/>
      <c r="BV7" s="1510"/>
      <c r="BW7" s="1510"/>
      <c r="BX7" s="1512"/>
      <c r="BY7" s="1512"/>
      <c r="BZ7" s="1513"/>
      <c r="CA7" s="1515"/>
      <c r="CB7" s="1510"/>
      <c r="CC7" s="1510"/>
      <c r="CD7" s="1510"/>
      <c r="CE7" s="1510"/>
      <c r="CF7" s="1512"/>
      <c r="CG7" s="1512"/>
      <c r="CH7" s="1513"/>
      <c r="CI7" s="1515"/>
      <c r="CJ7" s="1510"/>
      <c r="CK7" s="1510"/>
      <c r="CL7" s="1510"/>
      <c r="CM7" s="1510"/>
      <c r="CN7" s="1512"/>
      <c r="CO7" s="1512"/>
      <c r="CP7" s="1513"/>
      <c r="CQ7" s="1514"/>
      <c r="CR7" s="1516"/>
      <c r="CS7" s="1516"/>
      <c r="CT7" s="1516"/>
      <c r="CU7" s="1516"/>
      <c r="CV7" s="1517">
        <f>CR7-CT7</f>
        <v>0</v>
      </c>
      <c r="CW7" s="1517"/>
      <c r="CX7" s="1518" t="str">
        <f>IFERROR(CR7/CS7-1,"-")</f>
        <v>-</v>
      </c>
      <c r="CY7" s="281"/>
      <c r="CZ7" s="1516"/>
      <c r="DA7" s="1519"/>
      <c r="DB7" s="1519"/>
      <c r="DC7" s="1516"/>
      <c r="DD7" s="1520"/>
      <c r="DE7" s="1521" t="e">
        <f t="shared" si="0"/>
        <v>#DIV/0!</v>
      </c>
      <c r="DF7" s="1522" t="e">
        <f t="shared" si="0"/>
        <v>#DIV/0!</v>
      </c>
      <c r="DG7" s="1522" t="e">
        <f t="shared" si="0"/>
        <v>#DIV/0!</v>
      </c>
      <c r="DH7" s="1522" t="e">
        <f t="shared" si="0"/>
        <v>#DIV/0!</v>
      </c>
    </row>
    <row r="8" spans="1:130" ht="14.5">
      <c r="A8" s="1523" t="s">
        <v>961</v>
      </c>
      <c r="B8" s="1524"/>
      <c r="C8" s="1297"/>
      <c r="D8" s="1396"/>
      <c r="E8" s="1396"/>
      <c r="F8" s="1396"/>
      <c r="G8" s="1359"/>
      <c r="H8" s="1525"/>
      <c r="I8" s="1525"/>
      <c r="J8" s="1354"/>
      <c r="K8" s="1354"/>
      <c r="L8" s="1354"/>
      <c r="M8" s="1526"/>
      <c r="N8" s="1527"/>
      <c r="O8" s="1528"/>
      <c r="P8" s="1354"/>
      <c r="Q8" s="1354"/>
      <c r="R8" s="1354"/>
      <c r="S8" s="1526"/>
      <c r="T8" s="1527"/>
      <c r="U8" s="1528"/>
      <c r="V8" s="1354"/>
      <c r="W8" s="1354"/>
      <c r="X8" s="1354"/>
      <c r="Y8" s="1335"/>
      <c r="Z8" s="1529"/>
      <c r="AA8" s="1529"/>
      <c r="AB8" s="1527"/>
      <c r="AC8" s="1528"/>
      <c r="AD8" s="1530"/>
      <c r="AE8" s="1530"/>
      <c r="AF8" s="1530"/>
      <c r="AG8" s="1531"/>
      <c r="AH8" s="1532"/>
      <c r="AI8" s="1532"/>
      <c r="AJ8" s="1533"/>
      <c r="AK8" s="1534"/>
      <c r="AL8" s="1530"/>
      <c r="AM8" s="1530"/>
      <c r="AN8" s="1530"/>
      <c r="AO8" s="1531"/>
      <c r="AP8" s="1532"/>
      <c r="AQ8" s="1532"/>
      <c r="AR8" s="1533"/>
      <c r="AS8" s="1533"/>
      <c r="AT8" s="1534"/>
      <c r="AU8" s="1530"/>
      <c r="AV8" s="1530"/>
      <c r="AW8" s="1530"/>
      <c r="AX8" s="1531"/>
      <c r="AY8" s="1532"/>
      <c r="AZ8" s="1532"/>
      <c r="BA8" s="1533"/>
      <c r="BB8" s="1533"/>
      <c r="BC8" s="1530"/>
      <c r="BD8" s="1530"/>
      <c r="BE8" s="1530"/>
      <c r="BF8" s="1531"/>
      <c r="BG8" s="1532"/>
      <c r="BH8" s="1532"/>
      <c r="BI8" s="1533"/>
      <c r="BJ8" s="1534"/>
      <c r="BK8" s="1530"/>
      <c r="BL8" s="1530"/>
      <c r="BM8" s="1530"/>
      <c r="BN8" s="1531"/>
      <c r="BO8" s="1530"/>
      <c r="BP8" s="1532"/>
      <c r="BQ8" s="1532"/>
      <c r="BR8" s="1533"/>
      <c r="BS8" s="1534"/>
      <c r="BT8" s="1530"/>
      <c r="BU8" s="1530"/>
      <c r="BV8" s="1530"/>
      <c r="BW8" s="1530"/>
      <c r="BX8" s="1532"/>
      <c r="BY8" s="1532"/>
      <c r="BZ8" s="1533"/>
      <c r="CA8" s="1535"/>
      <c r="CB8" s="1530"/>
      <c r="CC8" s="1530"/>
      <c r="CD8" s="1530"/>
      <c r="CE8" s="1530"/>
      <c r="CF8" s="1532"/>
      <c r="CG8" s="1532"/>
      <c r="CH8" s="1533"/>
      <c r="CI8" s="1535"/>
      <c r="CJ8" s="1530"/>
      <c r="CK8" s="1530"/>
      <c r="CL8" s="1530"/>
      <c r="CM8" s="1530"/>
      <c r="CN8" s="1532"/>
      <c r="CO8" s="1532"/>
      <c r="CP8" s="1533"/>
      <c r="CQ8" s="1534"/>
      <c r="CR8" s="1536"/>
      <c r="CS8" s="1536"/>
      <c r="CT8" s="1536"/>
      <c r="CU8" s="1536"/>
      <c r="CV8" s="1537">
        <f>CR8-CT8</f>
        <v>0</v>
      </c>
      <c r="CW8" s="1537"/>
      <c r="CX8" s="1538" t="str">
        <f>IFERROR(CR8/CS8-1,"-")</f>
        <v>-</v>
      </c>
      <c r="CY8" s="281"/>
      <c r="CZ8" s="1536"/>
      <c r="DA8" s="1539"/>
      <c r="DB8" s="1539"/>
      <c r="DC8" s="1536"/>
      <c r="DD8" s="1540"/>
      <c r="DE8" s="1541" t="e">
        <f t="shared" si="0"/>
        <v>#DIV/0!</v>
      </c>
      <c r="DF8" s="1542" t="e">
        <f t="shared" si="0"/>
        <v>#DIV/0!</v>
      </c>
      <c r="DG8" s="1542" t="e">
        <f t="shared" si="0"/>
        <v>#DIV/0!</v>
      </c>
      <c r="DH8" s="1542" t="e">
        <f t="shared" si="0"/>
        <v>#DIV/0!</v>
      </c>
      <c r="DX8" s="389">
        <f>CS8-CZ8</f>
        <v>0</v>
      </c>
      <c r="DY8" s="389">
        <f>CT8-DC8</f>
        <v>0</v>
      </c>
      <c r="DZ8" s="389">
        <f>CW8-DD8</f>
        <v>0</v>
      </c>
    </row>
    <row r="9" spans="1:130" ht="14.5">
      <c r="A9" s="2356" t="s">
        <v>962</v>
      </c>
      <c r="B9" s="2356"/>
      <c r="C9" s="1297"/>
      <c r="D9" s="1543"/>
      <c r="E9" s="1543"/>
      <c r="F9" s="1543"/>
      <c r="G9" s="1371"/>
      <c r="H9" s="1544"/>
      <c r="I9" s="1544"/>
      <c r="J9" s="1365"/>
      <c r="K9" s="1365"/>
      <c r="L9" s="1365"/>
      <c r="M9" s="1545"/>
      <c r="N9" s="1546"/>
      <c r="O9" s="1486"/>
      <c r="P9" s="1365"/>
      <c r="Q9" s="1365"/>
      <c r="R9" s="1365"/>
      <c r="S9" s="1545"/>
      <c r="T9" s="1546"/>
      <c r="U9" s="1486"/>
      <c r="V9" s="1365"/>
      <c r="W9" s="1365"/>
      <c r="X9" s="1365"/>
      <c r="Y9" s="1366"/>
      <c r="Z9" s="1547"/>
      <c r="AA9" s="1547"/>
      <c r="AB9" s="1546"/>
      <c r="AC9" s="1486"/>
      <c r="AD9" s="1548"/>
      <c r="AE9" s="1548"/>
      <c r="AF9" s="1548"/>
      <c r="AG9" s="1491"/>
      <c r="AH9" s="1549"/>
      <c r="AI9" s="1549"/>
      <c r="AJ9" s="1550"/>
      <c r="AK9" s="1496"/>
      <c r="AL9" s="1548"/>
      <c r="AM9" s="1548"/>
      <c r="AN9" s="1548"/>
      <c r="AO9" s="1491"/>
      <c r="AP9" s="1551"/>
      <c r="AQ9" s="1549"/>
      <c r="AR9" s="1550"/>
      <c r="AS9" s="1550"/>
      <c r="AT9" s="1496"/>
      <c r="AU9" s="1548"/>
      <c r="AV9" s="1548"/>
      <c r="AW9" s="1548"/>
      <c r="AX9" s="1491"/>
      <c r="AY9" s="1549"/>
      <c r="AZ9" s="1549"/>
      <c r="BA9" s="1550"/>
      <c r="BB9" s="1550"/>
      <c r="BC9" s="1548"/>
      <c r="BD9" s="1548"/>
      <c r="BE9" s="1548"/>
      <c r="BF9" s="1491"/>
      <c r="BG9" s="1549"/>
      <c r="BH9" s="1549"/>
      <c r="BI9" s="1550"/>
      <c r="BJ9" s="1496"/>
      <c r="BK9" s="1548"/>
      <c r="BL9" s="1548"/>
      <c r="BM9" s="1548"/>
      <c r="BN9" s="1491"/>
      <c r="BO9" s="1548"/>
      <c r="BP9" s="1549"/>
      <c r="BQ9" s="1549"/>
      <c r="BR9" s="1550"/>
      <c r="BS9" s="1496"/>
      <c r="BT9" s="1548"/>
      <c r="BU9" s="1548"/>
      <c r="BV9" s="1548"/>
      <c r="BW9" s="1548"/>
      <c r="BX9" s="1549"/>
      <c r="BY9" s="1549"/>
      <c r="BZ9" s="1550"/>
      <c r="CA9" s="1552"/>
      <c r="CB9" s="1548"/>
      <c r="CC9" s="1548"/>
      <c r="CD9" s="1548"/>
      <c r="CE9" s="1548"/>
      <c r="CF9" s="1549"/>
      <c r="CG9" s="1549"/>
      <c r="CH9" s="1550"/>
      <c r="CI9" s="1552"/>
      <c r="CJ9" s="1548"/>
      <c r="CK9" s="1548"/>
      <c r="CL9" s="1548"/>
      <c r="CM9" s="1548"/>
      <c r="CN9" s="1549"/>
      <c r="CO9" s="1549"/>
      <c r="CP9" s="1550"/>
      <c r="CQ9" s="1496"/>
      <c r="CR9" s="1553"/>
      <c r="CS9" s="1553"/>
      <c r="CT9" s="1553"/>
      <c r="CU9" s="1553"/>
      <c r="CV9" s="1554">
        <f>CR9-CT9</f>
        <v>0</v>
      </c>
      <c r="CW9" s="1554"/>
      <c r="CX9" s="1555" t="str">
        <f>IFERROR(CR9/CS9-1,"-")</f>
        <v>-</v>
      </c>
      <c r="CY9" s="281"/>
      <c r="CZ9" s="1553"/>
      <c r="DA9" s="1556"/>
      <c r="DB9" s="1556"/>
      <c r="DC9" s="1553"/>
      <c r="DD9" s="1557"/>
      <c r="DE9" s="1558" t="e">
        <f t="shared" si="0"/>
        <v>#DIV/0!</v>
      </c>
      <c r="DF9" s="1559" t="e">
        <f t="shared" si="0"/>
        <v>#DIV/0!</v>
      </c>
      <c r="DG9" s="1559" t="e">
        <f t="shared" si="0"/>
        <v>#DIV/0!</v>
      </c>
      <c r="DH9" s="1559" t="e">
        <f t="shared" si="0"/>
        <v>#DIV/0!</v>
      </c>
      <c r="DX9" s="389">
        <f t="shared" ref="DX9:DX40" si="1">(CS9-CZ9)*10^6</f>
        <v>0</v>
      </c>
      <c r="DY9" s="389">
        <f t="shared" ref="DY9:DY40" si="2">(CT9-DC9)*10^6</f>
        <v>0</v>
      </c>
      <c r="DZ9" s="389">
        <f t="shared" ref="DZ9:DZ40" si="3">(CW9-DD9)*10^6</f>
        <v>0</v>
      </c>
    </row>
    <row r="10" spans="1:130" ht="15.5">
      <c r="A10" s="1560"/>
      <c r="B10" s="1334"/>
      <c r="C10" s="1327"/>
      <c r="D10" s="1337"/>
      <c r="E10" s="1337"/>
      <c r="F10" s="1337"/>
      <c r="G10" s="1335"/>
      <c r="H10" s="1561"/>
      <c r="I10" s="1561"/>
      <c r="J10" s="1335"/>
      <c r="K10" s="1335"/>
      <c r="L10" s="1335"/>
      <c r="M10" s="1562"/>
      <c r="N10" s="1563"/>
      <c r="O10" s="1561"/>
      <c r="P10" s="1335"/>
      <c r="Q10" s="1335"/>
      <c r="R10" s="1335"/>
      <c r="S10" s="1562"/>
      <c r="T10" s="1563"/>
      <c r="U10" s="1561"/>
      <c r="V10" s="1564"/>
      <c r="W10" s="1335"/>
      <c r="X10" s="1335"/>
      <c r="Y10" s="1335"/>
      <c r="Z10" s="1565"/>
      <c r="AA10" s="1565"/>
      <c r="AB10" s="1561"/>
      <c r="AC10" s="1561"/>
      <c r="AD10" s="1566"/>
      <c r="AE10" s="1531"/>
      <c r="AF10" s="1531"/>
      <c r="AG10" s="1531"/>
      <c r="AH10" s="1567"/>
      <c r="AI10" s="1567"/>
      <c r="AJ10" s="1568"/>
      <c r="AK10" s="1569"/>
      <c r="AL10" s="1566"/>
      <c r="AM10" s="1531"/>
      <c r="AN10" s="1531"/>
      <c r="AO10" s="1531"/>
      <c r="AP10" s="1567"/>
      <c r="AQ10" s="1567"/>
      <c r="AR10" s="1568"/>
      <c r="AS10" s="1568"/>
      <c r="AT10" s="1569"/>
      <c r="AU10" s="1566"/>
      <c r="AV10" s="1531"/>
      <c r="AW10" s="1531"/>
      <c r="AX10" s="1531"/>
      <c r="AY10" s="1567"/>
      <c r="AZ10" s="1567"/>
      <c r="BA10" s="1568"/>
      <c r="BB10" s="1568"/>
      <c r="BC10" s="1566"/>
      <c r="BD10" s="1531"/>
      <c r="BE10" s="1531"/>
      <c r="BF10" s="1531"/>
      <c r="BG10" s="1567"/>
      <c r="BH10" s="1567"/>
      <c r="BI10" s="1568"/>
      <c r="BJ10" s="1569"/>
      <c r="BK10" s="1566"/>
      <c r="BL10" s="1531"/>
      <c r="BM10" s="1531"/>
      <c r="BN10" s="1531"/>
      <c r="BO10" s="1566"/>
      <c r="BP10" s="1567"/>
      <c r="BQ10" s="1567"/>
      <c r="BR10" s="1568"/>
      <c r="BS10" s="1569"/>
      <c r="BT10" s="1566"/>
      <c r="BU10" s="1531"/>
      <c r="BV10" s="1531"/>
      <c r="BW10" s="1566"/>
      <c r="BX10" s="1567"/>
      <c r="BY10" s="1567"/>
      <c r="BZ10" s="1568"/>
      <c r="CA10" s="1568"/>
      <c r="CB10" s="1566"/>
      <c r="CC10" s="1531"/>
      <c r="CD10" s="1531"/>
      <c r="CE10" s="1566"/>
      <c r="CF10" s="1567"/>
      <c r="CG10" s="1567"/>
      <c r="CH10" s="1568"/>
      <c r="CI10" s="1568"/>
      <c r="CJ10" s="1566"/>
      <c r="CK10" s="1531"/>
      <c r="CL10" s="1531"/>
      <c r="CM10" s="1566"/>
      <c r="CN10" s="1567"/>
      <c r="CO10" s="1567"/>
      <c r="CP10" s="1568"/>
      <c r="CQ10" s="1534"/>
      <c r="CR10" s="1531"/>
      <c r="CS10" s="1531"/>
      <c r="CT10" s="1531"/>
      <c r="CU10" s="1531"/>
      <c r="CV10" s="1531"/>
      <c r="CW10" s="1531"/>
      <c r="CX10" s="1568"/>
      <c r="CY10" s="281"/>
      <c r="CZ10" s="1570"/>
      <c r="DA10" s="1567"/>
      <c r="DB10" s="1567"/>
      <c r="DC10" s="1570"/>
      <c r="DD10" s="1567"/>
      <c r="DE10" s="1571"/>
      <c r="DF10" s="1563"/>
      <c r="DG10" s="1563"/>
      <c r="DH10" s="1563"/>
      <c r="DX10" s="389">
        <f t="shared" si="1"/>
        <v>0</v>
      </c>
      <c r="DY10" s="389">
        <f t="shared" si="2"/>
        <v>0</v>
      </c>
      <c r="DZ10" s="389">
        <f t="shared" si="3"/>
        <v>0</v>
      </c>
    </row>
    <row r="11" spans="1:130" ht="14.5">
      <c r="A11" s="2353" t="s">
        <v>963</v>
      </c>
      <c r="B11" s="2353"/>
      <c r="C11" s="1297"/>
      <c r="D11" s="1572"/>
      <c r="E11" s="1572"/>
      <c r="F11" s="1572"/>
      <c r="G11" s="1573"/>
      <c r="H11" s="1483"/>
      <c r="I11" s="1483"/>
      <c r="J11" s="1574"/>
      <c r="K11" s="1574"/>
      <c r="L11" s="1574"/>
      <c r="M11" s="1575"/>
      <c r="N11" s="1576"/>
      <c r="O11" s="1577"/>
      <c r="P11" s="1574"/>
      <c r="Q11" s="1574"/>
      <c r="R11" s="1574"/>
      <c r="S11" s="1575"/>
      <c r="T11" s="1576"/>
      <c r="U11" s="1577"/>
      <c r="V11" s="1574"/>
      <c r="W11" s="1574"/>
      <c r="X11" s="1574"/>
      <c r="Y11" s="1574"/>
      <c r="Z11" s="1578"/>
      <c r="AA11" s="1579"/>
      <c r="AB11" s="1580"/>
      <c r="AC11" s="1577"/>
      <c r="AD11" s="1581"/>
      <c r="AE11" s="1581"/>
      <c r="AF11" s="1581"/>
      <c r="AG11" s="1581"/>
      <c r="AH11" s="1582"/>
      <c r="AI11" s="1583"/>
      <c r="AJ11" s="1584"/>
      <c r="AK11" s="1585"/>
      <c r="AL11" s="1581"/>
      <c r="AM11" s="1581"/>
      <c r="AN11" s="1581"/>
      <c r="AO11" s="1581"/>
      <c r="AP11" s="1582"/>
      <c r="AQ11" s="1583"/>
      <c r="AR11" s="1584"/>
      <c r="AS11" s="1584"/>
      <c r="AT11" s="1585"/>
      <c r="AU11" s="1581"/>
      <c r="AV11" s="1581"/>
      <c r="AW11" s="1581"/>
      <c r="AX11" s="1581"/>
      <c r="AY11" s="1582"/>
      <c r="AZ11" s="1583"/>
      <c r="BA11" s="1584"/>
      <c r="BB11" s="1584"/>
      <c r="BC11" s="1581"/>
      <c r="BD11" s="1581"/>
      <c r="BE11" s="1581"/>
      <c r="BF11" s="1581"/>
      <c r="BG11" s="1582"/>
      <c r="BH11" s="1583"/>
      <c r="BI11" s="1584"/>
      <c r="BJ11" s="1585"/>
      <c r="BK11" s="1581"/>
      <c r="BL11" s="1581"/>
      <c r="BM11" s="1581"/>
      <c r="BN11" s="1581"/>
      <c r="BO11" s="1581"/>
      <c r="BP11" s="1582"/>
      <c r="BQ11" s="1583"/>
      <c r="BR11" s="1584"/>
      <c r="BS11" s="1585"/>
      <c r="BT11" s="1581"/>
      <c r="BU11" s="1581"/>
      <c r="BV11" s="1581"/>
      <c r="BW11" s="1581"/>
      <c r="BX11" s="1582"/>
      <c r="BY11" s="1583"/>
      <c r="BZ11" s="1584"/>
      <c r="CA11" s="1586"/>
      <c r="CB11" s="1581"/>
      <c r="CC11" s="1581"/>
      <c r="CD11" s="1581"/>
      <c r="CE11" s="1581"/>
      <c r="CF11" s="1582"/>
      <c r="CG11" s="1583"/>
      <c r="CH11" s="1584"/>
      <c r="CI11" s="1586"/>
      <c r="CJ11" s="1581"/>
      <c r="CK11" s="1581"/>
      <c r="CL11" s="1581"/>
      <c r="CM11" s="1581"/>
      <c r="CN11" s="1582"/>
      <c r="CO11" s="1583"/>
      <c r="CP11" s="1584"/>
      <c r="CQ11" s="1587"/>
      <c r="CR11" s="1588"/>
      <c r="CS11" s="1588"/>
      <c r="CT11" s="1588"/>
      <c r="CU11" s="1588"/>
      <c r="CV11" s="1589">
        <f>CR11-CT11</f>
        <v>0</v>
      </c>
      <c r="CW11" s="1589"/>
      <c r="CX11" s="1499" t="str">
        <f>IFERROR(CR11/CS11-1,"-")</f>
        <v>-</v>
      </c>
      <c r="CY11" s="281"/>
      <c r="CZ11" s="1590"/>
      <c r="DA11" s="1500"/>
      <c r="DB11" s="1500"/>
      <c r="DC11" s="1591"/>
      <c r="DD11" s="1501"/>
      <c r="DE11" s="1502" t="e">
        <f t="shared" ref="DE11:DH14" si="4">CZ11/$DD11-1</f>
        <v>#DIV/0!</v>
      </c>
      <c r="DF11" s="1503" t="e">
        <f t="shared" si="4"/>
        <v>#DIV/0!</v>
      </c>
      <c r="DG11" s="1503" t="e">
        <f t="shared" si="4"/>
        <v>#DIV/0!</v>
      </c>
      <c r="DH11" s="1503" t="e">
        <f t="shared" si="4"/>
        <v>#DIV/0!</v>
      </c>
      <c r="DX11" s="389">
        <f t="shared" si="1"/>
        <v>0</v>
      </c>
      <c r="DY11" s="389">
        <f t="shared" si="2"/>
        <v>0</v>
      </c>
      <c r="DZ11" s="389">
        <f t="shared" si="3"/>
        <v>0</v>
      </c>
    </row>
    <row r="12" spans="1:130" ht="14.5">
      <c r="A12" s="2355" t="s">
        <v>960</v>
      </c>
      <c r="B12" s="2355"/>
      <c r="C12" s="1297"/>
      <c r="D12" s="1592"/>
      <c r="E12" s="1592"/>
      <c r="F12" s="1592"/>
      <c r="G12" s="1593"/>
      <c r="H12" s="1505"/>
      <c r="I12" s="1505"/>
      <c r="J12" s="1594"/>
      <c r="K12" s="1594"/>
      <c r="L12" s="1594"/>
      <c r="M12" s="1506"/>
      <c r="N12" s="1507"/>
      <c r="O12" s="1508"/>
      <c r="P12" s="1594"/>
      <c r="Q12" s="1594"/>
      <c r="R12" s="1594"/>
      <c r="S12" s="1506"/>
      <c r="T12" s="1507"/>
      <c r="U12" s="1508"/>
      <c r="V12" s="1594"/>
      <c r="W12" s="1594"/>
      <c r="X12" s="1594"/>
      <c r="Y12" s="1595"/>
      <c r="Z12" s="1596"/>
      <c r="AA12" s="1596"/>
      <c r="AB12" s="1507"/>
      <c r="AC12" s="1508"/>
      <c r="AD12" s="1597"/>
      <c r="AE12" s="1597"/>
      <c r="AF12" s="1597"/>
      <c r="AG12" s="1598"/>
      <c r="AH12" s="1599"/>
      <c r="AI12" s="1599"/>
      <c r="AJ12" s="1513"/>
      <c r="AK12" s="1514"/>
      <c r="AL12" s="1597"/>
      <c r="AM12" s="1597"/>
      <c r="AN12" s="1597"/>
      <c r="AO12" s="1598"/>
      <c r="AP12" s="1599"/>
      <c r="AQ12" s="1599"/>
      <c r="AR12" s="1513"/>
      <c r="AS12" s="1513"/>
      <c r="AT12" s="1514"/>
      <c r="AU12" s="1597"/>
      <c r="AV12" s="1597"/>
      <c r="AW12" s="1597"/>
      <c r="AX12" s="1598"/>
      <c r="AY12" s="1599"/>
      <c r="AZ12" s="1599"/>
      <c r="BA12" s="1513"/>
      <c r="BB12" s="1513"/>
      <c r="BC12" s="1597"/>
      <c r="BD12" s="1597"/>
      <c r="BE12" s="1597"/>
      <c r="BF12" s="1598"/>
      <c r="BG12" s="1599"/>
      <c r="BH12" s="1599"/>
      <c r="BI12" s="1513"/>
      <c r="BJ12" s="1514"/>
      <c r="BK12" s="1597"/>
      <c r="BL12" s="1597"/>
      <c r="BM12" s="1597"/>
      <c r="BN12" s="1598"/>
      <c r="BO12" s="1597"/>
      <c r="BP12" s="1599"/>
      <c r="BQ12" s="1599"/>
      <c r="BR12" s="1513"/>
      <c r="BS12" s="1514"/>
      <c r="BT12" s="1597"/>
      <c r="BU12" s="1597"/>
      <c r="BV12" s="1597"/>
      <c r="BW12" s="1597"/>
      <c r="BX12" s="1599"/>
      <c r="BY12" s="1599"/>
      <c r="BZ12" s="1513"/>
      <c r="CA12" s="1515"/>
      <c r="CB12" s="1597"/>
      <c r="CC12" s="1597"/>
      <c r="CD12" s="1597"/>
      <c r="CE12" s="1597"/>
      <c r="CF12" s="1599"/>
      <c r="CG12" s="1599"/>
      <c r="CH12" s="1513"/>
      <c r="CI12" s="1515"/>
      <c r="CJ12" s="1597"/>
      <c r="CK12" s="1597"/>
      <c r="CL12" s="1597"/>
      <c r="CM12" s="1597"/>
      <c r="CN12" s="1599"/>
      <c r="CO12" s="1599"/>
      <c r="CP12" s="1513"/>
      <c r="CQ12" s="1514"/>
      <c r="CR12" s="1600"/>
      <c r="CS12" s="1600"/>
      <c r="CT12" s="1600"/>
      <c r="CU12" s="1600"/>
      <c r="CV12" s="1601">
        <f>CR12-CT12</f>
        <v>0</v>
      </c>
      <c r="CW12" s="1601"/>
      <c r="CX12" s="1518" t="str">
        <f>IFERROR(CR12/CS12-1,"-")</f>
        <v>-</v>
      </c>
      <c r="CY12" s="281"/>
      <c r="CZ12" s="1602"/>
      <c r="DA12" s="1519"/>
      <c r="DB12" s="1519"/>
      <c r="DC12" s="1603"/>
      <c r="DD12" s="1520"/>
      <c r="DE12" s="1521" t="e">
        <f t="shared" si="4"/>
        <v>#DIV/0!</v>
      </c>
      <c r="DF12" s="1522" t="e">
        <f t="shared" si="4"/>
        <v>#DIV/0!</v>
      </c>
      <c r="DG12" s="1522" t="e">
        <f t="shared" si="4"/>
        <v>#DIV/0!</v>
      </c>
      <c r="DH12" s="1522" t="e">
        <f t="shared" si="4"/>
        <v>#DIV/0!</v>
      </c>
      <c r="DX12" s="389">
        <f t="shared" si="1"/>
        <v>0</v>
      </c>
      <c r="DY12" s="389">
        <f t="shared" si="2"/>
        <v>0</v>
      </c>
      <c r="DZ12" s="389">
        <f t="shared" si="3"/>
        <v>0</v>
      </c>
    </row>
    <row r="13" spans="1:130" ht="14.5">
      <c r="A13" s="1523" t="s">
        <v>961</v>
      </c>
      <c r="B13" s="1524"/>
      <c r="C13" s="1297"/>
      <c r="D13" s="1604"/>
      <c r="E13" s="1604"/>
      <c r="F13" s="1604"/>
      <c r="G13" s="1605"/>
      <c r="H13" s="1525"/>
      <c r="I13" s="1525"/>
      <c r="J13" s="1606"/>
      <c r="K13" s="1606"/>
      <c r="L13" s="1606"/>
      <c r="M13" s="1526"/>
      <c r="N13" s="1527"/>
      <c r="O13" s="1528"/>
      <c r="P13" s="1606"/>
      <c r="Q13" s="1606"/>
      <c r="R13" s="1606"/>
      <c r="S13" s="1526"/>
      <c r="T13" s="1527"/>
      <c r="U13" s="1528"/>
      <c r="V13" s="1606"/>
      <c r="W13" s="1606"/>
      <c r="X13" s="1606"/>
      <c r="Y13" s="1607"/>
      <c r="Z13" s="1608"/>
      <c r="AA13" s="1608"/>
      <c r="AB13" s="1527"/>
      <c r="AC13" s="1528"/>
      <c r="AD13" s="1609"/>
      <c r="AE13" s="1609"/>
      <c r="AF13" s="1609"/>
      <c r="AG13" s="1610"/>
      <c r="AH13" s="1611"/>
      <c r="AI13" s="1611"/>
      <c r="AJ13" s="1533"/>
      <c r="AK13" s="1534"/>
      <c r="AL13" s="1609"/>
      <c r="AM13" s="1609"/>
      <c r="AN13" s="1609"/>
      <c r="AO13" s="1610"/>
      <c r="AP13" s="1611"/>
      <c r="AQ13" s="1611"/>
      <c r="AR13" s="1533"/>
      <c r="AS13" s="1533"/>
      <c r="AT13" s="1534"/>
      <c r="AU13" s="1609"/>
      <c r="AV13" s="1609"/>
      <c r="AW13" s="1609"/>
      <c r="AX13" s="1610"/>
      <c r="AY13" s="1611"/>
      <c r="AZ13" s="1611"/>
      <c r="BA13" s="1533"/>
      <c r="BB13" s="1533"/>
      <c r="BC13" s="1609"/>
      <c r="BD13" s="1609"/>
      <c r="BE13" s="1609"/>
      <c r="BF13" s="1610"/>
      <c r="BG13" s="1611"/>
      <c r="BH13" s="1611"/>
      <c r="BI13" s="1533"/>
      <c r="BJ13" s="1534"/>
      <c r="BK13" s="1609"/>
      <c r="BL13" s="1609"/>
      <c r="BM13" s="1609"/>
      <c r="BN13" s="1610"/>
      <c r="BO13" s="1609"/>
      <c r="BP13" s="1611"/>
      <c r="BQ13" s="1611"/>
      <c r="BR13" s="1533"/>
      <c r="BS13" s="1534"/>
      <c r="BT13" s="1609"/>
      <c r="BU13" s="1609"/>
      <c r="BV13" s="1609"/>
      <c r="BW13" s="1609"/>
      <c r="BX13" s="1611"/>
      <c r="BY13" s="1611"/>
      <c r="BZ13" s="1533"/>
      <c r="CA13" s="1535"/>
      <c r="CB13" s="1609"/>
      <c r="CC13" s="1609"/>
      <c r="CD13" s="1609"/>
      <c r="CE13" s="1609"/>
      <c r="CF13" s="1611"/>
      <c r="CG13" s="1611"/>
      <c r="CH13" s="1533"/>
      <c r="CI13" s="1535"/>
      <c r="CJ13" s="1609"/>
      <c r="CK13" s="1609"/>
      <c r="CL13" s="1609"/>
      <c r="CM13" s="1609"/>
      <c r="CN13" s="1611"/>
      <c r="CO13" s="1611"/>
      <c r="CP13" s="1533"/>
      <c r="CQ13" s="1534"/>
      <c r="CR13" s="1600"/>
      <c r="CS13" s="1600"/>
      <c r="CT13" s="1600"/>
      <c r="CU13" s="1600"/>
      <c r="CV13" s="1612">
        <f>CR13-CT13</f>
        <v>0</v>
      </c>
      <c r="CW13" s="1612"/>
      <c r="CX13" s="1538" t="str">
        <f>IFERROR(CR13/CS13-1,"-")</f>
        <v>-</v>
      </c>
      <c r="CY13" s="281"/>
      <c r="CZ13" s="1602"/>
      <c r="DA13" s="1539"/>
      <c r="DB13" s="1539"/>
      <c r="DC13" s="1613"/>
      <c r="DD13" s="1540"/>
      <c r="DE13" s="1541" t="e">
        <f t="shared" si="4"/>
        <v>#DIV/0!</v>
      </c>
      <c r="DF13" s="1542" t="e">
        <f t="shared" si="4"/>
        <v>#DIV/0!</v>
      </c>
      <c r="DG13" s="1542" t="e">
        <f t="shared" si="4"/>
        <v>#DIV/0!</v>
      </c>
      <c r="DH13" s="1542" t="e">
        <f t="shared" si="4"/>
        <v>#DIV/0!</v>
      </c>
      <c r="DX13" s="389">
        <f t="shared" si="1"/>
        <v>0</v>
      </c>
      <c r="DY13" s="389">
        <f t="shared" si="2"/>
        <v>0</v>
      </c>
      <c r="DZ13" s="389">
        <f t="shared" si="3"/>
        <v>0</v>
      </c>
    </row>
    <row r="14" spans="1:130" ht="14.5">
      <c r="A14" s="2356" t="s">
        <v>962</v>
      </c>
      <c r="B14" s="2356"/>
      <c r="C14" s="1297"/>
      <c r="D14" s="1614"/>
      <c r="E14" s="1614"/>
      <c r="F14" s="1614"/>
      <c r="G14" s="1615"/>
      <c r="H14" s="1544"/>
      <c r="I14" s="1544"/>
      <c r="J14" s="1616"/>
      <c r="K14" s="1616"/>
      <c r="L14" s="1616"/>
      <c r="M14" s="1545"/>
      <c r="N14" s="1546"/>
      <c r="O14" s="1486"/>
      <c r="P14" s="1616"/>
      <c r="Q14" s="1616"/>
      <c r="R14" s="1616"/>
      <c r="S14" s="1545"/>
      <c r="T14" s="1546"/>
      <c r="U14" s="1486"/>
      <c r="V14" s="1616"/>
      <c r="W14" s="1616"/>
      <c r="X14" s="1616"/>
      <c r="Y14" s="1617"/>
      <c r="Z14" s="1618"/>
      <c r="AA14" s="1618"/>
      <c r="AB14" s="1546"/>
      <c r="AC14" s="1486"/>
      <c r="AD14" s="1619"/>
      <c r="AE14" s="1619"/>
      <c r="AF14" s="1619"/>
      <c r="AG14" s="1620"/>
      <c r="AH14" s="1551"/>
      <c r="AI14" s="1551"/>
      <c r="AJ14" s="1550"/>
      <c r="AK14" s="1496"/>
      <c r="AL14" s="1619"/>
      <c r="AM14" s="1619"/>
      <c r="AN14" s="1619"/>
      <c r="AO14" s="1620"/>
      <c r="AP14" s="1551"/>
      <c r="AQ14" s="1551"/>
      <c r="AR14" s="1550"/>
      <c r="AS14" s="1550"/>
      <c r="AT14" s="1496"/>
      <c r="AU14" s="1619"/>
      <c r="AV14" s="1619"/>
      <c r="AW14" s="1619"/>
      <c r="AX14" s="1620"/>
      <c r="AY14" s="1551"/>
      <c r="AZ14" s="1551"/>
      <c r="BA14" s="1550"/>
      <c r="BB14" s="1550"/>
      <c r="BC14" s="1619"/>
      <c r="BD14" s="1619"/>
      <c r="BE14" s="1619"/>
      <c r="BF14" s="1620"/>
      <c r="BG14" s="1551"/>
      <c r="BH14" s="1551"/>
      <c r="BI14" s="1550"/>
      <c r="BJ14" s="1496"/>
      <c r="BK14" s="1619"/>
      <c r="BL14" s="1619"/>
      <c r="BM14" s="1619"/>
      <c r="BN14" s="1620"/>
      <c r="BO14" s="1619"/>
      <c r="BP14" s="1551"/>
      <c r="BQ14" s="1551"/>
      <c r="BR14" s="1550"/>
      <c r="BS14" s="1496"/>
      <c r="BT14" s="1619"/>
      <c r="BU14" s="1619"/>
      <c r="BV14" s="1619"/>
      <c r="BW14" s="1619"/>
      <c r="BX14" s="1551"/>
      <c r="BY14" s="1551"/>
      <c r="BZ14" s="1550"/>
      <c r="CA14" s="1552"/>
      <c r="CB14" s="1619"/>
      <c r="CC14" s="1619"/>
      <c r="CD14" s="1619"/>
      <c r="CE14" s="1619"/>
      <c r="CF14" s="1551"/>
      <c r="CG14" s="1551"/>
      <c r="CH14" s="1550"/>
      <c r="CI14" s="1552"/>
      <c r="CJ14" s="1619"/>
      <c r="CK14" s="1619"/>
      <c r="CL14" s="1619"/>
      <c r="CM14" s="1619"/>
      <c r="CN14" s="1551"/>
      <c r="CO14" s="1551"/>
      <c r="CP14" s="1550"/>
      <c r="CQ14" s="1496"/>
      <c r="CR14" s="1621"/>
      <c r="CS14" s="1621"/>
      <c r="CT14" s="1621"/>
      <c r="CU14" s="1621"/>
      <c r="CV14" s="1622">
        <f>CR14-CT14</f>
        <v>0</v>
      </c>
      <c r="CW14" s="1622"/>
      <c r="CX14" s="1555" t="str">
        <f>IFERROR(CR14/CS14-1,"-")</f>
        <v>-</v>
      </c>
      <c r="CY14" s="281"/>
      <c r="CZ14" s="1623"/>
      <c r="DA14" s="1556"/>
      <c r="DB14" s="1556"/>
      <c r="DC14" s="1624"/>
      <c r="DD14" s="1557"/>
      <c r="DE14" s="1558" t="e">
        <f t="shared" si="4"/>
        <v>#DIV/0!</v>
      </c>
      <c r="DF14" s="1559" t="e">
        <f t="shared" si="4"/>
        <v>#DIV/0!</v>
      </c>
      <c r="DG14" s="1559" t="e">
        <f t="shared" si="4"/>
        <v>#DIV/0!</v>
      </c>
      <c r="DH14" s="1559" t="e">
        <f t="shared" si="4"/>
        <v>#DIV/0!</v>
      </c>
      <c r="DX14" s="389">
        <f t="shared" si="1"/>
        <v>0</v>
      </c>
      <c r="DY14" s="389">
        <f t="shared" si="2"/>
        <v>0</v>
      </c>
      <c r="DZ14" s="389">
        <f t="shared" si="3"/>
        <v>0</v>
      </c>
    </row>
    <row r="15" spans="1:130">
      <c r="D15" s="1625"/>
      <c r="E15" s="1626"/>
      <c r="F15" s="1626"/>
      <c r="J15" s="1625"/>
      <c r="K15" s="1625"/>
      <c r="L15" s="1625"/>
      <c r="M15" s="936"/>
      <c r="N15" s="1627"/>
      <c r="O15" s="1628"/>
      <c r="P15" s="1625"/>
      <c r="Q15" s="1625"/>
      <c r="R15" s="44"/>
      <c r="S15" s="936"/>
      <c r="T15" s="1627"/>
      <c r="U15" s="1628"/>
      <c r="V15" s="247"/>
      <c r="W15" s="44"/>
      <c r="Z15" s="282"/>
      <c r="AA15" s="44"/>
      <c r="AB15" s="1395"/>
      <c r="AC15" s="1628"/>
      <c r="AD15" s="1629"/>
      <c r="AE15" s="405"/>
      <c r="AF15" s="1629"/>
      <c r="AG15" s="281"/>
      <c r="AH15" s="385"/>
      <c r="AI15" s="405"/>
      <c r="AJ15" s="1630"/>
      <c r="AK15" s="1631"/>
      <c r="AL15" s="1629"/>
      <c r="AM15" s="405"/>
      <c r="AN15" s="1629"/>
      <c r="AO15" s="405"/>
      <c r="AP15" s="385"/>
      <c r="AQ15" s="405"/>
      <c r="AR15" s="1630"/>
      <c r="AS15" s="1630"/>
      <c r="AT15" s="1631"/>
      <c r="AU15" s="1629"/>
      <c r="AV15" s="405"/>
      <c r="AW15" s="1629"/>
      <c r="AX15" s="405"/>
      <c r="AY15" s="385"/>
      <c r="AZ15" s="405"/>
      <c r="BA15" s="1630"/>
      <c r="BB15" s="1630"/>
      <c r="BC15" s="1629"/>
      <c r="BD15" s="405"/>
      <c r="BE15" s="1629"/>
      <c r="BF15" s="405"/>
      <c r="BG15" s="385"/>
      <c r="BH15" s="405"/>
      <c r="BI15" s="1630"/>
      <c r="BJ15" s="1630"/>
      <c r="BK15" s="1629"/>
      <c r="BL15" s="405"/>
      <c r="BM15" s="1629"/>
      <c r="BN15" s="405"/>
      <c r="BO15" s="1629"/>
      <c r="BP15" s="385"/>
      <c r="BQ15" s="405"/>
      <c r="BR15" s="1630"/>
      <c r="BS15" s="1630"/>
      <c r="BT15" s="1629"/>
      <c r="BU15" s="405"/>
      <c r="BV15" s="1629"/>
      <c r="BW15" s="1629"/>
      <c r="BX15" s="385"/>
      <c r="BY15" s="405"/>
      <c r="BZ15" s="1630"/>
      <c r="CA15" s="1630"/>
      <c r="CB15" s="1629"/>
      <c r="CC15" s="1629"/>
      <c r="CD15" s="1629"/>
      <c r="CE15" s="1629"/>
      <c r="CF15" s="385"/>
      <c r="CG15" s="405"/>
      <c r="CH15" s="1630"/>
      <c r="CI15" s="1630"/>
      <c r="CJ15" s="1629"/>
      <c r="CK15" s="1629"/>
      <c r="CL15" s="1629"/>
      <c r="CM15" s="1629"/>
      <c r="CN15" s="385"/>
      <c r="CO15" s="405"/>
      <c r="CP15" s="1630"/>
      <c r="CQ15" s="1632"/>
      <c r="CR15" s="617"/>
      <c r="CS15" s="617"/>
      <c r="CT15" s="617"/>
      <c r="CU15" s="1633"/>
      <c r="CV15" s="281"/>
      <c r="CW15" s="1634"/>
      <c r="CX15" s="1630"/>
      <c r="CY15" s="281"/>
      <c r="CZ15" s="1635"/>
      <c r="DA15" s="1636"/>
      <c r="DB15" s="1636"/>
      <c r="DC15" s="281"/>
      <c r="DD15" s="1637"/>
      <c r="DE15" s="1638"/>
      <c r="DX15" s="389">
        <f t="shared" si="1"/>
        <v>0</v>
      </c>
      <c r="DY15" s="389">
        <f t="shared" si="2"/>
        <v>0</v>
      </c>
      <c r="DZ15" s="389">
        <f t="shared" si="3"/>
        <v>0</v>
      </c>
    </row>
    <row r="16" spans="1:130" ht="14.5">
      <c r="A16" s="2353" t="s">
        <v>21</v>
      </c>
      <c r="B16" s="2353"/>
      <c r="C16" s="1297"/>
      <c r="D16" s="1504"/>
      <c r="E16" s="1504"/>
      <c r="F16" s="1504"/>
      <c r="G16" s="1573"/>
      <c r="H16" s="1483"/>
      <c r="I16" s="1483"/>
      <c r="J16" s="1386"/>
      <c r="K16" s="1386"/>
      <c r="L16" s="1386"/>
      <c r="M16" s="1575"/>
      <c r="N16" s="1576"/>
      <c r="O16" s="1639"/>
      <c r="P16" s="1386"/>
      <c r="Q16" s="1386"/>
      <c r="R16" s="1386"/>
      <c r="S16" s="1575"/>
      <c r="T16" s="1576"/>
      <c r="U16" s="1639"/>
      <c r="V16" s="1386"/>
      <c r="W16" s="1640"/>
      <c r="X16" s="1386"/>
      <c r="Y16" s="1386"/>
      <c r="Z16" s="1328"/>
      <c r="AA16" s="1641"/>
      <c r="AB16" s="1580"/>
      <c r="AC16" s="1639"/>
      <c r="AD16" s="1510"/>
      <c r="AE16" s="1642"/>
      <c r="AF16" s="1510"/>
      <c r="AG16" s="1510"/>
      <c r="AH16" s="1643"/>
      <c r="AI16" s="1644"/>
      <c r="AJ16" s="1584"/>
      <c r="AK16" s="1645"/>
      <c r="AL16" s="1510"/>
      <c r="AM16" s="1510"/>
      <c r="AN16" s="1510"/>
      <c r="AO16" s="1642"/>
      <c r="AP16" s="1643"/>
      <c r="AQ16" s="1644"/>
      <c r="AR16" s="1584"/>
      <c r="AS16" s="1584"/>
      <c r="AT16" s="1645"/>
      <c r="AU16" s="1510"/>
      <c r="AV16" s="1510"/>
      <c r="AW16" s="1510"/>
      <c r="AX16" s="1642"/>
      <c r="AY16" s="1643"/>
      <c r="AZ16" s="1644"/>
      <c r="BA16" s="1584"/>
      <c r="BB16" s="1584"/>
      <c r="BC16" s="1510"/>
      <c r="BD16" s="1510"/>
      <c r="BE16" s="1510"/>
      <c r="BF16" s="1642"/>
      <c r="BG16" s="1643"/>
      <c r="BH16" s="1644"/>
      <c r="BI16" s="1584"/>
      <c r="BJ16" s="1645"/>
      <c r="BK16" s="1510"/>
      <c r="BL16" s="1510"/>
      <c r="BM16" s="1510"/>
      <c r="BN16" s="1510"/>
      <c r="BO16" s="1510"/>
      <c r="BP16" s="1643"/>
      <c r="BQ16" s="1644"/>
      <c r="BR16" s="1584"/>
      <c r="BS16" s="1645"/>
      <c r="BT16" s="1510"/>
      <c r="BU16" s="1510"/>
      <c r="BV16" s="1510"/>
      <c r="BW16" s="1510"/>
      <c r="BX16" s="1643"/>
      <c r="BY16" s="1644"/>
      <c r="BZ16" s="1584"/>
      <c r="CA16" s="1646"/>
      <c r="CB16" s="1510"/>
      <c r="CC16" s="1510"/>
      <c r="CD16" s="1510"/>
      <c r="CE16" s="1510"/>
      <c r="CF16" s="1643"/>
      <c r="CG16" s="1644"/>
      <c r="CH16" s="1584"/>
      <c r="CI16" s="1646"/>
      <c r="CJ16" s="1510"/>
      <c r="CK16" s="1510"/>
      <c r="CL16" s="1510"/>
      <c r="CM16" s="1510"/>
      <c r="CN16" s="1643"/>
      <c r="CO16" s="1644"/>
      <c r="CP16" s="1584"/>
      <c r="CQ16" s="1514"/>
      <c r="CR16" s="1500"/>
      <c r="CS16" s="1500"/>
      <c r="CT16" s="1500"/>
      <c r="CU16" s="1500"/>
      <c r="CV16" s="1589">
        <f>CR16-CT16</f>
        <v>0</v>
      </c>
      <c r="CW16" s="1647"/>
      <c r="CX16" s="1499" t="str">
        <f>IFERROR(CR16/CS16-1,"-")</f>
        <v>-</v>
      </c>
      <c r="CY16" s="281"/>
      <c r="CZ16" s="1497"/>
      <c r="DA16" s="1500"/>
      <c r="DB16" s="1500"/>
      <c r="DC16" s="1497"/>
      <c r="DD16" s="1500"/>
      <c r="DE16" s="1502" t="e">
        <f t="shared" ref="DE16:DH19" si="5">CZ16/$DD16-1</f>
        <v>#DIV/0!</v>
      </c>
      <c r="DF16" s="1503" t="e">
        <f t="shared" si="5"/>
        <v>#DIV/0!</v>
      </c>
      <c r="DG16" s="1503" t="e">
        <f t="shared" si="5"/>
        <v>#DIV/0!</v>
      </c>
      <c r="DH16" s="1503" t="e">
        <f t="shared" si="5"/>
        <v>#DIV/0!</v>
      </c>
      <c r="DI16" s="280"/>
      <c r="DX16" s="389">
        <f t="shared" si="1"/>
        <v>0</v>
      </c>
      <c r="DY16" s="389">
        <f t="shared" si="2"/>
        <v>0</v>
      </c>
      <c r="DZ16" s="389">
        <f t="shared" si="3"/>
        <v>0</v>
      </c>
    </row>
    <row r="17" spans="1:130" ht="14.5">
      <c r="A17" s="2355" t="s">
        <v>960</v>
      </c>
      <c r="B17" s="2355"/>
      <c r="C17" s="1297"/>
      <c r="D17" s="1504"/>
      <c r="E17" s="1504"/>
      <c r="F17" s="1504"/>
      <c r="G17" s="1648"/>
      <c r="H17" s="1505"/>
      <c r="I17" s="1505"/>
      <c r="J17" s="1386"/>
      <c r="K17" s="1386"/>
      <c r="L17" s="1386"/>
      <c r="M17" s="1506"/>
      <c r="N17" s="1507"/>
      <c r="O17" s="1508"/>
      <c r="P17" s="1386"/>
      <c r="Q17" s="1386"/>
      <c r="R17" s="1386"/>
      <c r="S17" s="1506"/>
      <c r="T17" s="1507"/>
      <c r="U17" s="1508"/>
      <c r="V17" s="1386"/>
      <c r="W17" s="1386"/>
      <c r="X17" s="1386"/>
      <c r="Y17" s="1387"/>
      <c r="Z17" s="1509"/>
      <c r="AA17" s="1509"/>
      <c r="AB17" s="1507"/>
      <c r="AC17" s="1508"/>
      <c r="AD17" s="1510"/>
      <c r="AE17" s="1510"/>
      <c r="AF17" s="1510"/>
      <c r="AG17" s="1511"/>
      <c r="AH17" s="1512"/>
      <c r="AI17" s="1512"/>
      <c r="AJ17" s="1513"/>
      <c r="AK17" s="1514"/>
      <c r="AL17" s="1510"/>
      <c r="AM17" s="1510"/>
      <c r="AN17" s="1510"/>
      <c r="AO17" s="1511"/>
      <c r="AP17" s="1512"/>
      <c r="AQ17" s="1512"/>
      <c r="AR17" s="1513"/>
      <c r="AS17" s="1513"/>
      <c r="AT17" s="1514"/>
      <c r="AU17" s="1510"/>
      <c r="AV17" s="1510"/>
      <c r="AW17" s="1510"/>
      <c r="AX17" s="1511"/>
      <c r="AY17" s="1512"/>
      <c r="AZ17" s="1512"/>
      <c r="BA17" s="1513"/>
      <c r="BB17" s="1513"/>
      <c r="BC17" s="1510"/>
      <c r="BD17" s="1510"/>
      <c r="BE17" s="1510"/>
      <c r="BF17" s="1511"/>
      <c r="BG17" s="1512"/>
      <c r="BH17" s="1512"/>
      <c r="BI17" s="1513"/>
      <c r="BJ17" s="1514"/>
      <c r="BK17" s="1510"/>
      <c r="BL17" s="1510"/>
      <c r="BM17" s="1510"/>
      <c r="BN17" s="1511"/>
      <c r="BO17" s="1510"/>
      <c r="BP17" s="1512"/>
      <c r="BQ17" s="1512"/>
      <c r="BR17" s="1513"/>
      <c r="BS17" s="1514"/>
      <c r="BT17" s="1510"/>
      <c r="BU17" s="1510"/>
      <c r="BV17" s="1510"/>
      <c r="BW17" s="1510"/>
      <c r="BX17" s="1512"/>
      <c r="BY17" s="1512"/>
      <c r="BZ17" s="1513"/>
      <c r="CA17" s="1515"/>
      <c r="CB17" s="1510"/>
      <c r="CC17" s="1510"/>
      <c r="CD17" s="1510"/>
      <c r="CE17" s="1510"/>
      <c r="CF17" s="1512"/>
      <c r="CG17" s="1512"/>
      <c r="CH17" s="1513"/>
      <c r="CI17" s="1515"/>
      <c r="CJ17" s="1510"/>
      <c r="CK17" s="1510"/>
      <c r="CL17" s="1510"/>
      <c r="CM17" s="1510"/>
      <c r="CN17" s="1512"/>
      <c r="CO17" s="1512"/>
      <c r="CP17" s="1513"/>
      <c r="CQ17" s="1514"/>
      <c r="CR17" s="1539"/>
      <c r="CS17" s="1539"/>
      <c r="CT17" s="1539"/>
      <c r="CU17" s="1539"/>
      <c r="CV17" s="1649">
        <f>CR17-CT17</f>
        <v>0</v>
      </c>
      <c r="CW17" s="1649"/>
      <c r="CX17" s="1518" t="str">
        <f>IFERROR(CR17/CS17-1,"-")</f>
        <v>-</v>
      </c>
      <c r="CY17" s="281"/>
      <c r="CZ17" s="1650"/>
      <c r="DA17" s="1519"/>
      <c r="DB17" s="1519"/>
      <c r="DC17" s="1516"/>
      <c r="DD17" s="1520"/>
      <c r="DE17" s="1521" t="e">
        <f t="shared" si="5"/>
        <v>#DIV/0!</v>
      </c>
      <c r="DF17" s="1522" t="e">
        <f t="shared" si="5"/>
        <v>#DIV/0!</v>
      </c>
      <c r="DG17" s="1522" t="e">
        <f t="shared" si="5"/>
        <v>#DIV/0!</v>
      </c>
      <c r="DH17" s="1522" t="e">
        <f t="shared" si="5"/>
        <v>#DIV/0!</v>
      </c>
      <c r="DI17" s="47"/>
      <c r="DJ17" s="280"/>
      <c r="DX17" s="389">
        <f t="shared" si="1"/>
        <v>0</v>
      </c>
      <c r="DY17" s="389">
        <f t="shared" si="2"/>
        <v>0</v>
      </c>
      <c r="DZ17" s="389">
        <f t="shared" si="3"/>
        <v>0</v>
      </c>
    </row>
    <row r="18" spans="1:130" ht="14.5">
      <c r="A18" s="1523" t="s">
        <v>961</v>
      </c>
      <c r="B18" s="1524"/>
      <c r="C18" s="1297"/>
      <c r="D18" s="1396"/>
      <c r="E18" s="1396"/>
      <c r="F18" s="1396"/>
      <c r="G18" s="1651"/>
      <c r="H18" s="1525"/>
      <c r="I18" s="1525"/>
      <c r="J18" s="1354"/>
      <c r="K18" s="1354"/>
      <c r="L18" s="1354"/>
      <c r="M18" s="1526"/>
      <c r="N18" s="1527"/>
      <c r="O18" s="1528"/>
      <c r="P18" s="1354"/>
      <c r="Q18" s="1354"/>
      <c r="R18" s="1354"/>
      <c r="S18" s="1526"/>
      <c r="T18" s="1527"/>
      <c r="U18" s="1528"/>
      <c r="V18" s="1354"/>
      <c r="W18" s="1354"/>
      <c r="X18" s="1354"/>
      <c r="Y18" s="1335"/>
      <c r="Z18" s="1529"/>
      <c r="AA18" s="1529"/>
      <c r="AB18" s="1527"/>
      <c r="AC18" s="1528"/>
      <c r="AD18" s="1530"/>
      <c r="AE18" s="1530"/>
      <c r="AF18" s="1530"/>
      <c r="AG18" s="1531"/>
      <c r="AH18" s="1532"/>
      <c r="AI18" s="1532"/>
      <c r="AJ18" s="1533"/>
      <c r="AK18" s="1534"/>
      <c r="AL18" s="1530"/>
      <c r="AM18" s="1530"/>
      <c r="AN18" s="1530"/>
      <c r="AO18" s="1531"/>
      <c r="AP18" s="1532"/>
      <c r="AQ18" s="1532"/>
      <c r="AR18" s="1533"/>
      <c r="AS18" s="1533"/>
      <c r="AT18" s="1534"/>
      <c r="AU18" s="1530"/>
      <c r="AV18" s="1530"/>
      <c r="AW18" s="1530"/>
      <c r="AX18" s="1531"/>
      <c r="AY18" s="1532"/>
      <c r="AZ18" s="1532"/>
      <c r="BA18" s="1533"/>
      <c r="BB18" s="1533"/>
      <c r="BC18" s="1530"/>
      <c r="BD18" s="1530"/>
      <c r="BE18" s="1530"/>
      <c r="BF18" s="1531"/>
      <c r="BG18" s="1532"/>
      <c r="BH18" s="1532"/>
      <c r="BI18" s="1533"/>
      <c r="BJ18" s="1534"/>
      <c r="BK18" s="1530"/>
      <c r="BL18" s="1530"/>
      <c r="BM18" s="1530"/>
      <c r="BN18" s="1531"/>
      <c r="BO18" s="1530"/>
      <c r="BP18" s="1532"/>
      <c r="BQ18" s="1532"/>
      <c r="BR18" s="1533"/>
      <c r="BS18" s="1534"/>
      <c r="BT18" s="1530"/>
      <c r="BU18" s="1530"/>
      <c r="BV18" s="1530"/>
      <c r="BW18" s="1530"/>
      <c r="BX18" s="1532"/>
      <c r="BY18" s="1532"/>
      <c r="BZ18" s="1533"/>
      <c r="CA18" s="1535"/>
      <c r="CB18" s="1530"/>
      <c r="CC18" s="1530"/>
      <c r="CD18" s="1530"/>
      <c r="CE18" s="1530"/>
      <c r="CF18" s="1532"/>
      <c r="CG18" s="1532"/>
      <c r="CH18" s="1533"/>
      <c r="CI18" s="1535"/>
      <c r="CJ18" s="1530"/>
      <c r="CK18" s="1530"/>
      <c r="CL18" s="1530"/>
      <c r="CM18" s="1530"/>
      <c r="CN18" s="1532"/>
      <c r="CO18" s="1532"/>
      <c r="CP18" s="1533"/>
      <c r="CQ18" s="1534"/>
      <c r="CR18" s="1539"/>
      <c r="CS18" s="1539"/>
      <c r="CT18" s="1539"/>
      <c r="CU18" s="1539"/>
      <c r="CV18" s="1652">
        <f>CR18-CT18</f>
        <v>0</v>
      </c>
      <c r="CW18" s="1652"/>
      <c r="CX18" s="1538" t="str">
        <f>IFERROR(CR18/CS18-1,"-")</f>
        <v>-</v>
      </c>
      <c r="CY18" s="281"/>
      <c r="CZ18" s="1650"/>
      <c r="DA18" s="1539"/>
      <c r="DB18" s="1539"/>
      <c r="DC18" s="1536"/>
      <c r="DD18" s="1540"/>
      <c r="DE18" s="1541" t="e">
        <f t="shared" si="5"/>
        <v>#DIV/0!</v>
      </c>
      <c r="DF18" s="1542" t="e">
        <f t="shared" si="5"/>
        <v>#DIV/0!</v>
      </c>
      <c r="DG18" s="1542" t="e">
        <f t="shared" si="5"/>
        <v>#DIV/0!</v>
      </c>
      <c r="DH18" s="1542" t="e">
        <f t="shared" si="5"/>
        <v>#DIV/0!</v>
      </c>
      <c r="DI18" s="47"/>
      <c r="DJ18" s="280"/>
      <c r="DX18" s="389">
        <f t="shared" si="1"/>
        <v>0</v>
      </c>
      <c r="DY18" s="389">
        <f t="shared" si="2"/>
        <v>0</v>
      </c>
      <c r="DZ18" s="389">
        <f t="shared" si="3"/>
        <v>0</v>
      </c>
    </row>
    <row r="19" spans="1:130" ht="14.5">
      <c r="A19" s="2356" t="s">
        <v>962</v>
      </c>
      <c r="B19" s="2356"/>
      <c r="C19" s="1297"/>
      <c r="D19" s="1543"/>
      <c r="E19" s="1543"/>
      <c r="F19" s="1543"/>
      <c r="G19" s="1653"/>
      <c r="H19" s="1544"/>
      <c r="I19" s="1544"/>
      <c r="J19" s="1365"/>
      <c r="K19" s="1365"/>
      <c r="L19" s="1365"/>
      <c r="M19" s="1545"/>
      <c r="N19" s="1546"/>
      <c r="O19" s="1486"/>
      <c r="P19" s="1365"/>
      <c r="Q19" s="1365"/>
      <c r="R19" s="1365"/>
      <c r="S19" s="1545"/>
      <c r="T19" s="1546"/>
      <c r="U19" s="1486"/>
      <c r="V19" s="1365"/>
      <c r="W19" s="1365"/>
      <c r="X19" s="1365"/>
      <c r="Y19" s="1366"/>
      <c r="Z19" s="1547"/>
      <c r="AA19" s="1547"/>
      <c r="AB19" s="1546"/>
      <c r="AC19" s="1486"/>
      <c r="AD19" s="1548"/>
      <c r="AE19" s="1548"/>
      <c r="AF19" s="1548"/>
      <c r="AG19" s="1491"/>
      <c r="AH19" s="1549"/>
      <c r="AI19" s="1549"/>
      <c r="AJ19" s="1550"/>
      <c r="AK19" s="1496"/>
      <c r="AL19" s="1548"/>
      <c r="AM19" s="1548"/>
      <c r="AN19" s="1548"/>
      <c r="AO19" s="1491"/>
      <c r="AP19" s="1549"/>
      <c r="AQ19" s="1549"/>
      <c r="AR19" s="1550"/>
      <c r="AS19" s="1550"/>
      <c r="AT19" s="1496"/>
      <c r="AU19" s="1548"/>
      <c r="AV19" s="1548"/>
      <c r="AW19" s="1548"/>
      <c r="AX19" s="1491"/>
      <c r="AY19" s="1549"/>
      <c r="AZ19" s="1549"/>
      <c r="BA19" s="1550"/>
      <c r="BB19" s="1550"/>
      <c r="BC19" s="1548"/>
      <c r="BD19" s="1548"/>
      <c r="BE19" s="1548"/>
      <c r="BF19" s="1491"/>
      <c r="BG19" s="1549"/>
      <c r="BH19" s="1549"/>
      <c r="BI19" s="1550"/>
      <c r="BJ19" s="1496"/>
      <c r="BK19" s="1548"/>
      <c r="BL19" s="1548"/>
      <c r="BM19" s="1548"/>
      <c r="BN19" s="1491"/>
      <c r="BO19" s="1548"/>
      <c r="BP19" s="1549"/>
      <c r="BQ19" s="1549"/>
      <c r="BR19" s="1550"/>
      <c r="BS19" s="1496"/>
      <c r="BT19" s="1548"/>
      <c r="BU19" s="1548"/>
      <c r="BV19" s="1548"/>
      <c r="BW19" s="1548"/>
      <c r="BX19" s="1549"/>
      <c r="BY19" s="1549"/>
      <c r="BZ19" s="1550"/>
      <c r="CA19" s="1552"/>
      <c r="CB19" s="1548"/>
      <c r="CC19" s="1548"/>
      <c r="CD19" s="1548"/>
      <c r="CE19" s="1548"/>
      <c r="CF19" s="1549"/>
      <c r="CG19" s="1549"/>
      <c r="CH19" s="1550"/>
      <c r="CI19" s="1552"/>
      <c r="CJ19" s="1548"/>
      <c r="CK19" s="1548"/>
      <c r="CL19" s="1548"/>
      <c r="CM19" s="1548"/>
      <c r="CN19" s="1549"/>
      <c r="CO19" s="1549"/>
      <c r="CP19" s="1550"/>
      <c r="CQ19" s="1496"/>
      <c r="CR19" s="1556"/>
      <c r="CS19" s="1556"/>
      <c r="CT19" s="1556"/>
      <c r="CU19" s="1556"/>
      <c r="CV19" s="1654">
        <f>CR19-CT19</f>
        <v>0</v>
      </c>
      <c r="CW19" s="1654"/>
      <c r="CX19" s="1555" t="str">
        <f>IFERROR(CR19/CS19-1,"-")</f>
        <v>-</v>
      </c>
      <c r="CY19" s="281"/>
      <c r="CZ19" s="1655"/>
      <c r="DA19" s="1556"/>
      <c r="DB19" s="1556"/>
      <c r="DC19" s="1553"/>
      <c r="DD19" s="1557"/>
      <c r="DE19" s="1558" t="e">
        <f t="shared" si="5"/>
        <v>#DIV/0!</v>
      </c>
      <c r="DF19" s="1559" t="e">
        <f t="shared" si="5"/>
        <v>#DIV/0!</v>
      </c>
      <c r="DG19" s="1559" t="e">
        <f t="shared" si="5"/>
        <v>#DIV/0!</v>
      </c>
      <c r="DH19" s="1559" t="e">
        <f t="shared" si="5"/>
        <v>#DIV/0!</v>
      </c>
      <c r="DI19" s="47"/>
      <c r="DJ19" s="280"/>
      <c r="DX19" s="389">
        <f t="shared" si="1"/>
        <v>0</v>
      </c>
      <c r="DY19" s="389">
        <f t="shared" si="2"/>
        <v>0</v>
      </c>
      <c r="DZ19" s="389">
        <f t="shared" si="3"/>
        <v>0</v>
      </c>
    </row>
    <row r="20" spans="1:130" ht="14.5">
      <c r="D20" s="1395"/>
      <c r="E20" s="1326"/>
      <c r="F20" s="1006"/>
      <c r="J20" s="1395"/>
      <c r="K20" s="1323"/>
      <c r="M20" s="936"/>
      <c r="N20" s="46"/>
      <c r="P20" s="1395"/>
      <c r="Q20" s="1323"/>
      <c r="S20" s="936"/>
      <c r="T20" s="46"/>
      <c r="V20" s="1395"/>
      <c r="W20" s="1323"/>
      <c r="Z20" s="282"/>
      <c r="AA20" s="44"/>
      <c r="AB20" s="1395"/>
      <c r="AD20" s="1630"/>
      <c r="AE20" s="1656"/>
      <c r="AF20" s="281"/>
      <c r="AG20" s="281"/>
      <c r="AH20" s="385"/>
      <c r="AI20" s="405"/>
      <c r="AJ20" s="1630"/>
      <c r="AK20" s="1630"/>
      <c r="AL20" s="1630"/>
      <c r="AM20" s="1656"/>
      <c r="AN20" s="281"/>
      <c r="AO20" s="281"/>
      <c r="AP20" s="385"/>
      <c r="AQ20" s="405"/>
      <c r="AR20" s="1630"/>
      <c r="AS20" s="1630"/>
      <c r="AT20" s="1630"/>
      <c r="AU20" s="1630"/>
      <c r="AV20" s="1656"/>
      <c r="AW20" s="281"/>
      <c r="AX20" s="281"/>
      <c r="AY20" s="385"/>
      <c r="AZ20" s="405"/>
      <c r="BA20" s="1630"/>
      <c r="BB20" s="1630"/>
      <c r="BC20" s="1630"/>
      <c r="BD20" s="1656"/>
      <c r="BE20" s="281"/>
      <c r="BF20" s="281"/>
      <c r="BG20" s="385"/>
      <c r="BH20" s="405"/>
      <c r="BI20" s="1630"/>
      <c r="BJ20" s="1630"/>
      <c r="BK20" s="1630"/>
      <c r="BL20" s="1656"/>
      <c r="BM20" s="281"/>
      <c r="BN20" s="281"/>
      <c r="BO20" s="1630"/>
      <c r="BP20" s="385"/>
      <c r="BQ20" s="405"/>
      <c r="BR20" s="1630"/>
      <c r="BS20" s="1630"/>
      <c r="BT20" s="1630"/>
      <c r="BU20" s="1656"/>
      <c r="BV20" s="281"/>
      <c r="BW20" s="1630"/>
      <c r="BX20" s="385"/>
      <c r="BY20" s="405"/>
      <c r="BZ20" s="1630"/>
      <c r="CA20" s="1630"/>
      <c r="CB20" s="1630"/>
      <c r="CC20" s="1656"/>
      <c r="CD20" s="281"/>
      <c r="CE20" s="1630"/>
      <c r="CF20" s="385"/>
      <c r="CG20" s="405"/>
      <c r="CH20" s="1630"/>
      <c r="CI20" s="1630"/>
      <c r="CJ20" s="1630"/>
      <c r="CK20" s="1656"/>
      <c r="CL20" s="281"/>
      <c r="CM20" s="1630"/>
      <c r="CN20" s="385"/>
      <c r="CO20" s="405"/>
      <c r="CP20" s="1630"/>
      <c r="CQ20" s="1632"/>
      <c r="CR20" s="1633"/>
      <c r="CS20" s="1633"/>
      <c r="CT20" s="1633"/>
      <c r="CU20" s="1633"/>
      <c r="CV20" s="281"/>
      <c r="CW20" s="281"/>
      <c r="CX20" s="1630"/>
      <c r="CY20" s="281"/>
      <c r="CZ20" s="1657"/>
      <c r="DA20" s="1636"/>
      <c r="DB20" s="1636"/>
      <c r="DC20" s="281"/>
      <c r="DD20" s="1637"/>
      <c r="DE20" s="1638"/>
      <c r="DX20" s="389">
        <f t="shared" si="1"/>
        <v>0</v>
      </c>
      <c r="DY20" s="389">
        <f t="shared" si="2"/>
        <v>0</v>
      </c>
      <c r="DZ20" s="389">
        <f t="shared" si="3"/>
        <v>0</v>
      </c>
    </row>
    <row r="21" spans="1:130" ht="14.5">
      <c r="A21" s="2353" t="s">
        <v>964</v>
      </c>
      <c r="B21" s="2353"/>
      <c r="C21" s="1297"/>
      <c r="D21" s="1340"/>
      <c r="E21" s="1340"/>
      <c r="F21" s="1340"/>
      <c r="G21" s="1331"/>
      <c r="H21" s="1483"/>
      <c r="I21" s="1483"/>
      <c r="J21" s="1322"/>
      <c r="K21" s="1322"/>
      <c r="L21" s="1322"/>
      <c r="M21" s="1575"/>
      <c r="N21" s="1576"/>
      <c r="O21" s="1577"/>
      <c r="P21" s="1322"/>
      <c r="Q21" s="1322"/>
      <c r="R21" s="1322"/>
      <c r="S21" s="1575"/>
      <c r="T21" s="1576"/>
      <c r="U21" s="1577"/>
      <c r="V21" s="1322"/>
      <c r="W21" s="1322"/>
      <c r="X21" s="1322"/>
      <c r="Y21" s="1322"/>
      <c r="Z21" s="1578"/>
      <c r="AA21" s="1579"/>
      <c r="AB21" s="1580"/>
      <c r="AC21" s="1577"/>
      <c r="AD21" s="1490"/>
      <c r="AE21" s="1490"/>
      <c r="AF21" s="1490"/>
      <c r="AG21" s="1490"/>
      <c r="AH21" s="1582"/>
      <c r="AI21" s="1583"/>
      <c r="AJ21" s="1584"/>
      <c r="AK21" s="1585"/>
      <c r="AL21" s="1490"/>
      <c r="AM21" s="1490"/>
      <c r="AN21" s="1490"/>
      <c r="AO21" s="1490"/>
      <c r="AP21" s="1582"/>
      <c r="AQ21" s="1583"/>
      <c r="AR21" s="1584"/>
      <c r="AS21" s="1584"/>
      <c r="AT21" s="1585"/>
      <c r="AU21" s="1490"/>
      <c r="AV21" s="1490"/>
      <c r="AW21" s="1490"/>
      <c r="AX21" s="1490"/>
      <c r="AY21" s="1582"/>
      <c r="AZ21" s="1583"/>
      <c r="BA21" s="1584"/>
      <c r="BB21" s="1584"/>
      <c r="BC21" s="1490"/>
      <c r="BD21" s="1490"/>
      <c r="BE21" s="1490"/>
      <c r="BF21" s="1490"/>
      <c r="BG21" s="1582"/>
      <c r="BH21" s="1583"/>
      <c r="BI21" s="1584"/>
      <c r="BJ21" s="1585"/>
      <c r="BK21" s="1490"/>
      <c r="BL21" s="1490"/>
      <c r="BM21" s="1490"/>
      <c r="BN21" s="1490"/>
      <c r="BO21" s="1490"/>
      <c r="BP21" s="1582"/>
      <c r="BQ21" s="1583"/>
      <c r="BR21" s="1584"/>
      <c r="BS21" s="1585"/>
      <c r="BT21" s="1490"/>
      <c r="BU21" s="1490"/>
      <c r="BV21" s="1490"/>
      <c r="BW21" s="1490"/>
      <c r="BX21" s="1582"/>
      <c r="BY21" s="1583"/>
      <c r="BZ21" s="1584"/>
      <c r="CA21" s="1586"/>
      <c r="CB21" s="1490"/>
      <c r="CC21" s="1490"/>
      <c r="CD21" s="1490"/>
      <c r="CE21" s="1490"/>
      <c r="CF21" s="1582"/>
      <c r="CG21" s="1583"/>
      <c r="CH21" s="1584"/>
      <c r="CI21" s="1586"/>
      <c r="CJ21" s="1490"/>
      <c r="CK21" s="1490"/>
      <c r="CL21" s="1490"/>
      <c r="CM21" s="1490"/>
      <c r="CN21" s="1582"/>
      <c r="CO21" s="1583"/>
      <c r="CP21" s="1584"/>
      <c r="CQ21" s="1587"/>
      <c r="CR21" s="1658"/>
      <c r="CS21" s="1658"/>
      <c r="CT21" s="1658"/>
      <c r="CU21" s="1658"/>
      <c r="CV21" s="1498">
        <f>CR21-CT21</f>
        <v>0</v>
      </c>
      <c r="CW21" s="1498"/>
      <c r="CX21" s="1499" t="str">
        <f>IFERROR(CR21/CS21-1,"-")</f>
        <v>-</v>
      </c>
      <c r="CY21" s="281"/>
      <c r="CZ21" s="1497"/>
      <c r="DA21" s="1500"/>
      <c r="DB21" s="1500"/>
      <c r="DC21" s="1497"/>
      <c r="DD21" s="1501"/>
      <c r="DE21" s="1502" t="e">
        <f t="shared" ref="DE21:DH24" si="6">CZ21/$DD21-1</f>
        <v>#DIV/0!</v>
      </c>
      <c r="DF21" s="1503" t="e">
        <f t="shared" si="6"/>
        <v>#DIV/0!</v>
      </c>
      <c r="DG21" s="1503" t="e">
        <f t="shared" si="6"/>
        <v>#DIV/0!</v>
      </c>
      <c r="DH21" s="1503" t="e">
        <f t="shared" si="6"/>
        <v>#DIV/0!</v>
      </c>
      <c r="DX21" s="389">
        <f t="shared" si="1"/>
        <v>0</v>
      </c>
      <c r="DY21" s="389">
        <f t="shared" si="2"/>
        <v>0</v>
      </c>
      <c r="DZ21" s="389">
        <f t="shared" si="3"/>
        <v>0</v>
      </c>
    </row>
    <row r="22" spans="1:130" ht="14.5">
      <c r="A22" s="2355" t="s">
        <v>960</v>
      </c>
      <c r="B22" s="2355"/>
      <c r="C22" s="1297"/>
      <c r="D22" s="1504"/>
      <c r="E22" s="1504"/>
      <c r="F22" s="1504"/>
      <c r="G22" s="1392"/>
      <c r="H22" s="1505"/>
      <c r="I22" s="1505"/>
      <c r="J22" s="1386"/>
      <c r="K22" s="1386"/>
      <c r="L22" s="1386"/>
      <c r="M22" s="1506"/>
      <c r="N22" s="1507"/>
      <c r="O22" s="1508"/>
      <c r="P22" s="1386"/>
      <c r="Q22" s="1386"/>
      <c r="R22" s="1386"/>
      <c r="S22" s="1506"/>
      <c r="T22" s="1507"/>
      <c r="U22" s="1508"/>
      <c r="V22" s="1386"/>
      <c r="W22" s="1386"/>
      <c r="X22" s="1386"/>
      <c r="Y22" s="1386"/>
      <c r="Z22" s="1596"/>
      <c r="AA22" s="1596"/>
      <c r="AB22" s="1507"/>
      <c r="AC22" s="1508"/>
      <c r="AD22" s="1510"/>
      <c r="AE22" s="1510"/>
      <c r="AF22" s="1510"/>
      <c r="AG22" s="1510"/>
      <c r="AH22" s="1599"/>
      <c r="AI22" s="1599"/>
      <c r="AJ22" s="1513"/>
      <c r="AK22" s="1514"/>
      <c r="AL22" s="1510"/>
      <c r="AM22" s="1510"/>
      <c r="AN22" s="1510"/>
      <c r="AO22" s="1510"/>
      <c r="AP22" s="1599"/>
      <c r="AQ22" s="1599"/>
      <c r="AR22" s="1513"/>
      <c r="AS22" s="1513"/>
      <c r="AT22" s="1514"/>
      <c r="AU22" s="1510"/>
      <c r="AV22" s="1510"/>
      <c r="AW22" s="1510"/>
      <c r="AX22" s="1510"/>
      <c r="AY22" s="1599"/>
      <c r="AZ22" s="1599"/>
      <c r="BA22" s="1513"/>
      <c r="BB22" s="1513"/>
      <c r="BC22" s="1510"/>
      <c r="BD22" s="1510"/>
      <c r="BE22" s="1510"/>
      <c r="BF22" s="1510"/>
      <c r="BG22" s="1599"/>
      <c r="BH22" s="1599"/>
      <c r="BI22" s="1513"/>
      <c r="BJ22" s="1514"/>
      <c r="BK22" s="1510"/>
      <c r="BL22" s="1510"/>
      <c r="BM22" s="1510"/>
      <c r="BN22" s="1510"/>
      <c r="BO22" s="1510"/>
      <c r="BP22" s="1599"/>
      <c r="BQ22" s="1599"/>
      <c r="BR22" s="1513"/>
      <c r="BS22" s="1514"/>
      <c r="BT22" s="1510"/>
      <c r="BU22" s="1510"/>
      <c r="BV22" s="1510"/>
      <c r="BW22" s="1510"/>
      <c r="BX22" s="1599"/>
      <c r="BY22" s="1599"/>
      <c r="BZ22" s="1513"/>
      <c r="CA22" s="1515"/>
      <c r="CB22" s="1510"/>
      <c r="CC22" s="1510"/>
      <c r="CD22" s="1510"/>
      <c r="CE22" s="1510"/>
      <c r="CF22" s="1599"/>
      <c r="CG22" s="1599"/>
      <c r="CH22" s="1513"/>
      <c r="CI22" s="1515"/>
      <c r="CJ22" s="1510"/>
      <c r="CK22" s="1510"/>
      <c r="CL22" s="1510"/>
      <c r="CM22" s="1510"/>
      <c r="CN22" s="1599"/>
      <c r="CO22" s="1599"/>
      <c r="CP22" s="1513"/>
      <c r="CQ22" s="1514"/>
      <c r="CR22" s="1659"/>
      <c r="CS22" s="1659"/>
      <c r="CT22" s="1659"/>
      <c r="CU22" s="1659"/>
      <c r="CV22" s="1517">
        <f>CR22-CT22</f>
        <v>0</v>
      </c>
      <c r="CW22" s="1517"/>
      <c r="CX22" s="1518" t="str">
        <f>IFERROR(CR22/CS22-1,"-")</f>
        <v>-</v>
      </c>
      <c r="CY22" s="281"/>
      <c r="CZ22" s="1516"/>
      <c r="DA22" s="1519"/>
      <c r="DB22" s="1519"/>
      <c r="DC22" s="1516"/>
      <c r="DD22" s="1520"/>
      <c r="DE22" s="1521" t="e">
        <f t="shared" si="6"/>
        <v>#DIV/0!</v>
      </c>
      <c r="DF22" s="1522" t="e">
        <f t="shared" si="6"/>
        <v>#DIV/0!</v>
      </c>
      <c r="DG22" s="1522" t="e">
        <f t="shared" si="6"/>
        <v>#DIV/0!</v>
      </c>
      <c r="DH22" s="1522" t="e">
        <f t="shared" si="6"/>
        <v>#DIV/0!</v>
      </c>
      <c r="DX22" s="389">
        <f t="shared" si="1"/>
        <v>0</v>
      </c>
      <c r="DY22" s="389">
        <f t="shared" si="2"/>
        <v>0</v>
      </c>
      <c r="DZ22" s="389">
        <f t="shared" si="3"/>
        <v>0</v>
      </c>
    </row>
    <row r="23" spans="1:130" ht="14.5">
      <c r="A23" s="1523" t="s">
        <v>961</v>
      </c>
      <c r="B23" s="1524"/>
      <c r="C23" s="1297"/>
      <c r="D23" s="1396"/>
      <c r="E23" s="1396"/>
      <c r="F23" s="1396"/>
      <c r="G23" s="1359"/>
      <c r="H23" s="1525"/>
      <c r="I23" s="1525"/>
      <c r="J23" s="1354"/>
      <c r="K23" s="1354"/>
      <c r="L23" s="1354"/>
      <c r="M23" s="1526"/>
      <c r="N23" s="1527"/>
      <c r="O23" s="1528"/>
      <c r="P23" s="1354"/>
      <c r="Q23" s="1354"/>
      <c r="R23" s="1354"/>
      <c r="S23" s="1526"/>
      <c r="T23" s="1527"/>
      <c r="U23" s="1528"/>
      <c r="V23" s="1354"/>
      <c r="W23" s="1354"/>
      <c r="X23" s="1354"/>
      <c r="Y23" s="1354"/>
      <c r="Z23" s="1608"/>
      <c r="AA23" s="1608"/>
      <c r="AB23" s="1527"/>
      <c r="AC23" s="1528"/>
      <c r="AD23" s="1530"/>
      <c r="AE23" s="1530"/>
      <c r="AF23" s="1530"/>
      <c r="AG23" s="1530"/>
      <c r="AH23" s="1611"/>
      <c r="AI23" s="1611"/>
      <c r="AJ23" s="1533"/>
      <c r="AK23" s="1534"/>
      <c r="AL23" s="1530"/>
      <c r="AM23" s="1530"/>
      <c r="AN23" s="1530"/>
      <c r="AO23" s="1530"/>
      <c r="AP23" s="1611"/>
      <c r="AQ23" s="1611"/>
      <c r="AR23" s="1533"/>
      <c r="AS23" s="1533"/>
      <c r="AT23" s="1534"/>
      <c r="AU23" s="1530"/>
      <c r="AV23" s="1530"/>
      <c r="AW23" s="1530"/>
      <c r="AX23" s="1530"/>
      <c r="AY23" s="1611"/>
      <c r="AZ23" s="1611"/>
      <c r="BA23" s="1533"/>
      <c r="BB23" s="1533"/>
      <c r="BC23" s="1530"/>
      <c r="BD23" s="1530"/>
      <c r="BE23" s="1530"/>
      <c r="BF23" s="1530"/>
      <c r="BG23" s="1611"/>
      <c r="BH23" s="1611"/>
      <c r="BI23" s="1533"/>
      <c r="BJ23" s="1534"/>
      <c r="BK23" s="1530"/>
      <c r="BL23" s="1530"/>
      <c r="BM23" s="1530"/>
      <c r="BN23" s="1530"/>
      <c r="BO23" s="1530"/>
      <c r="BP23" s="1611"/>
      <c r="BQ23" s="1611"/>
      <c r="BR23" s="1533"/>
      <c r="BS23" s="1534"/>
      <c r="BT23" s="1530"/>
      <c r="BU23" s="1530"/>
      <c r="BV23" s="1530"/>
      <c r="BW23" s="1530"/>
      <c r="BX23" s="1611"/>
      <c r="BY23" s="1611"/>
      <c r="BZ23" s="1533"/>
      <c r="CA23" s="1535"/>
      <c r="CB23" s="1530"/>
      <c r="CC23" s="1530"/>
      <c r="CD23" s="1530"/>
      <c r="CE23" s="1530"/>
      <c r="CF23" s="1611"/>
      <c r="CG23" s="1611"/>
      <c r="CH23" s="1533"/>
      <c r="CI23" s="1535"/>
      <c r="CJ23" s="1530"/>
      <c r="CK23" s="1530"/>
      <c r="CL23" s="1530"/>
      <c r="CM23" s="1530"/>
      <c r="CN23" s="1611"/>
      <c r="CO23" s="1611"/>
      <c r="CP23" s="1533"/>
      <c r="CQ23" s="1534"/>
      <c r="CR23" s="1660"/>
      <c r="CS23" s="1660"/>
      <c r="CT23" s="1660"/>
      <c r="CU23" s="1660"/>
      <c r="CV23" s="1537">
        <f>CR23-CT23</f>
        <v>0</v>
      </c>
      <c r="CW23" s="1537"/>
      <c r="CX23" s="1538" t="str">
        <f>IFERROR(CR23/CS23-1,"-")</f>
        <v>-</v>
      </c>
      <c r="CY23" s="281"/>
      <c r="CZ23" s="1536"/>
      <c r="DA23" s="1539"/>
      <c r="DB23" s="1539"/>
      <c r="DC23" s="1536"/>
      <c r="DD23" s="1540"/>
      <c r="DE23" s="1541" t="e">
        <f t="shared" si="6"/>
        <v>#DIV/0!</v>
      </c>
      <c r="DF23" s="1542" t="e">
        <f t="shared" si="6"/>
        <v>#DIV/0!</v>
      </c>
      <c r="DG23" s="1542" t="e">
        <f t="shared" si="6"/>
        <v>#DIV/0!</v>
      </c>
      <c r="DH23" s="1542" t="e">
        <f t="shared" si="6"/>
        <v>#DIV/0!</v>
      </c>
      <c r="DX23" s="389">
        <f t="shared" si="1"/>
        <v>0</v>
      </c>
      <c r="DY23" s="389">
        <f t="shared" si="2"/>
        <v>0</v>
      </c>
      <c r="DZ23" s="389">
        <f t="shared" si="3"/>
        <v>0</v>
      </c>
    </row>
    <row r="24" spans="1:130" ht="14.5">
      <c r="A24" s="2356" t="s">
        <v>962</v>
      </c>
      <c r="B24" s="2356"/>
      <c r="C24" s="1297"/>
      <c r="D24" s="1543"/>
      <c r="E24" s="1543"/>
      <c r="F24" s="1543"/>
      <c r="G24" s="1371"/>
      <c r="H24" s="1544"/>
      <c r="I24" s="1544"/>
      <c r="J24" s="1365"/>
      <c r="K24" s="1365"/>
      <c r="L24" s="1365"/>
      <c r="M24" s="1545"/>
      <c r="N24" s="1546"/>
      <c r="O24" s="1486"/>
      <c r="P24" s="1365"/>
      <c r="Q24" s="1365"/>
      <c r="R24" s="1365"/>
      <c r="S24" s="1545"/>
      <c r="T24" s="1546"/>
      <c r="U24" s="1486"/>
      <c r="V24" s="1365"/>
      <c r="W24" s="1365"/>
      <c r="X24" s="1365"/>
      <c r="Y24" s="1365"/>
      <c r="Z24" s="1618"/>
      <c r="AA24" s="1618"/>
      <c r="AB24" s="1546"/>
      <c r="AC24" s="1486"/>
      <c r="AD24" s="1548"/>
      <c r="AE24" s="1548"/>
      <c r="AF24" s="1548"/>
      <c r="AG24" s="1548"/>
      <c r="AH24" s="1551"/>
      <c r="AI24" s="1551"/>
      <c r="AJ24" s="1550"/>
      <c r="AK24" s="1496"/>
      <c r="AL24" s="1548"/>
      <c r="AM24" s="1548"/>
      <c r="AN24" s="1548"/>
      <c r="AO24" s="1548"/>
      <c r="AP24" s="1551"/>
      <c r="AQ24" s="1551"/>
      <c r="AR24" s="1550"/>
      <c r="AS24" s="1550"/>
      <c r="AT24" s="1496"/>
      <c r="AU24" s="1548"/>
      <c r="AV24" s="1548"/>
      <c r="AW24" s="1548"/>
      <c r="AX24" s="1548"/>
      <c r="AY24" s="1551"/>
      <c r="AZ24" s="1551"/>
      <c r="BA24" s="1550"/>
      <c r="BB24" s="1550"/>
      <c r="BC24" s="1548"/>
      <c r="BD24" s="1548"/>
      <c r="BE24" s="1548"/>
      <c r="BF24" s="1548"/>
      <c r="BG24" s="1551"/>
      <c r="BH24" s="1551"/>
      <c r="BI24" s="1550"/>
      <c r="BJ24" s="1496"/>
      <c r="BK24" s="1548"/>
      <c r="BL24" s="1548"/>
      <c r="BM24" s="1548"/>
      <c r="BN24" s="1548"/>
      <c r="BO24" s="1548"/>
      <c r="BP24" s="1551"/>
      <c r="BQ24" s="1551"/>
      <c r="BR24" s="1550"/>
      <c r="BS24" s="1496"/>
      <c r="BT24" s="1548"/>
      <c r="BU24" s="1548"/>
      <c r="BV24" s="1548"/>
      <c r="BW24" s="1548"/>
      <c r="BX24" s="1551"/>
      <c r="BY24" s="1551"/>
      <c r="BZ24" s="1550"/>
      <c r="CA24" s="1552"/>
      <c r="CB24" s="1548"/>
      <c r="CC24" s="1548"/>
      <c r="CD24" s="1548"/>
      <c r="CE24" s="1548"/>
      <c r="CF24" s="1551"/>
      <c r="CG24" s="1551"/>
      <c r="CH24" s="1550"/>
      <c r="CI24" s="1552"/>
      <c r="CJ24" s="1548"/>
      <c r="CK24" s="1548"/>
      <c r="CL24" s="1548"/>
      <c r="CM24" s="1548"/>
      <c r="CN24" s="1551"/>
      <c r="CO24" s="1551"/>
      <c r="CP24" s="1550"/>
      <c r="CQ24" s="1496"/>
      <c r="CR24" s="1661"/>
      <c r="CS24" s="1661"/>
      <c r="CT24" s="1661"/>
      <c r="CU24" s="1661"/>
      <c r="CV24" s="1554">
        <f>CR24-CT24</f>
        <v>0</v>
      </c>
      <c r="CW24" s="1554"/>
      <c r="CX24" s="1555" t="str">
        <f>IFERROR(CR24/CS24-1,"-")</f>
        <v>-</v>
      </c>
      <c r="CY24" s="281"/>
      <c r="CZ24" s="1553"/>
      <c r="DA24" s="1556"/>
      <c r="DB24" s="1556"/>
      <c r="DC24" s="1553"/>
      <c r="DD24" s="1557"/>
      <c r="DE24" s="1558" t="e">
        <f t="shared" si="6"/>
        <v>#DIV/0!</v>
      </c>
      <c r="DF24" s="1559" t="e">
        <f t="shared" si="6"/>
        <v>#DIV/0!</v>
      </c>
      <c r="DG24" s="1559" t="e">
        <f t="shared" si="6"/>
        <v>#DIV/0!</v>
      </c>
      <c r="DH24" s="1559" t="e">
        <f t="shared" si="6"/>
        <v>#DIV/0!</v>
      </c>
      <c r="DX24" s="389">
        <f t="shared" si="1"/>
        <v>0</v>
      </c>
      <c r="DY24" s="389">
        <f t="shared" si="2"/>
        <v>0</v>
      </c>
      <c r="DZ24" s="389">
        <f t="shared" si="3"/>
        <v>0</v>
      </c>
    </row>
    <row r="25" spans="1:130">
      <c r="M25" s="936"/>
      <c r="N25" s="46"/>
      <c r="S25" s="936"/>
      <c r="T25" s="46"/>
      <c r="Z25" s="1662"/>
      <c r="AA25" s="1663"/>
      <c r="AB25" s="1395"/>
      <c r="AD25" s="281"/>
      <c r="AE25" s="281"/>
      <c r="AF25" s="281"/>
      <c r="AG25" s="281"/>
      <c r="AH25" s="1664"/>
      <c r="AI25" s="285"/>
      <c r="AJ25" s="1630"/>
      <c r="AK25" s="1630"/>
      <c r="AL25" s="281"/>
      <c r="AM25" s="281"/>
      <c r="AN25" s="281"/>
      <c r="AO25" s="281"/>
      <c r="AP25" s="1664"/>
      <c r="AQ25" s="285"/>
      <c r="AR25" s="1630"/>
      <c r="AS25" s="1630"/>
      <c r="AT25" s="1630"/>
      <c r="AU25" s="281"/>
      <c r="AV25" s="281"/>
      <c r="AW25" s="281"/>
      <c r="AX25" s="281"/>
      <c r="AY25" s="1664"/>
      <c r="AZ25" s="285"/>
      <c r="BA25" s="1630"/>
      <c r="BB25" s="1630"/>
      <c r="BC25" s="281"/>
      <c r="BD25" s="281"/>
      <c r="BE25" s="281"/>
      <c r="BF25" s="281"/>
      <c r="BG25" s="1664"/>
      <c r="BH25" s="285"/>
      <c r="BI25" s="1630"/>
      <c r="BJ25" s="1630"/>
      <c r="BK25" s="281"/>
      <c r="BL25" s="281"/>
      <c r="BM25" s="281"/>
      <c r="BN25" s="281"/>
      <c r="BO25" s="281"/>
      <c r="BP25" s="1664"/>
      <c r="BQ25" s="285"/>
      <c r="BR25" s="1630"/>
      <c r="BS25" s="1630"/>
      <c r="BT25" s="281"/>
      <c r="BU25" s="281"/>
      <c r="BV25" s="281"/>
      <c r="BW25" s="281"/>
      <c r="BX25" s="1664"/>
      <c r="BY25" s="285"/>
      <c r="BZ25" s="1630"/>
      <c r="CA25" s="1630"/>
      <c r="CB25" s="281"/>
      <c r="CC25" s="281"/>
      <c r="CD25" s="281"/>
      <c r="CE25" s="281"/>
      <c r="CF25" s="1664"/>
      <c r="CG25" s="285"/>
      <c r="CH25" s="1630"/>
      <c r="CI25" s="1630"/>
      <c r="CJ25" s="281"/>
      <c r="CK25" s="281"/>
      <c r="CL25" s="281"/>
      <c r="CM25" s="281"/>
      <c r="CN25" s="1664"/>
      <c r="CO25" s="285"/>
      <c r="CP25" s="1630"/>
      <c r="CQ25" s="1632"/>
      <c r="CR25" s="1633"/>
      <c r="CS25" s="1633"/>
      <c r="CT25" s="1633"/>
      <c r="CU25" s="1633"/>
      <c r="CV25" s="281"/>
      <c r="CW25" s="281"/>
      <c r="CX25" s="1630"/>
      <c r="CY25" s="281"/>
      <c r="CZ25" s="1657"/>
      <c r="DA25" s="1636"/>
      <c r="DB25" s="1636"/>
      <c r="DC25" s="281"/>
      <c r="DD25" s="1637"/>
      <c r="DE25" s="1638"/>
      <c r="DX25" s="389">
        <f t="shared" si="1"/>
        <v>0</v>
      </c>
      <c r="DY25" s="389">
        <f t="shared" si="2"/>
        <v>0</v>
      </c>
      <c r="DZ25" s="389">
        <f t="shared" si="3"/>
        <v>0</v>
      </c>
    </row>
    <row r="26" spans="1:130" ht="14.5">
      <c r="A26" s="2353" t="s">
        <v>965</v>
      </c>
      <c r="B26" s="2353"/>
      <c r="C26" s="1297"/>
      <c r="D26" s="1665"/>
      <c r="E26" s="1666"/>
      <c r="F26" s="1666"/>
      <c r="G26" s="1573"/>
      <c r="H26" s="1483"/>
      <c r="I26" s="1483"/>
      <c r="J26" s="1667"/>
      <c r="K26" s="1668"/>
      <c r="L26" s="1668"/>
      <c r="M26" s="1575"/>
      <c r="N26" s="1576"/>
      <c r="O26" s="1639"/>
      <c r="P26" s="1667"/>
      <c r="Q26" s="1668"/>
      <c r="R26" s="1668"/>
      <c r="S26" s="1575"/>
      <c r="T26" s="1576"/>
      <c r="U26" s="1639"/>
      <c r="V26" s="1667"/>
      <c r="W26" s="1668"/>
      <c r="X26" s="1668"/>
      <c r="Y26" s="1668"/>
      <c r="Z26" s="1578"/>
      <c r="AA26" s="1579"/>
      <c r="AB26" s="1580"/>
      <c r="AC26" s="1639"/>
      <c r="AD26" s="1669"/>
      <c r="AE26" s="1670"/>
      <c r="AF26" s="1670"/>
      <c r="AG26" s="1670"/>
      <c r="AH26" s="1582"/>
      <c r="AI26" s="1583"/>
      <c r="AJ26" s="1584"/>
      <c r="AK26" s="1645"/>
      <c r="AL26" s="1669"/>
      <c r="AM26" s="1670"/>
      <c r="AN26" s="1670"/>
      <c r="AO26" s="1670"/>
      <c r="AP26" s="1582"/>
      <c r="AQ26" s="1583"/>
      <c r="AR26" s="1584"/>
      <c r="AS26" s="1584"/>
      <c r="AT26" s="1645"/>
      <c r="AU26" s="1669"/>
      <c r="AV26" s="1670"/>
      <c r="AW26" s="1670"/>
      <c r="AX26" s="1670"/>
      <c r="AY26" s="1582"/>
      <c r="AZ26" s="1583"/>
      <c r="BA26" s="1584"/>
      <c r="BB26" s="1584"/>
      <c r="BC26" s="1669"/>
      <c r="BD26" s="1670"/>
      <c r="BE26" s="1670"/>
      <c r="BF26" s="1670"/>
      <c r="BG26" s="1582"/>
      <c r="BH26" s="1583"/>
      <c r="BI26" s="1584"/>
      <c r="BJ26" s="1645"/>
      <c r="BK26" s="1669"/>
      <c r="BL26" s="1670"/>
      <c r="BM26" s="1670"/>
      <c r="BN26" s="1670"/>
      <c r="BO26" s="1669"/>
      <c r="BP26" s="1582"/>
      <c r="BQ26" s="1583"/>
      <c r="BR26" s="1584"/>
      <c r="BS26" s="1645"/>
      <c r="BT26" s="1669"/>
      <c r="BU26" s="1670"/>
      <c r="BV26" s="1670"/>
      <c r="BW26" s="1669"/>
      <c r="BX26" s="1582"/>
      <c r="BY26" s="1583"/>
      <c r="BZ26" s="1584"/>
      <c r="CA26" s="1646"/>
      <c r="CB26" s="1669"/>
      <c r="CC26" s="1670"/>
      <c r="CD26" s="1670"/>
      <c r="CE26" s="1669"/>
      <c r="CF26" s="1582"/>
      <c r="CG26" s="1583"/>
      <c r="CH26" s="1584"/>
      <c r="CI26" s="1646"/>
      <c r="CJ26" s="1669"/>
      <c r="CK26" s="1670"/>
      <c r="CL26" s="1670"/>
      <c r="CM26" s="1669"/>
      <c r="CN26" s="1582"/>
      <c r="CO26" s="1583"/>
      <c r="CP26" s="1584"/>
      <c r="CQ26" s="1514"/>
      <c r="CR26" s="1671"/>
      <c r="CS26" s="1671"/>
      <c r="CT26" s="1671"/>
      <c r="CU26" s="1588"/>
      <c r="CV26" s="1589">
        <f>CR26-CT26</f>
        <v>0</v>
      </c>
      <c r="CW26" s="1589"/>
      <c r="CX26" s="1499" t="str">
        <f>IFERROR(CR26/CS26-1,"-")</f>
        <v>-</v>
      </c>
      <c r="CY26" s="281"/>
      <c r="CZ26" s="1672"/>
      <c r="DA26" s="1500"/>
      <c r="DB26" s="1500"/>
      <c r="DC26" s="1497"/>
      <c r="DD26" s="1673"/>
      <c r="DE26" s="1502" t="e">
        <f t="shared" ref="DE26:DH29" si="7">CZ26/$DD26-1</f>
        <v>#DIV/0!</v>
      </c>
      <c r="DF26" s="1503" t="e">
        <f t="shared" si="7"/>
        <v>#DIV/0!</v>
      </c>
      <c r="DG26" s="1503" t="e">
        <f t="shared" si="7"/>
        <v>#DIV/0!</v>
      </c>
      <c r="DH26" s="1503" t="e">
        <f t="shared" si="7"/>
        <v>#DIV/0!</v>
      </c>
      <c r="DX26" s="389">
        <f t="shared" si="1"/>
        <v>0</v>
      </c>
      <c r="DY26" s="389">
        <f t="shared" si="2"/>
        <v>0</v>
      </c>
      <c r="DZ26" s="389">
        <f t="shared" si="3"/>
        <v>0</v>
      </c>
    </row>
    <row r="27" spans="1:130" ht="14.5">
      <c r="A27" s="2355" t="s">
        <v>960</v>
      </c>
      <c r="B27" s="2355"/>
      <c r="C27" s="1297"/>
      <c r="D27" s="1665"/>
      <c r="E27" s="1665"/>
      <c r="F27" s="1665"/>
      <c r="G27" s="1674"/>
      <c r="H27" s="1505"/>
      <c r="I27" s="1505"/>
      <c r="J27" s="1667"/>
      <c r="K27" s="1667"/>
      <c r="L27" s="1667"/>
      <c r="M27" s="1506"/>
      <c r="N27" s="1507"/>
      <c r="O27" s="1508"/>
      <c r="P27" s="1667"/>
      <c r="Q27" s="1667"/>
      <c r="R27" s="1667"/>
      <c r="S27" s="1506"/>
      <c r="T27" s="1507"/>
      <c r="U27" s="1508"/>
      <c r="V27" s="1667"/>
      <c r="W27" s="1667"/>
      <c r="X27" s="1667"/>
      <c r="Y27" s="1667"/>
      <c r="Z27" s="1596"/>
      <c r="AA27" s="1596"/>
      <c r="AB27" s="1507"/>
      <c r="AC27" s="1508"/>
      <c r="AD27" s="1669"/>
      <c r="AE27" s="1669"/>
      <c r="AF27" s="1669"/>
      <c r="AG27" s="1669"/>
      <c r="AH27" s="1599"/>
      <c r="AI27" s="1599"/>
      <c r="AJ27" s="1513"/>
      <c r="AK27" s="1514"/>
      <c r="AL27" s="1669"/>
      <c r="AM27" s="1669"/>
      <c r="AN27" s="1669"/>
      <c r="AO27" s="1669"/>
      <c r="AP27" s="1599"/>
      <c r="AQ27" s="1599"/>
      <c r="AR27" s="1513"/>
      <c r="AS27" s="1513"/>
      <c r="AT27" s="1514"/>
      <c r="AU27" s="1669"/>
      <c r="AV27" s="1669"/>
      <c r="AW27" s="1669"/>
      <c r="AX27" s="1669"/>
      <c r="AY27" s="1599"/>
      <c r="AZ27" s="1599"/>
      <c r="BA27" s="1513"/>
      <c r="BB27" s="1513"/>
      <c r="BC27" s="1669"/>
      <c r="BD27" s="1669"/>
      <c r="BE27" s="1669"/>
      <c r="BF27" s="1669"/>
      <c r="BG27" s="1599"/>
      <c r="BH27" s="1599"/>
      <c r="BI27" s="1513"/>
      <c r="BJ27" s="1514"/>
      <c r="BK27" s="1669"/>
      <c r="BL27" s="1669"/>
      <c r="BM27" s="1669"/>
      <c r="BN27" s="1669"/>
      <c r="BO27" s="1669"/>
      <c r="BP27" s="1599"/>
      <c r="BQ27" s="1599"/>
      <c r="BR27" s="1513"/>
      <c r="BS27" s="1514"/>
      <c r="BT27" s="1669"/>
      <c r="BU27" s="1669"/>
      <c r="BV27" s="1669"/>
      <c r="BW27" s="1669"/>
      <c r="BX27" s="1599"/>
      <c r="BY27" s="1599"/>
      <c r="BZ27" s="1513"/>
      <c r="CA27" s="1515"/>
      <c r="CB27" s="1669"/>
      <c r="CC27" s="1669"/>
      <c r="CD27" s="1669"/>
      <c r="CE27" s="1669"/>
      <c r="CF27" s="1599"/>
      <c r="CG27" s="1599"/>
      <c r="CH27" s="1513"/>
      <c r="CI27" s="1515"/>
      <c r="CJ27" s="1669"/>
      <c r="CK27" s="1669"/>
      <c r="CL27" s="1669"/>
      <c r="CM27" s="1669"/>
      <c r="CN27" s="1599"/>
      <c r="CO27" s="1599"/>
      <c r="CP27" s="1513"/>
      <c r="CQ27" s="1514"/>
      <c r="CR27" s="1675"/>
      <c r="CS27" s="1675"/>
      <c r="CT27" s="1675"/>
      <c r="CU27" s="1676"/>
      <c r="CV27" s="1677">
        <f>CR27-CT27</f>
        <v>0</v>
      </c>
      <c r="CW27" s="1677"/>
      <c r="CX27" s="1518" t="str">
        <f>IFERROR(CR27/CS27-1,"-")</f>
        <v>-</v>
      </c>
      <c r="CY27" s="281"/>
      <c r="CZ27" s="1678"/>
      <c r="DA27" s="1519"/>
      <c r="DB27" s="1519"/>
      <c r="DC27" s="1678"/>
      <c r="DD27" s="1679"/>
      <c r="DE27" s="1521" t="e">
        <f t="shared" si="7"/>
        <v>#DIV/0!</v>
      </c>
      <c r="DF27" s="1522" t="e">
        <f t="shared" si="7"/>
        <v>#DIV/0!</v>
      </c>
      <c r="DG27" s="1522" t="e">
        <f t="shared" si="7"/>
        <v>#DIV/0!</v>
      </c>
      <c r="DH27" s="1522" t="e">
        <f t="shared" si="7"/>
        <v>#DIV/0!</v>
      </c>
      <c r="DX27" s="389">
        <f t="shared" si="1"/>
        <v>0</v>
      </c>
      <c r="DY27" s="389">
        <f t="shared" si="2"/>
        <v>0</v>
      </c>
      <c r="DZ27" s="389">
        <f t="shared" si="3"/>
        <v>0</v>
      </c>
    </row>
    <row r="28" spans="1:130" ht="14.5">
      <c r="A28" s="1523" t="s">
        <v>961</v>
      </c>
      <c r="B28" s="1524"/>
      <c r="C28" s="1297"/>
      <c r="D28" s="1680"/>
      <c r="E28" s="1680"/>
      <c r="F28" s="1680"/>
      <c r="G28" s="1681"/>
      <c r="H28" s="1525"/>
      <c r="I28" s="1525"/>
      <c r="J28" s="1682"/>
      <c r="K28" s="1682"/>
      <c r="L28" s="1682"/>
      <c r="M28" s="1526"/>
      <c r="N28" s="1527"/>
      <c r="O28" s="1528"/>
      <c r="P28" s="1682"/>
      <c r="Q28" s="1682"/>
      <c r="R28" s="1682"/>
      <c r="S28" s="1526"/>
      <c r="T28" s="1527"/>
      <c r="U28" s="1528"/>
      <c r="V28" s="1682"/>
      <c r="W28" s="1682"/>
      <c r="X28" s="1682"/>
      <c r="Y28" s="1682"/>
      <c r="Z28" s="1608"/>
      <c r="AA28" s="1608"/>
      <c r="AB28" s="1527"/>
      <c r="AC28" s="1528"/>
      <c r="AD28" s="1683"/>
      <c r="AE28" s="1683"/>
      <c r="AF28" s="1683"/>
      <c r="AG28" s="1683"/>
      <c r="AH28" s="1611"/>
      <c r="AI28" s="1611"/>
      <c r="AJ28" s="1533"/>
      <c r="AK28" s="1534"/>
      <c r="AL28" s="1683"/>
      <c r="AM28" s="1683"/>
      <c r="AN28" s="1683"/>
      <c r="AO28" s="1683"/>
      <c r="AP28" s="1611"/>
      <c r="AQ28" s="1611"/>
      <c r="AR28" s="1533"/>
      <c r="AS28" s="1533"/>
      <c r="AT28" s="1534"/>
      <c r="AU28" s="1683"/>
      <c r="AV28" s="1683"/>
      <c r="AW28" s="1683"/>
      <c r="AX28" s="1683"/>
      <c r="AY28" s="1611"/>
      <c r="AZ28" s="1611"/>
      <c r="BA28" s="1533"/>
      <c r="BB28" s="1533"/>
      <c r="BC28" s="1683"/>
      <c r="BD28" s="1683"/>
      <c r="BE28" s="1683"/>
      <c r="BF28" s="1683"/>
      <c r="BG28" s="1611"/>
      <c r="BH28" s="1611"/>
      <c r="BI28" s="1533"/>
      <c r="BJ28" s="1534"/>
      <c r="BK28" s="1683"/>
      <c r="BL28" s="1683"/>
      <c r="BM28" s="1683"/>
      <c r="BN28" s="1683"/>
      <c r="BO28" s="1683"/>
      <c r="BP28" s="1611"/>
      <c r="BQ28" s="1611"/>
      <c r="BR28" s="1533"/>
      <c r="BS28" s="1534"/>
      <c r="BT28" s="1683"/>
      <c r="BU28" s="1683"/>
      <c r="BV28" s="1683"/>
      <c r="BW28" s="1683"/>
      <c r="BX28" s="1611"/>
      <c r="BY28" s="1611"/>
      <c r="BZ28" s="1533"/>
      <c r="CA28" s="1535"/>
      <c r="CB28" s="1683"/>
      <c r="CC28" s="1683"/>
      <c r="CD28" s="1683"/>
      <c r="CE28" s="1683"/>
      <c r="CF28" s="1611"/>
      <c r="CG28" s="1611"/>
      <c r="CH28" s="1533"/>
      <c r="CI28" s="1535"/>
      <c r="CJ28" s="1683"/>
      <c r="CK28" s="1683"/>
      <c r="CL28" s="1683"/>
      <c r="CM28" s="1683"/>
      <c r="CN28" s="1611"/>
      <c r="CO28" s="1611"/>
      <c r="CP28" s="1533"/>
      <c r="CQ28" s="1534"/>
      <c r="CR28" s="1684"/>
      <c r="CS28" s="1684"/>
      <c r="CT28" s="1684"/>
      <c r="CU28" s="1600"/>
      <c r="CV28" s="1685">
        <f>CR28-CT28</f>
        <v>0</v>
      </c>
      <c r="CW28" s="1685"/>
      <c r="CX28" s="1538" t="str">
        <f>IFERROR(CR28/CS28-1,"-")</f>
        <v>-</v>
      </c>
      <c r="CY28" s="281"/>
      <c r="CZ28" s="1536"/>
      <c r="DA28" s="1539"/>
      <c r="DB28" s="1539"/>
      <c r="DC28" s="1536"/>
      <c r="DD28" s="1686"/>
      <c r="DE28" s="1541" t="e">
        <f t="shared" si="7"/>
        <v>#DIV/0!</v>
      </c>
      <c r="DF28" s="1542" t="e">
        <f t="shared" si="7"/>
        <v>#DIV/0!</v>
      </c>
      <c r="DG28" s="1542" t="e">
        <f t="shared" si="7"/>
        <v>#DIV/0!</v>
      </c>
      <c r="DH28" s="1542" t="e">
        <f t="shared" si="7"/>
        <v>#DIV/0!</v>
      </c>
      <c r="DX28" s="389">
        <f t="shared" si="1"/>
        <v>0</v>
      </c>
      <c r="DY28" s="389">
        <f t="shared" si="2"/>
        <v>0</v>
      </c>
      <c r="DZ28" s="389">
        <f t="shared" si="3"/>
        <v>0</v>
      </c>
    </row>
    <row r="29" spans="1:130" ht="14.5">
      <c r="A29" s="2356" t="s">
        <v>962</v>
      </c>
      <c r="B29" s="2356"/>
      <c r="C29" s="1297"/>
      <c r="D29" s="1687"/>
      <c r="E29" s="1543"/>
      <c r="F29" s="1687"/>
      <c r="G29" s="1688"/>
      <c r="H29" s="1544"/>
      <c r="I29" s="1544"/>
      <c r="J29" s="1689"/>
      <c r="K29" s="1365"/>
      <c r="L29" s="1689"/>
      <c r="M29" s="1545"/>
      <c r="N29" s="1546"/>
      <c r="O29" s="1486"/>
      <c r="P29" s="1689"/>
      <c r="Q29" s="1365"/>
      <c r="R29" s="1689"/>
      <c r="S29" s="1545"/>
      <c r="T29" s="1546"/>
      <c r="U29" s="1486"/>
      <c r="V29" s="1689"/>
      <c r="W29" s="1365"/>
      <c r="X29" s="1689"/>
      <c r="Y29" s="1689"/>
      <c r="Z29" s="1618"/>
      <c r="AA29" s="1618"/>
      <c r="AB29" s="1546"/>
      <c r="AC29" s="1486"/>
      <c r="AD29" s="1690"/>
      <c r="AE29" s="1548"/>
      <c r="AF29" s="1690"/>
      <c r="AG29" s="1690"/>
      <c r="AH29" s="1551"/>
      <c r="AI29" s="1551"/>
      <c r="AJ29" s="1550"/>
      <c r="AK29" s="1496"/>
      <c r="AL29" s="1690"/>
      <c r="AM29" s="1548"/>
      <c r="AN29" s="1690"/>
      <c r="AO29" s="1690"/>
      <c r="AP29" s="1551"/>
      <c r="AQ29" s="1551"/>
      <c r="AR29" s="1550"/>
      <c r="AS29" s="1550"/>
      <c r="AT29" s="1496"/>
      <c r="AU29" s="1690"/>
      <c r="AV29" s="1548"/>
      <c r="AW29" s="1690"/>
      <c r="AX29" s="1690"/>
      <c r="AY29" s="1551"/>
      <c r="AZ29" s="1551"/>
      <c r="BA29" s="1550"/>
      <c r="BB29" s="1550"/>
      <c r="BC29" s="1690"/>
      <c r="BD29" s="1548"/>
      <c r="BE29" s="1690"/>
      <c r="BF29" s="1690"/>
      <c r="BG29" s="1551"/>
      <c r="BH29" s="1551"/>
      <c r="BI29" s="1550"/>
      <c r="BJ29" s="1496"/>
      <c r="BK29" s="1690"/>
      <c r="BL29" s="1548"/>
      <c r="BM29" s="1690"/>
      <c r="BN29" s="1690"/>
      <c r="BO29" s="1690"/>
      <c r="BP29" s="1551"/>
      <c r="BQ29" s="1551"/>
      <c r="BR29" s="1550"/>
      <c r="BS29" s="1496"/>
      <c r="BT29" s="1690"/>
      <c r="BU29" s="1548"/>
      <c r="BV29" s="1690"/>
      <c r="BW29" s="1690"/>
      <c r="BX29" s="1551"/>
      <c r="BY29" s="1551"/>
      <c r="BZ29" s="1550"/>
      <c r="CA29" s="1552"/>
      <c r="CB29" s="1690"/>
      <c r="CC29" s="1690"/>
      <c r="CD29" s="1690"/>
      <c r="CE29" s="1690"/>
      <c r="CF29" s="1551"/>
      <c r="CG29" s="1551"/>
      <c r="CH29" s="1550"/>
      <c r="CI29" s="1552"/>
      <c r="CJ29" s="1690"/>
      <c r="CK29" s="1690"/>
      <c r="CL29" s="1690"/>
      <c r="CM29" s="1690"/>
      <c r="CN29" s="1551"/>
      <c r="CO29" s="1551"/>
      <c r="CP29" s="1550"/>
      <c r="CQ29" s="1496"/>
      <c r="CR29" s="1691"/>
      <c r="CS29" s="1691"/>
      <c r="CT29" s="1691"/>
      <c r="CU29" s="1621"/>
      <c r="CV29" s="1692">
        <f>CR29-CT29</f>
        <v>0</v>
      </c>
      <c r="CW29" s="1692"/>
      <c r="CX29" s="1555" t="str">
        <f>IFERROR(CR29/CS29-1,"-")</f>
        <v>-</v>
      </c>
      <c r="CY29" s="281"/>
      <c r="CZ29" s="1553"/>
      <c r="DA29" s="1556"/>
      <c r="DB29" s="1556"/>
      <c r="DC29" s="1553"/>
      <c r="DD29" s="1693"/>
      <c r="DE29" s="1558" t="e">
        <f t="shared" si="7"/>
        <v>#DIV/0!</v>
      </c>
      <c r="DF29" s="1559" t="e">
        <f t="shared" si="7"/>
        <v>#DIV/0!</v>
      </c>
      <c r="DG29" s="1559" t="e">
        <f t="shared" si="7"/>
        <v>#DIV/0!</v>
      </c>
      <c r="DH29" s="1559" t="e">
        <f t="shared" si="7"/>
        <v>#DIV/0!</v>
      </c>
      <c r="DX29" s="389">
        <f t="shared" si="1"/>
        <v>0</v>
      </c>
      <c r="DY29" s="389">
        <f t="shared" si="2"/>
        <v>0</v>
      </c>
      <c r="DZ29" s="389">
        <f t="shared" si="3"/>
        <v>0</v>
      </c>
    </row>
    <row r="30" spans="1:130">
      <c r="M30" s="936"/>
      <c r="N30" s="46"/>
      <c r="S30" s="936"/>
      <c r="T30" s="46"/>
      <c r="Z30" s="1662"/>
      <c r="AA30" s="1663"/>
      <c r="AB30" s="1395"/>
      <c r="AD30" s="281"/>
      <c r="AE30" s="281"/>
      <c r="AF30" s="281"/>
      <c r="AG30" s="281"/>
      <c r="AH30" s="1664"/>
      <c r="AI30" s="285"/>
      <c r="AJ30" s="1630"/>
      <c r="AK30" s="1630"/>
      <c r="AL30" s="281"/>
      <c r="AM30" s="281"/>
      <c r="AN30" s="281"/>
      <c r="AO30" s="281"/>
      <c r="AP30" s="1664"/>
      <c r="AQ30" s="285"/>
      <c r="AR30" s="1630"/>
      <c r="AS30" s="1630"/>
      <c r="AT30" s="1630"/>
      <c r="AU30" s="281"/>
      <c r="AV30" s="281"/>
      <c r="AW30" s="281"/>
      <c r="AX30" s="281"/>
      <c r="AY30" s="1664"/>
      <c r="AZ30" s="285"/>
      <c r="BA30" s="1630"/>
      <c r="BB30" s="1630"/>
      <c r="BC30" s="281"/>
      <c r="BD30" s="281"/>
      <c r="BE30" s="281"/>
      <c r="BF30" s="281"/>
      <c r="BG30" s="1664"/>
      <c r="BH30" s="285"/>
      <c r="BI30" s="1630"/>
      <c r="BJ30" s="1630"/>
      <c r="BK30" s="281"/>
      <c r="BL30" s="281"/>
      <c r="BM30" s="281"/>
      <c r="BN30" s="281"/>
      <c r="BO30" s="281"/>
      <c r="BP30" s="1664"/>
      <c r="BQ30" s="285"/>
      <c r="BR30" s="1630"/>
      <c r="BS30" s="1630"/>
      <c r="BT30" s="281"/>
      <c r="BU30" s="281"/>
      <c r="BV30" s="281"/>
      <c r="BW30" s="281"/>
      <c r="BX30" s="1664"/>
      <c r="BY30" s="285"/>
      <c r="BZ30" s="1630"/>
      <c r="CA30" s="1630"/>
      <c r="CB30" s="281"/>
      <c r="CC30" s="281"/>
      <c r="CD30" s="281"/>
      <c r="CE30" s="281"/>
      <c r="CF30" s="1664"/>
      <c r="CG30" s="285"/>
      <c r="CH30" s="1630"/>
      <c r="CI30" s="1630"/>
      <c r="CJ30" s="281"/>
      <c r="CK30" s="281"/>
      <c r="CL30" s="281"/>
      <c r="CM30" s="281"/>
      <c r="CN30" s="1664"/>
      <c r="CO30" s="285"/>
      <c r="CP30" s="1630"/>
      <c r="CQ30" s="1632"/>
      <c r="CR30" s="1633"/>
      <c r="CS30" s="1633"/>
      <c r="CT30" s="1633"/>
      <c r="CU30" s="1633"/>
      <c r="CV30" s="281"/>
      <c r="CW30" s="281"/>
      <c r="CX30" s="1630"/>
      <c r="CY30" s="281"/>
      <c r="CZ30" s="1657"/>
      <c r="DA30" s="1636"/>
      <c r="DB30" s="1636"/>
      <c r="DC30" s="281"/>
      <c r="DD30" s="1637"/>
      <c r="DE30" s="1638"/>
      <c r="DX30" s="389">
        <f t="shared" si="1"/>
        <v>0</v>
      </c>
      <c r="DY30" s="389">
        <f t="shared" si="2"/>
        <v>0</v>
      </c>
      <c r="DZ30" s="389">
        <f t="shared" si="3"/>
        <v>0</v>
      </c>
    </row>
    <row r="31" spans="1:130" ht="14.5">
      <c r="A31" s="2353" t="s">
        <v>966</v>
      </c>
      <c r="B31" s="2353"/>
      <c r="C31" s="1297"/>
      <c r="D31" s="1504"/>
      <c r="E31" s="1326"/>
      <c r="F31" s="1326"/>
      <c r="G31" s="1331"/>
      <c r="H31" s="1483"/>
      <c r="I31" s="1483"/>
      <c r="J31" s="1386"/>
      <c r="K31" s="1323"/>
      <c r="L31" s="1323"/>
      <c r="M31" s="1575"/>
      <c r="N31" s="1576"/>
      <c r="O31" s="1639"/>
      <c r="P31" s="1386"/>
      <c r="Q31" s="1323"/>
      <c r="R31" s="1323"/>
      <c r="S31" s="1575"/>
      <c r="T31" s="1576"/>
      <c r="U31" s="1639"/>
      <c r="V31" s="1386"/>
      <c r="W31" s="1323"/>
      <c r="X31" s="1323"/>
      <c r="Y31" s="1323"/>
      <c r="Z31" s="1578"/>
      <c r="AA31" s="1579"/>
      <c r="AB31" s="1580"/>
      <c r="AC31" s="1639"/>
      <c r="AD31" s="1510"/>
      <c r="AE31" s="1656"/>
      <c r="AF31" s="1656"/>
      <c r="AG31" s="1656"/>
      <c r="AH31" s="1582"/>
      <c r="AI31" s="1583"/>
      <c r="AJ31" s="1584"/>
      <c r="AK31" s="1645"/>
      <c r="AL31" s="1510"/>
      <c r="AM31" s="1656"/>
      <c r="AN31" s="1656"/>
      <c r="AO31" s="1656"/>
      <c r="AP31" s="1582"/>
      <c r="AQ31" s="1583"/>
      <c r="AR31" s="1584"/>
      <c r="AS31" s="1584"/>
      <c r="AT31" s="1645"/>
      <c r="AU31" s="1510"/>
      <c r="AV31" s="1656"/>
      <c r="AW31" s="1656"/>
      <c r="AX31" s="1656"/>
      <c r="AY31" s="1582"/>
      <c r="AZ31" s="1583"/>
      <c r="BA31" s="1584"/>
      <c r="BB31" s="1584"/>
      <c r="BC31" s="1510"/>
      <c r="BD31" s="1656"/>
      <c r="BE31" s="1656"/>
      <c r="BF31" s="1656"/>
      <c r="BG31" s="1582"/>
      <c r="BH31" s="1583"/>
      <c r="BI31" s="1584"/>
      <c r="BJ31" s="1645"/>
      <c r="BK31" s="1510"/>
      <c r="BL31" s="1656"/>
      <c r="BM31" s="1656"/>
      <c r="BN31" s="1656"/>
      <c r="BO31" s="1510"/>
      <c r="BP31" s="1582"/>
      <c r="BQ31" s="1583"/>
      <c r="BR31" s="1584"/>
      <c r="BS31" s="1645"/>
      <c r="BT31" s="1510"/>
      <c r="BU31" s="1656"/>
      <c r="BV31" s="1656"/>
      <c r="BW31" s="1510"/>
      <c r="BX31" s="1582"/>
      <c r="BY31" s="1583"/>
      <c r="BZ31" s="1584"/>
      <c r="CA31" s="1646"/>
      <c r="CB31" s="1510"/>
      <c r="CC31" s="1656"/>
      <c r="CD31" s="1656"/>
      <c r="CE31" s="1510"/>
      <c r="CF31" s="1582"/>
      <c r="CG31" s="1583"/>
      <c r="CH31" s="1584"/>
      <c r="CI31" s="1646"/>
      <c r="CJ31" s="1510"/>
      <c r="CK31" s="1656"/>
      <c r="CL31" s="1656"/>
      <c r="CM31" s="1510"/>
      <c r="CN31" s="1582"/>
      <c r="CO31" s="1583"/>
      <c r="CP31" s="1584"/>
      <c r="CQ31" s="1514"/>
      <c r="CR31" s="1658"/>
      <c r="CS31" s="1658"/>
      <c r="CT31" s="1658"/>
      <c r="CU31" s="1658"/>
      <c r="CV31" s="1498">
        <f>CR31-CT31</f>
        <v>0</v>
      </c>
      <c r="CW31" s="1498"/>
      <c r="CX31" s="1499" t="str">
        <f>IFERROR(CR31/CS31-1,"-")</f>
        <v>-</v>
      </c>
      <c r="CY31" s="281"/>
      <c r="CZ31" s="1497"/>
      <c r="DA31" s="1500"/>
      <c r="DB31" s="1500"/>
      <c r="DC31" s="1497"/>
      <c r="DD31" s="1501"/>
      <c r="DE31" s="1502" t="e">
        <f t="shared" ref="DE31:DH34" si="8">CZ31/$DD31-1</f>
        <v>#DIV/0!</v>
      </c>
      <c r="DF31" s="1503" t="e">
        <f t="shared" si="8"/>
        <v>#DIV/0!</v>
      </c>
      <c r="DG31" s="1503" t="e">
        <f t="shared" si="8"/>
        <v>#DIV/0!</v>
      </c>
      <c r="DH31" s="1503" t="e">
        <f t="shared" si="8"/>
        <v>#DIV/0!</v>
      </c>
      <c r="DX31" s="389">
        <f t="shared" si="1"/>
        <v>0</v>
      </c>
      <c r="DY31" s="389">
        <f t="shared" si="2"/>
        <v>0</v>
      </c>
      <c r="DZ31" s="389">
        <f t="shared" si="3"/>
        <v>0</v>
      </c>
    </row>
    <row r="32" spans="1:130" ht="14.5">
      <c r="A32" s="2355" t="s">
        <v>960</v>
      </c>
      <c r="B32" s="2355"/>
      <c r="C32" s="1297"/>
      <c r="D32" s="1504"/>
      <c r="E32" s="1504"/>
      <c r="F32" s="1504"/>
      <c r="G32" s="1392"/>
      <c r="H32" s="1505"/>
      <c r="I32" s="1505"/>
      <c r="J32" s="1386"/>
      <c r="K32" s="1386"/>
      <c r="L32" s="1386"/>
      <c r="M32" s="1506"/>
      <c r="N32" s="1507"/>
      <c r="O32" s="1508"/>
      <c r="P32" s="1386"/>
      <c r="Q32" s="1386"/>
      <c r="R32" s="1386"/>
      <c r="S32" s="1506"/>
      <c r="T32" s="1507"/>
      <c r="U32" s="1508"/>
      <c r="V32" s="1386"/>
      <c r="W32" s="1386"/>
      <c r="X32" s="1386"/>
      <c r="Y32" s="1386"/>
      <c r="Z32" s="1596"/>
      <c r="AA32" s="1596"/>
      <c r="AB32" s="1507"/>
      <c r="AC32" s="1508"/>
      <c r="AD32" s="1510"/>
      <c r="AE32" s="1510"/>
      <c r="AF32" s="1510"/>
      <c r="AG32" s="1510"/>
      <c r="AH32" s="1599"/>
      <c r="AI32" s="1599"/>
      <c r="AJ32" s="1513"/>
      <c r="AK32" s="1514"/>
      <c r="AL32" s="1510"/>
      <c r="AM32" s="1510"/>
      <c r="AN32" s="1510"/>
      <c r="AO32" s="1510"/>
      <c r="AP32" s="1599"/>
      <c r="AQ32" s="1599"/>
      <c r="AR32" s="1513"/>
      <c r="AS32" s="1513"/>
      <c r="AT32" s="1514"/>
      <c r="AU32" s="1510"/>
      <c r="AV32" s="1510"/>
      <c r="AW32" s="1510"/>
      <c r="AX32" s="1510"/>
      <c r="AY32" s="1599"/>
      <c r="AZ32" s="1599"/>
      <c r="BA32" s="1513"/>
      <c r="BB32" s="1513"/>
      <c r="BC32" s="1510"/>
      <c r="BD32" s="1510"/>
      <c r="BE32" s="1510"/>
      <c r="BF32" s="1510"/>
      <c r="BG32" s="1599"/>
      <c r="BH32" s="1599"/>
      <c r="BI32" s="1513"/>
      <c r="BJ32" s="1514"/>
      <c r="BK32" s="1510"/>
      <c r="BL32" s="1510"/>
      <c r="BM32" s="1510"/>
      <c r="BN32" s="1510"/>
      <c r="BO32" s="1510"/>
      <c r="BP32" s="1599"/>
      <c r="BQ32" s="1599"/>
      <c r="BR32" s="1513"/>
      <c r="BS32" s="1514"/>
      <c r="BT32" s="1510"/>
      <c r="BU32" s="1510"/>
      <c r="BV32" s="1510"/>
      <c r="BW32" s="1510"/>
      <c r="BX32" s="1599"/>
      <c r="BY32" s="1599"/>
      <c r="BZ32" s="1513"/>
      <c r="CA32" s="1515"/>
      <c r="CB32" s="1510"/>
      <c r="CC32" s="1510"/>
      <c r="CD32" s="1510"/>
      <c r="CE32" s="1510"/>
      <c r="CF32" s="1599"/>
      <c r="CG32" s="1599"/>
      <c r="CH32" s="1513"/>
      <c r="CI32" s="1515"/>
      <c r="CJ32" s="1510"/>
      <c r="CK32" s="1510"/>
      <c r="CL32" s="1510"/>
      <c r="CM32" s="1510"/>
      <c r="CN32" s="1599"/>
      <c r="CO32" s="1599"/>
      <c r="CP32" s="1513"/>
      <c r="CQ32" s="1514"/>
      <c r="CR32" s="1659"/>
      <c r="CS32" s="1659"/>
      <c r="CT32" s="1659"/>
      <c r="CU32" s="1659"/>
      <c r="CV32" s="1517">
        <f>CR32-CT32</f>
        <v>0</v>
      </c>
      <c r="CW32" s="1517"/>
      <c r="CX32" s="1518" t="str">
        <f>IFERROR(CR32/CS32-1,"-")</f>
        <v>-</v>
      </c>
      <c r="CY32" s="281"/>
      <c r="CZ32" s="1516"/>
      <c r="DA32" s="1519"/>
      <c r="DB32" s="1519"/>
      <c r="DC32" s="1516"/>
      <c r="DD32" s="1520"/>
      <c r="DE32" s="1521" t="e">
        <f t="shared" si="8"/>
        <v>#DIV/0!</v>
      </c>
      <c r="DF32" s="1522" t="e">
        <f t="shared" si="8"/>
        <v>#DIV/0!</v>
      </c>
      <c r="DG32" s="1522" t="e">
        <f t="shared" si="8"/>
        <v>#DIV/0!</v>
      </c>
      <c r="DH32" s="1522" t="e">
        <f t="shared" si="8"/>
        <v>#DIV/0!</v>
      </c>
      <c r="DX32" s="389">
        <f t="shared" si="1"/>
        <v>0</v>
      </c>
      <c r="DY32" s="389">
        <f t="shared" si="2"/>
        <v>0</v>
      </c>
      <c r="DZ32" s="389">
        <f t="shared" si="3"/>
        <v>0</v>
      </c>
    </row>
    <row r="33" spans="1:130" ht="14.5">
      <c r="A33" s="1523" t="s">
        <v>961</v>
      </c>
      <c r="B33" s="1524"/>
      <c r="C33" s="1297"/>
      <c r="D33" s="1396"/>
      <c r="E33" s="1396"/>
      <c r="F33" s="1396"/>
      <c r="G33" s="1359"/>
      <c r="H33" s="1525"/>
      <c r="I33" s="1525"/>
      <c r="J33" s="1354"/>
      <c r="K33" s="1354"/>
      <c r="L33" s="1354"/>
      <c r="M33" s="1526"/>
      <c r="N33" s="1527"/>
      <c r="O33" s="1528"/>
      <c r="P33" s="1354"/>
      <c r="Q33" s="1354"/>
      <c r="R33" s="1354"/>
      <c r="S33" s="1526"/>
      <c r="T33" s="1527"/>
      <c r="U33" s="1528"/>
      <c r="V33" s="1354"/>
      <c r="W33" s="1354"/>
      <c r="X33" s="1354"/>
      <c r="Y33" s="1354"/>
      <c r="Z33" s="1608"/>
      <c r="AA33" s="1608"/>
      <c r="AB33" s="1527"/>
      <c r="AC33" s="1528"/>
      <c r="AD33" s="1530"/>
      <c r="AE33" s="1530"/>
      <c r="AF33" s="1530"/>
      <c r="AG33" s="1530"/>
      <c r="AH33" s="1611"/>
      <c r="AI33" s="1611"/>
      <c r="AJ33" s="1533"/>
      <c r="AK33" s="1534"/>
      <c r="AL33" s="1530"/>
      <c r="AM33" s="1530"/>
      <c r="AN33" s="1530"/>
      <c r="AO33" s="1530"/>
      <c r="AP33" s="1611"/>
      <c r="AQ33" s="1611"/>
      <c r="AR33" s="1533"/>
      <c r="AS33" s="1533"/>
      <c r="AT33" s="1534"/>
      <c r="AU33" s="1530"/>
      <c r="AV33" s="1530"/>
      <c r="AW33" s="1530"/>
      <c r="AX33" s="1530"/>
      <c r="AY33" s="1611"/>
      <c r="AZ33" s="1611"/>
      <c r="BA33" s="1533"/>
      <c r="BB33" s="1533"/>
      <c r="BC33" s="1530"/>
      <c r="BD33" s="1530"/>
      <c r="BE33" s="1530"/>
      <c r="BF33" s="1530"/>
      <c r="BG33" s="1611"/>
      <c r="BH33" s="1611"/>
      <c r="BI33" s="1533"/>
      <c r="BJ33" s="1534"/>
      <c r="BK33" s="1530"/>
      <c r="BL33" s="1530"/>
      <c r="BM33" s="1530"/>
      <c r="BN33" s="1530"/>
      <c r="BO33" s="1530"/>
      <c r="BP33" s="1611"/>
      <c r="BQ33" s="1611"/>
      <c r="BR33" s="1533"/>
      <c r="BS33" s="1534"/>
      <c r="BT33" s="1530"/>
      <c r="BU33" s="1530"/>
      <c r="BV33" s="1530"/>
      <c r="BW33" s="1530"/>
      <c r="BX33" s="1611"/>
      <c r="BY33" s="1611"/>
      <c r="BZ33" s="1533"/>
      <c r="CA33" s="1535"/>
      <c r="CB33" s="1530"/>
      <c r="CC33" s="1530"/>
      <c r="CD33" s="1530"/>
      <c r="CE33" s="1530"/>
      <c r="CF33" s="1611"/>
      <c r="CG33" s="1611"/>
      <c r="CH33" s="1533"/>
      <c r="CI33" s="1535"/>
      <c r="CJ33" s="1530"/>
      <c r="CK33" s="1530"/>
      <c r="CL33" s="1530"/>
      <c r="CM33" s="1530"/>
      <c r="CN33" s="1611"/>
      <c r="CO33" s="1611"/>
      <c r="CP33" s="1533"/>
      <c r="CQ33" s="1534"/>
      <c r="CR33" s="1660"/>
      <c r="CS33" s="1660"/>
      <c r="CT33" s="1660"/>
      <c r="CU33" s="1660"/>
      <c r="CV33" s="1537">
        <f>CR33-CT33</f>
        <v>0</v>
      </c>
      <c r="CW33" s="1537"/>
      <c r="CX33" s="1538" t="str">
        <f>IFERROR(CR33/CS33-1,"-")</f>
        <v>-</v>
      </c>
      <c r="CY33" s="281"/>
      <c r="CZ33" s="1536"/>
      <c r="DA33" s="1539"/>
      <c r="DB33" s="1539"/>
      <c r="DC33" s="1536"/>
      <c r="DD33" s="1540"/>
      <c r="DE33" s="1541" t="e">
        <f t="shared" si="8"/>
        <v>#DIV/0!</v>
      </c>
      <c r="DF33" s="1542" t="e">
        <f t="shared" si="8"/>
        <v>#DIV/0!</v>
      </c>
      <c r="DG33" s="1542" t="e">
        <f t="shared" si="8"/>
        <v>#DIV/0!</v>
      </c>
      <c r="DH33" s="1542" t="e">
        <f t="shared" si="8"/>
        <v>#DIV/0!</v>
      </c>
      <c r="DX33" s="389">
        <f t="shared" si="1"/>
        <v>0</v>
      </c>
      <c r="DY33" s="389">
        <f t="shared" si="2"/>
        <v>0</v>
      </c>
      <c r="DZ33" s="389">
        <f t="shared" si="3"/>
        <v>0</v>
      </c>
    </row>
    <row r="34" spans="1:130" ht="14.5">
      <c r="A34" s="2356" t="s">
        <v>962</v>
      </c>
      <c r="B34" s="2356"/>
      <c r="C34" s="1297"/>
      <c r="D34" s="1543"/>
      <c r="E34" s="1543"/>
      <c r="F34" s="1543"/>
      <c r="G34" s="1371"/>
      <c r="H34" s="1544"/>
      <c r="I34" s="1544"/>
      <c r="J34" s="1365"/>
      <c r="K34" s="1365"/>
      <c r="L34" s="1365"/>
      <c r="M34" s="1545"/>
      <c r="N34" s="1546"/>
      <c r="O34" s="1486"/>
      <c r="P34" s="1365"/>
      <c r="Q34" s="1365"/>
      <c r="R34" s="1365"/>
      <c r="S34" s="1545"/>
      <c r="T34" s="1546"/>
      <c r="U34" s="1486"/>
      <c r="V34" s="1365"/>
      <c r="W34" s="1365"/>
      <c r="X34" s="1365"/>
      <c r="Y34" s="1365"/>
      <c r="Z34" s="1618"/>
      <c r="AA34" s="1618"/>
      <c r="AB34" s="1546"/>
      <c r="AC34" s="1486"/>
      <c r="AD34" s="1548"/>
      <c r="AE34" s="1548"/>
      <c r="AF34" s="1548"/>
      <c r="AG34" s="1548"/>
      <c r="AH34" s="1551"/>
      <c r="AI34" s="1551"/>
      <c r="AJ34" s="1550"/>
      <c r="AK34" s="1496"/>
      <c r="AL34" s="1548"/>
      <c r="AM34" s="1548"/>
      <c r="AN34" s="1548"/>
      <c r="AO34" s="1548"/>
      <c r="AP34" s="1551"/>
      <c r="AQ34" s="1551"/>
      <c r="AR34" s="1550"/>
      <c r="AS34" s="1550"/>
      <c r="AT34" s="1496"/>
      <c r="AU34" s="1548"/>
      <c r="AV34" s="1548"/>
      <c r="AW34" s="1548"/>
      <c r="AX34" s="1548"/>
      <c r="AY34" s="1551"/>
      <c r="AZ34" s="1551"/>
      <c r="BA34" s="1550"/>
      <c r="BB34" s="1550"/>
      <c r="BC34" s="1548"/>
      <c r="BD34" s="1548"/>
      <c r="BE34" s="1548"/>
      <c r="BF34" s="1548"/>
      <c r="BG34" s="1551"/>
      <c r="BH34" s="1551"/>
      <c r="BI34" s="1550"/>
      <c r="BJ34" s="1496"/>
      <c r="BK34" s="1548"/>
      <c r="BL34" s="1548"/>
      <c r="BM34" s="1548"/>
      <c r="BN34" s="1548"/>
      <c r="BO34" s="1548"/>
      <c r="BP34" s="1551"/>
      <c r="BQ34" s="1551"/>
      <c r="BR34" s="1550"/>
      <c r="BS34" s="1496"/>
      <c r="BT34" s="1548"/>
      <c r="BU34" s="1548"/>
      <c r="BV34" s="1548"/>
      <c r="BW34" s="1548"/>
      <c r="BX34" s="1551"/>
      <c r="BY34" s="1551"/>
      <c r="BZ34" s="1550"/>
      <c r="CA34" s="1552"/>
      <c r="CB34" s="1548"/>
      <c r="CC34" s="1548"/>
      <c r="CD34" s="1548"/>
      <c r="CE34" s="1548"/>
      <c r="CF34" s="1551"/>
      <c r="CG34" s="1551"/>
      <c r="CH34" s="1550"/>
      <c r="CI34" s="1552"/>
      <c r="CJ34" s="1548"/>
      <c r="CK34" s="1548"/>
      <c r="CL34" s="1548"/>
      <c r="CM34" s="1548"/>
      <c r="CN34" s="1551"/>
      <c r="CO34" s="1551"/>
      <c r="CP34" s="1550"/>
      <c r="CQ34" s="1496"/>
      <c r="CR34" s="1661"/>
      <c r="CS34" s="1661"/>
      <c r="CT34" s="1661"/>
      <c r="CU34" s="1661"/>
      <c r="CV34" s="1554">
        <f>CR34-CT34</f>
        <v>0</v>
      </c>
      <c r="CW34" s="1554"/>
      <c r="CX34" s="1555" t="str">
        <f>IFERROR(CR34/CS34-1,"-")</f>
        <v>-</v>
      </c>
      <c r="CY34" s="281"/>
      <c r="CZ34" s="1553"/>
      <c r="DA34" s="1556"/>
      <c r="DB34" s="1556"/>
      <c r="DC34" s="1553"/>
      <c r="DD34" s="1557"/>
      <c r="DE34" s="1558" t="e">
        <f t="shared" si="8"/>
        <v>#DIV/0!</v>
      </c>
      <c r="DF34" s="1559" t="e">
        <f t="shared" si="8"/>
        <v>#DIV/0!</v>
      </c>
      <c r="DG34" s="1559" t="e">
        <f t="shared" si="8"/>
        <v>#DIV/0!</v>
      </c>
      <c r="DH34" s="1559" t="e">
        <f t="shared" si="8"/>
        <v>#DIV/0!</v>
      </c>
      <c r="DX34" s="389">
        <f t="shared" si="1"/>
        <v>0</v>
      </c>
      <c r="DY34" s="389">
        <f t="shared" si="2"/>
        <v>0</v>
      </c>
      <c r="DZ34" s="389">
        <f t="shared" si="3"/>
        <v>0</v>
      </c>
    </row>
    <row r="35" spans="1:130">
      <c r="P35" s="1395"/>
      <c r="Q35" s="1395"/>
      <c r="R35" s="1395"/>
      <c r="S35" s="291"/>
      <c r="DX35" s="389">
        <f t="shared" si="1"/>
        <v>0</v>
      </c>
      <c r="DY35" s="389">
        <f t="shared" si="2"/>
        <v>0</v>
      </c>
      <c r="DZ35" s="389">
        <f t="shared" si="3"/>
        <v>0</v>
      </c>
    </row>
    <row r="36" spans="1:130">
      <c r="P36" s="1395"/>
      <c r="Q36" s="1395"/>
      <c r="R36" s="1395"/>
      <c r="S36" s="291"/>
      <c r="DX36" s="389">
        <f t="shared" si="1"/>
        <v>0</v>
      </c>
      <c r="DY36" s="389">
        <f t="shared" si="2"/>
        <v>0</v>
      </c>
      <c r="DZ36" s="389">
        <f t="shared" si="3"/>
        <v>0</v>
      </c>
    </row>
    <row r="37" spans="1:130">
      <c r="P37" s="1395"/>
      <c r="Q37" s="1395"/>
      <c r="R37" s="1395"/>
      <c r="S37" s="291"/>
      <c r="V37" s="247"/>
      <c r="CR37" s="1288"/>
      <c r="CS37" s="1288"/>
      <c r="CT37" s="1288"/>
      <c r="DX37" s="389">
        <f t="shared" si="1"/>
        <v>0</v>
      </c>
      <c r="DY37" s="389">
        <f t="shared" si="2"/>
        <v>0</v>
      </c>
      <c r="DZ37" s="389">
        <f t="shared" si="3"/>
        <v>0</v>
      </c>
    </row>
    <row r="38" spans="1:130">
      <c r="P38" s="1395"/>
      <c r="Q38" s="1395"/>
      <c r="R38" s="1395"/>
      <c r="S38" s="291"/>
      <c r="CR38" s="1694"/>
      <c r="DX38" s="389">
        <f t="shared" si="1"/>
        <v>0</v>
      </c>
      <c r="DY38" s="389">
        <f t="shared" si="2"/>
        <v>0</v>
      </c>
      <c r="DZ38" s="389">
        <f t="shared" si="3"/>
        <v>0</v>
      </c>
    </row>
    <row r="39" spans="1:130">
      <c r="D39" s="906"/>
      <c r="E39" s="906"/>
      <c r="J39" s="906"/>
      <c r="K39" s="906"/>
      <c r="P39" s="1395"/>
      <c r="Q39" s="1395"/>
      <c r="R39" s="1395"/>
      <c r="S39" s="291"/>
      <c r="V39" s="906"/>
      <c r="W39" s="906"/>
      <c r="AD39" s="906"/>
      <c r="AE39" s="906"/>
      <c r="AL39" s="1695"/>
      <c r="AM39" s="1695"/>
      <c r="AU39" s="906"/>
      <c r="AV39" s="906"/>
      <c r="BC39" s="906"/>
      <c r="BD39" s="906"/>
      <c r="BK39" s="906"/>
      <c r="BL39" s="906"/>
      <c r="BT39" s="906"/>
      <c r="BU39" s="906"/>
      <c r="BV39" s="906"/>
      <c r="CB39" s="906"/>
      <c r="CC39" s="906"/>
      <c r="CJ39" s="906"/>
      <c r="CK39" s="906"/>
      <c r="DX39" s="389">
        <f t="shared" si="1"/>
        <v>0</v>
      </c>
      <c r="DY39" s="389">
        <f t="shared" si="2"/>
        <v>0</v>
      </c>
      <c r="DZ39" s="389">
        <f t="shared" si="3"/>
        <v>0</v>
      </c>
    </row>
    <row r="40" spans="1:130">
      <c r="D40" s="1696"/>
      <c r="E40" s="906"/>
      <c r="J40" s="1696"/>
      <c r="K40" s="906"/>
      <c r="P40" s="1395"/>
      <c r="Q40" s="1395"/>
      <c r="R40" s="1395"/>
      <c r="S40" s="291"/>
      <c r="V40" s="1696"/>
      <c r="W40" s="906"/>
      <c r="AD40" s="1696"/>
      <c r="AE40" s="906"/>
      <c r="AL40" s="1695">
        <v>2015638.8372365199</v>
      </c>
      <c r="AM40" s="1695"/>
      <c r="AU40" s="1696"/>
      <c r="AV40" s="906"/>
      <c r="BC40" s="1696"/>
      <c r="BD40" s="906"/>
      <c r="BK40" s="1696"/>
      <c r="BL40" s="906"/>
      <c r="BT40" s="1696"/>
      <c r="BU40" s="1696"/>
      <c r="BV40" s="906"/>
      <c r="CB40" s="1696"/>
      <c r="CC40" s="906"/>
      <c r="CJ40" s="1696"/>
      <c r="CK40" s="906"/>
      <c r="DX40" s="389">
        <f t="shared" si="1"/>
        <v>0</v>
      </c>
      <c r="DY40" s="389">
        <f t="shared" si="2"/>
        <v>0</v>
      </c>
      <c r="DZ40" s="389">
        <f t="shared" si="3"/>
        <v>0</v>
      </c>
    </row>
    <row r="41" spans="1:130">
      <c r="D41" s="1696"/>
      <c r="E41" s="292">
        <f>E18+G62</f>
        <v>0</v>
      </c>
      <c r="J41" s="1696"/>
      <c r="K41" s="906"/>
      <c r="P41" s="1395"/>
      <c r="Q41" s="1395"/>
      <c r="R41" s="1395"/>
      <c r="S41" s="291"/>
      <c r="V41" s="1696"/>
      <c r="W41" s="906"/>
      <c r="AD41" s="1696"/>
      <c r="AE41" s="906"/>
      <c r="AL41" s="1695"/>
      <c r="AM41" s="1695"/>
      <c r="AU41" s="1696"/>
      <c r="AV41" s="906"/>
      <c r="BC41" s="1696"/>
      <c r="BD41" s="906"/>
      <c r="BK41" s="1696"/>
      <c r="BL41" s="906"/>
      <c r="BT41" s="1696"/>
      <c r="BU41" s="1696"/>
      <c r="BV41" s="906"/>
      <c r="CB41" s="1696"/>
      <c r="CC41" s="906"/>
      <c r="CJ41" s="1696"/>
      <c r="CK41" s="906"/>
      <c r="DX41" s="389">
        <f t="shared" ref="DX41:DX72" si="9">(CS41-CZ41)*10^6</f>
        <v>0</v>
      </c>
      <c r="DY41" s="389">
        <f t="shared" ref="DY41:DY72" si="10">(CT41-DC41)*10^6</f>
        <v>0</v>
      </c>
      <c r="DZ41" s="389">
        <f t="shared" ref="DZ41:DZ72" si="11">(CW41-DD41)*10^6</f>
        <v>0</v>
      </c>
    </row>
    <row r="42" spans="1:130">
      <c r="D42" s="906"/>
      <c r="E42" s="906"/>
      <c r="J42" s="906"/>
      <c r="K42" s="906"/>
      <c r="P42" s="1395"/>
      <c r="Q42" s="1395"/>
      <c r="R42" s="1395"/>
      <c r="S42" s="291"/>
      <c r="V42" s="906"/>
      <c r="W42" s="906"/>
      <c r="AD42" s="906"/>
      <c r="AE42" s="906"/>
      <c r="AL42" s="1695"/>
      <c r="AM42" s="1695"/>
      <c r="AU42" s="906"/>
      <c r="AV42" s="906"/>
      <c r="BC42" s="906"/>
      <c r="BD42" s="906"/>
      <c r="BK42" s="906"/>
      <c r="BL42" s="906"/>
      <c r="BT42" s="906"/>
      <c r="BU42" s="906"/>
      <c r="BV42" s="906"/>
      <c r="CB42" s="906"/>
      <c r="CC42" s="906"/>
      <c r="CJ42" s="906"/>
      <c r="CK42" s="906"/>
      <c r="DX42" s="389">
        <f t="shared" si="9"/>
        <v>0</v>
      </c>
      <c r="DY42" s="389">
        <f t="shared" si="10"/>
        <v>0</v>
      </c>
      <c r="DZ42" s="389">
        <f t="shared" si="11"/>
        <v>0</v>
      </c>
    </row>
    <row r="43" spans="1:130">
      <c r="DX43" s="389">
        <f t="shared" si="9"/>
        <v>0</v>
      </c>
      <c r="DY43" s="389">
        <f t="shared" si="10"/>
        <v>0</v>
      </c>
      <c r="DZ43" s="389">
        <f t="shared" si="11"/>
        <v>0</v>
      </c>
    </row>
    <row r="44" spans="1:130">
      <c r="DX44" s="389">
        <f t="shared" si="9"/>
        <v>0</v>
      </c>
      <c r="DY44" s="389">
        <f t="shared" si="10"/>
        <v>0</v>
      </c>
      <c r="DZ44" s="389">
        <f t="shared" si="11"/>
        <v>0</v>
      </c>
    </row>
    <row r="45" spans="1:130">
      <c r="DX45" s="389">
        <f t="shared" si="9"/>
        <v>0</v>
      </c>
      <c r="DY45" s="389">
        <f t="shared" si="10"/>
        <v>0</v>
      </c>
      <c r="DZ45" s="389">
        <f t="shared" si="11"/>
        <v>0</v>
      </c>
    </row>
    <row r="46" spans="1:130">
      <c r="DX46" s="389">
        <f t="shared" si="9"/>
        <v>0</v>
      </c>
      <c r="DY46" s="389">
        <f t="shared" si="10"/>
        <v>0</v>
      </c>
      <c r="DZ46" s="389">
        <f t="shared" si="11"/>
        <v>0</v>
      </c>
    </row>
    <row r="47" spans="1:130">
      <c r="DX47" s="389">
        <f t="shared" si="9"/>
        <v>0</v>
      </c>
      <c r="DY47" s="389">
        <f t="shared" si="10"/>
        <v>0</v>
      </c>
      <c r="DZ47" s="389">
        <f t="shared" si="11"/>
        <v>0</v>
      </c>
    </row>
    <row r="48" spans="1:130">
      <c r="DX48" s="389">
        <f t="shared" si="9"/>
        <v>0</v>
      </c>
      <c r="DY48" s="389">
        <f t="shared" si="10"/>
        <v>0</v>
      </c>
      <c r="DZ48" s="389">
        <f t="shared" si="11"/>
        <v>0</v>
      </c>
    </row>
    <row r="49" spans="4:130">
      <c r="DX49" s="389">
        <f t="shared" si="9"/>
        <v>0</v>
      </c>
      <c r="DY49" s="389">
        <f t="shared" si="10"/>
        <v>0</v>
      </c>
      <c r="DZ49" s="389">
        <f t="shared" si="11"/>
        <v>0</v>
      </c>
    </row>
    <row r="50" spans="4:130">
      <c r="DX50" s="389">
        <f t="shared" si="9"/>
        <v>0</v>
      </c>
      <c r="DY50" s="389">
        <f t="shared" si="10"/>
        <v>0</v>
      </c>
      <c r="DZ50" s="389">
        <f t="shared" si="11"/>
        <v>0</v>
      </c>
    </row>
    <row r="51" spans="4:130">
      <c r="DX51" s="389">
        <f t="shared" si="9"/>
        <v>0</v>
      </c>
      <c r="DY51" s="389">
        <f t="shared" si="10"/>
        <v>0</v>
      </c>
      <c r="DZ51" s="389">
        <f t="shared" si="11"/>
        <v>0</v>
      </c>
    </row>
    <row r="52" spans="4:130">
      <c r="DX52" s="389">
        <f t="shared" si="9"/>
        <v>0</v>
      </c>
      <c r="DY52" s="389">
        <f t="shared" si="10"/>
        <v>0</v>
      </c>
      <c r="DZ52" s="389">
        <f t="shared" si="11"/>
        <v>0</v>
      </c>
    </row>
    <row r="53" spans="4:130">
      <c r="DX53" s="389">
        <f t="shared" si="9"/>
        <v>0</v>
      </c>
      <c r="DY53" s="389">
        <f t="shared" si="10"/>
        <v>0</v>
      </c>
      <c r="DZ53" s="389">
        <f t="shared" si="11"/>
        <v>0</v>
      </c>
    </row>
    <row r="54" spans="4:130">
      <c r="DX54" s="389">
        <f t="shared" si="9"/>
        <v>0</v>
      </c>
      <c r="DY54" s="389">
        <f t="shared" si="10"/>
        <v>0</v>
      </c>
      <c r="DZ54" s="389">
        <f t="shared" si="11"/>
        <v>0</v>
      </c>
    </row>
    <row r="55" spans="4:130">
      <c r="DX55" s="389">
        <f t="shared" si="9"/>
        <v>0</v>
      </c>
      <c r="DY55" s="389">
        <f t="shared" si="10"/>
        <v>0</v>
      </c>
      <c r="DZ55" s="389">
        <f t="shared" si="11"/>
        <v>0</v>
      </c>
    </row>
    <row r="56" spans="4:130">
      <c r="DX56" s="389">
        <f t="shared" si="9"/>
        <v>0</v>
      </c>
      <c r="DY56" s="389">
        <f t="shared" si="10"/>
        <v>0</v>
      </c>
      <c r="DZ56" s="389">
        <f t="shared" si="11"/>
        <v>0</v>
      </c>
    </row>
    <row r="57" spans="4:130">
      <c r="DX57" s="389">
        <f t="shared" si="9"/>
        <v>0</v>
      </c>
      <c r="DY57" s="389">
        <f t="shared" si="10"/>
        <v>0</v>
      </c>
      <c r="DZ57" s="389">
        <f t="shared" si="11"/>
        <v>0</v>
      </c>
    </row>
    <row r="58" spans="4:130">
      <c r="DX58" s="389">
        <f t="shared" si="9"/>
        <v>0</v>
      </c>
      <c r="DY58" s="389">
        <f t="shared" si="10"/>
        <v>0</v>
      </c>
      <c r="DZ58" s="389">
        <f t="shared" si="11"/>
        <v>0</v>
      </c>
    </row>
    <row r="59" spans="4:130">
      <c r="DX59" s="389">
        <f t="shared" si="9"/>
        <v>0</v>
      </c>
      <c r="DY59" s="389">
        <f t="shared" si="10"/>
        <v>0</v>
      </c>
      <c r="DZ59" s="389">
        <f t="shared" si="11"/>
        <v>0</v>
      </c>
    </row>
    <row r="60" spans="4:130">
      <c r="DX60" s="389">
        <f t="shared" si="9"/>
        <v>0</v>
      </c>
      <c r="DY60" s="389">
        <f t="shared" si="10"/>
        <v>0</v>
      </c>
      <c r="DZ60" s="389">
        <f t="shared" si="11"/>
        <v>0</v>
      </c>
    </row>
    <row r="61" spans="4:130">
      <c r="DX61" s="389">
        <f t="shared" si="9"/>
        <v>0</v>
      </c>
      <c r="DY61" s="389">
        <f t="shared" si="10"/>
        <v>0</v>
      </c>
      <c r="DZ61" s="389">
        <f t="shared" si="11"/>
        <v>0</v>
      </c>
    </row>
    <row r="62" spans="4:130">
      <c r="D62" s="44"/>
      <c r="E62" s="44"/>
      <c r="F62" s="44"/>
      <c r="G62" s="282"/>
      <c r="H62" s="44"/>
      <c r="I62" s="44"/>
      <c r="J62" s="44">
        <v>6.7805171966028897E-7</v>
      </c>
      <c r="K62" s="44">
        <v>2.8207993273099402E-4</v>
      </c>
      <c r="L62" s="44"/>
      <c r="M62" s="928">
        <v>-282.07964618584299</v>
      </c>
      <c r="N62" s="44"/>
      <c r="O62" s="44"/>
      <c r="P62" s="44">
        <v>0</v>
      </c>
      <c r="Q62" s="44">
        <v>3.1316626655097902E-4</v>
      </c>
      <c r="R62" s="44"/>
      <c r="S62" s="282">
        <v>-313.16595180713102</v>
      </c>
      <c r="T62" s="44"/>
      <c r="U62" s="44"/>
      <c r="V62" s="44"/>
      <c r="W62" s="44">
        <v>0</v>
      </c>
      <c r="X62" s="44">
        <v>2.0451952764233299E-4</v>
      </c>
      <c r="Y62" s="44"/>
      <c r="Z62" s="282"/>
      <c r="AA62" s="282"/>
      <c r="AB62" s="282">
        <v>-204.51932171960999</v>
      </c>
      <c r="AC62" s="44"/>
      <c r="AD62" s="44"/>
      <c r="AE62" s="44">
        <v>0</v>
      </c>
      <c r="AF62" s="44">
        <v>2.6932281980407403E-4</v>
      </c>
      <c r="AG62" s="44"/>
      <c r="AH62" s="282"/>
      <c r="AI62" s="282"/>
      <c r="AJ62" s="44">
        <v>-269.32254722546497</v>
      </c>
      <c r="AK62" s="44"/>
      <c r="DX62" s="389">
        <f t="shared" si="9"/>
        <v>0</v>
      </c>
      <c r="DY62" s="389">
        <f t="shared" si="10"/>
        <v>0</v>
      </c>
      <c r="DZ62" s="389">
        <f t="shared" si="11"/>
        <v>0</v>
      </c>
    </row>
    <row r="63" spans="4:130">
      <c r="DX63" s="389">
        <f t="shared" si="9"/>
        <v>0</v>
      </c>
      <c r="DY63" s="389">
        <f t="shared" si="10"/>
        <v>0</v>
      </c>
      <c r="DZ63" s="389">
        <f t="shared" si="11"/>
        <v>0</v>
      </c>
    </row>
    <row r="64" spans="4:130">
      <c r="DX64" s="389">
        <f t="shared" si="9"/>
        <v>0</v>
      </c>
      <c r="DY64" s="389">
        <f t="shared" si="10"/>
        <v>0</v>
      </c>
      <c r="DZ64" s="389">
        <f t="shared" si="11"/>
        <v>0</v>
      </c>
    </row>
    <row r="65" spans="128:130">
      <c r="DX65" s="389">
        <f t="shared" si="9"/>
        <v>0</v>
      </c>
      <c r="DY65" s="389">
        <f t="shared" si="10"/>
        <v>0</v>
      </c>
      <c r="DZ65" s="389">
        <f t="shared" si="11"/>
        <v>0</v>
      </c>
    </row>
    <row r="66" spans="128:130">
      <c r="DX66" s="389">
        <f t="shared" si="9"/>
        <v>0</v>
      </c>
      <c r="DY66" s="389">
        <f t="shared" si="10"/>
        <v>0</v>
      </c>
      <c r="DZ66" s="389">
        <f t="shared" si="11"/>
        <v>0</v>
      </c>
    </row>
    <row r="67" spans="128:130">
      <c r="DX67" s="389">
        <f t="shared" si="9"/>
        <v>0</v>
      </c>
      <c r="DY67" s="389">
        <f t="shared" si="10"/>
        <v>0</v>
      </c>
      <c r="DZ67" s="389">
        <f t="shared" si="11"/>
        <v>0</v>
      </c>
    </row>
    <row r="68" spans="128:130">
      <c r="DX68" s="389">
        <f t="shared" si="9"/>
        <v>0</v>
      </c>
      <c r="DY68" s="389">
        <f t="shared" si="10"/>
        <v>0</v>
      </c>
      <c r="DZ68" s="389">
        <f t="shared" si="11"/>
        <v>0</v>
      </c>
    </row>
    <row r="69" spans="128:130">
      <c r="DX69" s="389">
        <f t="shared" si="9"/>
        <v>0</v>
      </c>
      <c r="DY69" s="389">
        <f t="shared" si="10"/>
        <v>0</v>
      </c>
      <c r="DZ69" s="389">
        <f t="shared" si="11"/>
        <v>0</v>
      </c>
    </row>
    <row r="70" spans="128:130">
      <c r="DX70" s="389">
        <f t="shared" si="9"/>
        <v>0</v>
      </c>
      <c r="DY70" s="389">
        <f t="shared" si="10"/>
        <v>0</v>
      </c>
      <c r="DZ70" s="389">
        <f t="shared" si="11"/>
        <v>0</v>
      </c>
    </row>
    <row r="71" spans="128:130">
      <c r="DX71" s="389">
        <f t="shared" si="9"/>
        <v>0</v>
      </c>
      <c r="DY71" s="389">
        <f t="shared" si="10"/>
        <v>0</v>
      </c>
      <c r="DZ71" s="389">
        <f t="shared" si="11"/>
        <v>0</v>
      </c>
    </row>
    <row r="72" spans="128:130">
      <c r="DX72" s="389">
        <f t="shared" si="9"/>
        <v>0</v>
      </c>
      <c r="DY72" s="389">
        <f t="shared" si="10"/>
        <v>0</v>
      </c>
      <c r="DZ72" s="389">
        <f t="shared" si="11"/>
        <v>0</v>
      </c>
    </row>
    <row r="73" spans="128:130">
      <c r="DX73" s="389">
        <f t="shared" ref="DX73:DX104" si="12">(CS73-CZ73)*10^6</f>
        <v>0</v>
      </c>
      <c r="DY73" s="389">
        <f t="shared" ref="DY73:DY104" si="13">(CT73-DC73)*10^6</f>
        <v>0</v>
      </c>
      <c r="DZ73" s="389">
        <f t="shared" ref="DZ73:DZ104" si="14">(CW73-DD73)*10^6</f>
        <v>0</v>
      </c>
    </row>
    <row r="74" spans="128:130">
      <c r="DX74" s="389">
        <f t="shared" si="12"/>
        <v>0</v>
      </c>
      <c r="DY74" s="389">
        <f t="shared" si="13"/>
        <v>0</v>
      </c>
      <c r="DZ74" s="389">
        <f t="shared" si="14"/>
        <v>0</v>
      </c>
    </row>
    <row r="75" spans="128:130">
      <c r="DX75" s="389">
        <f t="shared" si="12"/>
        <v>0</v>
      </c>
      <c r="DY75" s="389">
        <f t="shared" si="13"/>
        <v>0</v>
      </c>
      <c r="DZ75" s="389">
        <f t="shared" si="14"/>
        <v>0</v>
      </c>
    </row>
    <row r="76" spans="128:130">
      <c r="DX76" s="389">
        <f t="shared" si="12"/>
        <v>0</v>
      </c>
      <c r="DY76" s="389">
        <f t="shared" si="13"/>
        <v>0</v>
      </c>
      <c r="DZ76" s="389">
        <f t="shared" si="14"/>
        <v>0</v>
      </c>
    </row>
    <row r="77" spans="128:130">
      <c r="DX77" s="389">
        <f t="shared" si="12"/>
        <v>0</v>
      </c>
      <c r="DY77" s="389">
        <f t="shared" si="13"/>
        <v>0</v>
      </c>
      <c r="DZ77" s="389">
        <f t="shared" si="14"/>
        <v>0</v>
      </c>
    </row>
    <row r="78" spans="128:130">
      <c r="DX78" s="389">
        <f t="shared" si="12"/>
        <v>0</v>
      </c>
      <c r="DY78" s="389">
        <f t="shared" si="13"/>
        <v>0</v>
      </c>
      <c r="DZ78" s="389">
        <f t="shared" si="14"/>
        <v>0</v>
      </c>
    </row>
    <row r="79" spans="128:130">
      <c r="DX79" s="389">
        <f t="shared" si="12"/>
        <v>0</v>
      </c>
      <c r="DY79" s="389">
        <f t="shared" si="13"/>
        <v>0</v>
      </c>
      <c r="DZ79" s="389">
        <f t="shared" si="14"/>
        <v>0</v>
      </c>
    </row>
    <row r="80" spans="128:130">
      <c r="DX80" s="389">
        <f t="shared" si="12"/>
        <v>0</v>
      </c>
      <c r="DY80" s="389">
        <f t="shared" si="13"/>
        <v>0</v>
      </c>
      <c r="DZ80" s="389">
        <f t="shared" si="14"/>
        <v>0</v>
      </c>
    </row>
    <row r="81" spans="128:130">
      <c r="DX81" s="389">
        <f t="shared" si="12"/>
        <v>0</v>
      </c>
      <c r="DY81" s="389">
        <f t="shared" si="13"/>
        <v>0</v>
      </c>
      <c r="DZ81" s="389">
        <f t="shared" si="14"/>
        <v>0</v>
      </c>
    </row>
    <row r="82" spans="128:130">
      <c r="DX82" s="389">
        <f t="shared" si="12"/>
        <v>0</v>
      </c>
      <c r="DY82" s="389">
        <f t="shared" si="13"/>
        <v>0</v>
      </c>
      <c r="DZ82" s="389">
        <f t="shared" si="14"/>
        <v>0</v>
      </c>
    </row>
    <row r="83" spans="128:130">
      <c r="DX83" s="389">
        <f t="shared" si="12"/>
        <v>0</v>
      </c>
      <c r="DY83" s="389">
        <f t="shared" si="13"/>
        <v>0</v>
      </c>
      <c r="DZ83" s="389">
        <f t="shared" si="14"/>
        <v>0</v>
      </c>
    </row>
    <row r="84" spans="128:130">
      <c r="DX84" s="389">
        <f t="shared" si="12"/>
        <v>0</v>
      </c>
      <c r="DY84" s="389">
        <f t="shared" si="13"/>
        <v>0</v>
      </c>
      <c r="DZ84" s="389">
        <f t="shared" si="14"/>
        <v>0</v>
      </c>
    </row>
    <row r="85" spans="128:130">
      <c r="DX85" s="389">
        <f t="shared" si="12"/>
        <v>0</v>
      </c>
      <c r="DY85" s="389">
        <f t="shared" si="13"/>
        <v>0</v>
      </c>
      <c r="DZ85" s="389">
        <f t="shared" si="14"/>
        <v>0</v>
      </c>
    </row>
    <row r="86" spans="128:130">
      <c r="DX86" s="389">
        <f t="shared" si="12"/>
        <v>0</v>
      </c>
      <c r="DY86" s="389">
        <f t="shared" si="13"/>
        <v>0</v>
      </c>
      <c r="DZ86" s="389">
        <f t="shared" si="14"/>
        <v>0</v>
      </c>
    </row>
    <row r="87" spans="128:130">
      <c r="DX87" s="389">
        <f t="shared" si="12"/>
        <v>0</v>
      </c>
      <c r="DY87" s="389">
        <f t="shared" si="13"/>
        <v>0</v>
      </c>
      <c r="DZ87" s="389">
        <f t="shared" si="14"/>
        <v>0</v>
      </c>
    </row>
    <row r="88" spans="128:130">
      <c r="DX88" s="389">
        <f t="shared" si="12"/>
        <v>0</v>
      </c>
      <c r="DY88" s="389">
        <f t="shared" si="13"/>
        <v>0</v>
      </c>
      <c r="DZ88" s="389">
        <f t="shared" si="14"/>
        <v>0</v>
      </c>
    </row>
    <row r="89" spans="128:130">
      <c r="DX89" s="389">
        <f t="shared" si="12"/>
        <v>0</v>
      </c>
      <c r="DY89" s="389">
        <f t="shared" si="13"/>
        <v>0</v>
      </c>
      <c r="DZ89" s="389">
        <f t="shared" si="14"/>
        <v>0</v>
      </c>
    </row>
    <row r="90" spans="128:130">
      <c r="DX90" s="389">
        <f t="shared" si="12"/>
        <v>0</v>
      </c>
      <c r="DY90" s="389">
        <f t="shared" si="13"/>
        <v>0</v>
      </c>
      <c r="DZ90" s="389">
        <f t="shared" si="14"/>
        <v>0</v>
      </c>
    </row>
    <row r="91" spans="128:130">
      <c r="DX91" s="389">
        <f t="shared" si="12"/>
        <v>0</v>
      </c>
      <c r="DY91" s="389">
        <f t="shared" si="13"/>
        <v>0</v>
      </c>
      <c r="DZ91" s="389">
        <f t="shared" si="14"/>
        <v>0</v>
      </c>
    </row>
    <row r="92" spans="128:130">
      <c r="DX92" s="389">
        <f t="shared" si="12"/>
        <v>0</v>
      </c>
      <c r="DY92" s="389">
        <f t="shared" si="13"/>
        <v>0</v>
      </c>
      <c r="DZ92" s="389">
        <f t="shared" si="14"/>
        <v>0</v>
      </c>
    </row>
    <row r="93" spans="128:130">
      <c r="DX93" s="389">
        <f t="shared" si="12"/>
        <v>0</v>
      </c>
      <c r="DY93" s="389">
        <f t="shared" si="13"/>
        <v>0</v>
      </c>
      <c r="DZ93" s="389">
        <f t="shared" si="14"/>
        <v>0</v>
      </c>
    </row>
    <row r="94" spans="128:130">
      <c r="DX94" s="389">
        <f t="shared" si="12"/>
        <v>0</v>
      </c>
      <c r="DY94" s="389">
        <f t="shared" si="13"/>
        <v>0</v>
      </c>
      <c r="DZ94" s="389">
        <f t="shared" si="14"/>
        <v>0</v>
      </c>
    </row>
    <row r="95" spans="128:130">
      <c r="DX95" s="389">
        <f t="shared" si="12"/>
        <v>0</v>
      </c>
      <c r="DY95" s="389">
        <f t="shared" si="13"/>
        <v>0</v>
      </c>
      <c r="DZ95" s="389">
        <f t="shared" si="14"/>
        <v>0</v>
      </c>
    </row>
    <row r="96" spans="128:130">
      <c r="DX96" s="389">
        <f t="shared" si="12"/>
        <v>0</v>
      </c>
      <c r="DY96" s="389">
        <f t="shared" si="13"/>
        <v>0</v>
      </c>
      <c r="DZ96" s="389">
        <f t="shared" si="14"/>
        <v>0</v>
      </c>
    </row>
    <row r="97" spans="128:130">
      <c r="DX97" s="389">
        <f t="shared" si="12"/>
        <v>0</v>
      </c>
      <c r="DY97" s="389">
        <f t="shared" si="13"/>
        <v>0</v>
      </c>
      <c r="DZ97" s="389">
        <f t="shared" si="14"/>
        <v>0</v>
      </c>
    </row>
    <row r="98" spans="128:130">
      <c r="DX98" s="389">
        <f t="shared" si="12"/>
        <v>0</v>
      </c>
      <c r="DY98" s="389">
        <f t="shared" si="13"/>
        <v>0</v>
      </c>
      <c r="DZ98" s="389">
        <f t="shared" si="14"/>
        <v>0</v>
      </c>
    </row>
    <row r="99" spans="128:130">
      <c r="DX99" s="389">
        <f t="shared" si="12"/>
        <v>0</v>
      </c>
      <c r="DY99" s="389">
        <f t="shared" si="13"/>
        <v>0</v>
      </c>
      <c r="DZ99" s="389">
        <f t="shared" si="14"/>
        <v>0</v>
      </c>
    </row>
    <row r="100" spans="128:130">
      <c r="DX100" s="389">
        <f t="shared" si="12"/>
        <v>0</v>
      </c>
      <c r="DY100" s="389">
        <f t="shared" si="13"/>
        <v>0</v>
      </c>
      <c r="DZ100" s="389">
        <f t="shared" si="14"/>
        <v>0</v>
      </c>
    </row>
    <row r="101" spans="128:130">
      <c r="DX101" s="389">
        <f t="shared" si="12"/>
        <v>0</v>
      </c>
      <c r="DY101" s="389">
        <f t="shared" si="13"/>
        <v>0</v>
      </c>
      <c r="DZ101" s="389">
        <f t="shared" si="14"/>
        <v>0</v>
      </c>
    </row>
    <row r="102" spans="128:130">
      <c r="DX102" s="389">
        <f t="shared" si="12"/>
        <v>0</v>
      </c>
      <c r="DY102" s="389">
        <f t="shared" si="13"/>
        <v>0</v>
      </c>
      <c r="DZ102" s="389">
        <f t="shared" si="14"/>
        <v>0</v>
      </c>
    </row>
    <row r="103" spans="128:130">
      <c r="DX103" s="389">
        <f t="shared" si="12"/>
        <v>0</v>
      </c>
      <c r="DY103" s="389">
        <f t="shared" si="13"/>
        <v>0</v>
      </c>
      <c r="DZ103" s="389">
        <f t="shared" si="14"/>
        <v>0</v>
      </c>
    </row>
    <row r="104" spans="128:130">
      <c r="DX104" s="389">
        <f t="shared" si="12"/>
        <v>0</v>
      </c>
      <c r="DY104" s="389">
        <f t="shared" si="13"/>
        <v>0</v>
      </c>
      <c r="DZ104" s="389">
        <f t="shared" si="14"/>
        <v>0</v>
      </c>
    </row>
    <row r="105" spans="128:130">
      <c r="DX105" s="389">
        <f t="shared" ref="DX105:DX136" si="15">(CS105-CZ105)*10^6</f>
        <v>0</v>
      </c>
      <c r="DY105" s="389">
        <f t="shared" ref="DY105:DY136" si="16">(CT105-DC105)*10^6</f>
        <v>0</v>
      </c>
      <c r="DZ105" s="389">
        <f t="shared" ref="DZ105:DZ136" si="17">(CW105-DD105)*10^6</f>
        <v>0</v>
      </c>
    </row>
    <row r="106" spans="128:130">
      <c r="DX106" s="389">
        <f t="shared" si="15"/>
        <v>0</v>
      </c>
      <c r="DY106" s="389">
        <f t="shared" si="16"/>
        <v>0</v>
      </c>
      <c r="DZ106" s="389">
        <f t="shared" si="17"/>
        <v>0</v>
      </c>
    </row>
    <row r="107" spans="128:130">
      <c r="DX107" s="389">
        <f t="shared" si="15"/>
        <v>0</v>
      </c>
      <c r="DY107" s="389">
        <f t="shared" si="16"/>
        <v>0</v>
      </c>
      <c r="DZ107" s="389">
        <f t="shared" si="17"/>
        <v>0</v>
      </c>
    </row>
    <row r="108" spans="128:130">
      <c r="DX108" s="389">
        <f t="shared" si="15"/>
        <v>0</v>
      </c>
      <c r="DY108" s="389">
        <f t="shared" si="16"/>
        <v>0</v>
      </c>
      <c r="DZ108" s="389">
        <f t="shared" si="17"/>
        <v>0</v>
      </c>
    </row>
    <row r="109" spans="128:130">
      <c r="DX109" s="389">
        <f t="shared" si="15"/>
        <v>0</v>
      </c>
      <c r="DY109" s="389">
        <f t="shared" si="16"/>
        <v>0</v>
      </c>
      <c r="DZ109" s="389">
        <f t="shared" si="17"/>
        <v>0</v>
      </c>
    </row>
    <row r="110" spans="128:130">
      <c r="DX110" s="389">
        <f t="shared" si="15"/>
        <v>0</v>
      </c>
      <c r="DY110" s="389">
        <f t="shared" si="16"/>
        <v>0</v>
      </c>
      <c r="DZ110" s="389">
        <f t="shared" si="17"/>
        <v>0</v>
      </c>
    </row>
    <row r="111" spans="128:130">
      <c r="DX111" s="389">
        <f t="shared" si="15"/>
        <v>0</v>
      </c>
      <c r="DY111" s="389">
        <f t="shared" si="16"/>
        <v>0</v>
      </c>
      <c r="DZ111" s="389">
        <f t="shared" si="17"/>
        <v>0</v>
      </c>
    </row>
    <row r="112" spans="128:130">
      <c r="DX112" s="389">
        <f t="shared" si="15"/>
        <v>0</v>
      </c>
      <c r="DY112" s="389">
        <f t="shared" si="16"/>
        <v>0</v>
      </c>
      <c r="DZ112" s="389">
        <f t="shared" si="17"/>
        <v>0</v>
      </c>
    </row>
    <row r="113" spans="128:130">
      <c r="DX113" s="389">
        <f t="shared" si="15"/>
        <v>0</v>
      </c>
      <c r="DY113" s="389">
        <f t="shared" si="16"/>
        <v>0</v>
      </c>
      <c r="DZ113" s="389">
        <f t="shared" si="17"/>
        <v>0</v>
      </c>
    </row>
    <row r="114" spans="128:130">
      <c r="DX114" s="389">
        <f t="shared" si="15"/>
        <v>0</v>
      </c>
      <c r="DY114" s="389">
        <f t="shared" si="16"/>
        <v>0</v>
      </c>
      <c r="DZ114" s="389">
        <f t="shared" si="17"/>
        <v>0</v>
      </c>
    </row>
    <row r="115" spans="128:130">
      <c r="DX115" s="389">
        <f t="shared" si="15"/>
        <v>0</v>
      </c>
      <c r="DY115" s="389">
        <f t="shared" si="16"/>
        <v>0</v>
      </c>
      <c r="DZ115" s="389">
        <f t="shared" si="17"/>
        <v>0</v>
      </c>
    </row>
    <row r="116" spans="128:130">
      <c r="DX116" s="389">
        <f t="shared" si="15"/>
        <v>0</v>
      </c>
      <c r="DY116" s="389">
        <f t="shared" si="16"/>
        <v>0</v>
      </c>
      <c r="DZ116" s="389">
        <f t="shared" si="17"/>
        <v>0</v>
      </c>
    </row>
    <row r="117" spans="128:130">
      <c r="DX117" s="389">
        <f t="shared" si="15"/>
        <v>0</v>
      </c>
      <c r="DY117" s="389">
        <f t="shared" si="16"/>
        <v>0</v>
      </c>
      <c r="DZ117" s="389">
        <f t="shared" si="17"/>
        <v>0</v>
      </c>
    </row>
    <row r="118" spans="128:130">
      <c r="DX118" s="389">
        <f t="shared" si="15"/>
        <v>0</v>
      </c>
      <c r="DY118" s="389">
        <f t="shared" si="16"/>
        <v>0</v>
      </c>
      <c r="DZ118" s="389">
        <f t="shared" si="17"/>
        <v>0</v>
      </c>
    </row>
    <row r="119" spans="128:130">
      <c r="DX119" s="389">
        <f t="shared" si="15"/>
        <v>0</v>
      </c>
      <c r="DY119" s="389">
        <f t="shared" si="16"/>
        <v>0</v>
      </c>
      <c r="DZ119" s="389">
        <f t="shared" si="17"/>
        <v>0</v>
      </c>
    </row>
    <row r="120" spans="128:130">
      <c r="DX120" s="389">
        <f t="shared" si="15"/>
        <v>0</v>
      </c>
      <c r="DY120" s="389">
        <f t="shared" si="16"/>
        <v>0</v>
      </c>
      <c r="DZ120" s="389">
        <f t="shared" si="17"/>
        <v>0</v>
      </c>
    </row>
    <row r="121" spans="128:130">
      <c r="DX121" s="389">
        <f t="shared" si="15"/>
        <v>0</v>
      </c>
      <c r="DY121" s="389">
        <f t="shared" si="16"/>
        <v>0</v>
      </c>
      <c r="DZ121" s="389">
        <f t="shared" si="17"/>
        <v>0</v>
      </c>
    </row>
    <row r="122" spans="128:130">
      <c r="DX122" s="389">
        <f t="shared" si="15"/>
        <v>0</v>
      </c>
      <c r="DY122" s="389">
        <f t="shared" si="16"/>
        <v>0</v>
      </c>
      <c r="DZ122" s="389">
        <f t="shared" si="17"/>
        <v>0</v>
      </c>
    </row>
    <row r="123" spans="128:130">
      <c r="DX123" s="389">
        <f t="shared" si="15"/>
        <v>0</v>
      </c>
      <c r="DY123" s="389">
        <f t="shared" si="16"/>
        <v>0</v>
      </c>
      <c r="DZ123" s="389">
        <f t="shared" si="17"/>
        <v>0</v>
      </c>
    </row>
    <row r="124" spans="128:130">
      <c r="DX124" s="389">
        <f t="shared" si="15"/>
        <v>0</v>
      </c>
      <c r="DY124" s="389">
        <f t="shared" si="16"/>
        <v>0</v>
      </c>
      <c r="DZ124" s="389">
        <f t="shared" si="17"/>
        <v>0</v>
      </c>
    </row>
    <row r="125" spans="128:130">
      <c r="DX125" s="389">
        <f t="shared" si="15"/>
        <v>0</v>
      </c>
      <c r="DY125" s="389">
        <f t="shared" si="16"/>
        <v>0</v>
      </c>
      <c r="DZ125" s="389">
        <f t="shared" si="17"/>
        <v>0</v>
      </c>
    </row>
    <row r="126" spans="128:130">
      <c r="DX126" s="389">
        <f t="shared" si="15"/>
        <v>0</v>
      </c>
      <c r="DY126" s="389">
        <f t="shared" si="16"/>
        <v>0</v>
      </c>
      <c r="DZ126" s="389">
        <f t="shared" si="17"/>
        <v>0</v>
      </c>
    </row>
    <row r="127" spans="128:130">
      <c r="DX127" s="389">
        <f t="shared" si="15"/>
        <v>0</v>
      </c>
      <c r="DY127" s="389">
        <f t="shared" si="16"/>
        <v>0</v>
      </c>
      <c r="DZ127" s="389">
        <f t="shared" si="17"/>
        <v>0</v>
      </c>
    </row>
    <row r="128" spans="128:130">
      <c r="DX128" s="389">
        <f t="shared" si="15"/>
        <v>0</v>
      </c>
      <c r="DY128" s="389">
        <f t="shared" si="16"/>
        <v>0</v>
      </c>
      <c r="DZ128" s="389">
        <f t="shared" si="17"/>
        <v>0</v>
      </c>
    </row>
    <row r="129" spans="128:130">
      <c r="DX129" s="389">
        <f t="shared" si="15"/>
        <v>0</v>
      </c>
      <c r="DY129" s="389">
        <f t="shared" si="16"/>
        <v>0</v>
      </c>
      <c r="DZ129" s="389">
        <f t="shared" si="17"/>
        <v>0</v>
      </c>
    </row>
    <row r="130" spans="128:130">
      <c r="DX130" s="389">
        <f t="shared" si="15"/>
        <v>0</v>
      </c>
      <c r="DY130" s="389">
        <f t="shared" si="16"/>
        <v>0</v>
      </c>
      <c r="DZ130" s="389">
        <f t="shared" si="17"/>
        <v>0</v>
      </c>
    </row>
    <row r="131" spans="128:130">
      <c r="DX131" s="389">
        <f t="shared" si="15"/>
        <v>0</v>
      </c>
      <c r="DY131" s="389">
        <f t="shared" si="16"/>
        <v>0</v>
      </c>
      <c r="DZ131" s="389">
        <f t="shared" si="17"/>
        <v>0</v>
      </c>
    </row>
    <row r="132" spans="128:130">
      <c r="DX132" s="389">
        <f t="shared" si="15"/>
        <v>0</v>
      </c>
      <c r="DY132" s="389">
        <f t="shared" si="16"/>
        <v>0</v>
      </c>
      <c r="DZ132" s="389">
        <f t="shared" si="17"/>
        <v>0</v>
      </c>
    </row>
    <row r="133" spans="128:130">
      <c r="DX133" s="389">
        <f t="shared" si="15"/>
        <v>0</v>
      </c>
      <c r="DY133" s="389">
        <f t="shared" si="16"/>
        <v>0</v>
      </c>
      <c r="DZ133" s="389">
        <f t="shared" si="17"/>
        <v>0</v>
      </c>
    </row>
    <row r="134" spans="128:130">
      <c r="DX134" s="389">
        <f t="shared" si="15"/>
        <v>0</v>
      </c>
      <c r="DY134" s="389">
        <f t="shared" si="16"/>
        <v>0</v>
      </c>
      <c r="DZ134" s="389">
        <f t="shared" si="17"/>
        <v>0</v>
      </c>
    </row>
    <row r="135" spans="128:130">
      <c r="DX135" s="389">
        <f t="shared" si="15"/>
        <v>0</v>
      </c>
      <c r="DY135" s="389">
        <f t="shared" si="16"/>
        <v>0</v>
      </c>
      <c r="DZ135" s="389">
        <f t="shared" si="17"/>
        <v>0</v>
      </c>
    </row>
    <row r="136" spans="128:130">
      <c r="DX136" s="389">
        <f t="shared" si="15"/>
        <v>0</v>
      </c>
      <c r="DY136" s="389">
        <f t="shared" si="16"/>
        <v>0</v>
      </c>
      <c r="DZ136" s="389">
        <f t="shared" si="17"/>
        <v>0</v>
      </c>
    </row>
    <row r="137" spans="128:130">
      <c r="DX137" s="389">
        <f t="shared" ref="DX137:DX168" si="18">(CS137-CZ137)*10^6</f>
        <v>0</v>
      </c>
      <c r="DY137" s="389">
        <f t="shared" ref="DY137:DY168" si="19">(CT137-DC137)*10^6</f>
        <v>0</v>
      </c>
      <c r="DZ137" s="389">
        <f t="shared" ref="DZ137:DZ168" si="20">(CW137-DD137)*10^6</f>
        <v>0</v>
      </c>
    </row>
    <row r="138" spans="128:130">
      <c r="DX138" s="389">
        <f t="shared" si="18"/>
        <v>0</v>
      </c>
      <c r="DY138" s="389">
        <f t="shared" si="19"/>
        <v>0</v>
      </c>
      <c r="DZ138" s="389">
        <f t="shared" si="20"/>
        <v>0</v>
      </c>
    </row>
    <row r="139" spans="128:130">
      <c r="DX139" s="389">
        <f t="shared" si="18"/>
        <v>0</v>
      </c>
      <c r="DY139" s="389">
        <f t="shared" si="19"/>
        <v>0</v>
      </c>
      <c r="DZ139" s="389">
        <f t="shared" si="20"/>
        <v>0</v>
      </c>
    </row>
    <row r="140" spans="128:130">
      <c r="DX140" s="389">
        <f t="shared" si="18"/>
        <v>0</v>
      </c>
      <c r="DY140" s="389">
        <f t="shared" si="19"/>
        <v>0</v>
      </c>
      <c r="DZ140" s="389">
        <f t="shared" si="20"/>
        <v>0</v>
      </c>
    </row>
    <row r="141" spans="128:130">
      <c r="DX141" s="389">
        <f t="shared" si="18"/>
        <v>0</v>
      </c>
      <c r="DY141" s="389">
        <f t="shared" si="19"/>
        <v>0</v>
      </c>
      <c r="DZ141" s="389">
        <f t="shared" si="20"/>
        <v>0</v>
      </c>
    </row>
    <row r="142" spans="128:130">
      <c r="DX142" s="389">
        <f t="shared" si="18"/>
        <v>0</v>
      </c>
      <c r="DY142" s="389">
        <f t="shared" si="19"/>
        <v>0</v>
      </c>
      <c r="DZ142" s="389">
        <f t="shared" si="20"/>
        <v>0</v>
      </c>
    </row>
    <row r="143" spans="128:130">
      <c r="DX143" s="389">
        <f t="shared" si="18"/>
        <v>0</v>
      </c>
      <c r="DY143" s="389">
        <f t="shared" si="19"/>
        <v>0</v>
      </c>
      <c r="DZ143" s="389">
        <f t="shared" si="20"/>
        <v>0</v>
      </c>
    </row>
    <row r="144" spans="128:130">
      <c r="DX144" s="389">
        <f t="shared" si="18"/>
        <v>0</v>
      </c>
      <c r="DY144" s="389">
        <f t="shared" si="19"/>
        <v>0</v>
      </c>
      <c r="DZ144" s="389">
        <f t="shared" si="20"/>
        <v>0</v>
      </c>
    </row>
    <row r="145" spans="128:130">
      <c r="DX145" s="389">
        <f t="shared" si="18"/>
        <v>0</v>
      </c>
      <c r="DY145" s="389">
        <f t="shared" si="19"/>
        <v>0</v>
      </c>
      <c r="DZ145" s="389">
        <f t="shared" si="20"/>
        <v>0</v>
      </c>
    </row>
    <row r="146" spans="128:130">
      <c r="DX146" s="389">
        <f t="shared" si="18"/>
        <v>0</v>
      </c>
      <c r="DY146" s="389">
        <f t="shared" si="19"/>
        <v>0</v>
      </c>
      <c r="DZ146" s="389">
        <f t="shared" si="20"/>
        <v>0</v>
      </c>
    </row>
    <row r="147" spans="128:130">
      <c r="DX147" s="389">
        <f t="shared" si="18"/>
        <v>0</v>
      </c>
      <c r="DY147" s="389">
        <f t="shared" si="19"/>
        <v>0</v>
      </c>
      <c r="DZ147" s="389">
        <f t="shared" si="20"/>
        <v>0</v>
      </c>
    </row>
    <row r="148" spans="128:130">
      <c r="DX148" s="389">
        <f t="shared" si="18"/>
        <v>0</v>
      </c>
      <c r="DY148" s="389">
        <f t="shared" si="19"/>
        <v>0</v>
      </c>
      <c r="DZ148" s="389">
        <f t="shared" si="20"/>
        <v>0</v>
      </c>
    </row>
    <row r="149" spans="128:130">
      <c r="DX149" s="389">
        <f t="shared" si="18"/>
        <v>0</v>
      </c>
      <c r="DY149" s="389">
        <f t="shared" si="19"/>
        <v>0</v>
      </c>
      <c r="DZ149" s="389">
        <f t="shared" si="20"/>
        <v>0</v>
      </c>
    </row>
    <row r="150" spans="128:130">
      <c r="DX150" s="389">
        <f t="shared" si="18"/>
        <v>0</v>
      </c>
      <c r="DY150" s="389">
        <f t="shared" si="19"/>
        <v>0</v>
      </c>
      <c r="DZ150" s="389">
        <f t="shared" si="20"/>
        <v>0</v>
      </c>
    </row>
    <row r="151" spans="128:130">
      <c r="DX151" s="389">
        <f t="shared" si="18"/>
        <v>0</v>
      </c>
      <c r="DY151" s="389">
        <f t="shared" si="19"/>
        <v>0</v>
      </c>
      <c r="DZ151" s="389">
        <f t="shared" si="20"/>
        <v>0</v>
      </c>
    </row>
    <row r="152" spans="128:130">
      <c r="DX152" s="389">
        <f t="shared" si="18"/>
        <v>0</v>
      </c>
      <c r="DY152" s="389">
        <f t="shared" si="19"/>
        <v>0</v>
      </c>
      <c r="DZ152" s="389">
        <f t="shared" si="20"/>
        <v>0</v>
      </c>
    </row>
    <row r="153" spans="128:130">
      <c r="DX153" s="389">
        <f t="shared" si="18"/>
        <v>0</v>
      </c>
      <c r="DY153" s="389">
        <f t="shared" si="19"/>
        <v>0</v>
      </c>
      <c r="DZ153" s="389">
        <f t="shared" si="20"/>
        <v>0</v>
      </c>
    </row>
    <row r="154" spans="128:130">
      <c r="DX154" s="389">
        <f t="shared" si="18"/>
        <v>0</v>
      </c>
      <c r="DY154" s="389">
        <f t="shared" si="19"/>
        <v>0</v>
      </c>
      <c r="DZ154" s="389">
        <f t="shared" si="20"/>
        <v>0</v>
      </c>
    </row>
    <row r="155" spans="128:130">
      <c r="DX155" s="389">
        <f t="shared" si="18"/>
        <v>0</v>
      </c>
      <c r="DY155" s="389">
        <f t="shared" si="19"/>
        <v>0</v>
      </c>
      <c r="DZ155" s="389">
        <f t="shared" si="20"/>
        <v>0</v>
      </c>
    </row>
    <row r="156" spans="128:130">
      <c r="DX156" s="389">
        <f t="shared" si="18"/>
        <v>0</v>
      </c>
      <c r="DY156" s="389">
        <f t="shared" si="19"/>
        <v>0</v>
      </c>
      <c r="DZ156" s="389">
        <f t="shared" si="20"/>
        <v>0</v>
      </c>
    </row>
    <row r="157" spans="128:130">
      <c r="DX157" s="389">
        <f t="shared" si="18"/>
        <v>0</v>
      </c>
      <c r="DY157" s="389">
        <f t="shared" si="19"/>
        <v>0</v>
      </c>
      <c r="DZ157" s="389">
        <f t="shared" si="20"/>
        <v>0</v>
      </c>
    </row>
    <row r="158" spans="128:130">
      <c r="DX158" s="389">
        <f t="shared" si="18"/>
        <v>0</v>
      </c>
      <c r="DY158" s="389">
        <f t="shared" si="19"/>
        <v>0</v>
      </c>
      <c r="DZ158" s="389">
        <f t="shared" si="20"/>
        <v>0</v>
      </c>
    </row>
    <row r="159" spans="128:130">
      <c r="DX159" s="389">
        <f t="shared" si="18"/>
        <v>0</v>
      </c>
      <c r="DY159" s="389">
        <f t="shared" si="19"/>
        <v>0</v>
      </c>
      <c r="DZ159" s="389">
        <f t="shared" si="20"/>
        <v>0</v>
      </c>
    </row>
    <row r="160" spans="128:130">
      <c r="DX160" s="389">
        <f t="shared" si="18"/>
        <v>0</v>
      </c>
      <c r="DY160" s="389">
        <f t="shared" si="19"/>
        <v>0</v>
      </c>
      <c r="DZ160" s="389">
        <f t="shared" si="20"/>
        <v>0</v>
      </c>
    </row>
    <row r="161" spans="128:130">
      <c r="DX161" s="389">
        <f t="shared" si="18"/>
        <v>0</v>
      </c>
      <c r="DY161" s="389">
        <f t="shared" si="19"/>
        <v>0</v>
      </c>
      <c r="DZ161" s="389">
        <f t="shared" si="20"/>
        <v>0</v>
      </c>
    </row>
    <row r="162" spans="128:130">
      <c r="DX162" s="389">
        <f t="shared" si="18"/>
        <v>0</v>
      </c>
      <c r="DY162" s="389">
        <f t="shared" si="19"/>
        <v>0</v>
      </c>
      <c r="DZ162" s="389">
        <f t="shared" si="20"/>
        <v>0</v>
      </c>
    </row>
    <row r="163" spans="128:130">
      <c r="DX163" s="389">
        <f t="shared" si="18"/>
        <v>0</v>
      </c>
      <c r="DY163" s="389">
        <f t="shared" si="19"/>
        <v>0</v>
      </c>
      <c r="DZ163" s="389">
        <f t="shared" si="20"/>
        <v>0</v>
      </c>
    </row>
    <row r="164" spans="128:130">
      <c r="DX164" s="389">
        <f t="shared" si="18"/>
        <v>0</v>
      </c>
      <c r="DY164" s="389">
        <f t="shared" si="19"/>
        <v>0</v>
      </c>
      <c r="DZ164" s="389">
        <f t="shared" si="20"/>
        <v>0</v>
      </c>
    </row>
    <row r="165" spans="128:130">
      <c r="DX165" s="389">
        <f t="shared" si="18"/>
        <v>0</v>
      </c>
      <c r="DY165" s="389">
        <f t="shared" si="19"/>
        <v>0</v>
      </c>
      <c r="DZ165" s="389">
        <f t="shared" si="20"/>
        <v>0</v>
      </c>
    </row>
    <row r="166" spans="128:130">
      <c r="DX166" s="389">
        <f t="shared" si="18"/>
        <v>0</v>
      </c>
      <c r="DY166" s="389">
        <f t="shared" si="19"/>
        <v>0</v>
      </c>
      <c r="DZ166" s="389">
        <f t="shared" si="20"/>
        <v>0</v>
      </c>
    </row>
    <row r="167" spans="128:130">
      <c r="DX167" s="389">
        <f t="shared" si="18"/>
        <v>0</v>
      </c>
      <c r="DY167" s="389">
        <f t="shared" si="19"/>
        <v>0</v>
      </c>
      <c r="DZ167" s="389">
        <f t="shared" si="20"/>
        <v>0</v>
      </c>
    </row>
    <row r="168" spans="128:130">
      <c r="DX168" s="389">
        <f t="shared" si="18"/>
        <v>0</v>
      </c>
      <c r="DY168" s="389">
        <f t="shared" si="19"/>
        <v>0</v>
      </c>
      <c r="DZ168" s="389">
        <f t="shared" si="20"/>
        <v>0</v>
      </c>
    </row>
    <row r="169" spans="128:130">
      <c r="DX169" s="389">
        <f t="shared" ref="DX169:DX189" si="21">(CS169-CZ169)*10^6</f>
        <v>0</v>
      </c>
      <c r="DY169" s="389">
        <f t="shared" ref="DY169:DY189" si="22">(CT169-DC169)*10^6</f>
        <v>0</v>
      </c>
      <c r="DZ169" s="389">
        <f t="shared" ref="DZ169:DZ189" si="23">(CW169-DD169)*10^6</f>
        <v>0</v>
      </c>
    </row>
    <row r="170" spans="128:130">
      <c r="DX170" s="389">
        <f t="shared" si="21"/>
        <v>0</v>
      </c>
      <c r="DY170" s="389">
        <f t="shared" si="22"/>
        <v>0</v>
      </c>
      <c r="DZ170" s="389">
        <f t="shared" si="23"/>
        <v>0</v>
      </c>
    </row>
    <row r="171" spans="128:130">
      <c r="DX171" s="389">
        <f t="shared" si="21"/>
        <v>0</v>
      </c>
      <c r="DY171" s="389">
        <f t="shared" si="22"/>
        <v>0</v>
      </c>
      <c r="DZ171" s="389">
        <f t="shared" si="23"/>
        <v>0</v>
      </c>
    </row>
    <row r="172" spans="128:130">
      <c r="DX172" s="389">
        <f t="shared" si="21"/>
        <v>0</v>
      </c>
      <c r="DY172" s="389">
        <f t="shared" si="22"/>
        <v>0</v>
      </c>
      <c r="DZ172" s="389">
        <f t="shared" si="23"/>
        <v>0</v>
      </c>
    </row>
    <row r="173" spans="128:130">
      <c r="DX173" s="389">
        <f t="shared" si="21"/>
        <v>0</v>
      </c>
      <c r="DY173" s="389">
        <f t="shared" si="22"/>
        <v>0</v>
      </c>
      <c r="DZ173" s="389">
        <f t="shared" si="23"/>
        <v>0</v>
      </c>
    </row>
    <row r="174" spans="128:130">
      <c r="DX174" s="389">
        <f t="shared" si="21"/>
        <v>0</v>
      </c>
      <c r="DY174" s="389">
        <f t="shared" si="22"/>
        <v>0</v>
      </c>
      <c r="DZ174" s="389">
        <f t="shared" si="23"/>
        <v>0</v>
      </c>
    </row>
    <row r="175" spans="128:130">
      <c r="DX175" s="389">
        <f t="shared" si="21"/>
        <v>0</v>
      </c>
      <c r="DY175" s="389">
        <f t="shared" si="22"/>
        <v>0</v>
      </c>
      <c r="DZ175" s="389">
        <f t="shared" si="23"/>
        <v>0</v>
      </c>
    </row>
    <row r="176" spans="128:130">
      <c r="DX176" s="389">
        <f t="shared" si="21"/>
        <v>0</v>
      </c>
      <c r="DY176" s="389">
        <f t="shared" si="22"/>
        <v>0</v>
      </c>
      <c r="DZ176" s="389">
        <f t="shared" si="23"/>
        <v>0</v>
      </c>
    </row>
    <row r="177" spans="128:130">
      <c r="DX177" s="389">
        <f t="shared" si="21"/>
        <v>0</v>
      </c>
      <c r="DY177" s="389">
        <f t="shared" si="22"/>
        <v>0</v>
      </c>
      <c r="DZ177" s="389">
        <f t="shared" si="23"/>
        <v>0</v>
      </c>
    </row>
    <row r="178" spans="128:130">
      <c r="DX178" s="389">
        <f t="shared" si="21"/>
        <v>0</v>
      </c>
      <c r="DY178" s="389">
        <f t="shared" si="22"/>
        <v>0</v>
      </c>
      <c r="DZ178" s="389">
        <f t="shared" si="23"/>
        <v>0</v>
      </c>
    </row>
    <row r="179" spans="128:130">
      <c r="DX179" s="389">
        <f t="shared" si="21"/>
        <v>0</v>
      </c>
      <c r="DY179" s="389">
        <f t="shared" si="22"/>
        <v>0</v>
      </c>
      <c r="DZ179" s="389">
        <f t="shared" si="23"/>
        <v>0</v>
      </c>
    </row>
    <row r="180" spans="128:130">
      <c r="DX180" s="389">
        <f t="shared" si="21"/>
        <v>0</v>
      </c>
      <c r="DY180" s="389">
        <f t="shared" si="22"/>
        <v>0</v>
      </c>
      <c r="DZ180" s="389">
        <f t="shared" si="23"/>
        <v>0</v>
      </c>
    </row>
    <row r="181" spans="128:130">
      <c r="DX181" s="389">
        <f t="shared" si="21"/>
        <v>0</v>
      </c>
      <c r="DY181" s="389">
        <f t="shared" si="22"/>
        <v>0</v>
      </c>
      <c r="DZ181" s="389">
        <f t="shared" si="23"/>
        <v>0</v>
      </c>
    </row>
    <row r="182" spans="128:130">
      <c r="DX182" s="389">
        <f t="shared" si="21"/>
        <v>0</v>
      </c>
      <c r="DY182" s="389">
        <f t="shared" si="22"/>
        <v>0</v>
      </c>
      <c r="DZ182" s="389">
        <f t="shared" si="23"/>
        <v>0</v>
      </c>
    </row>
    <row r="183" spans="128:130">
      <c r="DX183" s="389">
        <f t="shared" si="21"/>
        <v>0</v>
      </c>
      <c r="DY183" s="389">
        <f t="shared" si="22"/>
        <v>0</v>
      </c>
      <c r="DZ183" s="389">
        <f t="shared" si="23"/>
        <v>0</v>
      </c>
    </row>
    <row r="184" spans="128:130">
      <c r="DX184" s="389">
        <f t="shared" si="21"/>
        <v>0</v>
      </c>
      <c r="DY184" s="389">
        <f t="shared" si="22"/>
        <v>0</v>
      </c>
      <c r="DZ184" s="389">
        <f t="shared" si="23"/>
        <v>0</v>
      </c>
    </row>
    <row r="185" spans="128:130">
      <c r="DX185" s="389">
        <f t="shared" si="21"/>
        <v>0</v>
      </c>
      <c r="DY185" s="389">
        <f t="shared" si="22"/>
        <v>0</v>
      </c>
      <c r="DZ185" s="389">
        <f t="shared" si="23"/>
        <v>0</v>
      </c>
    </row>
    <row r="186" spans="128:130">
      <c r="DX186" s="389">
        <f t="shared" si="21"/>
        <v>0</v>
      </c>
      <c r="DY186" s="389">
        <f t="shared" si="22"/>
        <v>0</v>
      </c>
      <c r="DZ186" s="389">
        <f t="shared" si="23"/>
        <v>0</v>
      </c>
    </row>
    <row r="187" spans="128:130">
      <c r="DX187" s="389">
        <f t="shared" si="21"/>
        <v>0</v>
      </c>
      <c r="DY187" s="389">
        <f t="shared" si="22"/>
        <v>0</v>
      </c>
      <c r="DZ187" s="389">
        <f t="shared" si="23"/>
        <v>0</v>
      </c>
    </row>
    <row r="188" spans="128:130">
      <c r="DX188" s="389">
        <f t="shared" si="21"/>
        <v>0</v>
      </c>
      <c r="DY188" s="389">
        <f t="shared" si="22"/>
        <v>0</v>
      </c>
      <c r="DZ188" s="389">
        <f t="shared" si="23"/>
        <v>0</v>
      </c>
    </row>
    <row r="189" spans="128:130">
      <c r="DX189" s="389">
        <f t="shared" si="21"/>
        <v>0</v>
      </c>
      <c r="DY189" s="389">
        <f t="shared" si="22"/>
        <v>0</v>
      </c>
      <c r="DZ189" s="389">
        <f t="shared" si="23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32">
    <mergeCell ref="A32:B32"/>
    <mergeCell ref="A34:B34"/>
    <mergeCell ref="A24:B24"/>
    <mergeCell ref="A26:B26"/>
    <mergeCell ref="A27:B27"/>
    <mergeCell ref="A29:B29"/>
    <mergeCell ref="A31:B31"/>
    <mergeCell ref="A16:B16"/>
    <mergeCell ref="A17:B17"/>
    <mergeCell ref="A19:B19"/>
    <mergeCell ref="A21:B21"/>
    <mergeCell ref="A22:B22"/>
    <mergeCell ref="A7:B7"/>
    <mergeCell ref="A9:B9"/>
    <mergeCell ref="A11:B11"/>
    <mergeCell ref="A12:B12"/>
    <mergeCell ref="A14:B14"/>
    <mergeCell ref="CB2:CH2"/>
    <mergeCell ref="CJ2:CP2"/>
    <mergeCell ref="CR2:CX2"/>
    <mergeCell ref="CZ2:DH2"/>
    <mergeCell ref="A6:B6"/>
    <mergeCell ref="AL2:AS2"/>
    <mergeCell ref="AU2:BA2"/>
    <mergeCell ref="BC2:BI2"/>
    <mergeCell ref="BK2:BR2"/>
    <mergeCell ref="BT2:BZ2"/>
    <mergeCell ref="D2:H2"/>
    <mergeCell ref="J2:N2"/>
    <mergeCell ref="P2:T2"/>
    <mergeCell ref="V2:AB2"/>
    <mergeCell ref="AD2:AJ2"/>
  </mergeCells>
  <pageMargins left="0.7" right="0.7" top="0.75" bottom="0.75" header="0.511811023622047" footer="0.511811023622047"/>
  <pageSetup paperSize="9" scale="10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313"/>
  <sheetViews>
    <sheetView showGridLines="0" view="pageBreakPreview" topLeftCell="CH2" zoomScaleNormal="70" workbookViewId="0">
      <selection activeCell="CW7" sqref="CW7"/>
    </sheetView>
  </sheetViews>
  <sheetFormatPr defaultColWidth="11.54296875" defaultRowHeight="12.5"/>
  <cols>
    <col min="1" max="1" width="5.453125" style="1697" customWidth="1"/>
    <col min="2" max="2" width="30.453125" style="1697" customWidth="1"/>
    <col min="3" max="3" width="9.54296875" style="1698" customWidth="1"/>
    <col min="4" max="4" width="12.1796875" style="1699" customWidth="1"/>
    <col min="5" max="5" width="16.36328125" style="1699" customWidth="1"/>
    <col min="6" max="6" width="14.1796875" style="1699" customWidth="1"/>
    <col min="7" max="7" width="14.36328125" style="1699" customWidth="1"/>
    <col min="8" max="8" width="9.81640625" style="1699" customWidth="1"/>
    <col min="9" max="9" width="0.36328125" style="1699" customWidth="1"/>
    <col min="10" max="10" width="12.1796875" style="1699" customWidth="1"/>
    <col min="11" max="11" width="15.453125" style="1699" customWidth="1"/>
    <col min="12" max="12" width="11.81640625" style="1699" customWidth="1"/>
    <col min="13" max="13" width="14.453125" style="1699" customWidth="1"/>
    <col min="14" max="14" width="7.81640625" style="1699" customWidth="1"/>
    <col min="15" max="15" width="0.36328125" style="1699" customWidth="1"/>
    <col min="16" max="16" width="12.1796875" style="1699" customWidth="1"/>
    <col min="17" max="17" width="15.1796875" style="1699" customWidth="1"/>
    <col min="18" max="18" width="13" style="1699" customWidth="1"/>
    <col min="19" max="19" width="14.453125" style="1699" customWidth="1"/>
    <col min="20" max="20" width="8.81640625" style="1699" customWidth="1"/>
    <col min="21" max="21" width="0.54296875" style="1699" customWidth="1"/>
    <col min="22" max="22" width="16.453125" style="1699" customWidth="1"/>
    <col min="23" max="24" width="14.1796875" style="1699" customWidth="1"/>
    <col min="25" max="25" width="11.81640625" style="1699" customWidth="1"/>
    <col min="26" max="26" width="13.6328125" style="1699" customWidth="1"/>
    <col min="27" max="27" width="14.81640625" style="1699" customWidth="1"/>
    <col min="28" max="28" width="10.453125" style="1699" customWidth="1"/>
    <col min="29" max="29" width="0.36328125" style="1699" customWidth="1"/>
    <col min="30" max="30" width="17.54296875" style="1699" customWidth="1"/>
    <col min="31" max="31" width="16.81640625" style="1699" customWidth="1"/>
    <col min="32" max="32" width="17.36328125" style="1699" customWidth="1"/>
    <col min="33" max="33" width="15.1796875" style="1699" customWidth="1"/>
    <col min="34" max="34" width="15.453125" style="1699" customWidth="1"/>
    <col min="35" max="35" width="17.54296875" style="1699" customWidth="1"/>
    <col min="36" max="36" width="6.81640625" style="1699" customWidth="1"/>
    <col min="37" max="37" width="0.1796875" style="1699" customWidth="1"/>
    <col min="38" max="38" width="15.81640625" style="1699" customWidth="1"/>
    <col min="39" max="39" width="15.1796875" style="1699" customWidth="1"/>
    <col min="40" max="40" width="12.1796875" style="1699" customWidth="1"/>
    <col min="41" max="41" width="15.6328125" style="1699" customWidth="1"/>
    <col min="42" max="42" width="14.453125" style="1699" customWidth="1"/>
    <col min="43" max="43" width="11.81640625" style="1699" customWidth="1"/>
    <col min="44" max="44" width="12.1796875" style="1699" customWidth="1"/>
    <col min="45" max="45" width="11.6328125" style="1699" customWidth="1"/>
    <col min="46" max="46" width="0.1796875" style="1699" customWidth="1"/>
    <col min="47" max="52" width="12.1796875" style="1699" customWidth="1"/>
    <col min="53" max="53" width="5.453125" style="1699" customWidth="1"/>
    <col min="54" max="54" width="0.1796875" style="1699" customWidth="1"/>
    <col min="55" max="55" width="17.54296875" style="1699" customWidth="1"/>
    <col min="56" max="56" width="17" style="1699" customWidth="1"/>
    <col min="57" max="57" width="17.36328125" style="1699" customWidth="1"/>
    <col min="58" max="58" width="16.453125" style="1699" customWidth="1"/>
    <col min="59" max="59" width="15.6328125" style="1699" customWidth="1"/>
    <col min="60" max="60" width="17" style="1699" customWidth="1"/>
    <col min="61" max="61" width="7" style="1699" customWidth="1"/>
    <col min="62" max="62" width="0.1796875" style="1699" customWidth="1"/>
    <col min="63" max="63" width="12.1796875" style="1699" customWidth="1"/>
    <col min="64" max="64" width="14" style="1699" customWidth="1"/>
    <col min="65" max="65" width="12.1796875" style="1699" customWidth="1"/>
    <col min="66" max="66" width="14.81640625" style="1699" customWidth="1"/>
    <col min="67" max="67" width="13.81640625" style="1699" customWidth="1"/>
    <col min="68" max="68" width="11.453125" style="1699"/>
    <col min="69" max="69" width="13.81640625" style="1699" customWidth="1"/>
    <col min="70" max="70" width="11.453125" style="1699"/>
    <col min="71" max="71" width="0.54296875" style="1699" customWidth="1"/>
    <col min="72" max="77" width="15.36328125" style="1699" customWidth="1"/>
    <col min="78" max="78" width="6.453125" style="1699" customWidth="1"/>
    <col min="79" max="79" width="0.36328125" style="1699" customWidth="1"/>
    <col min="80" max="85" width="15.36328125" style="1699" customWidth="1"/>
    <col min="86" max="86" width="6.1796875" style="1699" customWidth="1"/>
    <col min="87" max="87" width="0.54296875" style="1699" customWidth="1"/>
    <col min="88" max="88" width="15.36328125" style="1699" customWidth="1"/>
    <col min="89" max="89" width="14.81640625" style="1699" customWidth="1"/>
    <col min="90" max="90" width="15.36328125" style="1699" customWidth="1"/>
    <col min="91" max="92" width="13" style="1699" customWidth="1"/>
    <col min="93" max="93" width="15.36328125" style="1699" customWidth="1"/>
    <col min="94" max="94" width="11.453125" style="1699"/>
    <col min="95" max="95" width="0.1796875" style="1699" customWidth="1"/>
    <col min="96" max="96" width="15.36328125" style="1700" customWidth="1"/>
    <col min="97" max="98" width="15.36328125" style="1698" customWidth="1"/>
    <col min="99" max="99" width="13.1796875" style="1698" customWidth="1"/>
    <col min="100" max="100" width="13" style="1698" customWidth="1"/>
    <col min="101" max="101" width="15.36328125" style="1698" customWidth="1"/>
    <col min="102" max="102" width="10.1796875" style="1699" customWidth="1"/>
    <col min="103" max="103" width="1.1796875" style="1698" customWidth="1"/>
    <col min="104" max="104" width="15.1796875" style="1701" customWidth="1"/>
    <col min="105" max="105" width="17.36328125" style="1700" customWidth="1"/>
    <col min="106" max="106" width="17" style="1700" customWidth="1"/>
    <col min="107" max="107" width="15.36328125" style="1700" customWidth="1"/>
    <col min="108" max="108" width="14.6328125" style="1700" customWidth="1"/>
    <col min="109" max="109" width="10.453125" style="1699" customWidth="1"/>
    <col min="110" max="111" width="8.36328125" style="1698" customWidth="1"/>
    <col min="112" max="112" width="10.453125" style="1698" customWidth="1"/>
    <col min="113" max="113" width="0.54296875" style="1697" customWidth="1"/>
    <col min="114" max="114" width="12.81640625" style="1697" customWidth="1"/>
    <col min="115" max="115" width="14.1796875" style="1697" customWidth="1"/>
    <col min="116" max="117" width="12.81640625" style="1697" customWidth="1"/>
    <col min="118" max="127" width="11.453125" style="1697"/>
    <col min="129" max="129" width="21" customWidth="1"/>
    <col min="131" max="1024" width="11.453125" style="1697"/>
  </cols>
  <sheetData>
    <row r="1" spans="1:180" ht="15" customHeight="1">
      <c r="D1" s="1701"/>
      <c r="E1" s="1701"/>
      <c r="F1" s="1701"/>
      <c r="G1" s="1701"/>
      <c r="J1" s="1701"/>
      <c r="K1" s="1701"/>
      <c r="L1" s="1701"/>
      <c r="M1" s="1701"/>
      <c r="P1" s="1701"/>
      <c r="Q1" s="1701"/>
      <c r="R1" s="1701"/>
      <c r="S1" s="1701"/>
      <c r="V1" s="1701"/>
      <c r="W1" s="1701"/>
      <c r="X1" s="1701"/>
      <c r="Y1" s="618"/>
      <c r="Z1" s="618"/>
      <c r="AA1" s="1701"/>
      <c r="AD1" s="1701"/>
      <c r="AE1" s="1701"/>
      <c r="AF1" s="1701"/>
      <c r="AG1" s="1702"/>
      <c r="AH1" s="1701"/>
      <c r="AI1" s="1701"/>
      <c r="AL1" s="1703"/>
      <c r="AM1" s="1703"/>
      <c r="AN1" s="1703"/>
      <c r="BK1" s="1704" t="e">
        <f>BK13-#REF!</f>
        <v>#REF!</v>
      </c>
      <c r="BL1" s="1704" t="e">
        <f>BL13-#REF!</f>
        <v>#REF!</v>
      </c>
      <c r="BM1" s="1704" t="e">
        <f>BM13-#REF!</f>
        <v>#REF!</v>
      </c>
      <c r="BN1" s="1704" t="e">
        <f>BN13-#REF!</f>
        <v>#REF!</v>
      </c>
      <c r="BO1" s="1705"/>
      <c r="BP1" s="1705"/>
      <c r="BQ1" s="1704" t="e">
        <f>BQ13-#REF!</f>
        <v>#REF!</v>
      </c>
      <c r="BR1" s="1705"/>
      <c r="BS1" s="1705"/>
      <c r="BT1" s="1705"/>
      <c r="BU1" s="1705"/>
      <c r="BV1" s="1705"/>
      <c r="BW1" s="1705"/>
      <c r="BX1" s="1705"/>
      <c r="BY1" s="1705"/>
      <c r="BZ1" s="1705"/>
      <c r="CA1" s="1705"/>
      <c r="CB1" s="1705"/>
      <c r="CC1" s="1705"/>
      <c r="CD1" s="1705"/>
      <c r="CE1" s="1705"/>
      <c r="CF1" s="1705"/>
      <c r="CG1" s="1706"/>
      <c r="CH1" s="1706"/>
      <c r="CI1" s="1705"/>
      <c r="CJ1" s="1704" t="e">
        <f>CJ13-#REF!</f>
        <v>#REF!</v>
      </c>
      <c r="CK1" s="1704" t="e">
        <f>CK13-#REF!</f>
        <v>#REF!</v>
      </c>
      <c r="CL1" s="1704" t="e">
        <f>CL13-#REF!</f>
        <v>#REF!</v>
      </c>
      <c r="CM1" s="1705"/>
      <c r="CN1" s="1705"/>
      <c r="CO1" s="1707" t="e">
        <f>CO13-#REF!</f>
        <v>#REF!</v>
      </c>
      <c r="CP1" s="1705"/>
      <c r="CQ1" s="1705"/>
      <c r="CR1" s="1708" t="e">
        <f>CR13-#REF!</f>
        <v>#REF!</v>
      </c>
      <c r="CS1" s="1708" t="e">
        <f>CS13-#REF!</f>
        <v>#REF!</v>
      </c>
      <c r="CT1" s="1708"/>
      <c r="CU1" s="1708"/>
      <c r="CV1" s="1708"/>
      <c r="CW1" s="1708" t="e">
        <f>CW13-#REF!</f>
        <v>#REF!</v>
      </c>
      <c r="CX1" s="1705"/>
      <c r="CY1" s="1709"/>
      <c r="CZ1" s="1708">
        <v>232582.55337859099</v>
      </c>
      <c r="DA1" s="1710"/>
      <c r="DB1" s="1710"/>
      <c r="DC1" s="1710"/>
      <c r="DD1" s="1710"/>
      <c r="DE1" s="1705"/>
      <c r="DF1" s="1709"/>
      <c r="DG1" s="1709"/>
      <c r="DH1" s="1709"/>
      <c r="DX1" s="47"/>
      <c r="DY1" s="47"/>
      <c r="DZ1" s="47"/>
    </row>
    <row r="2" spans="1:180" ht="15" customHeight="1">
      <c r="A2" s="1711" t="s">
        <v>967</v>
      </c>
      <c r="B2" s="625"/>
      <c r="C2" s="48"/>
      <c r="D2" s="1712"/>
      <c r="E2" s="1712"/>
      <c r="F2" s="1712"/>
      <c r="G2" s="1712"/>
      <c r="H2" s="1712"/>
      <c r="I2" s="1713"/>
      <c r="J2" s="1712"/>
      <c r="K2" s="1712"/>
      <c r="L2" s="1712"/>
      <c r="M2" s="1712"/>
      <c r="N2" s="1712"/>
      <c r="O2" s="1713"/>
      <c r="P2" s="1712"/>
      <c r="Q2" s="1712"/>
      <c r="R2" s="1712"/>
      <c r="S2" s="1712"/>
      <c r="T2" s="1712"/>
      <c r="U2" s="1713"/>
      <c r="V2" s="1712"/>
      <c r="W2" s="1712"/>
      <c r="X2" s="1712"/>
      <c r="Y2" s="1712"/>
      <c r="Z2" s="1714"/>
      <c r="AA2" s="1712"/>
      <c r="AB2" s="1713"/>
      <c r="AC2" s="46"/>
      <c r="AD2" s="1712"/>
      <c r="AE2" s="1712"/>
      <c r="AF2" s="1712"/>
      <c r="AG2" s="1712"/>
      <c r="AH2" s="1712"/>
      <c r="AI2" s="1712"/>
      <c r="AJ2" s="46"/>
      <c r="AK2" s="46"/>
      <c r="AL2" s="1712"/>
      <c r="AM2" s="1712"/>
      <c r="AN2" s="1712"/>
      <c r="AO2" s="1712"/>
      <c r="AP2" s="1712"/>
      <c r="AQ2" s="1712"/>
      <c r="AR2" s="282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1715"/>
      <c r="BL2" s="1715">
        <v>440630.69015968201</v>
      </c>
      <c r="BM2" s="1715">
        <v>908739.65323744097</v>
      </c>
      <c r="BN2" s="1715"/>
      <c r="BO2" s="1715"/>
      <c r="BP2" s="1715"/>
      <c r="BQ2" s="1715">
        <v>493952.90198324498</v>
      </c>
      <c r="BR2" s="1715">
        <v>4.2482193703438302E-2</v>
      </c>
      <c r="BS2" s="290"/>
      <c r="BT2" s="258"/>
      <c r="BU2" s="258"/>
      <c r="BV2" s="258"/>
      <c r="BW2" s="258"/>
      <c r="BX2" s="258"/>
      <c r="BY2" s="258"/>
      <c r="BZ2" s="258"/>
      <c r="CA2" s="258"/>
      <c r="CB2" s="260"/>
      <c r="CC2" s="258"/>
      <c r="CD2" s="258"/>
      <c r="CE2" s="258"/>
      <c r="CF2" s="258"/>
      <c r="CG2" s="258"/>
      <c r="CH2" s="258"/>
      <c r="CI2" s="258"/>
      <c r="CJ2" s="1153"/>
      <c r="CK2" s="904">
        <v>232582.55337858899</v>
      </c>
      <c r="CL2" s="1153">
        <v>606875.86811772804</v>
      </c>
      <c r="CM2" s="1716"/>
      <c r="CN2" s="1716"/>
      <c r="CO2" s="1153">
        <v>5746785.9252912505</v>
      </c>
      <c r="CP2" s="1153"/>
      <c r="CQ2" s="290"/>
      <c r="CR2" s="1717"/>
      <c r="CS2" s="1717">
        <f>CS7-CK7</f>
        <v>0</v>
      </c>
      <c r="CT2" s="1717">
        <v>606875.86811772594</v>
      </c>
      <c r="CU2" s="1717"/>
      <c r="CV2" s="1717"/>
      <c r="CW2" s="1717">
        <f>CW7-CO7</f>
        <v>0</v>
      </c>
      <c r="CX2" s="1717"/>
      <c r="CY2" s="321"/>
      <c r="CZ2" s="1717">
        <v>232582.55337859099</v>
      </c>
      <c r="DA2" s="1717">
        <f>DA9-'Data Mobile'!DA6</f>
        <v>0</v>
      </c>
      <c r="DB2" s="1717">
        <f>DB9-'Data Mobile'!DB6</f>
        <v>0</v>
      </c>
      <c r="DC2" s="1717">
        <v>606875.86811772594</v>
      </c>
      <c r="DD2" s="1717">
        <v>5746785.93222732</v>
      </c>
      <c r="DE2" s="1717"/>
      <c r="DF2" s="1716"/>
      <c r="DG2" s="1716"/>
      <c r="DH2" s="1716"/>
    </row>
    <row r="3" spans="1:180" ht="3.75" customHeight="1">
      <c r="C3" s="48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1718"/>
      <c r="AE3" s="1718"/>
      <c r="AF3" s="1718"/>
      <c r="AG3" s="1718"/>
      <c r="AH3" s="1718"/>
      <c r="AI3" s="1718"/>
      <c r="AJ3" s="1718"/>
      <c r="AK3" s="46"/>
      <c r="AL3" s="334"/>
      <c r="AM3" s="334"/>
      <c r="AN3" s="334"/>
      <c r="AO3" s="334"/>
      <c r="AP3" s="334"/>
      <c r="AQ3" s="334"/>
      <c r="AR3" s="334"/>
      <c r="AS3" s="334"/>
      <c r="AT3" s="46"/>
      <c r="AU3" s="1718"/>
      <c r="AV3" s="1718"/>
      <c r="AW3" s="1718"/>
      <c r="AX3" s="1718"/>
      <c r="AY3" s="1718"/>
      <c r="AZ3" s="1718"/>
      <c r="BA3" s="1718"/>
      <c r="BB3" s="335"/>
      <c r="BC3" s="1719"/>
      <c r="BD3" s="1718"/>
      <c r="BE3" s="1718"/>
      <c r="BF3" s="1718"/>
      <c r="BG3" s="1718"/>
      <c r="BH3" s="1718"/>
      <c r="BI3" s="1720"/>
      <c r="BJ3" s="335"/>
      <c r="BK3" s="1719"/>
      <c r="BL3" s="1718"/>
      <c r="BM3" s="1718"/>
      <c r="BN3" s="1718"/>
      <c r="BO3" s="1718"/>
      <c r="BP3" s="1718"/>
      <c r="BQ3" s="1718"/>
      <c r="BR3" s="1718"/>
      <c r="BS3" s="335"/>
      <c r="BT3" s="1719"/>
      <c r="BU3" s="1718"/>
      <c r="BV3" s="1718"/>
      <c r="BW3" s="1718"/>
      <c r="BX3" s="1718"/>
      <c r="BY3" s="1718"/>
      <c r="BZ3" s="1718"/>
      <c r="CA3" s="46"/>
      <c r="CB3" s="1718"/>
      <c r="CC3" s="1718"/>
      <c r="CD3" s="1718"/>
      <c r="CE3" s="1718"/>
      <c r="CF3" s="1718"/>
      <c r="CG3" s="1718"/>
      <c r="CH3" s="1718"/>
      <c r="CI3" s="335"/>
      <c r="CJ3" s="46"/>
      <c r="CK3" s="46"/>
      <c r="CL3" s="46"/>
      <c r="CM3" s="46"/>
      <c r="CN3" s="46"/>
      <c r="CO3" s="46"/>
      <c r="CP3" s="46"/>
      <c r="CQ3" s="335"/>
      <c r="CR3" s="50"/>
      <c r="CS3" s="48"/>
      <c r="CT3" s="48"/>
      <c r="CU3" s="48"/>
      <c r="CV3" s="48"/>
      <c r="CW3" s="48"/>
      <c r="CX3" s="46"/>
      <c r="CY3" s="328"/>
      <c r="CZ3" s="282"/>
      <c r="DA3" s="50"/>
      <c r="DB3" s="50"/>
      <c r="DC3" s="50"/>
      <c r="DD3" s="50"/>
      <c r="DE3" s="46"/>
      <c r="DF3" s="48"/>
      <c r="DG3" s="48"/>
      <c r="DH3" s="48"/>
    </row>
    <row r="4" spans="1:180" s="1729" customFormat="1" ht="13">
      <c r="A4" s="1721"/>
      <c r="B4" s="1722"/>
      <c r="C4" s="1722"/>
      <c r="D4" s="2357">
        <v>45292</v>
      </c>
      <c r="E4" s="2357"/>
      <c r="F4" s="2357"/>
      <c r="G4" s="2357"/>
      <c r="H4" s="2357"/>
      <c r="I4" s="1723"/>
      <c r="J4" s="2357">
        <v>45323</v>
      </c>
      <c r="K4" s="2357"/>
      <c r="L4" s="2357"/>
      <c r="M4" s="2357"/>
      <c r="N4" s="2357"/>
      <c r="O4" s="1724"/>
      <c r="P4" s="2357">
        <v>45352</v>
      </c>
      <c r="Q4" s="2357"/>
      <c r="R4" s="2357"/>
      <c r="S4" s="2357"/>
      <c r="T4" s="2357"/>
      <c r="U4" s="1723"/>
      <c r="V4" s="2358">
        <v>45383</v>
      </c>
      <c r="W4" s="2358"/>
      <c r="X4" s="2358"/>
      <c r="Y4" s="2358"/>
      <c r="Z4" s="2358"/>
      <c r="AA4" s="2358"/>
      <c r="AB4" s="2358"/>
      <c r="AC4" s="1725"/>
      <c r="AD4" s="2357">
        <v>45413</v>
      </c>
      <c r="AE4" s="2357"/>
      <c r="AF4" s="2357"/>
      <c r="AG4" s="2357"/>
      <c r="AH4" s="2357"/>
      <c r="AI4" s="2357"/>
      <c r="AJ4" s="2357"/>
      <c r="AK4" s="1725"/>
      <c r="AL4" s="2357">
        <v>45444</v>
      </c>
      <c r="AM4" s="2357"/>
      <c r="AN4" s="2357"/>
      <c r="AO4" s="2357"/>
      <c r="AP4" s="2357"/>
      <c r="AQ4" s="2357"/>
      <c r="AR4" s="2357"/>
      <c r="AS4" s="2357"/>
      <c r="AT4" s="1723"/>
      <c r="AU4" s="2357">
        <v>45474</v>
      </c>
      <c r="AV4" s="2357"/>
      <c r="AW4" s="2357"/>
      <c r="AX4" s="2357"/>
      <c r="AY4" s="2357"/>
      <c r="AZ4" s="2357"/>
      <c r="BA4" s="2357"/>
      <c r="BB4" s="1724"/>
      <c r="BC4" s="2357">
        <v>45505</v>
      </c>
      <c r="BD4" s="2357"/>
      <c r="BE4" s="2357"/>
      <c r="BF4" s="2357"/>
      <c r="BG4" s="2357"/>
      <c r="BH4" s="2357"/>
      <c r="BI4" s="2357"/>
      <c r="BJ4" s="1724"/>
      <c r="BK4" s="2357">
        <v>45536</v>
      </c>
      <c r="BL4" s="2357"/>
      <c r="BM4" s="2357"/>
      <c r="BN4" s="2357"/>
      <c r="BO4" s="2357"/>
      <c r="BP4" s="2357"/>
      <c r="BQ4" s="2357"/>
      <c r="BR4" s="2357"/>
      <c r="BS4" s="1724"/>
      <c r="BT4" s="2357">
        <v>45566</v>
      </c>
      <c r="BU4" s="2357"/>
      <c r="BV4" s="2357"/>
      <c r="BW4" s="2357"/>
      <c r="BX4" s="2357"/>
      <c r="BY4" s="2357"/>
      <c r="BZ4" s="2357"/>
      <c r="CA4" s="1724"/>
      <c r="CB4" s="2357">
        <v>45597</v>
      </c>
      <c r="CC4" s="2357"/>
      <c r="CD4" s="2357"/>
      <c r="CE4" s="2357"/>
      <c r="CF4" s="2357"/>
      <c r="CG4" s="2357"/>
      <c r="CH4" s="2357"/>
      <c r="CI4" s="1726"/>
      <c r="CJ4" s="2357">
        <v>45627</v>
      </c>
      <c r="CK4" s="2357"/>
      <c r="CL4" s="2357"/>
      <c r="CM4" s="2357"/>
      <c r="CN4" s="2357"/>
      <c r="CO4" s="2357"/>
      <c r="CP4" s="2357"/>
      <c r="CQ4" s="1727"/>
      <c r="CR4" s="2359" t="s">
        <v>3</v>
      </c>
      <c r="CS4" s="2359"/>
      <c r="CT4" s="2359"/>
      <c r="CU4" s="2359"/>
      <c r="CV4" s="2359"/>
      <c r="CW4" s="2359"/>
      <c r="CX4" s="2359"/>
      <c r="CY4" s="1721"/>
      <c r="CZ4" s="2360" t="s">
        <v>4</v>
      </c>
      <c r="DA4" s="2360"/>
      <c r="DB4" s="2360"/>
      <c r="DC4" s="2360"/>
      <c r="DD4" s="2360"/>
      <c r="DE4" s="2360"/>
      <c r="DF4" s="2360"/>
      <c r="DG4" s="2360"/>
      <c r="DH4" s="2360"/>
      <c r="DI4" s="1728"/>
      <c r="DX4" s="83"/>
      <c r="DY4" s="83"/>
      <c r="DZ4" s="83"/>
    </row>
    <row r="5" spans="1:180" s="1733" customFormat="1" ht="29.25" customHeight="1">
      <c r="A5" s="1730"/>
      <c r="B5" s="1731"/>
      <c r="C5" s="83"/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968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399"/>
      <c r="CZ5" s="87" t="s">
        <v>7</v>
      </c>
      <c r="DA5" s="88" t="s">
        <v>11</v>
      </c>
      <c r="DB5" s="88" t="s">
        <v>13</v>
      </c>
      <c r="DC5" s="88" t="s">
        <v>15</v>
      </c>
      <c r="DD5" s="88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1732"/>
      <c r="DJ5" s="373"/>
      <c r="DK5" s="373"/>
      <c r="DL5" s="373"/>
      <c r="DM5" s="373"/>
      <c r="DX5" s="92"/>
      <c r="DY5" s="92"/>
      <c r="DZ5" s="92"/>
    </row>
    <row r="6" spans="1:180" ht="3" customHeight="1">
      <c r="A6" s="1166"/>
      <c r="C6" s="48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734"/>
      <c r="P6" s="98"/>
      <c r="Q6" s="98"/>
      <c r="R6" s="98"/>
      <c r="S6" s="98"/>
      <c r="T6" s="101"/>
      <c r="U6" s="101"/>
      <c r="V6" s="1735"/>
      <c r="W6" s="101"/>
      <c r="X6" s="101"/>
      <c r="Y6" s="101"/>
      <c r="Z6" s="101"/>
      <c r="AA6" s="101"/>
      <c r="AB6" s="1736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98"/>
      <c r="AV6" s="98"/>
      <c r="AW6" s="98"/>
      <c r="AX6" s="98"/>
      <c r="AY6" s="98"/>
      <c r="AZ6" s="98"/>
      <c r="BA6" s="101"/>
      <c r="BB6" s="1734"/>
      <c r="BC6" s="98"/>
      <c r="BD6" s="98"/>
      <c r="BE6" s="98"/>
      <c r="BF6" s="98"/>
      <c r="BG6" s="98"/>
      <c r="BH6" s="98"/>
      <c r="BI6" s="101"/>
      <c r="BJ6" s="1737"/>
      <c r="BK6" s="98"/>
      <c r="BL6" s="98"/>
      <c r="BM6" s="98"/>
      <c r="BN6" s="98"/>
      <c r="BO6" s="98"/>
      <c r="BP6" s="98"/>
      <c r="BQ6" s="98"/>
      <c r="BR6" s="101"/>
      <c r="BS6" s="1734"/>
      <c r="BT6" s="101"/>
      <c r="BU6" s="101"/>
      <c r="BV6" s="101"/>
      <c r="BW6" s="101"/>
      <c r="BX6" s="101"/>
      <c r="BY6" s="101"/>
      <c r="BZ6" s="101"/>
      <c r="CA6" s="1734"/>
      <c r="CB6" s="98"/>
      <c r="CC6" s="98"/>
      <c r="CD6" s="98"/>
      <c r="CE6" s="98"/>
      <c r="CF6" s="98"/>
      <c r="CG6" s="98"/>
      <c r="CH6" s="101"/>
      <c r="CI6" s="1734"/>
      <c r="CJ6" s="101"/>
      <c r="CK6" s="101"/>
      <c r="CL6" s="101"/>
      <c r="CM6" s="101"/>
      <c r="CN6" s="101"/>
      <c r="CO6" s="101"/>
      <c r="CP6" s="101"/>
      <c r="CQ6" s="1734"/>
      <c r="CR6" s="97"/>
      <c r="CS6" s="96"/>
      <c r="CT6" s="96"/>
      <c r="CU6" s="96"/>
      <c r="CV6" s="96"/>
      <c r="CW6" s="96"/>
      <c r="CX6" s="101"/>
      <c r="CY6" s="382"/>
      <c r="CZ6" s="1738"/>
      <c r="DA6" s="1738"/>
      <c r="DB6" s="1738"/>
      <c r="DC6" s="1738"/>
      <c r="DD6" s="1738"/>
      <c r="DE6" s="1738"/>
      <c r="DF6" s="96"/>
      <c r="DG6" s="96"/>
      <c r="DH6" s="102"/>
      <c r="DI6" s="1739"/>
      <c r="DJ6" s="118"/>
      <c r="DK6" s="118"/>
      <c r="DL6" s="118"/>
      <c r="DM6" s="118"/>
    </row>
    <row r="7" spans="1:180" s="1760" customFormat="1" ht="20.25" customHeight="1">
      <c r="A7" s="1740"/>
      <c r="B7" s="1741" t="s">
        <v>969</v>
      </c>
      <c r="C7" s="665" t="s">
        <v>970</v>
      </c>
      <c r="D7" s="1742"/>
      <c r="E7" s="1743"/>
      <c r="F7" s="1744"/>
      <c r="G7" s="1743"/>
      <c r="H7" s="1745"/>
      <c r="I7" s="1746"/>
      <c r="J7" s="1743"/>
      <c r="K7" s="1743"/>
      <c r="L7" s="1744"/>
      <c r="M7" s="1743"/>
      <c r="N7" s="1747"/>
      <c r="O7" s="1748"/>
      <c r="P7" s="1742"/>
      <c r="Q7" s="1743"/>
      <c r="R7" s="1744"/>
      <c r="S7" s="1743"/>
      <c r="T7" s="1745"/>
      <c r="U7" s="1746"/>
      <c r="V7" s="1742"/>
      <c r="W7" s="1743"/>
      <c r="X7" s="1743"/>
      <c r="Y7" s="1744"/>
      <c r="Z7" s="1744"/>
      <c r="AA7" s="1743"/>
      <c r="AB7" s="1745"/>
      <c r="AC7" s="1749"/>
      <c r="AD7" s="1742"/>
      <c r="AE7" s="1743"/>
      <c r="AF7" s="1743"/>
      <c r="AG7" s="1744"/>
      <c r="AH7" s="1744"/>
      <c r="AI7" s="1743"/>
      <c r="AJ7" s="1745"/>
      <c r="AK7" s="1749"/>
      <c r="AL7" s="1742"/>
      <c r="AM7" s="1743"/>
      <c r="AN7" s="1743"/>
      <c r="AO7" s="1743"/>
      <c r="AP7" s="1744"/>
      <c r="AQ7" s="1744"/>
      <c r="AR7" s="1743"/>
      <c r="AS7" s="1745"/>
      <c r="AT7" s="1750"/>
      <c r="AU7" s="1742"/>
      <c r="AV7" s="1743"/>
      <c r="AW7" s="1743"/>
      <c r="AX7" s="1744"/>
      <c r="AY7" s="1744"/>
      <c r="AZ7" s="1743"/>
      <c r="BA7" s="1745"/>
      <c r="BB7" s="1751"/>
      <c r="BC7" s="1742"/>
      <c r="BD7" s="1743"/>
      <c r="BE7" s="1743"/>
      <c r="BF7" s="1744"/>
      <c r="BG7" s="1744"/>
      <c r="BH7" s="1743"/>
      <c r="BI7" s="1745"/>
      <c r="BJ7" s="1752"/>
      <c r="BK7" s="1742"/>
      <c r="BL7" s="1743"/>
      <c r="BM7" s="1743"/>
      <c r="BN7" s="1743"/>
      <c r="BO7" s="1744"/>
      <c r="BP7" s="1744"/>
      <c r="BQ7" s="1743"/>
      <c r="BR7" s="1745"/>
      <c r="BS7" s="1751"/>
      <c r="BT7" s="1742"/>
      <c r="BU7" s="1743"/>
      <c r="BV7" s="1743"/>
      <c r="BW7" s="1744"/>
      <c r="BX7" s="1744"/>
      <c r="BY7" s="1743"/>
      <c r="BZ7" s="1745"/>
      <c r="CA7" s="1751"/>
      <c r="CB7" s="1742"/>
      <c r="CC7" s="1743"/>
      <c r="CD7" s="1743"/>
      <c r="CE7" s="1744"/>
      <c r="CF7" s="1744"/>
      <c r="CG7" s="1743"/>
      <c r="CH7" s="1745"/>
      <c r="CI7" s="1753"/>
      <c r="CJ7" s="1742"/>
      <c r="CK7" s="1743"/>
      <c r="CL7" s="1743"/>
      <c r="CM7" s="1744"/>
      <c r="CN7" s="1744"/>
      <c r="CO7" s="1743"/>
      <c r="CP7" s="1745"/>
      <c r="CQ7" s="1754"/>
      <c r="CR7" s="695"/>
      <c r="CS7" s="1755"/>
      <c r="CT7" s="1755"/>
      <c r="CU7" s="1755">
        <f>+CR7-CS7</f>
        <v>0</v>
      </c>
      <c r="CV7" s="1755">
        <f>+CR7-CT7</f>
        <v>0</v>
      </c>
      <c r="CW7" s="1755"/>
      <c r="CX7" s="1102" t="str">
        <f>IFERROR(CR7/CW7-1, "-")</f>
        <v>-</v>
      </c>
      <c r="CY7" s="399"/>
      <c r="CZ7" s="1756"/>
      <c r="DA7" s="695"/>
      <c r="DB7" s="695"/>
      <c r="DC7" s="695"/>
      <c r="DD7" s="695"/>
      <c r="DE7" s="1757" t="e">
        <f>CZ7/DD7-1</f>
        <v>#DIV/0!</v>
      </c>
      <c r="DF7" s="1757" t="e">
        <f>DA7/DD7-1</f>
        <v>#DIV/0!</v>
      </c>
      <c r="DG7" s="1757" t="e">
        <f>DB7/DD7-1</f>
        <v>#DIV/0!</v>
      </c>
      <c r="DH7" s="1758" t="e">
        <f t="shared" ref="DH7:DH13" si="0">DC7/DD7-1</f>
        <v>#DIV/0!</v>
      </c>
      <c r="DI7" s="1759"/>
      <c r="DJ7" s="118"/>
      <c r="DK7" s="118"/>
      <c r="DL7" s="118"/>
      <c r="DM7" s="118"/>
    </row>
    <row r="8" spans="1:180" s="1760" customFormat="1" ht="24.75" hidden="1" customHeight="1">
      <c r="A8" s="1761"/>
      <c r="B8" s="1762" t="s">
        <v>971</v>
      </c>
      <c r="C8" s="665" t="s">
        <v>972</v>
      </c>
      <c r="D8" s="1763"/>
      <c r="E8" s="131"/>
      <c r="F8" s="1764"/>
      <c r="G8" s="1764"/>
      <c r="H8" s="1765"/>
      <c r="I8" s="1080"/>
      <c r="J8" s="1763"/>
      <c r="K8" s="131"/>
      <c r="L8" s="1766"/>
      <c r="M8" s="1766"/>
      <c r="N8" s="1765"/>
      <c r="O8" s="1086"/>
      <c r="P8" s="1763"/>
      <c r="Q8" s="131"/>
      <c r="R8" s="1766"/>
      <c r="S8" s="1766"/>
      <c r="T8" s="1765"/>
      <c r="U8" s="1080"/>
      <c r="V8" s="1763"/>
      <c r="W8" s="131"/>
      <c r="X8" s="131"/>
      <c r="Y8" s="1766"/>
      <c r="Z8" s="1766"/>
      <c r="AA8" s="1766"/>
      <c r="AB8" s="1765"/>
      <c r="AC8" s="1080"/>
      <c r="AD8" s="1763"/>
      <c r="AE8" s="131"/>
      <c r="AF8" s="131"/>
      <c r="AG8" s="1766"/>
      <c r="AH8" s="1766"/>
      <c r="AI8" s="1766"/>
      <c r="AJ8" s="1765"/>
      <c r="AK8" s="1080"/>
      <c r="AL8" s="1763"/>
      <c r="AM8" s="131"/>
      <c r="AN8" s="131"/>
      <c r="AO8" s="131"/>
      <c r="AP8" s="1766"/>
      <c r="AQ8" s="1766"/>
      <c r="AR8" s="1766"/>
      <c r="AS8" s="1765"/>
      <c r="AT8" s="1080"/>
      <c r="AU8" s="1763"/>
      <c r="AV8" s="131"/>
      <c r="AW8" s="131"/>
      <c r="AX8" s="1766"/>
      <c r="AY8" s="1766"/>
      <c r="AZ8" s="1766"/>
      <c r="BA8" s="1765"/>
      <c r="BB8" s="1086"/>
      <c r="BC8" s="1763"/>
      <c r="BD8" s="131"/>
      <c r="BE8" s="131"/>
      <c r="BF8" s="1766"/>
      <c r="BG8" s="1766"/>
      <c r="BH8" s="1766"/>
      <c r="BI8" s="1765"/>
      <c r="BJ8" s="1767"/>
      <c r="BK8" s="1763"/>
      <c r="BL8" s="131"/>
      <c r="BM8" s="131"/>
      <c r="BN8" s="131"/>
      <c r="BO8" s="1766"/>
      <c r="BP8" s="1766"/>
      <c r="BQ8" s="1766"/>
      <c r="BR8" s="1765"/>
      <c r="BS8" s="1086"/>
      <c r="BT8" s="1763"/>
      <c r="BU8" s="131"/>
      <c r="BV8" s="131"/>
      <c r="BW8" s="1766"/>
      <c r="BX8" s="1766"/>
      <c r="BY8" s="1766"/>
      <c r="BZ8" s="1765"/>
      <c r="CA8" s="1086"/>
      <c r="CB8" s="1763"/>
      <c r="CC8" s="131"/>
      <c r="CD8" s="131"/>
      <c r="CE8" s="1766"/>
      <c r="CF8" s="1766"/>
      <c r="CG8" s="1766"/>
      <c r="CH8" s="1765"/>
      <c r="CI8" s="717"/>
      <c r="CJ8" s="1763"/>
      <c r="CK8" s="131"/>
      <c r="CL8" s="131"/>
      <c r="CM8" s="1766"/>
      <c r="CN8" s="1766"/>
      <c r="CO8" s="1766"/>
      <c r="CP8" s="1765"/>
      <c r="CQ8" s="1076"/>
      <c r="CR8" s="1768"/>
      <c r="CS8" s="1769"/>
      <c r="CT8" s="1769"/>
      <c r="CU8" s="1769"/>
      <c r="CV8" s="1769"/>
      <c r="CW8" s="1769"/>
      <c r="CX8" s="1770"/>
      <c r="CY8" s="602"/>
      <c r="CZ8" s="1771"/>
      <c r="DA8" s="131"/>
      <c r="DB8" s="131"/>
      <c r="DC8" s="131"/>
      <c r="DD8" s="1769"/>
      <c r="DE8" s="1770"/>
      <c r="DF8" s="1770"/>
      <c r="DG8" s="1770"/>
      <c r="DH8" s="1772" t="e">
        <f t="shared" si="0"/>
        <v>#DIV/0!</v>
      </c>
      <c r="DI8" s="1759"/>
      <c r="DJ8" s="118">
        <f t="shared" ref="DJ8:DK13" si="1">SUM(D8,J8,P8,V8,AD8,AL8,AU8,BC8,BK8,BT8,CB8,CJ8)-CR8</f>
        <v>0</v>
      </c>
      <c r="DK8" s="118">
        <f t="shared" si="1"/>
        <v>0</v>
      </c>
      <c r="DL8" s="118">
        <f t="shared" ref="DL8:DL13" si="2">SUM(G8,M8,S8,AA8,AI8,AR8,AZ8,BH8,BQ8,BY8,CG8,CO8)-CW8</f>
        <v>0</v>
      </c>
      <c r="DM8" s="118">
        <f t="shared" ref="DM8:DM13" si="3">SUM(D8,J8,P8,V8,AD8,AL8,AU8,BC8,,BN8,BV8,CD8,CL8)-CT8</f>
        <v>0</v>
      </c>
      <c r="DX8" s="389">
        <f>CS8-CZ8</f>
        <v>0</v>
      </c>
      <c r="DY8" s="389">
        <f>CT8-DC8</f>
        <v>0</v>
      </c>
      <c r="DZ8" s="389">
        <f>CW8-DD8</f>
        <v>0</v>
      </c>
    </row>
    <row r="9" spans="1:180" s="1778" customFormat="1" ht="24.75" hidden="1" customHeight="1">
      <c r="A9" s="1773"/>
      <c r="B9" s="1774" t="s">
        <v>973</v>
      </c>
      <c r="C9" s="665" t="s">
        <v>974</v>
      </c>
      <c r="D9" s="1775"/>
      <c r="E9" s="131"/>
      <c r="F9" s="1764"/>
      <c r="G9" s="131"/>
      <c r="H9" s="1765"/>
      <c r="I9" s="716"/>
      <c r="J9" s="1775"/>
      <c r="K9" s="131"/>
      <c r="L9" s="1764"/>
      <c r="M9" s="131"/>
      <c r="N9" s="1765"/>
      <c r="O9" s="717"/>
      <c r="P9" s="1775"/>
      <c r="Q9" s="131"/>
      <c r="R9" s="1764"/>
      <c r="S9" s="131"/>
      <c r="T9" s="1765"/>
      <c r="U9" s="716"/>
      <c r="V9" s="1775"/>
      <c r="W9" s="131"/>
      <c r="X9" s="131"/>
      <c r="Y9" s="131"/>
      <c r="Z9" s="131"/>
      <c r="AA9" s="131"/>
      <c r="AB9" s="1765"/>
      <c r="AC9" s="716"/>
      <c r="AD9" s="1775"/>
      <c r="AE9" s="131"/>
      <c r="AF9" s="131"/>
      <c r="AG9" s="131"/>
      <c r="AH9" s="131"/>
      <c r="AI9" s="131"/>
      <c r="AJ9" s="1765"/>
      <c r="AK9" s="716"/>
      <c r="AL9" s="1775"/>
      <c r="AM9" s="131"/>
      <c r="AN9" s="131"/>
      <c r="AO9" s="131"/>
      <c r="AP9" s="131"/>
      <c r="AQ9" s="131"/>
      <c r="AR9" s="131"/>
      <c r="AS9" s="1765"/>
      <c r="AT9" s="716"/>
      <c r="AU9" s="1775"/>
      <c r="AV9" s="131"/>
      <c r="AW9" s="131"/>
      <c r="AX9" s="131"/>
      <c r="AY9" s="131"/>
      <c r="AZ9" s="131"/>
      <c r="BA9" s="1765"/>
      <c r="BB9" s="717"/>
      <c r="BC9" s="1775"/>
      <c r="BD9" s="131"/>
      <c r="BE9" s="131"/>
      <c r="BF9" s="131"/>
      <c r="BG9" s="131"/>
      <c r="BH9" s="131"/>
      <c r="BI9" s="1765"/>
      <c r="BJ9" s="718"/>
      <c r="BK9" s="1775"/>
      <c r="BL9" s="131"/>
      <c r="BM9" s="131"/>
      <c r="BN9" s="131"/>
      <c r="BO9" s="131"/>
      <c r="BP9" s="131"/>
      <c r="BQ9" s="131"/>
      <c r="BR9" s="1765"/>
      <c r="BS9" s="717"/>
      <c r="BT9" s="1775"/>
      <c r="BU9" s="131"/>
      <c r="BV9" s="131"/>
      <c r="BW9" s="131"/>
      <c r="BX9" s="131"/>
      <c r="BY9" s="131"/>
      <c r="BZ9" s="1765"/>
      <c r="CA9" s="717"/>
      <c r="CB9" s="1775"/>
      <c r="CC9" s="131"/>
      <c r="CD9" s="131"/>
      <c r="CE9" s="131"/>
      <c r="CF9" s="131"/>
      <c r="CG9" s="131"/>
      <c r="CH9" s="1765"/>
      <c r="CI9" s="717"/>
      <c r="CJ9" s="1775"/>
      <c r="CK9" s="131"/>
      <c r="CL9" s="131"/>
      <c r="CM9" s="131"/>
      <c r="CN9" s="131"/>
      <c r="CO9" s="131"/>
      <c r="CP9" s="1765"/>
      <c r="CQ9" s="717"/>
      <c r="CR9" s="131"/>
      <c r="CS9" s="131"/>
      <c r="CT9" s="1776"/>
      <c r="CU9" s="1764">
        <f>+CR9-CS9</f>
        <v>0</v>
      </c>
      <c r="CV9" s="1764">
        <f>+CR9-CT9</f>
        <v>0</v>
      </c>
      <c r="CW9" s="131"/>
      <c r="CX9" s="716" t="e">
        <f>CR9/CW9-1</f>
        <v>#DIV/0!</v>
      </c>
      <c r="CY9" s="399"/>
      <c r="CZ9" s="721"/>
      <c r="DA9" s="131"/>
      <c r="DB9" s="131"/>
      <c r="DC9" s="131"/>
      <c r="DD9" s="131"/>
      <c r="DE9" s="716" t="e">
        <f>CZ9/DD9-1</f>
        <v>#DIV/0!</v>
      </c>
      <c r="DF9" s="716" t="e">
        <f>DA9/DD9-1</f>
        <v>#DIV/0!</v>
      </c>
      <c r="DG9" s="716" t="e">
        <f>DB9/DD9-1</f>
        <v>#DIV/0!</v>
      </c>
      <c r="DH9" s="720" t="e">
        <f t="shared" si="0"/>
        <v>#DIV/0!</v>
      </c>
      <c r="DI9" s="1777"/>
      <c r="DJ9" s="118">
        <f t="shared" si="1"/>
        <v>0</v>
      </c>
      <c r="DK9" s="118">
        <f t="shared" si="1"/>
        <v>0</v>
      </c>
      <c r="DL9" s="118">
        <f t="shared" si="2"/>
        <v>0</v>
      </c>
      <c r="DM9" s="118">
        <f t="shared" si="3"/>
        <v>0</v>
      </c>
      <c r="DX9" s="389">
        <f t="shared" ref="DX9:DX40" si="4">(CS9-CZ9)*10^6</f>
        <v>0</v>
      </c>
      <c r="DY9" s="389">
        <f t="shared" ref="DY9:DY40" si="5">(CT9-DC9)*10^6</f>
        <v>0</v>
      </c>
      <c r="DZ9" s="389">
        <f t="shared" ref="DZ9:DZ40" si="6">(CW9-DD9)*10^6</f>
        <v>0</v>
      </c>
    </row>
    <row r="10" spans="1:180" s="1760" customFormat="1" ht="24.75" hidden="1" customHeight="1">
      <c r="A10" s="1779"/>
      <c r="B10" s="1780" t="s">
        <v>975</v>
      </c>
      <c r="C10" s="665" t="s">
        <v>976</v>
      </c>
      <c r="D10" s="415"/>
      <c r="E10" s="145"/>
      <c r="F10" s="966"/>
      <c r="G10" s="966"/>
      <c r="H10" s="1781"/>
      <c r="I10" s="245"/>
      <c r="J10" s="415"/>
      <c r="K10" s="145"/>
      <c r="L10" s="966"/>
      <c r="M10" s="966"/>
      <c r="N10" s="1781"/>
      <c r="O10" s="411"/>
      <c r="P10" s="415"/>
      <c r="Q10" s="145"/>
      <c r="R10" s="966"/>
      <c r="S10" s="966"/>
      <c r="T10" s="1781"/>
      <c r="U10" s="245"/>
      <c r="V10" s="415"/>
      <c r="W10" s="145"/>
      <c r="X10" s="145"/>
      <c r="Y10" s="145"/>
      <c r="Z10" s="145"/>
      <c r="AA10" s="966"/>
      <c r="AB10" s="1781"/>
      <c r="AC10" s="245"/>
      <c r="AD10" s="415"/>
      <c r="AE10" s="145"/>
      <c r="AF10" s="145"/>
      <c r="AG10" s="145"/>
      <c r="AH10" s="145"/>
      <c r="AI10" s="966"/>
      <c r="AJ10" s="1781"/>
      <c r="AK10" s="245"/>
      <c r="AL10" s="415"/>
      <c r="AM10" s="145"/>
      <c r="AN10" s="145"/>
      <c r="AO10" s="145"/>
      <c r="AP10" s="145"/>
      <c r="AQ10" s="145"/>
      <c r="AR10" s="966"/>
      <c r="AS10" s="1781"/>
      <c r="AT10" s="245"/>
      <c r="AU10" s="415"/>
      <c r="AV10" s="145"/>
      <c r="AW10" s="145"/>
      <c r="AX10" s="145"/>
      <c r="AY10" s="145"/>
      <c r="AZ10" s="966"/>
      <c r="BA10" s="1782"/>
      <c r="BB10" s="411"/>
      <c r="BC10" s="415"/>
      <c r="BD10" s="145"/>
      <c r="BE10" s="145"/>
      <c r="BF10" s="145"/>
      <c r="BG10" s="145"/>
      <c r="BH10" s="966"/>
      <c r="BI10" s="1782"/>
      <c r="BJ10" s="412"/>
      <c r="BK10" s="415"/>
      <c r="BL10" s="145"/>
      <c r="BM10" s="145"/>
      <c r="BN10" s="145"/>
      <c r="BO10" s="145"/>
      <c r="BP10" s="145"/>
      <c r="BQ10" s="966"/>
      <c r="BR10" s="1782"/>
      <c r="BS10" s="411"/>
      <c r="BT10" s="415"/>
      <c r="BU10" s="145"/>
      <c r="BV10" s="145"/>
      <c r="BW10" s="145"/>
      <c r="BX10" s="145"/>
      <c r="BY10" s="966"/>
      <c r="BZ10" s="1782"/>
      <c r="CA10" s="411"/>
      <c r="CB10" s="415"/>
      <c r="CC10" s="145"/>
      <c r="CD10" s="145"/>
      <c r="CE10" s="145"/>
      <c r="CF10" s="145"/>
      <c r="CG10" s="966"/>
      <c r="CH10" s="1782"/>
      <c r="CI10" s="411"/>
      <c r="CJ10" s="415"/>
      <c r="CK10" s="145"/>
      <c r="CL10" s="145"/>
      <c r="CM10" s="145"/>
      <c r="CN10" s="145"/>
      <c r="CO10" s="966"/>
      <c r="CP10" s="1782"/>
      <c r="CQ10" s="411"/>
      <c r="CR10" s="131"/>
      <c r="CS10" s="131"/>
      <c r="CT10" s="959"/>
      <c r="CU10" s="966">
        <f>+CR10-CS10</f>
        <v>0</v>
      </c>
      <c r="CV10" s="966">
        <f>+CR10-CT10</f>
        <v>0</v>
      </c>
      <c r="CW10" s="131"/>
      <c r="CX10" s="245" t="e">
        <f>CR10/CW10-1</f>
        <v>#DIV/0!</v>
      </c>
      <c r="CY10" s="414"/>
      <c r="CZ10" s="721"/>
      <c r="DA10" s="145"/>
      <c r="DB10" s="145"/>
      <c r="DC10" s="145"/>
      <c r="DD10" s="966"/>
      <c r="DE10" s="245" t="e">
        <f>CZ10/DD10-1</f>
        <v>#DIV/0!</v>
      </c>
      <c r="DF10" s="245" t="e">
        <f>DA10/DD10-1</f>
        <v>#DIV/0!</v>
      </c>
      <c r="DG10" s="245" t="e">
        <f>DB10/DD10-1</f>
        <v>#DIV/0!</v>
      </c>
      <c r="DH10" s="788" t="e">
        <f t="shared" si="0"/>
        <v>#DIV/0!</v>
      </c>
      <c r="DI10" s="1759"/>
      <c r="DJ10" s="118">
        <f t="shared" si="1"/>
        <v>0</v>
      </c>
      <c r="DK10" s="118">
        <f t="shared" si="1"/>
        <v>0</v>
      </c>
      <c r="DL10" s="118">
        <f t="shared" si="2"/>
        <v>0</v>
      </c>
      <c r="DM10" s="118">
        <f t="shared" si="3"/>
        <v>0</v>
      </c>
      <c r="DX10" s="389">
        <f t="shared" si="4"/>
        <v>0</v>
      </c>
      <c r="DY10" s="389">
        <f t="shared" si="5"/>
        <v>0</v>
      </c>
      <c r="DZ10" s="389">
        <f t="shared" si="6"/>
        <v>0</v>
      </c>
    </row>
    <row r="11" spans="1:180" s="1760" customFormat="1" ht="24.75" hidden="1" customHeight="1">
      <c r="A11" s="1779"/>
      <c r="B11" s="1780" t="s">
        <v>977</v>
      </c>
      <c r="C11" s="665" t="s">
        <v>978</v>
      </c>
      <c r="D11" s="415"/>
      <c r="E11" s="145"/>
      <c r="F11" s="966"/>
      <c r="G11" s="966"/>
      <c r="H11" s="1781"/>
      <c r="I11" s="245"/>
      <c r="J11" s="415"/>
      <c r="K11" s="145"/>
      <c r="L11" s="966"/>
      <c r="M11" s="966"/>
      <c r="N11" s="1781"/>
      <c r="O11" s="411"/>
      <c r="P11" s="415"/>
      <c r="Q11" s="145"/>
      <c r="R11" s="966"/>
      <c r="S11" s="966"/>
      <c r="T11" s="1781"/>
      <c r="U11" s="245"/>
      <c r="V11" s="415"/>
      <c r="W11" s="145"/>
      <c r="X11" s="145"/>
      <c r="Y11" s="145"/>
      <c r="Z11" s="145"/>
      <c r="AA11" s="966"/>
      <c r="AB11" s="1781"/>
      <c r="AC11" s="245"/>
      <c r="AD11" s="415"/>
      <c r="AE11" s="145"/>
      <c r="AF11" s="145"/>
      <c r="AG11" s="145"/>
      <c r="AH11" s="145"/>
      <c r="AI11" s="966"/>
      <c r="AJ11" s="1781"/>
      <c r="AK11" s="245"/>
      <c r="AL11" s="415"/>
      <c r="AM11" s="145"/>
      <c r="AN11" s="145"/>
      <c r="AO11" s="145"/>
      <c r="AP11" s="145"/>
      <c r="AQ11" s="145"/>
      <c r="AR11" s="966"/>
      <c r="AS11" s="1781"/>
      <c r="AT11" s="245"/>
      <c r="AU11" s="415"/>
      <c r="AV11" s="145"/>
      <c r="AW11" s="145"/>
      <c r="AX11" s="145"/>
      <c r="AY11" s="145"/>
      <c r="AZ11" s="966"/>
      <c r="BA11" s="1782"/>
      <c r="BB11" s="411"/>
      <c r="BC11" s="415"/>
      <c r="BD11" s="145"/>
      <c r="BE11" s="145"/>
      <c r="BF11" s="145"/>
      <c r="BG11" s="145"/>
      <c r="BH11" s="966"/>
      <c r="BI11" s="1782"/>
      <c r="BJ11" s="412"/>
      <c r="BK11" s="415"/>
      <c r="BL11" s="145"/>
      <c r="BM11" s="145"/>
      <c r="BN11" s="145"/>
      <c r="BO11" s="145"/>
      <c r="BP11" s="145"/>
      <c r="BQ11" s="966"/>
      <c r="BR11" s="1782"/>
      <c r="BS11" s="411"/>
      <c r="BT11" s="415"/>
      <c r="BU11" s="145"/>
      <c r="BV11" s="145"/>
      <c r="BW11" s="145"/>
      <c r="BX11" s="145"/>
      <c r="BY11" s="966"/>
      <c r="BZ11" s="1782"/>
      <c r="CA11" s="411"/>
      <c r="CB11" s="415"/>
      <c r="CC11" s="145"/>
      <c r="CD11" s="145"/>
      <c r="CE11" s="145"/>
      <c r="CF11" s="145"/>
      <c r="CG11" s="966"/>
      <c r="CH11" s="1782"/>
      <c r="CI11" s="411"/>
      <c r="CJ11" s="415"/>
      <c r="CK11" s="145"/>
      <c r="CL11" s="145"/>
      <c r="CM11" s="145"/>
      <c r="CN11" s="145"/>
      <c r="CO11" s="966"/>
      <c r="CP11" s="1782"/>
      <c r="CQ11" s="411"/>
      <c r="CR11" s="131"/>
      <c r="CS11" s="131"/>
      <c r="CT11" s="959"/>
      <c r="CU11" s="966">
        <f>+CR11-CS11</f>
        <v>0</v>
      </c>
      <c r="CV11" s="966">
        <f>+CR11-CT11</f>
        <v>0</v>
      </c>
      <c r="CW11" s="131"/>
      <c r="CX11" s="245" t="e">
        <f>CR11/CW11-1</f>
        <v>#DIV/0!</v>
      </c>
      <c r="CY11" s="414"/>
      <c r="CZ11" s="721"/>
      <c r="DA11" s="145"/>
      <c r="DB11" s="145"/>
      <c r="DC11" s="145"/>
      <c r="DD11" s="966"/>
      <c r="DE11" s="245" t="e">
        <f>CZ11/DD11-1</f>
        <v>#DIV/0!</v>
      </c>
      <c r="DF11" s="245" t="e">
        <f>DA11/DD11-1</f>
        <v>#DIV/0!</v>
      </c>
      <c r="DG11" s="245" t="e">
        <f>DB11/DD11-1</f>
        <v>#DIV/0!</v>
      </c>
      <c r="DH11" s="788" t="e">
        <f t="shared" si="0"/>
        <v>#DIV/0!</v>
      </c>
      <c r="DI11" s="1759"/>
      <c r="DJ11" s="118">
        <f t="shared" si="1"/>
        <v>0</v>
      </c>
      <c r="DK11" s="118">
        <f t="shared" si="1"/>
        <v>0</v>
      </c>
      <c r="DL11" s="118">
        <f t="shared" si="2"/>
        <v>0</v>
      </c>
      <c r="DM11" s="118">
        <f t="shared" si="3"/>
        <v>0</v>
      </c>
      <c r="DX11" s="389">
        <f t="shared" si="4"/>
        <v>0</v>
      </c>
      <c r="DY11" s="389">
        <f t="shared" si="5"/>
        <v>0</v>
      </c>
      <c r="DZ11" s="389">
        <f t="shared" si="6"/>
        <v>0</v>
      </c>
    </row>
    <row r="12" spans="1:180" s="1760" customFormat="1" ht="24.75" hidden="1" customHeight="1">
      <c r="A12" s="1779"/>
      <c r="B12" s="1780" t="s">
        <v>979</v>
      </c>
      <c r="C12" s="665" t="s">
        <v>980</v>
      </c>
      <c r="D12" s="415"/>
      <c r="E12" s="145"/>
      <c r="F12" s="966"/>
      <c r="G12" s="966"/>
      <c r="H12" s="1781"/>
      <c r="I12" s="245"/>
      <c r="J12" s="415"/>
      <c r="K12" s="145"/>
      <c r="L12" s="966"/>
      <c r="M12" s="966"/>
      <c r="N12" s="1781"/>
      <c r="O12" s="411"/>
      <c r="P12" s="415"/>
      <c r="Q12" s="145"/>
      <c r="R12" s="966"/>
      <c r="S12" s="966"/>
      <c r="T12" s="1781"/>
      <c r="U12" s="245"/>
      <c r="V12" s="415"/>
      <c r="W12" s="145"/>
      <c r="X12" s="145"/>
      <c r="Y12" s="145"/>
      <c r="Z12" s="145"/>
      <c r="AA12" s="966"/>
      <c r="AB12" s="1781"/>
      <c r="AC12" s="245"/>
      <c r="AD12" s="415"/>
      <c r="AE12" s="145"/>
      <c r="AF12" s="145"/>
      <c r="AG12" s="145"/>
      <c r="AH12" s="145"/>
      <c r="AI12" s="966"/>
      <c r="AJ12" s="1781"/>
      <c r="AK12" s="245"/>
      <c r="AL12" s="415"/>
      <c r="AM12" s="145"/>
      <c r="AN12" s="145"/>
      <c r="AO12" s="145"/>
      <c r="AP12" s="145"/>
      <c r="AQ12" s="145"/>
      <c r="AR12" s="966"/>
      <c r="AS12" s="1781"/>
      <c r="AT12" s="245"/>
      <c r="AU12" s="415"/>
      <c r="AV12" s="145"/>
      <c r="AW12" s="145"/>
      <c r="AX12" s="145"/>
      <c r="AY12" s="145"/>
      <c r="AZ12" s="966"/>
      <c r="BA12" s="1782"/>
      <c r="BB12" s="411"/>
      <c r="BC12" s="415"/>
      <c r="BD12" s="145"/>
      <c r="BE12" s="145"/>
      <c r="BF12" s="145"/>
      <c r="BG12" s="145"/>
      <c r="BH12" s="966"/>
      <c r="BI12" s="1782"/>
      <c r="BJ12" s="412"/>
      <c r="BK12" s="415"/>
      <c r="BL12" s="145"/>
      <c r="BM12" s="145"/>
      <c r="BN12" s="145"/>
      <c r="BO12" s="145"/>
      <c r="BP12" s="145"/>
      <c r="BQ12" s="966"/>
      <c r="BR12" s="1782"/>
      <c r="BS12" s="411"/>
      <c r="BT12" s="415"/>
      <c r="BU12" s="145"/>
      <c r="BV12" s="145"/>
      <c r="BW12" s="145"/>
      <c r="BX12" s="145"/>
      <c r="BY12" s="966"/>
      <c r="BZ12" s="1782"/>
      <c r="CA12" s="411"/>
      <c r="CB12" s="415"/>
      <c r="CC12" s="145"/>
      <c r="CD12" s="145"/>
      <c r="CE12" s="145"/>
      <c r="CF12" s="145"/>
      <c r="CG12" s="966"/>
      <c r="CH12" s="1782"/>
      <c r="CI12" s="411"/>
      <c r="CJ12" s="415"/>
      <c r="CK12" s="145"/>
      <c r="CL12" s="145"/>
      <c r="CM12" s="145"/>
      <c r="CN12" s="145"/>
      <c r="CO12" s="966"/>
      <c r="CP12" s="1782"/>
      <c r="CQ12" s="411"/>
      <c r="CR12" s="131"/>
      <c r="CS12" s="131"/>
      <c r="CT12" s="959"/>
      <c r="CU12" s="966">
        <f>+CR12-CS12</f>
        <v>0</v>
      </c>
      <c r="CV12" s="966">
        <f>+CR12-CT12</f>
        <v>0</v>
      </c>
      <c r="CW12" s="131"/>
      <c r="CX12" s="245" t="e">
        <f>CR12/CW12-1</f>
        <v>#DIV/0!</v>
      </c>
      <c r="CY12" s="414"/>
      <c r="CZ12" s="721"/>
      <c r="DA12" s="145"/>
      <c r="DB12" s="145"/>
      <c r="DC12" s="145"/>
      <c r="DD12" s="966"/>
      <c r="DE12" s="245" t="e">
        <f>CZ12/DD12-1</f>
        <v>#DIV/0!</v>
      </c>
      <c r="DF12" s="245" t="e">
        <f>DA12/DD12-1</f>
        <v>#DIV/0!</v>
      </c>
      <c r="DG12" s="245" t="e">
        <f>DB12/DD12-1</f>
        <v>#DIV/0!</v>
      </c>
      <c r="DH12" s="788" t="e">
        <f t="shared" si="0"/>
        <v>#DIV/0!</v>
      </c>
      <c r="DI12" s="1759"/>
      <c r="DJ12" s="118">
        <f t="shared" si="1"/>
        <v>0</v>
      </c>
      <c r="DK12" s="118">
        <f t="shared" si="1"/>
        <v>0</v>
      </c>
      <c r="DL12" s="118">
        <f t="shared" si="2"/>
        <v>0</v>
      </c>
      <c r="DM12" s="118">
        <f t="shared" si="3"/>
        <v>0</v>
      </c>
      <c r="DX12" s="389">
        <f t="shared" si="4"/>
        <v>0</v>
      </c>
      <c r="DY12" s="389">
        <f t="shared" si="5"/>
        <v>0</v>
      </c>
      <c r="DZ12" s="389">
        <f t="shared" si="6"/>
        <v>0</v>
      </c>
    </row>
    <row r="13" spans="1:180" s="1778" customFormat="1" ht="24.75" hidden="1" customHeight="1">
      <c r="A13" s="1783"/>
      <c r="B13" s="1784" t="s">
        <v>981</v>
      </c>
      <c r="C13" s="665" t="s">
        <v>982</v>
      </c>
      <c r="D13" s="1775"/>
      <c r="E13" s="131"/>
      <c r="F13" s="1764"/>
      <c r="G13" s="131"/>
      <c r="H13" s="1765"/>
      <c r="I13" s="1080"/>
      <c r="J13" s="1775"/>
      <c r="K13" s="131"/>
      <c r="L13" s="1766"/>
      <c r="M13" s="1785"/>
      <c r="N13" s="1765"/>
      <c r="O13" s="1086"/>
      <c r="P13" s="1775"/>
      <c r="Q13" s="1785"/>
      <c r="R13" s="1766"/>
      <c r="S13" s="1785"/>
      <c r="T13" s="1765"/>
      <c r="U13" s="1080"/>
      <c r="V13" s="1775"/>
      <c r="W13" s="1785"/>
      <c r="X13" s="1785"/>
      <c r="Y13" s="1785"/>
      <c r="Z13" s="1785"/>
      <c r="AA13" s="1785"/>
      <c r="AB13" s="1765"/>
      <c r="AC13" s="716"/>
      <c r="AD13" s="1775"/>
      <c r="AE13" s="1785"/>
      <c r="AF13" s="1785"/>
      <c r="AG13" s="1785"/>
      <c r="AH13" s="1785"/>
      <c r="AI13" s="1785"/>
      <c r="AJ13" s="1765"/>
      <c r="AK13" s="716"/>
      <c r="AL13" s="1775"/>
      <c r="AM13" s="1785"/>
      <c r="AN13" s="1785"/>
      <c r="AO13" s="1785"/>
      <c r="AP13" s="1785"/>
      <c r="AQ13" s="1785"/>
      <c r="AR13" s="1785"/>
      <c r="AS13" s="1765"/>
      <c r="AT13" s="1080"/>
      <c r="AU13" s="1775"/>
      <c r="AV13" s="1785"/>
      <c r="AW13" s="1785"/>
      <c r="AX13" s="1785"/>
      <c r="AY13" s="1785"/>
      <c r="AZ13" s="1785"/>
      <c r="BA13" s="1765"/>
      <c r="BB13" s="1086"/>
      <c r="BC13" s="1775"/>
      <c r="BD13" s="1785"/>
      <c r="BE13" s="1785"/>
      <c r="BF13" s="1785"/>
      <c r="BG13" s="1785"/>
      <c r="BH13" s="1785"/>
      <c r="BI13" s="1765"/>
      <c r="BJ13" s="1767"/>
      <c r="BK13" s="1775"/>
      <c r="BL13" s="1785"/>
      <c r="BM13" s="1785"/>
      <c r="BN13" s="1785"/>
      <c r="BO13" s="1785"/>
      <c r="BP13" s="1785"/>
      <c r="BQ13" s="1785"/>
      <c r="BR13" s="1765"/>
      <c r="BS13" s="1086"/>
      <c r="BT13" s="1775"/>
      <c r="BU13" s="1785"/>
      <c r="BV13" s="1785"/>
      <c r="BW13" s="1785"/>
      <c r="BX13" s="1785"/>
      <c r="BY13" s="1785"/>
      <c r="BZ13" s="1765"/>
      <c r="CA13" s="1086"/>
      <c r="CB13" s="1775"/>
      <c r="CC13" s="1785"/>
      <c r="CD13" s="1785"/>
      <c r="CE13" s="1785"/>
      <c r="CF13" s="1785"/>
      <c r="CG13" s="1785"/>
      <c r="CH13" s="1765"/>
      <c r="CI13" s="717"/>
      <c r="CJ13" s="1775"/>
      <c r="CK13" s="1785"/>
      <c r="CL13" s="1785"/>
      <c r="CM13" s="1785"/>
      <c r="CN13" s="1785"/>
      <c r="CO13" s="1785"/>
      <c r="CP13" s="1765"/>
      <c r="CQ13" s="717"/>
      <c r="CR13" s="131"/>
      <c r="CS13" s="131"/>
      <c r="CT13" s="830"/>
      <c r="CU13" s="719">
        <f>+CR13-CS13</f>
        <v>0</v>
      </c>
      <c r="CV13" s="719">
        <f>+CR13-CT13</f>
        <v>0</v>
      </c>
      <c r="CW13" s="131"/>
      <c r="CX13" s="716" t="e">
        <f>CR13/CW13-1</f>
        <v>#DIV/0!</v>
      </c>
      <c r="CY13" s="399"/>
      <c r="CZ13" s="721"/>
      <c r="DA13" s="131"/>
      <c r="DB13" s="131"/>
      <c r="DC13" s="131"/>
      <c r="DD13" s="131"/>
      <c r="DE13" s="716" t="e">
        <f>CZ13/DD13-1</f>
        <v>#DIV/0!</v>
      </c>
      <c r="DF13" s="716" t="e">
        <f>DA13/DD13-1</f>
        <v>#DIV/0!</v>
      </c>
      <c r="DG13" s="1080" t="e">
        <f>DB13/DD13-1</f>
        <v>#DIV/0!</v>
      </c>
      <c r="DH13" s="1786" t="e">
        <f t="shared" si="0"/>
        <v>#DIV/0!</v>
      </c>
      <c r="DI13" s="1777"/>
      <c r="DJ13" s="118">
        <f t="shared" si="1"/>
        <v>0</v>
      </c>
      <c r="DK13" s="118">
        <f t="shared" si="1"/>
        <v>0</v>
      </c>
      <c r="DL13" s="118">
        <f t="shared" si="2"/>
        <v>0</v>
      </c>
      <c r="DM13" s="118">
        <f t="shared" si="3"/>
        <v>0</v>
      </c>
      <c r="DX13" s="389">
        <f t="shared" si="4"/>
        <v>0</v>
      </c>
      <c r="DY13" s="389">
        <f t="shared" si="5"/>
        <v>0</v>
      </c>
      <c r="DZ13" s="389">
        <f t="shared" si="6"/>
        <v>0</v>
      </c>
    </row>
    <row r="14" spans="1:180" s="1760" customFormat="1" ht="6" customHeight="1">
      <c r="A14" s="414"/>
      <c r="B14" s="409"/>
      <c r="C14" s="665" t="s">
        <v>983</v>
      </c>
      <c r="D14" s="1787"/>
      <c r="E14" s="1788"/>
      <c r="F14" s="1788"/>
      <c r="G14" s="1788"/>
      <c r="H14" s="1789"/>
      <c r="I14" s="716"/>
      <c r="J14" s="1787"/>
      <c r="K14" s="1788"/>
      <c r="L14" s="1788"/>
      <c r="M14" s="1788"/>
      <c r="N14" s="1788"/>
      <c r="O14" s="1788"/>
      <c r="P14" s="1788"/>
      <c r="Q14" s="1788"/>
      <c r="R14" s="1788"/>
      <c r="S14" s="1788"/>
      <c r="T14" s="1789"/>
      <c r="U14" s="716"/>
      <c r="V14" s="1788"/>
      <c r="W14" s="1788"/>
      <c r="X14" s="1788"/>
      <c r="Y14" s="1788"/>
      <c r="Z14" s="1788"/>
      <c r="AA14" s="1788"/>
      <c r="AB14" s="1789"/>
      <c r="AC14" s="1788"/>
      <c r="AD14" s="1788"/>
      <c r="AE14" s="1788"/>
      <c r="AF14" s="1788"/>
      <c r="AG14" s="1788"/>
      <c r="AH14" s="1788"/>
      <c r="AI14" s="1788"/>
      <c r="AJ14" s="1789"/>
      <c r="AK14" s="716"/>
      <c r="AL14" s="1788"/>
      <c r="AM14" s="1788"/>
      <c r="AN14" s="1788"/>
      <c r="AO14" s="1788"/>
      <c r="AP14" s="1788"/>
      <c r="AQ14" s="1788"/>
      <c r="AR14" s="1788"/>
      <c r="AS14" s="1789"/>
      <c r="AT14" s="716"/>
      <c r="AU14" s="1788"/>
      <c r="AV14" s="1788"/>
      <c r="AW14" s="1788"/>
      <c r="AX14" s="1788"/>
      <c r="AY14" s="1788"/>
      <c r="AZ14" s="1788"/>
      <c r="BA14" s="1789"/>
      <c r="BB14" s="717"/>
      <c r="BC14" s="1788"/>
      <c r="BD14" s="1788"/>
      <c r="BE14" s="1788"/>
      <c r="BF14" s="1788"/>
      <c r="BG14" s="1788"/>
      <c r="BH14" s="1788"/>
      <c r="BI14" s="1789"/>
      <c r="BJ14" s="718"/>
      <c r="BK14" s="1788"/>
      <c r="BL14" s="1788"/>
      <c r="BM14" s="1788"/>
      <c r="BN14" s="1788"/>
      <c r="BO14" s="1788"/>
      <c r="BP14" s="1788"/>
      <c r="BQ14" s="1788"/>
      <c r="BR14" s="1789"/>
      <c r="BS14" s="717"/>
      <c r="BT14" s="1788"/>
      <c r="BU14" s="1788"/>
      <c r="BV14" s="1788"/>
      <c r="BW14" s="1788"/>
      <c r="BX14" s="1788"/>
      <c r="BY14" s="1788"/>
      <c r="BZ14" s="1789"/>
      <c r="CA14" s="717"/>
      <c r="CB14" s="1788"/>
      <c r="CC14" s="1788"/>
      <c r="CD14" s="1788"/>
      <c r="CE14" s="1788"/>
      <c r="CF14" s="1788"/>
      <c r="CG14" s="1788"/>
      <c r="CH14" s="1789"/>
      <c r="CI14" s="717"/>
      <c r="CJ14" s="1788"/>
      <c r="CK14" s="1788"/>
      <c r="CL14" s="1788"/>
      <c r="CM14" s="1788"/>
      <c r="CN14" s="1788"/>
      <c r="CO14" s="1788"/>
      <c r="CP14" s="1789"/>
      <c r="CQ14" s="1790"/>
      <c r="CR14" s="1791"/>
      <c r="CS14" s="1788"/>
      <c r="CT14" s="1788"/>
      <c r="CU14" s="1788"/>
      <c r="CV14" s="1788"/>
      <c r="CW14" s="1788"/>
      <c r="CX14" s="1792"/>
      <c r="CY14" s="106"/>
      <c r="CZ14" s="1793"/>
      <c r="DA14" s="1788"/>
      <c r="DB14" s="1788"/>
      <c r="DC14" s="1788"/>
      <c r="DD14" s="1788"/>
      <c r="DE14" s="1788"/>
      <c r="DF14" s="1788"/>
      <c r="DG14" s="1788"/>
      <c r="DH14" s="1788"/>
      <c r="DI14" s="1777"/>
      <c r="DJ14" s="1794"/>
      <c r="DK14" s="1795"/>
      <c r="DL14" s="1778"/>
      <c r="DM14" s="1778"/>
      <c r="DN14" s="1778"/>
      <c r="DO14" s="1778"/>
      <c r="DP14" s="1778"/>
      <c r="DQ14" s="1778"/>
      <c r="DR14" s="1778"/>
      <c r="DS14" s="1778"/>
      <c r="DT14" s="1778"/>
      <c r="DU14" s="1778"/>
      <c r="DV14" s="1778"/>
      <c r="DW14" s="1778"/>
      <c r="DX14" s="389">
        <f t="shared" si="4"/>
        <v>0</v>
      </c>
      <c r="DY14" s="389">
        <f t="shared" si="5"/>
        <v>0</v>
      </c>
      <c r="DZ14" s="389">
        <f t="shared" si="6"/>
        <v>0</v>
      </c>
      <c r="EA14" s="1778"/>
      <c r="EB14" s="1778"/>
      <c r="EC14" s="1778"/>
      <c r="ED14" s="1778"/>
      <c r="EE14" s="1778"/>
      <c r="EF14" s="1778"/>
      <c r="EG14" s="1778"/>
      <c r="EH14" s="1778"/>
      <c r="EI14" s="1778"/>
      <c r="EJ14" s="1778"/>
      <c r="EK14" s="1778"/>
      <c r="EL14" s="1778"/>
      <c r="EM14" s="1778"/>
      <c r="EN14" s="1778"/>
      <c r="EO14" s="1778"/>
      <c r="EP14" s="1778"/>
      <c r="EQ14" s="1778"/>
      <c r="ER14" s="1778"/>
      <c r="ES14" s="1778"/>
      <c r="ET14" s="1778"/>
      <c r="EU14" s="1778"/>
      <c r="EV14" s="1778"/>
      <c r="EW14" s="1778"/>
      <c r="EX14" s="1778"/>
      <c r="EY14" s="1778"/>
      <c r="EZ14" s="1778"/>
      <c r="FA14" s="1778"/>
      <c r="FB14" s="1778"/>
      <c r="FC14" s="1778"/>
      <c r="FD14" s="1778"/>
      <c r="FE14" s="1778"/>
      <c r="FF14" s="1778"/>
      <c r="FG14" s="1778"/>
      <c r="FH14" s="1778"/>
      <c r="FI14" s="1778"/>
      <c r="FJ14" s="1778"/>
      <c r="FK14" s="1778"/>
      <c r="FL14" s="1778"/>
      <c r="FM14" s="1778"/>
      <c r="FN14" s="1778"/>
      <c r="FO14" s="1778"/>
      <c r="FP14" s="1778"/>
      <c r="FQ14" s="1778"/>
      <c r="FR14" s="1778"/>
      <c r="FS14" s="1778"/>
    </row>
    <row r="15" spans="1:180" s="1760" customFormat="1" ht="15" customHeight="1">
      <c r="A15" s="1796"/>
      <c r="B15" s="1797" t="s">
        <v>984</v>
      </c>
      <c r="C15" s="665" t="s">
        <v>985</v>
      </c>
      <c r="D15" s="1775"/>
      <c r="E15" s="131"/>
      <c r="F15" s="131"/>
      <c r="G15" s="131"/>
      <c r="H15" s="1765"/>
      <c r="I15" s="1798"/>
      <c r="J15" s="1775"/>
      <c r="K15" s="131"/>
      <c r="L15" s="682"/>
      <c r="M15" s="682"/>
      <c r="N15" s="1765"/>
      <c r="O15" s="1799"/>
      <c r="P15" s="1775"/>
      <c r="Q15" s="131"/>
      <c r="R15" s="682"/>
      <c r="S15" s="682"/>
      <c r="T15" s="1765"/>
      <c r="U15" s="1798"/>
      <c r="V15" s="1775"/>
      <c r="W15" s="131"/>
      <c r="X15" s="131"/>
      <c r="Y15" s="682"/>
      <c r="Z15" s="682"/>
      <c r="AA15" s="682"/>
      <c r="AB15" s="1765"/>
      <c r="AC15" s="716"/>
      <c r="AD15" s="1775"/>
      <c r="AE15" s="131"/>
      <c r="AF15" s="131"/>
      <c r="AG15" s="682"/>
      <c r="AH15" s="682"/>
      <c r="AI15" s="682"/>
      <c r="AJ15" s="1765"/>
      <c r="AK15" s="716"/>
      <c r="AL15" s="1775"/>
      <c r="AM15" s="131"/>
      <c r="AN15" s="131"/>
      <c r="AO15" s="131"/>
      <c r="AP15" s="682"/>
      <c r="AQ15" s="682"/>
      <c r="AR15" s="682"/>
      <c r="AS15" s="1765"/>
      <c r="AT15" s="1798"/>
      <c r="AU15" s="1775"/>
      <c r="AV15" s="131"/>
      <c r="AW15" s="131"/>
      <c r="AX15" s="682"/>
      <c r="AY15" s="682"/>
      <c r="AZ15" s="682"/>
      <c r="BA15" s="1765"/>
      <c r="BB15" s="1799"/>
      <c r="BC15" s="1775"/>
      <c r="BD15" s="131"/>
      <c r="BE15" s="131"/>
      <c r="BF15" s="682"/>
      <c r="BG15" s="682"/>
      <c r="BH15" s="682"/>
      <c r="BI15" s="1765"/>
      <c r="BJ15" s="1800"/>
      <c r="BK15" s="1775"/>
      <c r="BL15" s="131"/>
      <c r="BM15" s="131"/>
      <c r="BN15" s="131"/>
      <c r="BO15" s="682"/>
      <c r="BP15" s="682"/>
      <c r="BQ15" s="682"/>
      <c r="BR15" s="1765"/>
      <c r="BS15" s="1799"/>
      <c r="BT15" s="1775"/>
      <c r="BU15" s="131"/>
      <c r="BV15" s="131"/>
      <c r="BW15" s="682"/>
      <c r="BX15" s="682"/>
      <c r="BY15" s="682"/>
      <c r="BZ15" s="1765"/>
      <c r="CA15" s="1799"/>
      <c r="CB15" s="1775"/>
      <c r="CC15" s="131"/>
      <c r="CD15" s="131"/>
      <c r="CE15" s="682"/>
      <c r="CF15" s="682"/>
      <c r="CG15" s="682"/>
      <c r="CH15" s="1765"/>
      <c r="CI15" s="717"/>
      <c r="CJ15" s="1775"/>
      <c r="CK15" s="131"/>
      <c r="CL15" s="131"/>
      <c r="CM15" s="682"/>
      <c r="CN15" s="682"/>
      <c r="CO15" s="682"/>
      <c r="CP15" s="1765"/>
      <c r="CQ15" s="717"/>
      <c r="CR15" s="185"/>
      <c r="CS15" s="185"/>
      <c r="CT15" s="185"/>
      <c r="CU15" s="185">
        <f t="shared" ref="CU15:CU26" si="7">CR15-CS15</f>
        <v>0</v>
      </c>
      <c r="CV15" s="185">
        <f t="shared" ref="CV15:CV26" si="8">CR15-CT15</f>
        <v>0</v>
      </c>
      <c r="CW15" s="185"/>
      <c r="CX15" s="716" t="str">
        <f t="shared" ref="CX15:CX27" si="9">IFERROR(CR15/CW15-1, "-")</f>
        <v>-</v>
      </c>
      <c r="CY15" s="399"/>
      <c r="CZ15" s="833"/>
      <c r="DA15" s="131"/>
      <c r="DB15" s="131"/>
      <c r="DC15" s="131"/>
      <c r="DD15" s="185"/>
      <c r="DE15" s="716" t="e">
        <f t="shared" ref="DE15:DE26" si="10">CZ15/DD15-1</f>
        <v>#DIV/0!</v>
      </c>
      <c r="DF15" s="716" t="e">
        <f t="shared" ref="DF15:DF26" si="11">DA15/DD15-1</f>
        <v>#DIV/0!</v>
      </c>
      <c r="DG15" s="1798" t="e">
        <f t="shared" ref="DG15:DG26" si="12">DB15/DD15-1</f>
        <v>#DIV/0!</v>
      </c>
      <c r="DH15" s="1801" t="e">
        <f t="shared" ref="DH15:DH26" si="13">DC15/DD15-1</f>
        <v>#DIV/0!</v>
      </c>
      <c r="DI15" s="1777"/>
      <c r="DJ15" s="1794"/>
      <c r="DK15" s="1795"/>
      <c r="DL15" s="1778"/>
      <c r="DM15" s="1778"/>
      <c r="DN15" s="1778"/>
      <c r="DO15" s="1778"/>
      <c r="DP15" s="1778"/>
      <c r="DQ15" s="1778"/>
      <c r="DR15" s="1778"/>
      <c r="DS15" s="1778"/>
      <c r="DT15" s="1778"/>
      <c r="DU15" s="1778"/>
      <c r="DV15" s="1778"/>
      <c r="DW15" s="1778"/>
      <c r="DX15" s="389">
        <f t="shared" si="4"/>
        <v>0</v>
      </c>
      <c r="DY15" s="389">
        <f t="shared" si="5"/>
        <v>0</v>
      </c>
      <c r="DZ15" s="389">
        <f t="shared" si="6"/>
        <v>0</v>
      </c>
      <c r="EA15" s="1778"/>
      <c r="EB15" s="1778"/>
      <c r="EC15" s="1778"/>
      <c r="ED15" s="1778"/>
      <c r="EE15" s="1778"/>
      <c r="EF15" s="1778"/>
      <c r="EG15" s="1778"/>
      <c r="EH15" s="1778"/>
      <c r="EI15" s="1778"/>
      <c r="EJ15" s="1778"/>
      <c r="EK15" s="1778"/>
      <c r="EL15" s="1778"/>
      <c r="EM15" s="1778"/>
      <c r="EN15" s="1778"/>
      <c r="EO15" s="1778"/>
      <c r="EP15" s="1778"/>
      <c r="EQ15" s="1778"/>
      <c r="ER15" s="1778"/>
      <c r="ES15" s="1778"/>
      <c r="ET15" s="1778"/>
      <c r="EU15" s="1778"/>
      <c r="EV15" s="1778"/>
      <c r="EW15" s="1778"/>
      <c r="EX15" s="1778"/>
      <c r="EY15" s="1778"/>
      <c r="EZ15" s="1778"/>
      <c r="FA15" s="1778"/>
      <c r="FB15" s="1778"/>
      <c r="FC15" s="1778"/>
      <c r="FD15" s="1778"/>
      <c r="FE15" s="1778"/>
      <c r="FF15" s="1778"/>
      <c r="FG15" s="1778"/>
      <c r="FH15" s="1778"/>
      <c r="FI15" s="1778"/>
      <c r="FJ15" s="1778"/>
      <c r="FK15" s="1778"/>
      <c r="FL15" s="1778"/>
      <c r="FM15" s="1778"/>
      <c r="FN15" s="1778"/>
      <c r="FO15" s="1778"/>
      <c r="FP15" s="1778"/>
      <c r="FQ15" s="1778"/>
      <c r="FR15" s="1778"/>
      <c r="FS15" s="1778"/>
      <c r="FX15" s="1697"/>
    </row>
    <row r="16" spans="1:180" s="1760" customFormat="1" ht="15" customHeight="1">
      <c r="A16" s="1802"/>
      <c r="B16" s="1803" t="s">
        <v>986</v>
      </c>
      <c r="C16" s="665" t="s">
        <v>987</v>
      </c>
      <c r="D16" s="1804"/>
      <c r="E16" s="1130"/>
      <c r="F16" s="1130"/>
      <c r="G16" s="1130"/>
      <c r="H16" s="1781"/>
      <c r="I16" s="245"/>
      <c r="J16" s="1804"/>
      <c r="K16" s="1130"/>
      <c r="L16" s="1130"/>
      <c r="M16" s="1130"/>
      <c r="N16" s="1781"/>
      <c r="O16" s="411"/>
      <c r="P16" s="1804"/>
      <c r="Q16" s="1130"/>
      <c r="R16" s="1130"/>
      <c r="S16" s="1130"/>
      <c r="T16" s="1781"/>
      <c r="U16" s="245"/>
      <c r="V16" s="1804"/>
      <c r="W16" s="1130"/>
      <c r="X16" s="1130"/>
      <c r="Y16" s="1130"/>
      <c r="Z16" s="1130"/>
      <c r="AA16" s="1130"/>
      <c r="AB16" s="1781"/>
      <c r="AC16" s="245"/>
      <c r="AD16" s="1804"/>
      <c r="AE16" s="1130"/>
      <c r="AF16" s="1130"/>
      <c r="AG16" s="1130"/>
      <c r="AH16" s="1130"/>
      <c r="AI16" s="1130"/>
      <c r="AJ16" s="1781"/>
      <c r="AK16" s="245"/>
      <c r="AL16" s="1804"/>
      <c r="AM16" s="1130"/>
      <c r="AN16" s="1130"/>
      <c r="AO16" s="1130"/>
      <c r="AP16" s="1130"/>
      <c r="AQ16" s="1130"/>
      <c r="AR16" s="1130"/>
      <c r="AS16" s="1781"/>
      <c r="AT16" s="245"/>
      <c r="AU16" s="1804"/>
      <c r="AV16" s="1130"/>
      <c r="AW16" s="1130"/>
      <c r="AX16" s="1130"/>
      <c r="AY16" s="1130"/>
      <c r="AZ16" s="1130"/>
      <c r="BA16" s="1781"/>
      <c r="BB16" s="411"/>
      <c r="BC16" s="1804"/>
      <c r="BD16" s="1130"/>
      <c r="BE16" s="1130"/>
      <c r="BF16" s="1130"/>
      <c r="BG16" s="1130"/>
      <c r="BH16" s="1130"/>
      <c r="BI16" s="1781"/>
      <c r="BJ16" s="412"/>
      <c r="BK16" s="1804"/>
      <c r="BL16" s="1130"/>
      <c r="BM16" s="1130"/>
      <c r="BN16" s="1130"/>
      <c r="BO16" s="1130"/>
      <c r="BP16" s="1130"/>
      <c r="BQ16" s="1130"/>
      <c r="BR16" s="1781"/>
      <c r="BS16" s="411"/>
      <c r="BT16" s="1804"/>
      <c r="BU16" s="1130"/>
      <c r="BV16" s="1130"/>
      <c r="BW16" s="1130"/>
      <c r="BX16" s="1130"/>
      <c r="BY16" s="1130"/>
      <c r="BZ16" s="1781"/>
      <c r="CA16" s="411"/>
      <c r="CB16" s="1804"/>
      <c r="CC16" s="1130"/>
      <c r="CD16" s="1130"/>
      <c r="CE16" s="1130"/>
      <c r="CF16" s="1130"/>
      <c r="CG16" s="1130"/>
      <c r="CH16" s="1781"/>
      <c r="CI16" s="411"/>
      <c r="CJ16" s="1804"/>
      <c r="CK16" s="1130"/>
      <c r="CL16" s="1130"/>
      <c r="CM16" s="1130"/>
      <c r="CN16" s="1130"/>
      <c r="CO16" s="1805"/>
      <c r="CP16" s="1781"/>
      <c r="CQ16" s="411"/>
      <c r="CR16" s="1805"/>
      <c r="CS16" s="1805"/>
      <c r="CT16" s="1805"/>
      <c r="CU16" s="1805">
        <f t="shared" si="7"/>
        <v>0</v>
      </c>
      <c r="CV16" s="1805">
        <f t="shared" si="8"/>
        <v>0</v>
      </c>
      <c r="CW16" s="1805"/>
      <c r="CX16" s="716" t="str">
        <f t="shared" si="9"/>
        <v>-</v>
      </c>
      <c r="CY16" s="414"/>
      <c r="CZ16" s="1806"/>
      <c r="DA16" s="1130"/>
      <c r="DB16" s="1130"/>
      <c r="DC16" s="1130"/>
      <c r="DD16" s="1805"/>
      <c r="DE16" s="245" t="e">
        <f t="shared" si="10"/>
        <v>#DIV/0!</v>
      </c>
      <c r="DF16" s="245" t="e">
        <f t="shared" si="11"/>
        <v>#DIV/0!</v>
      </c>
      <c r="DG16" s="245" t="e">
        <f t="shared" si="12"/>
        <v>#DIV/0!</v>
      </c>
      <c r="DH16" s="788" t="e">
        <f t="shared" si="13"/>
        <v>#DIV/0!</v>
      </c>
      <c r="DI16" s="1759"/>
      <c r="DJ16" s="1795"/>
      <c r="DK16" s="1795"/>
      <c r="DX16" s="389">
        <f t="shared" si="4"/>
        <v>0</v>
      </c>
      <c r="DY16" s="389">
        <f t="shared" si="5"/>
        <v>0</v>
      </c>
      <c r="DZ16" s="389">
        <f t="shared" si="6"/>
        <v>0</v>
      </c>
      <c r="FX16" s="1697"/>
    </row>
    <row r="17" spans="1:181" s="1760" customFormat="1" ht="15" customHeight="1">
      <c r="A17" s="1802"/>
      <c r="B17" s="1803" t="s">
        <v>988</v>
      </c>
      <c r="C17" s="665" t="s">
        <v>989</v>
      </c>
      <c r="D17" s="1804"/>
      <c r="E17" s="1130"/>
      <c r="F17" s="1130"/>
      <c r="G17" s="1130"/>
      <c r="H17" s="1781"/>
      <c r="I17" s="245"/>
      <c r="J17" s="1804"/>
      <c r="K17" s="1130"/>
      <c r="L17" s="1130"/>
      <c r="M17" s="1130"/>
      <c r="N17" s="1781"/>
      <c r="O17" s="411"/>
      <c r="P17" s="1804"/>
      <c r="Q17" s="1130"/>
      <c r="R17" s="1130"/>
      <c r="S17" s="1130"/>
      <c r="T17" s="1781"/>
      <c r="U17" s="245"/>
      <c r="V17" s="1804"/>
      <c r="W17" s="1130"/>
      <c r="X17" s="1130"/>
      <c r="Y17" s="1130"/>
      <c r="Z17" s="1130"/>
      <c r="AA17" s="1130"/>
      <c r="AB17" s="1781"/>
      <c r="AC17" s="245"/>
      <c r="AD17" s="1804"/>
      <c r="AE17" s="1130"/>
      <c r="AF17" s="1130"/>
      <c r="AG17" s="1130"/>
      <c r="AH17" s="1130"/>
      <c r="AI17" s="1130"/>
      <c r="AJ17" s="1781"/>
      <c r="AK17" s="245"/>
      <c r="AL17" s="1804"/>
      <c r="AM17" s="1130"/>
      <c r="AN17" s="1130"/>
      <c r="AO17" s="1130"/>
      <c r="AP17" s="1130"/>
      <c r="AQ17" s="1130"/>
      <c r="AR17" s="1130"/>
      <c r="AS17" s="1781"/>
      <c r="AT17" s="245"/>
      <c r="AU17" s="1804"/>
      <c r="AV17" s="1130"/>
      <c r="AW17" s="1130"/>
      <c r="AX17" s="1130"/>
      <c r="AY17" s="1130"/>
      <c r="AZ17" s="1130"/>
      <c r="BA17" s="1781"/>
      <c r="BB17" s="411"/>
      <c r="BC17" s="1804"/>
      <c r="BD17" s="1130"/>
      <c r="BE17" s="1130"/>
      <c r="BF17" s="1130"/>
      <c r="BG17" s="1130"/>
      <c r="BH17" s="1130"/>
      <c r="BI17" s="1781"/>
      <c r="BJ17" s="412"/>
      <c r="BK17" s="1804"/>
      <c r="BL17" s="1130"/>
      <c r="BM17" s="1130"/>
      <c r="BN17" s="1130"/>
      <c r="BO17" s="1130"/>
      <c r="BP17" s="1130"/>
      <c r="BQ17" s="1130"/>
      <c r="BR17" s="1781"/>
      <c r="BS17" s="411"/>
      <c r="BT17" s="1804"/>
      <c r="BU17" s="1130"/>
      <c r="BV17" s="1130"/>
      <c r="BW17" s="1130"/>
      <c r="BX17" s="1130"/>
      <c r="BY17" s="1130"/>
      <c r="BZ17" s="1781"/>
      <c r="CA17" s="411"/>
      <c r="CB17" s="1804"/>
      <c r="CC17" s="1130"/>
      <c r="CD17" s="1130"/>
      <c r="CE17" s="1130"/>
      <c r="CF17" s="1130"/>
      <c r="CG17" s="1130"/>
      <c r="CH17" s="1781"/>
      <c r="CI17" s="411"/>
      <c r="CJ17" s="1804"/>
      <c r="CK17" s="1130"/>
      <c r="CL17" s="1130"/>
      <c r="CM17" s="1130"/>
      <c r="CN17" s="1130"/>
      <c r="CO17" s="1805"/>
      <c r="CP17" s="1781"/>
      <c r="CQ17" s="411"/>
      <c r="CR17" s="1805"/>
      <c r="CS17" s="1805"/>
      <c r="CT17" s="1805"/>
      <c r="CU17" s="1805">
        <f t="shared" si="7"/>
        <v>0</v>
      </c>
      <c r="CV17" s="1805">
        <f t="shared" si="8"/>
        <v>0</v>
      </c>
      <c r="CW17" s="1805"/>
      <c r="CX17" s="716" t="str">
        <f t="shared" si="9"/>
        <v>-</v>
      </c>
      <c r="CY17" s="414"/>
      <c r="CZ17" s="1806"/>
      <c r="DA17" s="1130"/>
      <c r="DB17" s="1130"/>
      <c r="DC17" s="1130"/>
      <c r="DD17" s="1805"/>
      <c r="DE17" s="245" t="e">
        <f t="shared" si="10"/>
        <v>#DIV/0!</v>
      </c>
      <c r="DF17" s="245" t="e">
        <f t="shared" si="11"/>
        <v>#DIV/0!</v>
      </c>
      <c r="DG17" s="245" t="e">
        <f t="shared" si="12"/>
        <v>#DIV/0!</v>
      </c>
      <c r="DH17" s="788" t="e">
        <f t="shared" si="13"/>
        <v>#DIV/0!</v>
      </c>
      <c r="DI17" s="1759"/>
      <c r="DJ17" s="1795"/>
      <c r="DK17" s="1795"/>
      <c r="DX17" s="389">
        <f t="shared" si="4"/>
        <v>0</v>
      </c>
      <c r="DY17" s="389">
        <f t="shared" si="5"/>
        <v>0</v>
      </c>
      <c r="DZ17" s="389">
        <f t="shared" si="6"/>
        <v>0</v>
      </c>
    </row>
    <row r="18" spans="1:181" s="1812" customFormat="1" ht="15" customHeight="1">
      <c r="A18" s="1807"/>
      <c r="B18" s="1808" t="s">
        <v>990</v>
      </c>
      <c r="C18" s="665" t="s">
        <v>991</v>
      </c>
      <c r="D18" s="1809"/>
      <c r="E18" s="245"/>
      <c r="F18" s="245"/>
      <c r="G18" s="245"/>
      <c r="H18" s="1781"/>
      <c r="I18" s="245"/>
      <c r="J18" s="1809"/>
      <c r="K18" s="245"/>
      <c r="L18" s="245"/>
      <c r="M18" s="245"/>
      <c r="N18" s="1781"/>
      <c r="O18" s="411"/>
      <c r="P18" s="1809"/>
      <c r="Q18" s="245"/>
      <c r="R18" s="245"/>
      <c r="S18" s="245"/>
      <c r="T18" s="1781"/>
      <c r="U18" s="245"/>
      <c r="V18" s="1809"/>
      <c r="W18" s="245"/>
      <c r="X18" s="245"/>
      <c r="Y18" s="245"/>
      <c r="Z18" s="245"/>
      <c r="AA18" s="245"/>
      <c r="AB18" s="1781"/>
      <c r="AC18" s="245"/>
      <c r="AD18" s="1809"/>
      <c r="AE18" s="245"/>
      <c r="AF18" s="245"/>
      <c r="AG18" s="245"/>
      <c r="AH18" s="245"/>
      <c r="AI18" s="245"/>
      <c r="AJ18" s="1781"/>
      <c r="AK18" s="245"/>
      <c r="AL18" s="1809"/>
      <c r="AM18" s="245"/>
      <c r="AN18" s="245"/>
      <c r="AO18" s="245"/>
      <c r="AP18" s="245"/>
      <c r="AQ18" s="245"/>
      <c r="AR18" s="245"/>
      <c r="AS18" s="1781"/>
      <c r="AT18" s="245"/>
      <c r="AU18" s="1809"/>
      <c r="AV18" s="245"/>
      <c r="AW18" s="245"/>
      <c r="AX18" s="245"/>
      <c r="AY18" s="245"/>
      <c r="AZ18" s="245"/>
      <c r="BA18" s="1781"/>
      <c r="BB18" s="411"/>
      <c r="BC18" s="1809"/>
      <c r="BD18" s="245"/>
      <c r="BE18" s="245"/>
      <c r="BF18" s="245"/>
      <c r="BG18" s="245"/>
      <c r="BH18" s="245"/>
      <c r="BI18" s="1781"/>
      <c r="BJ18" s="411"/>
      <c r="BK18" s="1809"/>
      <c r="BL18" s="245"/>
      <c r="BM18" s="245"/>
      <c r="BN18" s="245"/>
      <c r="BO18" s="245"/>
      <c r="BP18" s="245"/>
      <c r="BQ18" s="245"/>
      <c r="BR18" s="1781"/>
      <c r="BS18" s="411"/>
      <c r="BT18" s="1809"/>
      <c r="BU18" s="245"/>
      <c r="BV18" s="245"/>
      <c r="BW18" s="245"/>
      <c r="BX18" s="245"/>
      <c r="BY18" s="245"/>
      <c r="BZ18" s="1781"/>
      <c r="CA18" s="411"/>
      <c r="CB18" s="1809"/>
      <c r="CC18" s="245"/>
      <c r="CD18" s="245"/>
      <c r="CE18" s="245"/>
      <c r="CF18" s="245"/>
      <c r="CG18" s="245"/>
      <c r="CH18" s="1781"/>
      <c r="CI18" s="411"/>
      <c r="CJ18" s="1809"/>
      <c r="CK18" s="245"/>
      <c r="CL18" s="245"/>
      <c r="CM18" s="245"/>
      <c r="CN18" s="245"/>
      <c r="CO18" s="245"/>
      <c r="CP18" s="1781"/>
      <c r="CQ18" s="411"/>
      <c r="CR18" s="245"/>
      <c r="CS18" s="245"/>
      <c r="CT18" s="245"/>
      <c r="CU18" s="245">
        <f t="shared" si="7"/>
        <v>0</v>
      </c>
      <c r="CV18" s="245">
        <f t="shared" si="8"/>
        <v>0</v>
      </c>
      <c r="CW18" s="245"/>
      <c r="CX18" s="716" t="str">
        <f t="shared" si="9"/>
        <v>-</v>
      </c>
      <c r="CY18" s="1810"/>
      <c r="CZ18" s="1810"/>
      <c r="DA18" s="245"/>
      <c r="DB18" s="245"/>
      <c r="DC18" s="245"/>
      <c r="DD18" s="245"/>
      <c r="DE18" s="245" t="e">
        <f t="shared" si="10"/>
        <v>#DIV/0!</v>
      </c>
      <c r="DF18" s="245" t="e">
        <f t="shared" si="11"/>
        <v>#DIV/0!</v>
      </c>
      <c r="DG18" s="245" t="e">
        <f t="shared" si="12"/>
        <v>#DIV/0!</v>
      </c>
      <c r="DH18" s="788" t="e">
        <f t="shared" si="13"/>
        <v>#DIV/0!</v>
      </c>
      <c r="DI18" s="1811"/>
      <c r="DJ18" s="1795"/>
      <c r="DX18" s="389">
        <f t="shared" si="4"/>
        <v>0</v>
      </c>
      <c r="DY18" s="389">
        <f t="shared" si="5"/>
        <v>0</v>
      </c>
      <c r="DZ18" s="389">
        <f t="shared" si="6"/>
        <v>0</v>
      </c>
    </row>
    <row r="19" spans="1:181" s="1760" customFormat="1" ht="15" customHeight="1">
      <c r="A19" s="1802"/>
      <c r="B19" s="1803" t="s">
        <v>992</v>
      </c>
      <c r="C19" s="665" t="s">
        <v>993</v>
      </c>
      <c r="D19" s="1804"/>
      <c r="E19" s="1130"/>
      <c r="F19" s="1130"/>
      <c r="G19" s="1130"/>
      <c r="H19" s="1781"/>
      <c r="I19" s="245"/>
      <c r="J19" s="1804"/>
      <c r="K19" s="1130"/>
      <c r="L19" s="1130"/>
      <c r="M19" s="1130"/>
      <c r="N19" s="1781"/>
      <c r="O19" s="411"/>
      <c r="P19" s="1804"/>
      <c r="Q19" s="1130"/>
      <c r="R19" s="1130"/>
      <c r="S19" s="1130"/>
      <c r="T19" s="1781"/>
      <c r="U19" s="245"/>
      <c r="V19" s="1804"/>
      <c r="W19" s="1130"/>
      <c r="X19" s="1130"/>
      <c r="Y19" s="1130"/>
      <c r="Z19" s="1130"/>
      <c r="AA19" s="1130"/>
      <c r="AB19" s="1781"/>
      <c r="AC19" s="245"/>
      <c r="AD19" s="1804"/>
      <c r="AE19" s="1130"/>
      <c r="AF19" s="1130"/>
      <c r="AG19" s="1130"/>
      <c r="AH19" s="1130"/>
      <c r="AI19" s="1130"/>
      <c r="AJ19" s="1781"/>
      <c r="AK19" s="245"/>
      <c r="AL19" s="1804"/>
      <c r="AM19" s="1130"/>
      <c r="AN19" s="1130"/>
      <c r="AO19" s="1130"/>
      <c r="AP19" s="1130"/>
      <c r="AQ19" s="1130"/>
      <c r="AR19" s="1130"/>
      <c r="AS19" s="1781"/>
      <c r="AT19" s="245"/>
      <c r="AU19" s="1804"/>
      <c r="AV19" s="1130"/>
      <c r="AW19" s="1130"/>
      <c r="AX19" s="1130"/>
      <c r="AY19" s="1130"/>
      <c r="AZ19" s="1130"/>
      <c r="BA19" s="1781"/>
      <c r="BB19" s="411"/>
      <c r="BC19" s="1804"/>
      <c r="BD19" s="1130"/>
      <c r="BE19" s="1130"/>
      <c r="BF19" s="1130"/>
      <c r="BG19" s="1130"/>
      <c r="BH19" s="1130"/>
      <c r="BI19" s="1781"/>
      <c r="BJ19" s="412"/>
      <c r="BK19" s="1804"/>
      <c r="BL19" s="1130"/>
      <c r="BM19" s="1130"/>
      <c r="BN19" s="1130"/>
      <c r="BO19" s="1130"/>
      <c r="BP19" s="1130"/>
      <c r="BQ19" s="1130"/>
      <c r="BR19" s="1781"/>
      <c r="BS19" s="411"/>
      <c r="BT19" s="1804"/>
      <c r="BU19" s="1130"/>
      <c r="BV19" s="1130"/>
      <c r="BW19" s="1130"/>
      <c r="BX19" s="1130"/>
      <c r="BY19" s="1130"/>
      <c r="BZ19" s="1781"/>
      <c r="CA19" s="411"/>
      <c r="CB19" s="1804"/>
      <c r="CC19" s="1130"/>
      <c r="CD19" s="1130"/>
      <c r="CE19" s="1130"/>
      <c r="CF19" s="1130"/>
      <c r="CG19" s="1130"/>
      <c r="CH19" s="1781"/>
      <c r="CI19" s="411"/>
      <c r="CJ19" s="1804"/>
      <c r="CK19" s="1130"/>
      <c r="CL19" s="1130"/>
      <c r="CM19" s="1130"/>
      <c r="CN19" s="1130"/>
      <c r="CO19" s="1805"/>
      <c r="CP19" s="1781"/>
      <c r="CQ19" s="411"/>
      <c r="CR19" s="1805"/>
      <c r="CS19" s="1805"/>
      <c r="CT19" s="1805"/>
      <c r="CU19" s="1805">
        <f t="shared" si="7"/>
        <v>0</v>
      </c>
      <c r="CV19" s="1805">
        <f t="shared" si="8"/>
        <v>0</v>
      </c>
      <c r="CW19" s="1805"/>
      <c r="CX19" s="716" t="str">
        <f t="shared" si="9"/>
        <v>-</v>
      </c>
      <c r="CY19" s="414"/>
      <c r="CZ19" s="1806"/>
      <c r="DA19" s="1130"/>
      <c r="DB19" s="1130"/>
      <c r="DC19" s="1130"/>
      <c r="DD19" s="1805"/>
      <c r="DE19" s="245" t="e">
        <f t="shared" si="10"/>
        <v>#DIV/0!</v>
      </c>
      <c r="DF19" s="245" t="e">
        <f t="shared" si="11"/>
        <v>#DIV/0!</v>
      </c>
      <c r="DG19" s="245" t="e">
        <f t="shared" si="12"/>
        <v>#DIV/0!</v>
      </c>
      <c r="DH19" s="788" t="e">
        <f t="shared" si="13"/>
        <v>#DIV/0!</v>
      </c>
      <c r="DI19" s="1759"/>
      <c r="DJ19" s="1795"/>
      <c r="DK19" s="1795"/>
      <c r="DX19" s="389">
        <f t="shared" si="4"/>
        <v>0</v>
      </c>
      <c r="DY19" s="389">
        <f t="shared" si="5"/>
        <v>0</v>
      </c>
      <c r="DZ19" s="389">
        <f t="shared" si="6"/>
        <v>0</v>
      </c>
    </row>
    <row r="20" spans="1:181" s="1760" customFormat="1" ht="15" customHeight="1">
      <c r="A20" s="1802"/>
      <c r="B20" s="1803" t="s">
        <v>994</v>
      </c>
      <c r="C20" s="665" t="s">
        <v>995</v>
      </c>
      <c r="D20" s="1804"/>
      <c r="E20" s="1130"/>
      <c r="F20" s="1130"/>
      <c r="G20" s="1130"/>
      <c r="H20" s="1781"/>
      <c r="I20" s="245"/>
      <c r="J20" s="1804"/>
      <c r="K20" s="1130"/>
      <c r="L20" s="1130"/>
      <c r="M20" s="1130"/>
      <c r="N20" s="1781"/>
      <c r="O20" s="411"/>
      <c r="P20" s="1804"/>
      <c r="Q20" s="1130"/>
      <c r="R20" s="1130"/>
      <c r="S20" s="1130"/>
      <c r="T20" s="1781"/>
      <c r="U20" s="245"/>
      <c r="V20" s="1804"/>
      <c r="W20" s="1130"/>
      <c r="X20" s="1130"/>
      <c r="Y20" s="1130"/>
      <c r="Z20" s="1130"/>
      <c r="AA20" s="1130"/>
      <c r="AB20" s="1781"/>
      <c r="AC20" s="245"/>
      <c r="AD20" s="1804"/>
      <c r="AE20" s="1130"/>
      <c r="AF20" s="1130"/>
      <c r="AG20" s="1130"/>
      <c r="AH20" s="1130"/>
      <c r="AI20" s="1130"/>
      <c r="AJ20" s="1781"/>
      <c r="AK20" s="245"/>
      <c r="AL20" s="1804"/>
      <c r="AM20" s="1130"/>
      <c r="AN20" s="1130"/>
      <c r="AO20" s="1130"/>
      <c r="AP20" s="1130"/>
      <c r="AQ20" s="1130"/>
      <c r="AR20" s="1130"/>
      <c r="AS20" s="1781"/>
      <c r="AT20" s="245"/>
      <c r="AU20" s="1804"/>
      <c r="AV20" s="1130"/>
      <c r="AW20" s="1130"/>
      <c r="AX20" s="1130"/>
      <c r="AY20" s="1130"/>
      <c r="AZ20" s="1130"/>
      <c r="BA20" s="1781"/>
      <c r="BB20" s="411"/>
      <c r="BC20" s="1804"/>
      <c r="BD20" s="1130"/>
      <c r="BE20" s="1130"/>
      <c r="BF20" s="1130"/>
      <c r="BG20" s="1130"/>
      <c r="BH20" s="1130"/>
      <c r="BI20" s="1781"/>
      <c r="BJ20" s="412"/>
      <c r="BK20" s="1804"/>
      <c r="BL20" s="1130"/>
      <c r="BM20" s="1130"/>
      <c r="BN20" s="1130"/>
      <c r="BO20" s="1130"/>
      <c r="BP20" s="1130"/>
      <c r="BQ20" s="1130"/>
      <c r="BR20" s="1781"/>
      <c r="BS20" s="411"/>
      <c r="BT20" s="1804"/>
      <c r="BU20" s="1130"/>
      <c r="BV20" s="1130"/>
      <c r="BW20" s="1130"/>
      <c r="BX20" s="1130"/>
      <c r="BY20" s="1130"/>
      <c r="BZ20" s="1781"/>
      <c r="CA20" s="411"/>
      <c r="CB20" s="1804"/>
      <c r="CC20" s="1130"/>
      <c r="CD20" s="1130"/>
      <c r="CE20" s="1130"/>
      <c r="CF20" s="1130"/>
      <c r="CG20" s="1130"/>
      <c r="CH20" s="1781"/>
      <c r="CI20" s="411"/>
      <c r="CJ20" s="1804"/>
      <c r="CK20" s="1130"/>
      <c r="CL20" s="1130"/>
      <c r="CM20" s="1130"/>
      <c r="CN20" s="1130"/>
      <c r="CO20" s="1805"/>
      <c r="CP20" s="1781"/>
      <c r="CQ20" s="411"/>
      <c r="CR20" s="1805"/>
      <c r="CS20" s="1805"/>
      <c r="CT20" s="1805"/>
      <c r="CU20" s="1805">
        <f t="shared" si="7"/>
        <v>0</v>
      </c>
      <c r="CV20" s="1805">
        <f t="shared" si="8"/>
        <v>0</v>
      </c>
      <c r="CW20" s="1805"/>
      <c r="CX20" s="716" t="str">
        <f t="shared" si="9"/>
        <v>-</v>
      </c>
      <c r="CY20" s="414"/>
      <c r="CZ20" s="1806"/>
      <c r="DA20" s="1130"/>
      <c r="DB20" s="1130"/>
      <c r="DC20" s="1130"/>
      <c r="DD20" s="1805"/>
      <c r="DE20" s="245" t="e">
        <f t="shared" si="10"/>
        <v>#DIV/0!</v>
      </c>
      <c r="DF20" s="245" t="e">
        <f t="shared" si="11"/>
        <v>#DIV/0!</v>
      </c>
      <c r="DG20" s="245" t="e">
        <f t="shared" si="12"/>
        <v>#DIV/0!</v>
      </c>
      <c r="DH20" s="788" t="e">
        <f t="shared" si="13"/>
        <v>#DIV/0!</v>
      </c>
      <c r="DI20" s="1759"/>
      <c r="DJ20" s="1795"/>
      <c r="DK20" s="1795"/>
      <c r="DX20" s="389">
        <f t="shared" si="4"/>
        <v>0</v>
      </c>
      <c r="DY20" s="389">
        <f t="shared" si="5"/>
        <v>0</v>
      </c>
      <c r="DZ20" s="389">
        <f t="shared" si="6"/>
        <v>0</v>
      </c>
    </row>
    <row r="21" spans="1:181" s="1760" customFormat="1" ht="15" customHeight="1">
      <c r="A21" s="1802"/>
      <c r="B21" s="1803" t="s">
        <v>996</v>
      </c>
      <c r="C21" s="665" t="s">
        <v>997</v>
      </c>
      <c r="D21" s="1804"/>
      <c r="E21" s="1130"/>
      <c r="F21" s="1130"/>
      <c r="G21" s="1130"/>
      <c r="H21" s="1781"/>
      <c r="I21" s="245"/>
      <c r="J21" s="1804"/>
      <c r="K21" s="1130"/>
      <c r="L21" s="1130"/>
      <c r="M21" s="1130"/>
      <c r="N21" s="1781"/>
      <c r="O21" s="411"/>
      <c r="P21" s="1804"/>
      <c r="Q21" s="1130"/>
      <c r="R21" s="1130"/>
      <c r="S21" s="1130"/>
      <c r="T21" s="1781"/>
      <c r="U21" s="245"/>
      <c r="V21" s="1804"/>
      <c r="W21" s="1130"/>
      <c r="X21" s="1130"/>
      <c r="Y21" s="1130"/>
      <c r="Z21" s="1130"/>
      <c r="AA21" s="1130"/>
      <c r="AB21" s="1781"/>
      <c r="AC21" s="245"/>
      <c r="AD21" s="1804"/>
      <c r="AE21" s="1130"/>
      <c r="AF21" s="1130"/>
      <c r="AG21" s="1130"/>
      <c r="AH21" s="1130"/>
      <c r="AI21" s="1130"/>
      <c r="AJ21" s="1781"/>
      <c r="AK21" s="245"/>
      <c r="AL21" s="1804"/>
      <c r="AM21" s="1130"/>
      <c r="AN21" s="1130"/>
      <c r="AO21" s="1130"/>
      <c r="AP21" s="1130"/>
      <c r="AQ21" s="1130"/>
      <c r="AR21" s="1130"/>
      <c r="AS21" s="1781"/>
      <c r="AT21" s="245"/>
      <c r="AU21" s="1804"/>
      <c r="AV21" s="1130"/>
      <c r="AW21" s="1130"/>
      <c r="AX21" s="1130"/>
      <c r="AY21" s="1130"/>
      <c r="AZ21" s="1130"/>
      <c r="BA21" s="1781"/>
      <c r="BB21" s="411"/>
      <c r="BC21" s="1804"/>
      <c r="BD21" s="1130"/>
      <c r="BE21" s="1130"/>
      <c r="BF21" s="1130"/>
      <c r="BG21" s="1130"/>
      <c r="BH21" s="1130"/>
      <c r="BI21" s="1781"/>
      <c r="BJ21" s="412"/>
      <c r="BK21" s="1804"/>
      <c r="BL21" s="1130"/>
      <c r="BM21" s="1130"/>
      <c r="BN21" s="1130"/>
      <c r="BO21" s="1130"/>
      <c r="BP21" s="1130"/>
      <c r="BQ21" s="1130"/>
      <c r="BR21" s="1781"/>
      <c r="BS21" s="411"/>
      <c r="BT21" s="1804"/>
      <c r="BU21" s="1130"/>
      <c r="BV21" s="1130"/>
      <c r="BW21" s="1130"/>
      <c r="BX21" s="1130"/>
      <c r="BY21" s="1130"/>
      <c r="BZ21" s="1781"/>
      <c r="CA21" s="411"/>
      <c r="CB21" s="1804"/>
      <c r="CC21" s="1130"/>
      <c r="CD21" s="1130"/>
      <c r="CE21" s="1130"/>
      <c r="CF21" s="1130"/>
      <c r="CG21" s="1130"/>
      <c r="CH21" s="1781"/>
      <c r="CI21" s="411"/>
      <c r="CJ21" s="1804"/>
      <c r="CK21" s="1130"/>
      <c r="CL21" s="1130"/>
      <c r="CM21" s="1130"/>
      <c r="CN21" s="1130"/>
      <c r="CO21" s="1805"/>
      <c r="CP21" s="1781"/>
      <c r="CQ21" s="411"/>
      <c r="CR21" s="1805"/>
      <c r="CS21" s="1805"/>
      <c r="CT21" s="1805"/>
      <c r="CU21" s="1805">
        <f t="shared" si="7"/>
        <v>0</v>
      </c>
      <c r="CV21" s="1805">
        <f t="shared" si="8"/>
        <v>0</v>
      </c>
      <c r="CW21" s="1805"/>
      <c r="CX21" s="716" t="str">
        <f t="shared" si="9"/>
        <v>-</v>
      </c>
      <c r="CY21" s="414"/>
      <c r="CZ21" s="1806"/>
      <c r="DA21" s="1130"/>
      <c r="DB21" s="1130"/>
      <c r="DC21" s="1130"/>
      <c r="DD21" s="1805"/>
      <c r="DE21" s="245" t="e">
        <f t="shared" si="10"/>
        <v>#DIV/0!</v>
      </c>
      <c r="DF21" s="245" t="e">
        <f t="shared" si="11"/>
        <v>#DIV/0!</v>
      </c>
      <c r="DG21" s="245" t="e">
        <f t="shared" si="12"/>
        <v>#DIV/0!</v>
      </c>
      <c r="DH21" s="788" t="e">
        <f t="shared" si="13"/>
        <v>#DIV/0!</v>
      </c>
      <c r="DI21" s="1759"/>
      <c r="DJ21" s="1795"/>
      <c r="DK21" s="1795"/>
      <c r="DX21" s="389">
        <f t="shared" si="4"/>
        <v>0</v>
      </c>
      <c r="DY21" s="389">
        <f t="shared" si="5"/>
        <v>0</v>
      </c>
      <c r="DZ21" s="389">
        <f t="shared" si="6"/>
        <v>0</v>
      </c>
      <c r="FT21" s="1813"/>
    </row>
    <row r="22" spans="1:181" s="1812" customFormat="1" ht="15" customHeight="1">
      <c r="A22" s="1807"/>
      <c r="B22" s="1808" t="s">
        <v>998</v>
      </c>
      <c r="C22" s="665" t="s">
        <v>999</v>
      </c>
      <c r="D22" s="1809"/>
      <c r="E22" s="245"/>
      <c r="F22" s="245"/>
      <c r="G22" s="245"/>
      <c r="H22" s="1781"/>
      <c r="I22" s="245"/>
      <c r="J22" s="1809"/>
      <c r="K22" s="245"/>
      <c r="L22" s="245"/>
      <c r="M22" s="245"/>
      <c r="N22" s="1781"/>
      <c r="O22" s="411"/>
      <c r="P22" s="1809"/>
      <c r="Q22" s="245"/>
      <c r="R22" s="245"/>
      <c r="S22" s="245"/>
      <c r="T22" s="1781"/>
      <c r="U22" s="245"/>
      <c r="V22" s="1809"/>
      <c r="W22" s="245"/>
      <c r="X22" s="245"/>
      <c r="Y22" s="245"/>
      <c r="Z22" s="245"/>
      <c r="AA22" s="245"/>
      <c r="AB22" s="1781"/>
      <c r="AC22" s="245"/>
      <c r="AD22" s="1809"/>
      <c r="AE22" s="245"/>
      <c r="AF22" s="245"/>
      <c r="AG22" s="245"/>
      <c r="AH22" s="245"/>
      <c r="AI22" s="245"/>
      <c r="AJ22" s="1781"/>
      <c r="AK22" s="245"/>
      <c r="AL22" s="1809"/>
      <c r="AM22" s="245"/>
      <c r="AN22" s="245"/>
      <c r="AO22" s="245"/>
      <c r="AP22" s="245"/>
      <c r="AQ22" s="245"/>
      <c r="AR22" s="245"/>
      <c r="AS22" s="1781"/>
      <c r="AT22" s="245"/>
      <c r="AU22" s="1809"/>
      <c r="AV22" s="245"/>
      <c r="AW22" s="245"/>
      <c r="AX22" s="245"/>
      <c r="AY22" s="245"/>
      <c r="AZ22" s="245"/>
      <c r="BA22" s="1781"/>
      <c r="BB22" s="411"/>
      <c r="BC22" s="1809"/>
      <c r="BD22" s="245"/>
      <c r="BE22" s="245"/>
      <c r="BF22" s="245"/>
      <c r="BG22" s="245"/>
      <c r="BH22" s="245"/>
      <c r="BI22" s="1781"/>
      <c r="BJ22" s="412"/>
      <c r="BK22" s="1809"/>
      <c r="BL22" s="245"/>
      <c r="BM22" s="245"/>
      <c r="BN22" s="245"/>
      <c r="BO22" s="245"/>
      <c r="BP22" s="245"/>
      <c r="BQ22" s="245"/>
      <c r="BR22" s="1781"/>
      <c r="BS22" s="411"/>
      <c r="BT22" s="1809"/>
      <c r="BU22" s="245"/>
      <c r="BV22" s="245"/>
      <c r="BW22" s="245"/>
      <c r="BX22" s="245"/>
      <c r="BY22" s="245"/>
      <c r="BZ22" s="1781"/>
      <c r="CA22" s="411"/>
      <c r="CB22" s="1809"/>
      <c r="CC22" s="245"/>
      <c r="CD22" s="245"/>
      <c r="CE22" s="245"/>
      <c r="CF22" s="245"/>
      <c r="CG22" s="245"/>
      <c r="CH22" s="1781"/>
      <c r="CI22" s="411"/>
      <c r="CJ22" s="1809"/>
      <c r="CK22" s="245"/>
      <c r="CL22" s="245"/>
      <c r="CM22" s="245"/>
      <c r="CN22" s="245"/>
      <c r="CO22" s="963"/>
      <c r="CP22" s="1781"/>
      <c r="CQ22" s="411"/>
      <c r="CR22" s="963"/>
      <c r="CS22" s="963"/>
      <c r="CT22" s="963"/>
      <c r="CU22" s="963">
        <f t="shared" si="7"/>
        <v>0</v>
      </c>
      <c r="CV22" s="963">
        <f t="shared" si="8"/>
        <v>0</v>
      </c>
      <c r="CW22" s="963"/>
      <c r="CX22" s="716" t="str">
        <f t="shared" si="9"/>
        <v>-</v>
      </c>
      <c r="CY22" s="1810"/>
      <c r="CZ22" s="1814"/>
      <c r="DA22" s="245"/>
      <c r="DB22" s="245"/>
      <c r="DC22" s="245"/>
      <c r="DD22" s="963"/>
      <c r="DE22" s="245" t="e">
        <f t="shared" si="10"/>
        <v>#DIV/0!</v>
      </c>
      <c r="DF22" s="245" t="e">
        <f t="shared" si="11"/>
        <v>#DIV/0!</v>
      </c>
      <c r="DG22" s="245" t="e">
        <f t="shared" si="12"/>
        <v>#DIV/0!</v>
      </c>
      <c r="DH22" s="788" t="e">
        <f t="shared" si="13"/>
        <v>#DIV/0!</v>
      </c>
      <c r="DI22" s="1811"/>
      <c r="DX22" s="389">
        <f t="shared" si="4"/>
        <v>0</v>
      </c>
      <c r="DY22" s="389">
        <f t="shared" si="5"/>
        <v>0</v>
      </c>
      <c r="DZ22" s="389">
        <f t="shared" si="6"/>
        <v>0</v>
      </c>
    </row>
    <row r="23" spans="1:181" s="1760" customFormat="1" ht="15" customHeight="1">
      <c r="A23" s="1815"/>
      <c r="B23" s="1816" t="s">
        <v>1000</v>
      </c>
      <c r="C23" s="665" t="s">
        <v>1001</v>
      </c>
      <c r="D23" s="1817"/>
      <c r="E23" s="1818"/>
      <c r="F23" s="1818"/>
      <c r="G23" s="1818"/>
      <c r="H23" s="1765"/>
      <c r="I23" s="716"/>
      <c r="J23" s="1817"/>
      <c r="K23" s="1818"/>
      <c r="L23" s="1818"/>
      <c r="M23" s="1818"/>
      <c r="N23" s="1765"/>
      <c r="O23" s="717"/>
      <c r="P23" s="1817"/>
      <c r="Q23" s="1818"/>
      <c r="R23" s="1818"/>
      <c r="S23" s="1818"/>
      <c r="T23" s="1765"/>
      <c r="U23" s="716"/>
      <c r="V23" s="1817"/>
      <c r="W23" s="1818"/>
      <c r="X23" s="1818"/>
      <c r="Y23" s="1818"/>
      <c r="Z23" s="1818"/>
      <c r="AA23" s="1818"/>
      <c r="AB23" s="1765"/>
      <c r="AC23" s="716"/>
      <c r="AD23" s="1817"/>
      <c r="AE23" s="1818"/>
      <c r="AF23" s="1818"/>
      <c r="AG23" s="1818"/>
      <c r="AH23" s="1818"/>
      <c r="AI23" s="1818"/>
      <c r="AJ23" s="1765"/>
      <c r="AK23" s="716"/>
      <c r="AL23" s="1817"/>
      <c r="AM23" s="1818"/>
      <c r="AN23" s="1818"/>
      <c r="AO23" s="1818"/>
      <c r="AP23" s="1818"/>
      <c r="AQ23" s="1818"/>
      <c r="AR23" s="1818"/>
      <c r="AS23" s="1765"/>
      <c r="AT23" s="716"/>
      <c r="AU23" s="1817"/>
      <c r="AV23" s="1818"/>
      <c r="AW23" s="1818"/>
      <c r="AX23" s="1818"/>
      <c r="AY23" s="1818"/>
      <c r="AZ23" s="1818"/>
      <c r="BA23" s="1765"/>
      <c r="BB23" s="717"/>
      <c r="BC23" s="1817"/>
      <c r="BD23" s="1818"/>
      <c r="BE23" s="1818"/>
      <c r="BF23" s="1818"/>
      <c r="BG23" s="1818"/>
      <c r="BH23" s="1818"/>
      <c r="BI23" s="1765"/>
      <c r="BJ23" s="718"/>
      <c r="BK23" s="1817"/>
      <c r="BL23" s="1818"/>
      <c r="BM23" s="1818"/>
      <c r="BN23" s="1818"/>
      <c r="BO23" s="1818"/>
      <c r="BP23" s="1818"/>
      <c r="BQ23" s="1818"/>
      <c r="BR23" s="1765"/>
      <c r="BS23" s="717"/>
      <c r="BT23" s="1817"/>
      <c r="BU23" s="1818"/>
      <c r="BV23" s="1818"/>
      <c r="BW23" s="1818"/>
      <c r="BX23" s="1818"/>
      <c r="BY23" s="1818"/>
      <c r="BZ23" s="1765"/>
      <c r="CA23" s="717"/>
      <c r="CB23" s="1817"/>
      <c r="CC23" s="1818"/>
      <c r="CD23" s="1818"/>
      <c r="CE23" s="1818"/>
      <c r="CF23" s="1818"/>
      <c r="CG23" s="1818"/>
      <c r="CH23" s="1765"/>
      <c r="CI23" s="717"/>
      <c r="CJ23" s="1817"/>
      <c r="CK23" s="1818"/>
      <c r="CL23" s="1818"/>
      <c r="CM23" s="1818"/>
      <c r="CN23" s="1818"/>
      <c r="CO23" s="1819"/>
      <c r="CP23" s="1765"/>
      <c r="CQ23" s="717"/>
      <c r="CR23" s="1819"/>
      <c r="CS23" s="1819"/>
      <c r="CT23" s="1819"/>
      <c r="CU23" s="1819">
        <f t="shared" si="7"/>
        <v>0</v>
      </c>
      <c r="CV23" s="1819">
        <f t="shared" si="8"/>
        <v>0</v>
      </c>
      <c r="CW23" s="1819"/>
      <c r="CX23" s="716" t="str">
        <f t="shared" si="9"/>
        <v>-</v>
      </c>
      <c r="CY23" s="399"/>
      <c r="CZ23" s="1820"/>
      <c r="DA23" s="1818"/>
      <c r="DB23" s="1818"/>
      <c r="DC23" s="1818"/>
      <c r="DD23" s="1819"/>
      <c r="DE23" s="716" t="e">
        <f t="shared" si="10"/>
        <v>#DIV/0!</v>
      </c>
      <c r="DF23" s="716" t="e">
        <f t="shared" si="11"/>
        <v>#DIV/0!</v>
      </c>
      <c r="DG23" s="716" t="e">
        <f t="shared" si="12"/>
        <v>#DIV/0!</v>
      </c>
      <c r="DH23" s="720" t="e">
        <f t="shared" si="13"/>
        <v>#DIV/0!</v>
      </c>
      <c r="DI23" s="1777"/>
      <c r="DJ23" s="1794"/>
      <c r="DK23" s="1795"/>
      <c r="DL23" s="1778"/>
      <c r="DM23" s="1778"/>
      <c r="DN23" s="1778"/>
      <c r="DO23" s="1778"/>
      <c r="DP23" s="1778"/>
      <c r="DQ23" s="1778"/>
      <c r="DR23" s="1778"/>
      <c r="DS23" s="1778"/>
      <c r="DT23" s="1778"/>
      <c r="DU23" s="1778"/>
      <c r="DV23" s="1778"/>
      <c r="DW23" s="1778"/>
      <c r="DX23" s="389">
        <f t="shared" si="4"/>
        <v>0</v>
      </c>
      <c r="DY23" s="389">
        <f t="shared" si="5"/>
        <v>0</v>
      </c>
      <c r="DZ23" s="389">
        <f t="shared" si="6"/>
        <v>0</v>
      </c>
      <c r="EA23" s="1778"/>
      <c r="EB23" s="1778"/>
      <c r="EC23" s="1778"/>
      <c r="ED23" s="1778"/>
      <c r="EE23" s="1778"/>
      <c r="EF23" s="1778"/>
      <c r="EG23" s="1778"/>
      <c r="EH23" s="1778"/>
      <c r="EI23" s="1778"/>
      <c r="EJ23" s="1778"/>
      <c r="EK23" s="1778"/>
      <c r="EL23" s="1778"/>
      <c r="EM23" s="1778"/>
      <c r="EN23" s="1778"/>
      <c r="EO23" s="1778"/>
      <c r="EP23" s="1778"/>
      <c r="EQ23" s="1778"/>
      <c r="ER23" s="1778"/>
      <c r="ES23" s="1778"/>
      <c r="ET23" s="1778"/>
      <c r="EU23" s="1778"/>
      <c r="EV23" s="1778"/>
      <c r="EW23" s="1778"/>
      <c r="EX23" s="1778"/>
      <c r="EY23" s="1778"/>
      <c r="EZ23" s="1778"/>
      <c r="FA23" s="1778"/>
      <c r="FB23" s="1778"/>
      <c r="FC23" s="1778"/>
      <c r="FD23" s="1778"/>
      <c r="FE23" s="1778"/>
      <c r="FF23" s="1778"/>
      <c r="FG23" s="1778"/>
      <c r="FH23" s="1778"/>
      <c r="FI23" s="1778"/>
      <c r="FJ23" s="1778"/>
      <c r="FK23" s="1778"/>
      <c r="FL23" s="1778"/>
      <c r="FM23" s="1778"/>
      <c r="FN23" s="1778"/>
      <c r="FO23" s="1778"/>
      <c r="FP23" s="1778"/>
      <c r="FQ23" s="1778"/>
      <c r="FR23" s="1778"/>
      <c r="FS23" s="1778"/>
    </row>
    <row r="24" spans="1:181" s="1760" customFormat="1" ht="15" customHeight="1">
      <c r="A24" s="1802"/>
      <c r="B24" s="1803" t="s">
        <v>1002</v>
      </c>
      <c r="C24" s="665" t="s">
        <v>1003</v>
      </c>
      <c r="D24" s="1804"/>
      <c r="E24" s="1130"/>
      <c r="F24" s="1130"/>
      <c r="G24" s="1130"/>
      <c r="H24" s="1781"/>
      <c r="I24" s="245"/>
      <c r="J24" s="1804"/>
      <c r="K24" s="1130"/>
      <c r="L24" s="1130"/>
      <c r="M24" s="1130"/>
      <c r="N24" s="1781"/>
      <c r="O24" s="411"/>
      <c r="P24" s="1804"/>
      <c r="Q24" s="1130"/>
      <c r="R24" s="1130"/>
      <c r="S24" s="1130"/>
      <c r="T24" s="1781"/>
      <c r="U24" s="245"/>
      <c r="V24" s="1804"/>
      <c r="W24" s="1130"/>
      <c r="X24" s="1130"/>
      <c r="Y24" s="1130"/>
      <c r="Z24" s="1130"/>
      <c r="AA24" s="1130"/>
      <c r="AB24" s="1781"/>
      <c r="AC24" s="245"/>
      <c r="AD24" s="1804"/>
      <c r="AE24" s="1130"/>
      <c r="AF24" s="1130"/>
      <c r="AG24" s="1130"/>
      <c r="AH24" s="1130"/>
      <c r="AI24" s="1130"/>
      <c r="AJ24" s="1781"/>
      <c r="AK24" s="245"/>
      <c r="AL24" s="1804"/>
      <c r="AM24" s="1130"/>
      <c r="AN24" s="1130"/>
      <c r="AO24" s="1130"/>
      <c r="AP24" s="1130"/>
      <c r="AQ24" s="1130"/>
      <c r="AR24" s="1130"/>
      <c r="AS24" s="1781"/>
      <c r="AT24" s="245"/>
      <c r="AU24" s="1804"/>
      <c r="AV24" s="1130"/>
      <c r="AW24" s="1130"/>
      <c r="AX24" s="1130"/>
      <c r="AY24" s="1130"/>
      <c r="AZ24" s="1130"/>
      <c r="BA24" s="1781"/>
      <c r="BB24" s="411"/>
      <c r="BC24" s="1804"/>
      <c r="BD24" s="1130"/>
      <c r="BE24" s="1130"/>
      <c r="BF24" s="1130"/>
      <c r="BG24" s="1130"/>
      <c r="BH24" s="1130"/>
      <c r="BI24" s="1781"/>
      <c r="BJ24" s="412"/>
      <c r="BK24" s="1804"/>
      <c r="BL24" s="1130"/>
      <c r="BM24" s="1130"/>
      <c r="BN24" s="1130"/>
      <c r="BO24" s="1130"/>
      <c r="BP24" s="1130"/>
      <c r="BQ24" s="1130"/>
      <c r="BR24" s="1781"/>
      <c r="BS24" s="411"/>
      <c r="BT24" s="1804"/>
      <c r="BU24" s="1130"/>
      <c r="BV24" s="1130"/>
      <c r="BW24" s="1130"/>
      <c r="BX24" s="1130"/>
      <c r="BY24" s="1130"/>
      <c r="BZ24" s="1781"/>
      <c r="CA24" s="411"/>
      <c r="CB24" s="1804"/>
      <c r="CC24" s="1130"/>
      <c r="CD24" s="1130"/>
      <c r="CE24" s="1130"/>
      <c r="CF24" s="1130"/>
      <c r="CG24" s="1130"/>
      <c r="CH24" s="1781"/>
      <c r="CI24" s="411"/>
      <c r="CJ24" s="1804"/>
      <c r="CK24" s="1130"/>
      <c r="CL24" s="1130"/>
      <c r="CM24" s="1130"/>
      <c r="CN24" s="1130"/>
      <c r="CO24" s="1805"/>
      <c r="CP24" s="1781"/>
      <c r="CQ24" s="411"/>
      <c r="CR24" s="1805"/>
      <c r="CS24" s="1805"/>
      <c r="CT24" s="1805"/>
      <c r="CU24" s="1805">
        <f t="shared" si="7"/>
        <v>0</v>
      </c>
      <c r="CV24" s="1805">
        <f t="shared" si="8"/>
        <v>0</v>
      </c>
      <c r="CW24" s="1805"/>
      <c r="CX24" s="716" t="str">
        <f t="shared" si="9"/>
        <v>-</v>
      </c>
      <c r="CY24" s="414"/>
      <c r="CZ24" s="1806"/>
      <c r="DA24" s="1130"/>
      <c r="DB24" s="1130"/>
      <c r="DC24" s="1130"/>
      <c r="DD24" s="1805"/>
      <c r="DE24" s="245" t="e">
        <f t="shared" si="10"/>
        <v>#DIV/0!</v>
      </c>
      <c r="DF24" s="245" t="e">
        <f t="shared" si="11"/>
        <v>#DIV/0!</v>
      </c>
      <c r="DG24" s="245" t="e">
        <f t="shared" si="12"/>
        <v>#DIV/0!</v>
      </c>
      <c r="DH24" s="788" t="e">
        <f t="shared" si="13"/>
        <v>#DIV/0!</v>
      </c>
      <c r="DI24" s="1759"/>
      <c r="DJ24" s="1795"/>
      <c r="DK24" s="1795"/>
      <c r="DX24" s="389">
        <f t="shared" si="4"/>
        <v>0</v>
      </c>
      <c r="DY24" s="389">
        <f t="shared" si="5"/>
        <v>0</v>
      </c>
      <c r="DZ24" s="389">
        <f t="shared" si="6"/>
        <v>0</v>
      </c>
    </row>
    <row r="25" spans="1:181" s="1760" customFormat="1" ht="15" customHeight="1">
      <c r="A25" s="1815"/>
      <c r="B25" s="1816" t="s">
        <v>1004</v>
      </c>
      <c r="C25" s="665" t="s">
        <v>1005</v>
      </c>
      <c r="D25" s="1817"/>
      <c r="E25" s="1818"/>
      <c r="F25" s="1818"/>
      <c r="G25" s="1818"/>
      <c r="H25" s="1765"/>
      <c r="I25" s="716"/>
      <c r="J25" s="1817"/>
      <c r="K25" s="1818"/>
      <c r="L25" s="1818"/>
      <c r="M25" s="1818"/>
      <c r="N25" s="1765"/>
      <c r="O25" s="717"/>
      <c r="P25" s="1817"/>
      <c r="Q25" s="1818"/>
      <c r="R25" s="1818"/>
      <c r="S25" s="1818"/>
      <c r="T25" s="1765"/>
      <c r="U25" s="716"/>
      <c r="V25" s="1817"/>
      <c r="W25" s="1818"/>
      <c r="X25" s="1818"/>
      <c r="Y25" s="1818"/>
      <c r="Z25" s="1818"/>
      <c r="AA25" s="1818"/>
      <c r="AB25" s="1765"/>
      <c r="AC25" s="716"/>
      <c r="AD25" s="1817"/>
      <c r="AE25" s="1818"/>
      <c r="AF25" s="1818"/>
      <c r="AG25" s="1818"/>
      <c r="AH25" s="1818"/>
      <c r="AI25" s="1818"/>
      <c r="AJ25" s="1765"/>
      <c r="AK25" s="716"/>
      <c r="AL25" s="1817"/>
      <c r="AM25" s="1818"/>
      <c r="AN25" s="1818"/>
      <c r="AO25" s="1818"/>
      <c r="AP25" s="1818"/>
      <c r="AQ25" s="1818"/>
      <c r="AR25" s="1818"/>
      <c r="AS25" s="1765"/>
      <c r="AT25" s="716"/>
      <c r="AU25" s="1817"/>
      <c r="AV25" s="1818"/>
      <c r="AW25" s="1818"/>
      <c r="AX25" s="1818"/>
      <c r="AY25" s="1818"/>
      <c r="AZ25" s="1818"/>
      <c r="BA25" s="1765"/>
      <c r="BB25" s="717"/>
      <c r="BC25" s="1817"/>
      <c r="BD25" s="1818"/>
      <c r="BE25" s="1818"/>
      <c r="BF25" s="1818"/>
      <c r="BG25" s="1818"/>
      <c r="BH25" s="1818"/>
      <c r="BI25" s="1765"/>
      <c r="BJ25" s="718"/>
      <c r="BK25" s="1817"/>
      <c r="BL25" s="1818"/>
      <c r="BM25" s="1818"/>
      <c r="BN25" s="1818"/>
      <c r="BO25" s="1818"/>
      <c r="BP25" s="1818"/>
      <c r="BQ25" s="1818"/>
      <c r="BR25" s="1765"/>
      <c r="BS25" s="717"/>
      <c r="BT25" s="1817"/>
      <c r="BU25" s="1818"/>
      <c r="BV25" s="1818"/>
      <c r="BW25" s="1818"/>
      <c r="BX25" s="1818"/>
      <c r="BY25" s="1818"/>
      <c r="BZ25" s="1765"/>
      <c r="CA25" s="717"/>
      <c r="CB25" s="1817"/>
      <c r="CC25" s="1818"/>
      <c r="CD25" s="1818"/>
      <c r="CE25" s="1818"/>
      <c r="CF25" s="1818"/>
      <c r="CG25" s="1818"/>
      <c r="CH25" s="1765"/>
      <c r="CI25" s="717"/>
      <c r="CJ25" s="1817"/>
      <c r="CK25" s="1818"/>
      <c r="CL25" s="1818"/>
      <c r="CM25" s="1818"/>
      <c r="CN25" s="1818"/>
      <c r="CO25" s="1819"/>
      <c r="CP25" s="1765"/>
      <c r="CQ25" s="717"/>
      <c r="CR25" s="1819"/>
      <c r="CS25" s="1819"/>
      <c r="CT25" s="1819"/>
      <c r="CU25" s="1819">
        <f t="shared" si="7"/>
        <v>0</v>
      </c>
      <c r="CV25" s="1819">
        <f t="shared" si="8"/>
        <v>0</v>
      </c>
      <c r="CW25" s="1819"/>
      <c r="CX25" s="716" t="str">
        <f t="shared" si="9"/>
        <v>-</v>
      </c>
      <c r="CY25" s="399"/>
      <c r="CZ25" s="1820"/>
      <c r="DA25" s="1818"/>
      <c r="DB25" s="1818"/>
      <c r="DC25" s="1818"/>
      <c r="DD25" s="1819"/>
      <c r="DE25" s="716" t="e">
        <f t="shared" si="10"/>
        <v>#DIV/0!</v>
      </c>
      <c r="DF25" s="716" t="e">
        <f t="shared" si="11"/>
        <v>#DIV/0!</v>
      </c>
      <c r="DG25" s="716" t="e">
        <f t="shared" si="12"/>
        <v>#DIV/0!</v>
      </c>
      <c r="DH25" s="720" t="e">
        <f t="shared" si="13"/>
        <v>#DIV/0!</v>
      </c>
      <c r="DI25" s="1777"/>
      <c r="DJ25" s="1794"/>
      <c r="DK25" s="1795"/>
      <c r="DL25" s="1778"/>
      <c r="DM25" s="1778"/>
      <c r="DN25" s="1778"/>
      <c r="DO25" s="1778"/>
      <c r="DP25" s="1778"/>
      <c r="DQ25" s="1778"/>
      <c r="DR25" s="1778"/>
      <c r="DS25" s="1778"/>
      <c r="DT25" s="1778"/>
      <c r="DU25" s="1778"/>
      <c r="DV25" s="1778"/>
      <c r="DW25" s="1778"/>
      <c r="DX25" s="389">
        <f t="shared" si="4"/>
        <v>0</v>
      </c>
      <c r="DY25" s="389">
        <f t="shared" si="5"/>
        <v>0</v>
      </c>
      <c r="DZ25" s="389">
        <f t="shared" si="6"/>
        <v>0</v>
      </c>
      <c r="EA25" s="1778"/>
      <c r="EB25" s="1778"/>
      <c r="EC25" s="1778"/>
      <c r="ED25" s="1778"/>
      <c r="EE25" s="1778"/>
      <c r="EF25" s="1778"/>
      <c r="EG25" s="1778"/>
      <c r="EH25" s="1778"/>
      <c r="EI25" s="1778"/>
      <c r="EJ25" s="1778"/>
      <c r="EK25" s="1778"/>
      <c r="EL25" s="1778"/>
      <c r="EM25" s="1778"/>
      <c r="EN25" s="1778"/>
      <c r="EO25" s="1778"/>
      <c r="EP25" s="1778"/>
      <c r="EQ25" s="1778"/>
      <c r="ER25" s="1778"/>
      <c r="ES25" s="1778"/>
      <c r="ET25" s="1778"/>
      <c r="EU25" s="1778"/>
      <c r="EV25" s="1778"/>
      <c r="EW25" s="1778"/>
      <c r="EX25" s="1778"/>
      <c r="EY25" s="1778"/>
      <c r="EZ25" s="1778"/>
      <c r="FA25" s="1778"/>
      <c r="FB25" s="1778"/>
      <c r="FC25" s="1778"/>
      <c r="FD25" s="1778"/>
      <c r="FE25" s="1778"/>
      <c r="FF25" s="1778"/>
      <c r="FG25" s="1778"/>
      <c r="FH25" s="1778"/>
      <c r="FI25" s="1778"/>
      <c r="FJ25" s="1778"/>
      <c r="FK25" s="1778"/>
      <c r="FL25" s="1778"/>
      <c r="FM25" s="1778"/>
      <c r="FN25" s="1778"/>
      <c r="FO25" s="1778"/>
      <c r="FP25" s="1778"/>
      <c r="FQ25" s="1778"/>
      <c r="FR25" s="1778"/>
      <c r="FS25" s="1778"/>
    </row>
    <row r="26" spans="1:181" s="1760" customFormat="1" ht="15" customHeight="1">
      <c r="A26" s="1802"/>
      <c r="B26" s="1821" t="s">
        <v>1006</v>
      </c>
      <c r="C26" s="665" t="s">
        <v>1007</v>
      </c>
      <c r="D26" s="1804"/>
      <c r="E26" s="1130"/>
      <c r="F26" s="1130"/>
      <c r="G26" s="1130"/>
      <c r="H26" s="1781"/>
      <c r="I26" s="245"/>
      <c r="J26" s="1804"/>
      <c r="K26" s="1130"/>
      <c r="L26" s="1130"/>
      <c r="M26" s="1130"/>
      <c r="N26" s="1781"/>
      <c r="O26" s="411"/>
      <c r="P26" s="1804"/>
      <c r="Q26" s="1130"/>
      <c r="R26" s="1130"/>
      <c r="S26" s="1130"/>
      <c r="T26" s="1781"/>
      <c r="U26" s="245"/>
      <c r="V26" s="1804"/>
      <c r="W26" s="1130"/>
      <c r="X26" s="1130"/>
      <c r="Y26" s="1130"/>
      <c r="Z26" s="1130"/>
      <c r="AA26" s="1130"/>
      <c r="AB26" s="1781"/>
      <c r="AC26" s="245"/>
      <c r="AD26" s="1804"/>
      <c r="AE26" s="1130"/>
      <c r="AF26" s="1130"/>
      <c r="AG26" s="1130"/>
      <c r="AH26" s="1130"/>
      <c r="AI26" s="1130"/>
      <c r="AJ26" s="1781"/>
      <c r="AK26" s="245"/>
      <c r="AL26" s="1804"/>
      <c r="AM26" s="1130"/>
      <c r="AN26" s="1130"/>
      <c r="AO26" s="1130"/>
      <c r="AP26" s="1130"/>
      <c r="AQ26" s="1130"/>
      <c r="AR26" s="1130"/>
      <c r="AS26" s="1781"/>
      <c r="AT26" s="245"/>
      <c r="AU26" s="1804"/>
      <c r="AV26" s="1130"/>
      <c r="AW26" s="1130"/>
      <c r="AX26" s="1130"/>
      <c r="AY26" s="1130"/>
      <c r="AZ26" s="1130"/>
      <c r="BA26" s="1781"/>
      <c r="BB26" s="411"/>
      <c r="BC26" s="1804"/>
      <c r="BD26" s="1130"/>
      <c r="BE26" s="1130"/>
      <c r="BF26" s="1130"/>
      <c r="BG26" s="1130"/>
      <c r="BH26" s="1130"/>
      <c r="BI26" s="1781"/>
      <c r="BJ26" s="412"/>
      <c r="BK26" s="1804"/>
      <c r="BL26" s="1130"/>
      <c r="BM26" s="1130"/>
      <c r="BN26" s="1130"/>
      <c r="BO26" s="1130"/>
      <c r="BP26" s="1130"/>
      <c r="BQ26" s="1130"/>
      <c r="BR26" s="1781"/>
      <c r="BS26" s="411"/>
      <c r="BT26" s="1804"/>
      <c r="BU26" s="1130"/>
      <c r="BV26" s="1130"/>
      <c r="BW26" s="1130"/>
      <c r="BX26" s="1130"/>
      <c r="BY26" s="1130"/>
      <c r="BZ26" s="1781"/>
      <c r="CA26" s="411"/>
      <c r="CB26" s="1804"/>
      <c r="CC26" s="1130"/>
      <c r="CD26" s="1130"/>
      <c r="CE26" s="1130"/>
      <c r="CF26" s="1130"/>
      <c r="CG26" s="1130"/>
      <c r="CH26" s="1781"/>
      <c r="CI26" s="411"/>
      <c r="CJ26" s="1804"/>
      <c r="CK26" s="1130"/>
      <c r="CL26" s="1130"/>
      <c r="CM26" s="1130"/>
      <c r="CN26" s="1130"/>
      <c r="CO26" s="1805"/>
      <c r="CP26" s="1781"/>
      <c r="CQ26" s="411"/>
      <c r="CR26" s="1805"/>
      <c r="CS26" s="1805"/>
      <c r="CT26" s="1805"/>
      <c r="CU26" s="1805">
        <f t="shared" si="7"/>
        <v>0</v>
      </c>
      <c r="CV26" s="1805">
        <f t="shared" si="8"/>
        <v>0</v>
      </c>
      <c r="CW26" s="1805"/>
      <c r="CX26" s="716" t="str">
        <f t="shared" si="9"/>
        <v>-</v>
      </c>
      <c r="CY26" s="414"/>
      <c r="CZ26" s="1806"/>
      <c r="DA26" s="1130"/>
      <c r="DB26" s="1130"/>
      <c r="DC26" s="1130"/>
      <c r="DD26" s="1805"/>
      <c r="DE26" s="245" t="e">
        <f t="shared" si="10"/>
        <v>#DIV/0!</v>
      </c>
      <c r="DF26" s="245" t="e">
        <f t="shared" si="11"/>
        <v>#DIV/0!</v>
      </c>
      <c r="DG26" s="245" t="e">
        <f t="shared" si="12"/>
        <v>#DIV/0!</v>
      </c>
      <c r="DH26" s="788" t="e">
        <f t="shared" si="13"/>
        <v>#DIV/0!</v>
      </c>
      <c r="DI26" s="1759"/>
      <c r="DJ26" s="1795"/>
      <c r="DK26" s="1795"/>
      <c r="DX26" s="389">
        <f t="shared" si="4"/>
        <v>0</v>
      </c>
      <c r="DY26" s="389">
        <f t="shared" si="5"/>
        <v>0</v>
      </c>
      <c r="DZ26" s="389">
        <f t="shared" si="6"/>
        <v>0</v>
      </c>
    </row>
    <row r="27" spans="1:181" s="1840" customFormat="1" ht="24.75" hidden="1" customHeight="1">
      <c r="A27" s="1822"/>
      <c r="B27" s="1823"/>
      <c r="C27" s="1824" t="s">
        <v>1008</v>
      </c>
      <c r="D27" s="1825"/>
      <c r="E27" s="1826"/>
      <c r="F27" s="1826"/>
      <c r="G27" s="1827"/>
      <c r="H27" s="1828"/>
      <c r="I27" s="1829"/>
      <c r="J27" s="1825"/>
      <c r="K27" s="1826"/>
      <c r="L27" s="1788"/>
      <c r="M27" s="1788"/>
      <c r="N27" s="1828"/>
      <c r="O27" s="1830"/>
      <c r="P27" s="1825"/>
      <c r="Q27" s="1831"/>
      <c r="R27" s="1788"/>
      <c r="S27" s="1788"/>
      <c r="T27" s="1828"/>
      <c r="U27" s="1829"/>
      <c r="V27" s="1825"/>
      <c r="W27" s="1831"/>
      <c r="X27" s="1831"/>
      <c r="Y27" s="1788"/>
      <c r="Z27" s="1788"/>
      <c r="AA27" s="1788"/>
      <c r="AB27" s="1828"/>
      <c r="AC27" s="1829"/>
      <c r="AD27" s="1825"/>
      <c r="AE27" s="1831"/>
      <c r="AF27" s="1831"/>
      <c r="AG27" s="1788"/>
      <c r="AH27" s="1788"/>
      <c r="AI27" s="1788"/>
      <c r="AJ27" s="1828"/>
      <c r="AK27" s="1829"/>
      <c r="AL27" s="1825"/>
      <c r="AM27" s="1831"/>
      <c r="AN27" s="1831"/>
      <c r="AO27" s="1831"/>
      <c r="AP27" s="1832"/>
      <c r="AQ27" s="1832"/>
      <c r="AR27" s="1788"/>
      <c r="AS27" s="1828"/>
      <c r="AT27" s="1829"/>
      <c r="AU27" s="1825"/>
      <c r="AV27" s="1831"/>
      <c r="AW27" s="1831"/>
      <c r="AX27" s="1832"/>
      <c r="AY27" s="1832"/>
      <c r="AZ27" s="1788"/>
      <c r="BA27" s="1828"/>
      <c r="BB27" s="1830"/>
      <c r="BC27" s="1825"/>
      <c r="BD27" s="1831"/>
      <c r="BE27" s="1831"/>
      <c r="BF27" s="1832"/>
      <c r="BG27" s="1832"/>
      <c r="BH27" s="1788"/>
      <c r="BI27" s="1828"/>
      <c r="BJ27" s="1833"/>
      <c r="BK27" s="1825"/>
      <c r="BL27" s="1831"/>
      <c r="BM27" s="1831"/>
      <c r="BN27" s="1831"/>
      <c r="BO27" s="1832"/>
      <c r="BP27" s="1832"/>
      <c r="BQ27" s="1788"/>
      <c r="BR27" s="1828"/>
      <c r="BS27" s="1830"/>
      <c r="BT27" s="1825"/>
      <c r="BU27" s="1831"/>
      <c r="BV27" s="1831"/>
      <c r="BW27" s="1832"/>
      <c r="BX27" s="1832"/>
      <c r="BY27" s="1788"/>
      <c r="BZ27" s="1828"/>
      <c r="CA27" s="1830"/>
      <c r="CB27" s="1825"/>
      <c r="CC27" s="1831"/>
      <c r="CD27" s="1831"/>
      <c r="CE27" s="1832"/>
      <c r="CF27" s="1832"/>
      <c r="CG27" s="1788"/>
      <c r="CH27" s="1828"/>
      <c r="CI27" s="1830"/>
      <c r="CJ27" s="1825"/>
      <c r="CK27" s="1831"/>
      <c r="CL27" s="1831"/>
      <c r="CM27" s="1832"/>
      <c r="CN27" s="1832"/>
      <c r="CO27" s="1788"/>
      <c r="CP27" s="1828"/>
      <c r="CQ27" s="1830"/>
      <c r="CR27" s="1788"/>
      <c r="CS27" s="1788"/>
      <c r="CT27" s="1788"/>
      <c r="CU27" s="1788"/>
      <c r="CV27" s="1788"/>
      <c r="CW27" s="1788"/>
      <c r="CX27" s="716" t="str">
        <f t="shared" si="9"/>
        <v>-</v>
      </c>
      <c r="CY27" s="1834"/>
      <c r="CZ27" s="1834"/>
      <c r="DA27" s="1826"/>
      <c r="DB27" s="1826"/>
      <c r="DC27" s="1826"/>
      <c r="DD27" s="1788"/>
      <c r="DE27" s="1829"/>
      <c r="DF27" s="1788"/>
      <c r="DG27" s="1788"/>
      <c r="DH27" s="1835"/>
      <c r="DI27" s="1836"/>
      <c r="DJ27" s="1837"/>
      <c r="DK27" s="1838"/>
      <c r="DL27" s="1839"/>
      <c r="DM27" s="1839"/>
      <c r="DN27" s="1839"/>
      <c r="DO27" s="1839"/>
      <c r="DP27" s="1839"/>
      <c r="DQ27" s="1839"/>
      <c r="DR27" s="1839"/>
      <c r="DS27" s="1839"/>
      <c r="DT27" s="1839"/>
      <c r="DU27" s="1839"/>
      <c r="DV27" s="1839"/>
      <c r="DW27" s="1839"/>
      <c r="DX27" s="389">
        <f t="shared" si="4"/>
        <v>0</v>
      </c>
      <c r="DY27" s="389">
        <f t="shared" si="5"/>
        <v>0</v>
      </c>
      <c r="DZ27" s="389">
        <f t="shared" si="6"/>
        <v>0</v>
      </c>
      <c r="EA27" s="1839"/>
      <c r="EB27" s="1839"/>
      <c r="EC27" s="1839"/>
      <c r="ED27" s="1839"/>
      <c r="EE27" s="1839"/>
      <c r="EF27" s="1839"/>
      <c r="EG27" s="1839"/>
      <c r="EH27" s="1839"/>
      <c r="EI27" s="1839"/>
      <c r="EJ27" s="1839"/>
      <c r="EK27" s="1839"/>
      <c r="EL27" s="1839"/>
      <c r="EM27" s="1839"/>
      <c r="EN27" s="1839"/>
      <c r="EO27" s="1839"/>
      <c r="EP27" s="1839"/>
      <c r="EQ27" s="1839"/>
      <c r="ER27" s="1839"/>
      <c r="ES27" s="1839"/>
      <c r="ET27" s="1839"/>
      <c r="EU27" s="1839"/>
      <c r="EV27" s="1839"/>
      <c r="EW27" s="1839"/>
      <c r="EX27" s="1839"/>
      <c r="EY27" s="1839"/>
      <c r="EZ27" s="1839"/>
      <c r="FA27" s="1839"/>
      <c r="FB27" s="1839"/>
      <c r="FC27" s="1839"/>
      <c r="FD27" s="1839"/>
      <c r="FE27" s="1839"/>
      <c r="FF27" s="1839"/>
      <c r="FG27" s="1839"/>
      <c r="FH27" s="1839"/>
      <c r="FI27" s="1839"/>
      <c r="FJ27" s="1839"/>
      <c r="FK27" s="1839"/>
      <c r="FL27" s="1839"/>
      <c r="FM27" s="1839"/>
      <c r="FN27" s="1839"/>
      <c r="FO27" s="1839"/>
      <c r="FP27" s="1839"/>
      <c r="FQ27" s="1839"/>
      <c r="FR27" s="1839"/>
      <c r="FS27" s="1839"/>
    </row>
    <row r="28" spans="1:181" s="1760" customFormat="1" ht="15" customHeight="1">
      <c r="A28" s="1841"/>
      <c r="B28" s="1842" t="s">
        <v>1009</v>
      </c>
      <c r="C28" s="1843" t="s">
        <v>1010</v>
      </c>
      <c r="D28" s="1844"/>
      <c r="E28" s="1845"/>
      <c r="F28" s="1845"/>
      <c r="G28" s="1846"/>
      <c r="H28" s="1847"/>
      <c r="I28" s="1848"/>
      <c r="J28" s="1844"/>
      <c r="K28" s="1845"/>
      <c r="L28" s="1845"/>
      <c r="M28" s="1845"/>
      <c r="N28" s="1845"/>
      <c r="O28" s="1845"/>
      <c r="P28" s="1845"/>
      <c r="Q28" s="1845"/>
      <c r="R28" s="1845"/>
      <c r="S28" s="1845"/>
      <c r="T28" s="1849"/>
      <c r="U28" s="1845"/>
      <c r="V28" s="1845"/>
      <c r="W28" s="1845"/>
      <c r="X28" s="1845"/>
      <c r="Y28" s="1845"/>
      <c r="Z28" s="1845"/>
      <c r="AA28" s="1845"/>
      <c r="AB28" s="1848"/>
      <c r="AC28" s="1845"/>
      <c r="AD28" s="1845"/>
      <c r="AE28" s="1845"/>
      <c r="AF28" s="1845"/>
      <c r="AG28" s="1845"/>
      <c r="AH28" s="1845"/>
      <c r="AI28" s="1845"/>
      <c r="AJ28" s="1848"/>
      <c r="AK28" s="1845"/>
      <c r="AL28" s="1845"/>
      <c r="AM28" s="1845"/>
      <c r="AN28" s="1845"/>
      <c r="AO28" s="1845"/>
      <c r="AP28" s="1845"/>
      <c r="AQ28" s="1845"/>
      <c r="AR28" s="1845"/>
      <c r="AS28" s="1848"/>
      <c r="AT28" s="1845"/>
      <c r="AU28" s="1845"/>
      <c r="AV28" s="1845"/>
      <c r="AW28" s="1845"/>
      <c r="AX28" s="1845"/>
      <c r="AY28" s="1845"/>
      <c r="AZ28" s="1845"/>
      <c r="BA28" s="1848"/>
      <c r="BB28" s="1845"/>
      <c r="BC28" s="1845"/>
      <c r="BD28" s="1845"/>
      <c r="BE28" s="1845"/>
      <c r="BF28" s="1845"/>
      <c r="BG28" s="1845"/>
      <c r="BH28" s="1845"/>
      <c r="BI28" s="1848"/>
      <c r="BJ28" s="1845"/>
      <c r="BK28" s="1845"/>
      <c r="BL28" s="1845"/>
      <c r="BM28" s="1845"/>
      <c r="BN28" s="1845"/>
      <c r="BO28" s="1845"/>
      <c r="BP28" s="1845"/>
      <c r="BQ28" s="1845"/>
      <c r="BR28" s="1848"/>
      <c r="BS28" s="1845"/>
      <c r="BT28" s="1845"/>
      <c r="BU28" s="1845"/>
      <c r="BV28" s="1845"/>
      <c r="BW28" s="1845"/>
      <c r="BX28" s="1845"/>
      <c r="BY28" s="1845"/>
      <c r="BZ28" s="1848"/>
      <c r="CA28" s="1845"/>
      <c r="CB28" s="1845"/>
      <c r="CC28" s="1845"/>
      <c r="CD28" s="1845"/>
      <c r="CE28" s="1845"/>
      <c r="CF28" s="1845"/>
      <c r="CG28" s="1845"/>
      <c r="CH28" s="1848"/>
      <c r="CI28" s="1845"/>
      <c r="CJ28" s="1845"/>
      <c r="CK28" s="1845"/>
      <c r="CL28" s="1845"/>
      <c r="CM28" s="1845"/>
      <c r="CN28" s="1845"/>
      <c r="CO28" s="1845"/>
      <c r="CP28" s="1848"/>
      <c r="CQ28" s="1845"/>
      <c r="CR28" s="1845"/>
      <c r="CS28" s="1845"/>
      <c r="CT28" s="1850"/>
      <c r="CU28" s="1845"/>
      <c r="CV28" s="1845"/>
      <c r="CW28" s="1845"/>
      <c r="CX28" s="1845"/>
      <c r="CY28" s="1845"/>
      <c r="CZ28" s="1851"/>
      <c r="DA28" s="1845"/>
      <c r="DB28" s="1845"/>
      <c r="DC28" s="1845"/>
      <c r="DD28" s="1850"/>
      <c r="DE28" s="866"/>
      <c r="DF28" s="866"/>
      <c r="DG28" s="866"/>
      <c r="DH28" s="1852"/>
      <c r="DI28" s="1759"/>
      <c r="DJ28" s="1794"/>
      <c r="DK28" s="1795"/>
      <c r="DL28" s="1778"/>
      <c r="DM28" s="1778"/>
      <c r="DN28" s="1778"/>
      <c r="DO28" s="1778"/>
      <c r="DP28" s="1778"/>
      <c r="DQ28" s="1778"/>
      <c r="DR28" s="1778"/>
      <c r="DS28" s="1778"/>
      <c r="DT28" s="1778"/>
      <c r="DU28" s="1778"/>
      <c r="DV28" s="1778"/>
      <c r="DW28" s="1778"/>
      <c r="DX28" s="389">
        <f t="shared" si="4"/>
        <v>0</v>
      </c>
      <c r="DY28" s="389">
        <f t="shared" si="5"/>
        <v>0</v>
      </c>
      <c r="DZ28" s="389">
        <f t="shared" si="6"/>
        <v>0</v>
      </c>
      <c r="EA28" s="1778"/>
      <c r="EB28" s="1778"/>
      <c r="EC28" s="1778"/>
      <c r="ED28" s="1778"/>
      <c r="EE28" s="1778"/>
      <c r="EF28" s="1778"/>
      <c r="EG28" s="1778"/>
      <c r="EH28" s="1778"/>
      <c r="EI28" s="1778"/>
      <c r="EJ28" s="1778"/>
      <c r="EK28" s="1778"/>
      <c r="EL28" s="1778"/>
      <c r="EM28" s="1778"/>
      <c r="EN28" s="1778"/>
      <c r="EO28" s="1778"/>
      <c r="EP28" s="1778"/>
      <c r="EQ28" s="1778"/>
      <c r="ER28" s="1778"/>
      <c r="ES28" s="1778"/>
      <c r="ET28" s="1778"/>
      <c r="EU28" s="1778"/>
      <c r="EV28" s="1778"/>
      <c r="EW28" s="1778"/>
      <c r="EX28" s="1778"/>
      <c r="EY28" s="1778"/>
      <c r="EZ28" s="1778"/>
      <c r="FA28" s="1778"/>
      <c r="FB28" s="1778"/>
      <c r="FC28" s="1778"/>
      <c r="FD28" s="1778"/>
      <c r="FE28" s="1778"/>
      <c r="FF28" s="1778"/>
      <c r="FG28" s="1778"/>
      <c r="FH28" s="1778"/>
      <c r="FI28" s="1778"/>
      <c r="FJ28" s="1778"/>
      <c r="FK28" s="1778"/>
      <c r="FL28" s="1778"/>
      <c r="FM28" s="1778"/>
      <c r="FN28" s="1778"/>
      <c r="FO28" s="1778"/>
      <c r="FP28" s="1778"/>
      <c r="FQ28" s="1778"/>
      <c r="FR28" s="1778"/>
      <c r="FS28" s="1778"/>
      <c r="FT28" s="1778"/>
      <c r="FU28" s="1778"/>
      <c r="FV28" s="1778"/>
      <c r="FW28" s="1778"/>
      <c r="FX28" s="1778"/>
      <c r="FY28" s="1778"/>
    </row>
    <row r="29" spans="1:181" s="1778" customFormat="1" ht="15" customHeight="1">
      <c r="A29" s="366"/>
      <c r="B29" s="1816" t="s">
        <v>1011</v>
      </c>
      <c r="C29" s="107" t="s">
        <v>1012</v>
      </c>
      <c r="D29" s="1853"/>
      <c r="E29" s="131"/>
      <c r="F29" s="131"/>
      <c r="G29" s="1764"/>
      <c r="H29" s="1765"/>
      <c r="I29" s="716"/>
      <c r="J29" s="1853"/>
      <c r="K29" s="131"/>
      <c r="L29" s="131"/>
      <c r="M29" s="1764"/>
      <c r="N29" s="1765"/>
      <c r="O29" s="1790"/>
      <c r="P29" s="1853"/>
      <c r="Q29" s="131"/>
      <c r="R29" s="131"/>
      <c r="S29" s="1764"/>
      <c r="T29" s="1765"/>
      <c r="U29" s="1798"/>
      <c r="V29" s="1853"/>
      <c r="W29" s="682"/>
      <c r="X29" s="682"/>
      <c r="Y29" s="682"/>
      <c r="Z29" s="682"/>
      <c r="AA29" s="1854"/>
      <c r="AB29" s="1765"/>
      <c r="AC29" s="1798"/>
      <c r="AD29" s="1853"/>
      <c r="AE29" s="682"/>
      <c r="AF29" s="682"/>
      <c r="AG29" s="682"/>
      <c r="AH29" s="682"/>
      <c r="AI29" s="1854"/>
      <c r="AJ29" s="1765"/>
      <c r="AK29" s="1798"/>
      <c r="AL29" s="1853"/>
      <c r="AM29" s="682"/>
      <c r="AN29" s="682"/>
      <c r="AO29" s="682"/>
      <c r="AP29" s="682"/>
      <c r="AQ29" s="682"/>
      <c r="AR29" s="1854"/>
      <c r="AS29" s="1765"/>
      <c r="AT29" s="1798"/>
      <c r="AU29" s="1853"/>
      <c r="AV29" s="682"/>
      <c r="AW29" s="682"/>
      <c r="AX29" s="682"/>
      <c r="AY29" s="682"/>
      <c r="AZ29" s="1854"/>
      <c r="BA29" s="1765"/>
      <c r="BB29" s="1799"/>
      <c r="BC29" s="1853"/>
      <c r="BD29" s="682"/>
      <c r="BE29" s="682"/>
      <c r="BF29" s="682"/>
      <c r="BG29" s="682"/>
      <c r="BH29" s="1854"/>
      <c r="BI29" s="1765"/>
      <c r="BJ29" s="1800"/>
      <c r="BK29" s="1853"/>
      <c r="BL29" s="682"/>
      <c r="BM29" s="682"/>
      <c r="BN29" s="682"/>
      <c r="BO29" s="682"/>
      <c r="BP29" s="682"/>
      <c r="BQ29" s="1854"/>
      <c r="BR29" s="1765"/>
      <c r="BS29" s="1799"/>
      <c r="BT29" s="1853"/>
      <c r="BU29" s="682"/>
      <c r="BV29" s="682"/>
      <c r="BW29" s="682"/>
      <c r="BX29" s="682"/>
      <c r="BY29" s="1854"/>
      <c r="BZ29" s="1765"/>
      <c r="CA29" s="1799"/>
      <c r="CB29" s="1853"/>
      <c r="CC29" s="682"/>
      <c r="CD29" s="682"/>
      <c r="CE29" s="682"/>
      <c r="CF29" s="682"/>
      <c r="CG29" s="1854"/>
      <c r="CH29" s="1765"/>
      <c r="CI29" s="717"/>
      <c r="CJ29" s="1853"/>
      <c r="CK29" s="682"/>
      <c r="CL29" s="682"/>
      <c r="CM29" s="682"/>
      <c r="CN29" s="682"/>
      <c r="CO29" s="1854"/>
      <c r="CP29" s="1765"/>
      <c r="CQ29" s="1799"/>
      <c r="CR29" s="682"/>
      <c r="CS29" s="682"/>
      <c r="CT29" s="1854"/>
      <c r="CU29" s="1854">
        <f>CR29-CS29</f>
        <v>0</v>
      </c>
      <c r="CV29" s="1854">
        <f>CR29-CT29</f>
        <v>0</v>
      </c>
      <c r="CW29" s="1854"/>
      <c r="CX29" s="716" t="str">
        <f t="shared" ref="CX29:CX38" si="14">IFERROR(CR29/CW29-1, "-")</f>
        <v>-</v>
      </c>
      <c r="CY29" s="399"/>
      <c r="CZ29" s="1855"/>
      <c r="DA29" s="131"/>
      <c r="DB29" s="131"/>
      <c r="DC29" s="131"/>
      <c r="DD29" s="1854"/>
      <c r="DE29" s="1798" t="e">
        <f>CZ29/DD29-1</f>
        <v>#DIV/0!</v>
      </c>
      <c r="DF29" s="1798" t="e">
        <f>DA29/DD29-1</f>
        <v>#DIV/0!</v>
      </c>
      <c r="DG29" s="1798" t="e">
        <f>DB29/DD29-1</f>
        <v>#DIV/0!</v>
      </c>
      <c r="DH29" s="1801" t="e">
        <f>DC29/DD29-1</f>
        <v>#DIV/0!</v>
      </c>
      <c r="DI29" s="1777"/>
      <c r="DJ29" s="1794"/>
      <c r="DK29" s="1795"/>
      <c r="DX29" s="389">
        <f t="shared" si="4"/>
        <v>0</v>
      </c>
      <c r="DY29" s="389">
        <f t="shared" si="5"/>
        <v>0</v>
      </c>
      <c r="DZ29" s="389">
        <f t="shared" si="6"/>
        <v>0</v>
      </c>
    </row>
    <row r="30" spans="1:181" s="1760" customFormat="1" ht="15" customHeight="1">
      <c r="A30" s="452"/>
      <c r="B30" s="1803" t="s">
        <v>986</v>
      </c>
      <c r="C30" s="665" t="s">
        <v>1013</v>
      </c>
      <c r="D30" s="415"/>
      <c r="E30" s="145"/>
      <c r="F30" s="145"/>
      <c r="G30" s="966"/>
      <c r="H30" s="1782"/>
      <c r="I30" s="245"/>
      <c r="J30" s="415"/>
      <c r="K30" s="145"/>
      <c r="L30" s="145"/>
      <c r="M30" s="966"/>
      <c r="N30" s="1782"/>
      <c r="O30" s="1810"/>
      <c r="P30" s="415"/>
      <c r="Q30" s="145"/>
      <c r="R30" s="145"/>
      <c r="S30" s="966"/>
      <c r="T30" s="1782"/>
      <c r="U30" s="245"/>
      <c r="V30" s="415"/>
      <c r="W30" s="145"/>
      <c r="X30" s="145"/>
      <c r="Y30" s="145"/>
      <c r="Z30" s="145"/>
      <c r="AA30" s="966"/>
      <c r="AB30" s="1781"/>
      <c r="AC30" s="245"/>
      <c r="AD30" s="415"/>
      <c r="AE30" s="145"/>
      <c r="AF30" s="145"/>
      <c r="AG30" s="145"/>
      <c r="AH30" s="145"/>
      <c r="AI30" s="966"/>
      <c r="AJ30" s="1781"/>
      <c r="AK30" s="245"/>
      <c r="AL30" s="415"/>
      <c r="AM30" s="145"/>
      <c r="AN30" s="145"/>
      <c r="AO30" s="145"/>
      <c r="AP30" s="145"/>
      <c r="AQ30" s="145"/>
      <c r="AR30" s="966"/>
      <c r="AS30" s="1781"/>
      <c r="AT30" s="245"/>
      <c r="AU30" s="415"/>
      <c r="AV30" s="145"/>
      <c r="AW30" s="145"/>
      <c r="AX30" s="145"/>
      <c r="AY30" s="145"/>
      <c r="AZ30" s="966"/>
      <c r="BA30" s="1782"/>
      <c r="BB30" s="411"/>
      <c r="BC30" s="415"/>
      <c r="BD30" s="145"/>
      <c r="BE30" s="145"/>
      <c r="BF30" s="145"/>
      <c r="BG30" s="145"/>
      <c r="BH30" s="966"/>
      <c r="BI30" s="1782"/>
      <c r="BJ30" s="412"/>
      <c r="BK30" s="415"/>
      <c r="BL30" s="145"/>
      <c r="BM30" s="145"/>
      <c r="BN30" s="145"/>
      <c r="BO30" s="145"/>
      <c r="BP30" s="145"/>
      <c r="BQ30" s="966"/>
      <c r="BR30" s="1782"/>
      <c r="BS30" s="411"/>
      <c r="BT30" s="415"/>
      <c r="BU30" s="145"/>
      <c r="BV30" s="145"/>
      <c r="BW30" s="145"/>
      <c r="BX30" s="145"/>
      <c r="BY30" s="966"/>
      <c r="BZ30" s="1782"/>
      <c r="CA30" s="411"/>
      <c r="CB30" s="415"/>
      <c r="CC30" s="145"/>
      <c r="CD30" s="145"/>
      <c r="CE30" s="145"/>
      <c r="CF30" s="145"/>
      <c r="CG30" s="966"/>
      <c r="CH30" s="1782"/>
      <c r="CI30" s="411"/>
      <c r="CJ30" s="415"/>
      <c r="CK30" s="145"/>
      <c r="CL30" s="145"/>
      <c r="CM30" s="145"/>
      <c r="CN30" s="145"/>
      <c r="CO30" s="966"/>
      <c r="CP30" s="1782"/>
      <c r="CQ30" s="411"/>
      <c r="CR30" s="966"/>
      <c r="CS30" s="145"/>
      <c r="CT30" s="966"/>
      <c r="CU30" s="966">
        <f>CR30-CS30</f>
        <v>0</v>
      </c>
      <c r="CV30" s="966">
        <f>CR30-CT30</f>
        <v>0</v>
      </c>
      <c r="CW30" s="966"/>
      <c r="CX30" s="716" t="str">
        <f t="shared" si="14"/>
        <v>-</v>
      </c>
      <c r="CY30" s="414"/>
      <c r="CZ30" s="1856"/>
      <c r="DA30" s="145"/>
      <c r="DB30" s="145"/>
      <c r="DC30" s="145"/>
      <c r="DD30" s="966"/>
      <c r="DE30" s="245" t="e">
        <f>CZ30/DD30-1</f>
        <v>#DIV/0!</v>
      </c>
      <c r="DF30" s="245" t="e">
        <f>DA30/DD30-1</f>
        <v>#DIV/0!</v>
      </c>
      <c r="DG30" s="245" t="e">
        <f>DB30/DD30-1</f>
        <v>#DIV/0!</v>
      </c>
      <c r="DH30" s="788" t="e">
        <f>DC30/DD30-1</f>
        <v>#DIV/0!</v>
      </c>
      <c r="DI30" s="1759"/>
      <c r="DJ30" s="1794"/>
      <c r="DK30" s="1795"/>
      <c r="DL30" s="1778"/>
      <c r="DM30" s="1778"/>
      <c r="DN30" s="1778"/>
      <c r="DO30" s="1778"/>
      <c r="DP30" s="1778"/>
      <c r="DQ30" s="1778"/>
      <c r="DR30" s="1778"/>
      <c r="DS30" s="1778"/>
      <c r="DT30" s="1778"/>
      <c r="DU30" s="1778"/>
      <c r="DV30" s="1778"/>
      <c r="DW30" s="1778"/>
      <c r="DX30" s="389">
        <f t="shared" si="4"/>
        <v>0</v>
      </c>
      <c r="DY30" s="389">
        <f t="shared" si="5"/>
        <v>0</v>
      </c>
      <c r="DZ30" s="389">
        <f t="shared" si="6"/>
        <v>0</v>
      </c>
      <c r="EA30" s="1778"/>
      <c r="EB30" s="1778"/>
      <c r="EC30" s="1778"/>
      <c r="ED30" s="1778"/>
      <c r="EE30" s="1778"/>
      <c r="EF30" s="1778"/>
      <c r="EG30" s="1778"/>
      <c r="EH30" s="1778"/>
      <c r="EI30" s="1778"/>
      <c r="EJ30" s="1778"/>
      <c r="EK30" s="1778"/>
      <c r="EL30" s="1778"/>
      <c r="EM30" s="1778"/>
      <c r="EN30" s="1778"/>
      <c r="EO30" s="1778"/>
      <c r="EP30" s="1778"/>
      <c r="EQ30" s="1778"/>
      <c r="ER30" s="1778"/>
      <c r="ES30" s="1778"/>
      <c r="ET30" s="1778"/>
      <c r="EU30" s="1778"/>
      <c r="EV30" s="1778"/>
      <c r="EW30" s="1778"/>
      <c r="EX30" s="1778"/>
      <c r="EY30" s="1778"/>
      <c r="EZ30" s="1778"/>
      <c r="FA30" s="1778"/>
      <c r="FB30" s="1778"/>
      <c r="FC30" s="1778"/>
      <c r="FD30" s="1778"/>
      <c r="FE30" s="1778"/>
      <c r="FF30" s="1778"/>
      <c r="FG30" s="1778"/>
      <c r="FH30" s="1778"/>
      <c r="FI30" s="1778"/>
      <c r="FJ30" s="1778"/>
      <c r="FK30" s="1778"/>
      <c r="FL30" s="1778"/>
      <c r="FM30" s="1778"/>
      <c r="FN30" s="1778"/>
      <c r="FO30" s="1778"/>
      <c r="FP30" s="1778"/>
      <c r="FQ30" s="1778"/>
      <c r="FR30" s="1778"/>
      <c r="FS30" s="1778"/>
      <c r="FT30" s="1778"/>
      <c r="FU30" s="1778"/>
      <c r="FV30" s="1778"/>
      <c r="FW30" s="1778"/>
      <c r="FX30" s="1778"/>
      <c r="FY30" s="1778"/>
    </row>
    <row r="31" spans="1:181" s="1863" customFormat="1" ht="13" hidden="1">
      <c r="A31" s="1857"/>
      <c r="B31" s="1858"/>
      <c r="C31" s="665" t="s">
        <v>1014</v>
      </c>
      <c r="D31" s="1809"/>
      <c r="E31" s="1859"/>
      <c r="F31" s="1860"/>
      <c r="G31" s="1860"/>
      <c r="H31" s="1781"/>
      <c r="I31" s="245"/>
      <c r="J31" s="1809"/>
      <c r="K31" s="1859"/>
      <c r="L31" s="1860"/>
      <c r="M31" s="1860"/>
      <c r="N31" s="1781"/>
      <c r="O31" s="1810"/>
      <c r="P31" s="1809"/>
      <c r="Q31" s="1859"/>
      <c r="R31" s="1860"/>
      <c r="S31" s="1860"/>
      <c r="T31" s="1781"/>
      <c r="U31" s="245"/>
      <c r="V31" s="1809"/>
      <c r="W31" s="1859"/>
      <c r="X31" s="1859"/>
      <c r="Y31" s="1860"/>
      <c r="Z31" s="1860"/>
      <c r="AA31" s="1860"/>
      <c r="AB31" s="1781"/>
      <c r="AC31" s="245"/>
      <c r="AD31" s="1809"/>
      <c r="AE31" s="1859"/>
      <c r="AF31" s="1859"/>
      <c r="AG31" s="1860"/>
      <c r="AH31" s="1860"/>
      <c r="AI31" s="1860"/>
      <c r="AJ31" s="1781"/>
      <c r="AK31" s="245"/>
      <c r="AL31" s="1809"/>
      <c r="AM31" s="1859"/>
      <c r="AN31" s="1859"/>
      <c r="AO31" s="1859"/>
      <c r="AP31" s="1860"/>
      <c r="AQ31" s="1860"/>
      <c r="AR31" s="1860"/>
      <c r="AS31" s="1781"/>
      <c r="AT31" s="245"/>
      <c r="AU31" s="1809"/>
      <c r="AV31" s="1859"/>
      <c r="AW31" s="1859"/>
      <c r="AX31" s="1860"/>
      <c r="AY31" s="1860"/>
      <c r="AZ31" s="1860"/>
      <c r="BA31" s="1781"/>
      <c r="BB31" s="411"/>
      <c r="BC31" s="1809"/>
      <c r="BD31" s="1859"/>
      <c r="BE31" s="1859"/>
      <c r="BF31" s="1860"/>
      <c r="BG31" s="1860"/>
      <c r="BH31" s="1860"/>
      <c r="BI31" s="1781"/>
      <c r="BJ31" s="412"/>
      <c r="BK31" s="1809"/>
      <c r="BL31" s="1859"/>
      <c r="BM31" s="1859"/>
      <c r="BN31" s="1859"/>
      <c r="BO31" s="1860"/>
      <c r="BP31" s="1860"/>
      <c r="BQ31" s="1860"/>
      <c r="BR31" s="1781"/>
      <c r="BS31" s="411"/>
      <c r="BT31" s="1809"/>
      <c r="BU31" s="1859"/>
      <c r="BV31" s="1859"/>
      <c r="BW31" s="1860"/>
      <c r="BX31" s="1860"/>
      <c r="BY31" s="1860"/>
      <c r="BZ31" s="1781"/>
      <c r="CA31" s="411"/>
      <c r="CB31" s="1809"/>
      <c r="CC31" s="1859"/>
      <c r="CD31" s="1859"/>
      <c r="CE31" s="1860"/>
      <c r="CF31" s="1860"/>
      <c r="CG31" s="1860"/>
      <c r="CH31" s="1781"/>
      <c r="CI31" s="411"/>
      <c r="CJ31" s="1809"/>
      <c r="CK31" s="1859"/>
      <c r="CL31" s="1859"/>
      <c r="CM31" s="1860"/>
      <c r="CN31" s="1860"/>
      <c r="CO31" s="1860"/>
      <c r="CP31" s="1781"/>
      <c r="CQ31" s="411"/>
      <c r="CR31" s="966"/>
      <c r="CS31" s="1860"/>
      <c r="CT31" s="1860"/>
      <c r="CU31" s="1860"/>
      <c r="CV31" s="1860"/>
      <c r="CW31" s="1860"/>
      <c r="CX31" s="716" t="str">
        <f t="shared" si="14"/>
        <v>-</v>
      </c>
      <c r="CY31" s="1856"/>
      <c r="CZ31" s="1856"/>
      <c r="DA31" s="1859"/>
      <c r="DB31" s="1859"/>
      <c r="DC31" s="1859"/>
      <c r="DD31" s="1860"/>
      <c r="DE31" s="245"/>
      <c r="DF31" s="1860"/>
      <c r="DG31" s="1860"/>
      <c r="DH31" s="1861"/>
      <c r="DI31" s="1862"/>
      <c r="DJ31" s="1794"/>
      <c r="DK31" s="1795"/>
      <c r="DL31" s="1778"/>
      <c r="DM31" s="1778"/>
      <c r="DN31" s="1778"/>
      <c r="DO31" s="1778"/>
      <c r="DP31" s="1778"/>
      <c r="DQ31" s="1778"/>
      <c r="DR31" s="1778"/>
      <c r="DS31" s="1778"/>
      <c r="DT31" s="1778"/>
      <c r="DU31" s="1778"/>
      <c r="DV31" s="1778"/>
      <c r="DW31" s="1778"/>
      <c r="DX31" s="389">
        <f t="shared" si="4"/>
        <v>0</v>
      </c>
      <c r="DY31" s="389">
        <f t="shared" si="5"/>
        <v>0</v>
      </c>
      <c r="DZ31" s="389">
        <f t="shared" si="6"/>
        <v>0</v>
      </c>
      <c r="EA31" s="1778"/>
      <c r="EB31" s="1778"/>
      <c r="EC31" s="1778"/>
      <c r="ED31" s="1778"/>
      <c r="EE31" s="1778"/>
      <c r="EF31" s="1778"/>
      <c r="EG31" s="1778"/>
      <c r="EH31" s="1778"/>
      <c r="EI31" s="1778"/>
      <c r="EJ31" s="1778"/>
      <c r="EK31" s="1778"/>
      <c r="EL31" s="1778"/>
      <c r="EM31" s="1778"/>
      <c r="EN31" s="1778"/>
      <c r="EO31" s="1778"/>
      <c r="EP31" s="1778"/>
      <c r="EQ31" s="1778"/>
      <c r="ER31" s="1778"/>
      <c r="ES31" s="1778"/>
      <c r="ET31" s="1778"/>
      <c r="EU31" s="1778"/>
      <c r="EV31" s="1778"/>
      <c r="EW31" s="1778"/>
      <c r="EX31" s="1778"/>
      <c r="EY31" s="1778"/>
      <c r="EZ31" s="1778"/>
      <c r="FA31" s="1778"/>
      <c r="FB31" s="1778"/>
      <c r="FC31" s="1778"/>
      <c r="FD31" s="1778"/>
      <c r="FE31" s="1778"/>
      <c r="FF31" s="1778"/>
      <c r="FG31" s="1778"/>
      <c r="FH31" s="1778"/>
      <c r="FI31" s="1778"/>
      <c r="FJ31" s="1778"/>
      <c r="FK31" s="1778"/>
      <c r="FL31" s="1778"/>
      <c r="FM31" s="1778"/>
      <c r="FN31" s="1778"/>
      <c r="FO31" s="1778"/>
      <c r="FP31" s="1778"/>
      <c r="FQ31" s="1778"/>
      <c r="FR31" s="1778"/>
      <c r="FS31" s="1778"/>
      <c r="FT31" s="1778"/>
      <c r="FU31" s="1778"/>
      <c r="FV31" s="1778"/>
      <c r="FW31" s="1778"/>
      <c r="FX31" s="1778"/>
      <c r="FY31" s="1778"/>
    </row>
    <row r="32" spans="1:181" s="1863" customFormat="1" ht="13" hidden="1">
      <c r="A32" s="1857"/>
      <c r="B32" s="1858"/>
      <c r="C32" s="665" t="s">
        <v>1015</v>
      </c>
      <c r="D32" s="1809"/>
      <c r="E32" s="1859"/>
      <c r="F32" s="1860"/>
      <c r="G32" s="1860"/>
      <c r="H32" s="1781"/>
      <c r="I32" s="245"/>
      <c r="J32" s="1809"/>
      <c r="K32" s="1859"/>
      <c r="L32" s="1860"/>
      <c r="M32" s="1860"/>
      <c r="N32" s="1781"/>
      <c r="O32" s="1810"/>
      <c r="P32" s="1809"/>
      <c r="Q32" s="1859"/>
      <c r="R32" s="1860"/>
      <c r="S32" s="1860"/>
      <c r="T32" s="1781"/>
      <c r="U32" s="245"/>
      <c r="V32" s="1809"/>
      <c r="W32" s="1859"/>
      <c r="X32" s="1859"/>
      <c r="Y32" s="1860"/>
      <c r="Z32" s="1860"/>
      <c r="AA32" s="1860"/>
      <c r="AB32" s="1781"/>
      <c r="AC32" s="245"/>
      <c r="AD32" s="1809"/>
      <c r="AE32" s="1859"/>
      <c r="AF32" s="1859"/>
      <c r="AG32" s="1860"/>
      <c r="AH32" s="1860"/>
      <c r="AI32" s="1860"/>
      <c r="AJ32" s="1781"/>
      <c r="AK32" s="245"/>
      <c r="AL32" s="1809"/>
      <c r="AM32" s="1859"/>
      <c r="AN32" s="1859"/>
      <c r="AO32" s="1859"/>
      <c r="AP32" s="1860"/>
      <c r="AQ32" s="1860"/>
      <c r="AR32" s="1860"/>
      <c r="AS32" s="1781"/>
      <c r="AT32" s="245"/>
      <c r="AU32" s="1809"/>
      <c r="AV32" s="1859"/>
      <c r="AW32" s="1859"/>
      <c r="AX32" s="1860"/>
      <c r="AY32" s="1860"/>
      <c r="AZ32" s="1860"/>
      <c r="BA32" s="1781"/>
      <c r="BB32" s="411"/>
      <c r="BC32" s="1809"/>
      <c r="BD32" s="1859"/>
      <c r="BE32" s="1859"/>
      <c r="BF32" s="1860"/>
      <c r="BG32" s="1860"/>
      <c r="BH32" s="1860"/>
      <c r="BI32" s="1781"/>
      <c r="BJ32" s="412"/>
      <c r="BK32" s="1809"/>
      <c r="BL32" s="1859"/>
      <c r="BM32" s="1859"/>
      <c r="BN32" s="1859"/>
      <c r="BO32" s="1860"/>
      <c r="BP32" s="1860"/>
      <c r="BQ32" s="1860"/>
      <c r="BR32" s="1781"/>
      <c r="BS32" s="411"/>
      <c r="BT32" s="1809"/>
      <c r="BU32" s="1859"/>
      <c r="BV32" s="1859"/>
      <c r="BW32" s="1860"/>
      <c r="BX32" s="1860"/>
      <c r="BY32" s="1860"/>
      <c r="BZ32" s="1781"/>
      <c r="CA32" s="411"/>
      <c r="CB32" s="1809"/>
      <c r="CC32" s="1859"/>
      <c r="CD32" s="1859"/>
      <c r="CE32" s="1860"/>
      <c r="CF32" s="1860"/>
      <c r="CG32" s="1860"/>
      <c r="CH32" s="1781"/>
      <c r="CI32" s="411"/>
      <c r="CJ32" s="1809"/>
      <c r="CK32" s="1859"/>
      <c r="CL32" s="1859"/>
      <c r="CM32" s="1860"/>
      <c r="CN32" s="1860"/>
      <c r="CO32" s="1860"/>
      <c r="CP32" s="1781"/>
      <c r="CQ32" s="411"/>
      <c r="CR32" s="966"/>
      <c r="CS32" s="1860"/>
      <c r="CT32" s="1860"/>
      <c r="CU32" s="1860"/>
      <c r="CV32" s="1860"/>
      <c r="CW32" s="1860"/>
      <c r="CX32" s="716" t="str">
        <f t="shared" si="14"/>
        <v>-</v>
      </c>
      <c r="CY32" s="1856"/>
      <c r="CZ32" s="1856"/>
      <c r="DA32" s="1859"/>
      <c r="DB32" s="1859"/>
      <c r="DC32" s="1859"/>
      <c r="DD32" s="1860"/>
      <c r="DE32" s="245"/>
      <c r="DF32" s="1860"/>
      <c r="DG32" s="1860"/>
      <c r="DH32" s="1861"/>
      <c r="DI32" s="1862"/>
      <c r="DJ32" s="1794"/>
      <c r="DK32" s="1795"/>
      <c r="DL32" s="1778"/>
      <c r="DM32" s="1778"/>
      <c r="DN32" s="1778"/>
      <c r="DO32" s="1778"/>
      <c r="DP32" s="1778"/>
      <c r="DQ32" s="1778"/>
      <c r="DR32" s="1778"/>
      <c r="DS32" s="1778"/>
      <c r="DT32" s="1778"/>
      <c r="DU32" s="1778"/>
      <c r="DV32" s="1778"/>
      <c r="DW32" s="1778"/>
      <c r="DX32" s="389">
        <f t="shared" si="4"/>
        <v>0</v>
      </c>
      <c r="DY32" s="389">
        <f t="shared" si="5"/>
        <v>0</v>
      </c>
      <c r="DZ32" s="389">
        <f t="shared" si="6"/>
        <v>0</v>
      </c>
      <c r="EA32" s="1778"/>
      <c r="EB32" s="1778"/>
      <c r="EC32" s="1778"/>
      <c r="ED32" s="1778"/>
      <c r="EE32" s="1778"/>
      <c r="EF32" s="1778"/>
      <c r="EG32" s="1778"/>
      <c r="EH32" s="1778"/>
      <c r="EI32" s="1778"/>
      <c r="EJ32" s="1778"/>
      <c r="EK32" s="1778"/>
      <c r="EL32" s="1778"/>
      <c r="EM32" s="1778"/>
      <c r="EN32" s="1778"/>
      <c r="EO32" s="1778"/>
      <c r="EP32" s="1778"/>
      <c r="EQ32" s="1778"/>
      <c r="ER32" s="1778"/>
      <c r="ES32" s="1778"/>
      <c r="ET32" s="1778"/>
      <c r="EU32" s="1778"/>
      <c r="EV32" s="1778"/>
      <c r="EW32" s="1778"/>
      <c r="EX32" s="1778"/>
      <c r="EY32" s="1778"/>
      <c r="EZ32" s="1778"/>
      <c r="FA32" s="1778"/>
      <c r="FB32" s="1778"/>
      <c r="FC32" s="1778"/>
      <c r="FD32" s="1778"/>
      <c r="FE32" s="1778"/>
      <c r="FF32" s="1778"/>
      <c r="FG32" s="1778"/>
      <c r="FH32" s="1778"/>
      <c r="FI32" s="1778"/>
      <c r="FJ32" s="1778"/>
      <c r="FK32" s="1778"/>
      <c r="FL32" s="1778"/>
      <c r="FM32" s="1778"/>
      <c r="FN32" s="1778"/>
      <c r="FO32" s="1778"/>
      <c r="FP32" s="1778"/>
      <c r="FQ32" s="1778"/>
      <c r="FR32" s="1778"/>
      <c r="FS32" s="1778"/>
      <c r="FT32" s="1778"/>
      <c r="FU32" s="1778"/>
      <c r="FV32" s="1778"/>
      <c r="FW32" s="1778"/>
      <c r="FX32" s="1778"/>
      <c r="FY32" s="1778"/>
    </row>
    <row r="33" spans="1:181" s="1760" customFormat="1" ht="15" customHeight="1">
      <c r="A33" s="452"/>
      <c r="B33" s="1803" t="s">
        <v>1016</v>
      </c>
      <c r="C33" s="665" t="s">
        <v>1017</v>
      </c>
      <c r="D33" s="415"/>
      <c r="E33" s="145"/>
      <c r="F33" s="145"/>
      <c r="G33" s="966"/>
      <c r="H33" s="1782"/>
      <c r="I33" s="245"/>
      <c r="J33" s="415"/>
      <c r="K33" s="145"/>
      <c r="L33" s="145"/>
      <c r="M33" s="966"/>
      <c r="N33" s="1782"/>
      <c r="O33" s="1810"/>
      <c r="P33" s="415"/>
      <c r="Q33" s="145"/>
      <c r="R33" s="145"/>
      <c r="S33" s="966"/>
      <c r="T33" s="1782"/>
      <c r="U33" s="245"/>
      <c r="V33" s="415"/>
      <c r="W33" s="145"/>
      <c r="X33" s="145"/>
      <c r="Y33" s="145"/>
      <c r="Z33" s="145"/>
      <c r="AA33" s="966"/>
      <c r="AB33" s="1781"/>
      <c r="AC33" s="245"/>
      <c r="AD33" s="415"/>
      <c r="AE33" s="145"/>
      <c r="AF33" s="145"/>
      <c r="AG33" s="145"/>
      <c r="AH33" s="145"/>
      <c r="AI33" s="966"/>
      <c r="AJ33" s="1781"/>
      <c r="AK33" s="245"/>
      <c r="AL33" s="415"/>
      <c r="AM33" s="145"/>
      <c r="AN33" s="145"/>
      <c r="AO33" s="145"/>
      <c r="AP33" s="145"/>
      <c r="AQ33" s="145"/>
      <c r="AR33" s="966"/>
      <c r="AS33" s="1781"/>
      <c r="AT33" s="245"/>
      <c r="AU33" s="415"/>
      <c r="AV33" s="145"/>
      <c r="AW33" s="145"/>
      <c r="AX33" s="145"/>
      <c r="AY33" s="145"/>
      <c r="AZ33" s="966"/>
      <c r="BA33" s="1782"/>
      <c r="BB33" s="411"/>
      <c r="BC33" s="415"/>
      <c r="BD33" s="145"/>
      <c r="BE33" s="145"/>
      <c r="BF33" s="145"/>
      <c r="BG33" s="145"/>
      <c r="BH33" s="966"/>
      <c r="BI33" s="1782"/>
      <c r="BJ33" s="412"/>
      <c r="BK33" s="1864"/>
      <c r="BL33" s="145"/>
      <c r="BM33" s="145"/>
      <c r="BN33" s="145"/>
      <c r="BO33" s="145"/>
      <c r="BP33" s="145"/>
      <c r="BQ33" s="966"/>
      <c r="BR33" s="1782"/>
      <c r="BS33" s="411"/>
      <c r="BT33" s="1864"/>
      <c r="BU33" s="145"/>
      <c r="BV33" s="145"/>
      <c r="BW33" s="145"/>
      <c r="BX33" s="145"/>
      <c r="BY33" s="966"/>
      <c r="BZ33" s="1782"/>
      <c r="CA33" s="411"/>
      <c r="CB33" s="1864"/>
      <c r="CC33" s="145"/>
      <c r="CD33" s="145"/>
      <c r="CE33" s="145"/>
      <c r="CF33" s="145"/>
      <c r="CG33" s="966"/>
      <c r="CH33" s="1782"/>
      <c r="CI33" s="411"/>
      <c r="CJ33" s="1864"/>
      <c r="CK33" s="145"/>
      <c r="CL33" s="145"/>
      <c r="CM33" s="145"/>
      <c r="CN33" s="145"/>
      <c r="CO33" s="966"/>
      <c r="CP33" s="1782"/>
      <c r="CQ33" s="411"/>
      <c r="CR33" s="966"/>
      <c r="CS33" s="277"/>
      <c r="CT33" s="966"/>
      <c r="CU33" s="966">
        <f>CR33-CS33</f>
        <v>0</v>
      </c>
      <c r="CV33" s="966">
        <f>CR33-CT33</f>
        <v>0</v>
      </c>
      <c r="CW33" s="966"/>
      <c r="CX33" s="716" t="str">
        <f t="shared" si="14"/>
        <v>-</v>
      </c>
      <c r="CY33" s="414"/>
      <c r="CZ33" s="1856"/>
      <c r="DA33" s="145"/>
      <c r="DB33" s="145"/>
      <c r="DC33" s="145"/>
      <c r="DD33" s="966"/>
      <c r="DE33" s="245" t="e">
        <f>CZ33/DD33-1</f>
        <v>#DIV/0!</v>
      </c>
      <c r="DF33" s="245" t="e">
        <f>DA33/DD33-1</f>
        <v>#DIV/0!</v>
      </c>
      <c r="DG33" s="245" t="e">
        <f>DB33/DD33-1</f>
        <v>#DIV/0!</v>
      </c>
      <c r="DH33" s="788" t="e">
        <f>DC33/DD33-1</f>
        <v>#DIV/0!</v>
      </c>
      <c r="DI33" s="1759"/>
      <c r="DJ33" s="1794"/>
      <c r="DK33" s="1795"/>
      <c r="DL33" s="1778"/>
      <c r="DM33" s="1778"/>
      <c r="DN33" s="1778"/>
      <c r="DO33" s="1778"/>
      <c r="DP33" s="1778"/>
      <c r="DQ33" s="1778"/>
      <c r="DR33" s="1778"/>
      <c r="DS33" s="1778"/>
      <c r="DT33" s="1778"/>
      <c r="DU33" s="1778"/>
      <c r="DV33" s="1778"/>
      <c r="DW33" s="1778"/>
      <c r="DX33" s="389">
        <f t="shared" si="4"/>
        <v>0</v>
      </c>
      <c r="DY33" s="389">
        <f t="shared" si="5"/>
        <v>0</v>
      </c>
      <c r="DZ33" s="389">
        <f t="shared" si="6"/>
        <v>0</v>
      </c>
      <c r="EA33" s="1778"/>
      <c r="EB33" s="1778"/>
      <c r="EC33" s="1778"/>
      <c r="ED33" s="1778"/>
      <c r="EE33" s="1778"/>
      <c r="EF33" s="1778"/>
      <c r="EG33" s="1778"/>
      <c r="EH33" s="1778"/>
      <c r="EI33" s="1778"/>
      <c r="EJ33" s="1778"/>
      <c r="EK33" s="1778"/>
      <c r="EL33" s="1778"/>
      <c r="EM33" s="1778"/>
      <c r="EN33" s="1778"/>
      <c r="EO33" s="1778"/>
      <c r="EP33" s="1778"/>
      <c r="EQ33" s="1778"/>
      <c r="ER33" s="1778"/>
      <c r="ES33" s="1778"/>
      <c r="ET33" s="1778"/>
      <c r="EU33" s="1778"/>
      <c r="EV33" s="1778"/>
      <c r="EW33" s="1778"/>
      <c r="EX33" s="1778"/>
      <c r="EY33" s="1778"/>
      <c r="EZ33" s="1778"/>
      <c r="FA33" s="1778"/>
      <c r="FB33" s="1778"/>
      <c r="FC33" s="1778"/>
      <c r="FD33" s="1778"/>
      <c r="FE33" s="1778"/>
      <c r="FF33" s="1778"/>
      <c r="FG33" s="1778"/>
      <c r="FH33" s="1778"/>
      <c r="FI33" s="1778"/>
      <c r="FJ33" s="1778"/>
      <c r="FK33" s="1778"/>
      <c r="FL33" s="1778"/>
      <c r="FM33" s="1778"/>
      <c r="FN33" s="1778"/>
      <c r="FO33" s="1778"/>
      <c r="FP33" s="1778"/>
      <c r="FQ33" s="1778"/>
      <c r="FR33" s="1778"/>
      <c r="FS33" s="1778"/>
      <c r="FT33" s="1778"/>
      <c r="FU33" s="1778"/>
      <c r="FV33" s="1778"/>
      <c r="FW33" s="1778"/>
      <c r="FX33" s="1778"/>
      <c r="FY33" s="1778"/>
    </row>
    <row r="34" spans="1:181" s="1812" customFormat="1" ht="15" customHeight="1">
      <c r="A34" s="1865"/>
      <c r="B34" s="1808" t="s">
        <v>1018</v>
      </c>
      <c r="C34" s="665" t="s">
        <v>1019</v>
      </c>
      <c r="D34" s="1809"/>
      <c r="E34" s="245"/>
      <c r="F34" s="245"/>
      <c r="G34" s="245"/>
      <c r="H34" s="1781"/>
      <c r="I34" s="245"/>
      <c r="J34" s="1809"/>
      <c r="K34" s="245"/>
      <c r="L34" s="245"/>
      <c r="M34" s="245"/>
      <c r="N34" s="1781"/>
      <c r="O34" s="1810"/>
      <c r="P34" s="1809"/>
      <c r="Q34" s="245"/>
      <c r="R34" s="245"/>
      <c r="S34" s="245"/>
      <c r="T34" s="1781"/>
      <c r="U34" s="245"/>
      <c r="V34" s="1809"/>
      <c r="W34" s="245"/>
      <c r="X34" s="245"/>
      <c r="Y34" s="245"/>
      <c r="Z34" s="245"/>
      <c r="AA34" s="245"/>
      <c r="AB34" s="1781"/>
      <c r="AC34" s="245"/>
      <c r="AD34" s="1809"/>
      <c r="AE34" s="245"/>
      <c r="AF34" s="245"/>
      <c r="AG34" s="245"/>
      <c r="AH34" s="245"/>
      <c r="AI34" s="245"/>
      <c r="AJ34" s="1781"/>
      <c r="AK34" s="245"/>
      <c r="AL34" s="1809"/>
      <c r="AM34" s="245"/>
      <c r="AN34" s="245"/>
      <c r="AO34" s="245"/>
      <c r="AP34" s="245"/>
      <c r="AQ34" s="245"/>
      <c r="AR34" s="245"/>
      <c r="AS34" s="1781"/>
      <c r="AT34" s="245"/>
      <c r="AU34" s="1809"/>
      <c r="AV34" s="245"/>
      <c r="AW34" s="245"/>
      <c r="AX34" s="245"/>
      <c r="AY34" s="245"/>
      <c r="AZ34" s="245"/>
      <c r="BA34" s="1781"/>
      <c r="BB34" s="411"/>
      <c r="BC34" s="1809"/>
      <c r="BD34" s="245"/>
      <c r="BE34" s="245"/>
      <c r="BF34" s="245"/>
      <c r="BG34" s="245"/>
      <c r="BH34" s="245"/>
      <c r="BI34" s="1781"/>
      <c r="BJ34" s="411"/>
      <c r="BK34" s="1809"/>
      <c r="BL34" s="245"/>
      <c r="BM34" s="245"/>
      <c r="BN34" s="245"/>
      <c r="BO34" s="245"/>
      <c r="BP34" s="245"/>
      <c r="BQ34" s="245"/>
      <c r="BR34" s="1781"/>
      <c r="BS34" s="411"/>
      <c r="BT34" s="1809"/>
      <c r="BU34" s="245"/>
      <c r="BV34" s="245"/>
      <c r="BW34" s="245"/>
      <c r="BX34" s="245"/>
      <c r="BY34" s="245"/>
      <c r="BZ34" s="1781"/>
      <c r="CA34" s="411"/>
      <c r="CB34" s="1809"/>
      <c r="CC34" s="245"/>
      <c r="CD34" s="245"/>
      <c r="CE34" s="245"/>
      <c r="CF34" s="245"/>
      <c r="CG34" s="245"/>
      <c r="CH34" s="1781"/>
      <c r="CI34" s="411"/>
      <c r="CJ34" s="1809"/>
      <c r="CK34" s="1809"/>
      <c r="CL34" s="1809"/>
      <c r="CM34" s="245"/>
      <c r="CN34" s="245"/>
      <c r="CO34" s="245"/>
      <c r="CP34" s="1781"/>
      <c r="CQ34" s="411"/>
      <c r="CR34" s="245"/>
      <c r="CS34" s="245"/>
      <c r="CT34" s="245"/>
      <c r="CU34" s="245">
        <f>CR34-CS34</f>
        <v>0</v>
      </c>
      <c r="CV34" s="245">
        <f>CR34-CT34</f>
        <v>0</v>
      </c>
      <c r="CW34" s="245"/>
      <c r="CX34" s="716" t="str">
        <f t="shared" si="14"/>
        <v>-</v>
      </c>
      <c r="CY34" s="1810"/>
      <c r="CZ34" s="1810"/>
      <c r="DA34" s="245"/>
      <c r="DB34" s="245"/>
      <c r="DC34" s="245"/>
      <c r="DD34" s="245"/>
      <c r="DE34" s="245" t="e">
        <f>CZ34/DD34-1</f>
        <v>#DIV/0!</v>
      </c>
      <c r="DF34" s="245" t="e">
        <f>DA34/DD34-1</f>
        <v>#DIV/0!</v>
      </c>
      <c r="DG34" s="245" t="e">
        <f>DB34/DD34-1</f>
        <v>#DIV/0!</v>
      </c>
      <c r="DH34" s="788" t="e">
        <f>DC34/DD34-1</f>
        <v>#DIV/0!</v>
      </c>
      <c r="DI34" s="1811"/>
      <c r="DJ34" s="1866"/>
      <c r="DL34" s="1866"/>
      <c r="DM34" s="1866"/>
      <c r="DN34" s="1866"/>
      <c r="DO34" s="1866"/>
      <c r="DP34" s="1866"/>
      <c r="DQ34" s="1866"/>
      <c r="DR34" s="1866"/>
      <c r="DS34" s="1866"/>
      <c r="DT34" s="1866"/>
      <c r="DU34" s="1866"/>
      <c r="DV34" s="1866"/>
      <c r="DW34" s="1866"/>
      <c r="DX34" s="389">
        <f t="shared" si="4"/>
        <v>0</v>
      </c>
      <c r="DY34" s="389">
        <f t="shared" si="5"/>
        <v>0</v>
      </c>
      <c r="DZ34" s="389">
        <f t="shared" si="6"/>
        <v>0</v>
      </c>
      <c r="EA34" s="1866"/>
      <c r="EB34" s="1866"/>
      <c r="EC34" s="1866"/>
      <c r="ED34" s="1866"/>
      <c r="EE34" s="1866"/>
      <c r="EF34" s="1866"/>
      <c r="EG34" s="1866"/>
      <c r="EH34" s="1866"/>
      <c r="EI34" s="1866"/>
      <c r="EJ34" s="1866"/>
      <c r="EK34" s="1866"/>
      <c r="EL34" s="1866"/>
      <c r="EM34" s="1866"/>
      <c r="EN34" s="1866"/>
      <c r="EO34" s="1866"/>
      <c r="EP34" s="1866"/>
      <c r="EQ34" s="1866"/>
      <c r="ER34" s="1866"/>
      <c r="ES34" s="1866"/>
      <c r="ET34" s="1866"/>
      <c r="EU34" s="1866"/>
      <c r="EV34" s="1866"/>
      <c r="EW34" s="1866"/>
      <c r="EX34" s="1866"/>
      <c r="EY34" s="1866"/>
      <c r="EZ34" s="1866"/>
      <c r="FA34" s="1866"/>
      <c r="FB34" s="1866"/>
      <c r="FC34" s="1866"/>
      <c r="FD34" s="1866"/>
      <c r="FE34" s="1866"/>
      <c r="FF34" s="1866"/>
      <c r="FG34" s="1866"/>
      <c r="FH34" s="1866"/>
      <c r="FI34" s="1866"/>
      <c r="FJ34" s="1866"/>
      <c r="FK34" s="1866"/>
      <c r="FL34" s="1866"/>
      <c r="FM34" s="1866"/>
      <c r="FN34" s="1866"/>
      <c r="FO34" s="1866"/>
      <c r="FP34" s="1866"/>
      <c r="FQ34" s="1866"/>
      <c r="FR34" s="1866"/>
      <c r="FS34" s="1866"/>
      <c r="FT34" s="1866"/>
      <c r="FU34" s="1866"/>
      <c r="FV34" s="1866"/>
      <c r="FW34" s="1866"/>
      <c r="FX34" s="1866"/>
      <c r="FY34" s="1866"/>
    </row>
    <row r="35" spans="1:181" s="1760" customFormat="1" ht="15" customHeight="1">
      <c r="A35" s="452"/>
      <c r="B35" s="1803" t="s">
        <v>994</v>
      </c>
      <c r="C35" s="665" t="s">
        <v>1020</v>
      </c>
      <c r="D35" s="415"/>
      <c r="E35" s="145"/>
      <c r="F35" s="145"/>
      <c r="G35" s="145"/>
      <c r="H35" s="1781"/>
      <c r="I35" s="245"/>
      <c r="J35" s="415"/>
      <c r="K35" s="145"/>
      <c r="L35" s="145"/>
      <c r="M35" s="145"/>
      <c r="N35" s="1781"/>
      <c r="O35" s="1810"/>
      <c r="P35" s="415"/>
      <c r="Q35" s="145"/>
      <c r="R35" s="145"/>
      <c r="S35" s="145"/>
      <c r="T35" s="1781"/>
      <c r="U35" s="245"/>
      <c r="V35" s="415"/>
      <c r="W35" s="145"/>
      <c r="X35" s="145"/>
      <c r="Y35" s="145"/>
      <c r="Z35" s="145"/>
      <c r="AA35" s="145"/>
      <c r="AB35" s="1781"/>
      <c r="AC35" s="245"/>
      <c r="AD35" s="415"/>
      <c r="AE35" s="145"/>
      <c r="AF35" s="145"/>
      <c r="AG35" s="145"/>
      <c r="AH35" s="145"/>
      <c r="AI35" s="145"/>
      <c r="AJ35" s="1781"/>
      <c r="AK35" s="245"/>
      <c r="AL35" s="415"/>
      <c r="AM35" s="145"/>
      <c r="AN35" s="145"/>
      <c r="AO35" s="145"/>
      <c r="AP35" s="145"/>
      <c r="AQ35" s="145"/>
      <c r="AR35" s="145"/>
      <c r="AS35" s="1781"/>
      <c r="AT35" s="245"/>
      <c r="AU35" s="415"/>
      <c r="AV35" s="145"/>
      <c r="AW35" s="145"/>
      <c r="AX35" s="145"/>
      <c r="AY35" s="145"/>
      <c r="AZ35" s="145"/>
      <c r="BA35" s="1781"/>
      <c r="BB35" s="411"/>
      <c r="BC35" s="415"/>
      <c r="BD35" s="145"/>
      <c r="BE35" s="145"/>
      <c r="BF35" s="145"/>
      <c r="BG35" s="145"/>
      <c r="BH35" s="145"/>
      <c r="BI35" s="1781"/>
      <c r="BJ35" s="412"/>
      <c r="BK35" s="415"/>
      <c r="BL35" s="145"/>
      <c r="BM35" s="145"/>
      <c r="BN35" s="145"/>
      <c r="BO35" s="145"/>
      <c r="BP35" s="145"/>
      <c r="BQ35" s="145"/>
      <c r="BR35" s="1781"/>
      <c r="BS35" s="411"/>
      <c r="BT35" s="415"/>
      <c r="BU35" s="145"/>
      <c r="BV35" s="145"/>
      <c r="BW35" s="145"/>
      <c r="BX35" s="145"/>
      <c r="BY35" s="145"/>
      <c r="BZ35" s="1781"/>
      <c r="CA35" s="411"/>
      <c r="CB35" s="415"/>
      <c r="CC35" s="145"/>
      <c r="CD35" s="145"/>
      <c r="CE35" s="145"/>
      <c r="CF35" s="145"/>
      <c r="CG35" s="145"/>
      <c r="CH35" s="1781"/>
      <c r="CI35" s="411"/>
      <c r="CJ35" s="415"/>
      <c r="CK35" s="145"/>
      <c r="CL35" s="145"/>
      <c r="CM35" s="145"/>
      <c r="CN35" s="145"/>
      <c r="CO35" s="145"/>
      <c r="CP35" s="1781"/>
      <c r="CQ35" s="411"/>
      <c r="CR35" s="966"/>
      <c r="CS35" s="145"/>
      <c r="CT35" s="966"/>
      <c r="CU35" s="966">
        <f>CR35-CS35</f>
        <v>0</v>
      </c>
      <c r="CV35" s="966">
        <f>CR35-CT35</f>
        <v>0</v>
      </c>
      <c r="CW35" s="966"/>
      <c r="CX35" s="716" t="str">
        <f t="shared" si="14"/>
        <v>-</v>
      </c>
      <c r="CY35" s="1867"/>
      <c r="CZ35" s="1856"/>
      <c r="DA35" s="145"/>
      <c r="DB35" s="145"/>
      <c r="DC35" s="145"/>
      <c r="DD35" s="145"/>
      <c r="DE35" s="245" t="e">
        <f>CZ35/DD35-1</f>
        <v>#DIV/0!</v>
      </c>
      <c r="DF35" s="245" t="e">
        <f>DA35/DD35-1</f>
        <v>#DIV/0!</v>
      </c>
      <c r="DG35" s="245" t="e">
        <f>DB35/DD35-1</f>
        <v>#DIV/0!</v>
      </c>
      <c r="DH35" s="788" t="e">
        <f>DC35/DD35-1</f>
        <v>#DIV/0!</v>
      </c>
      <c r="DI35" s="1759"/>
      <c r="DJ35" s="1794"/>
      <c r="DK35" s="1795"/>
      <c r="DL35" s="1778"/>
      <c r="DM35" s="1778"/>
      <c r="DN35" s="1778"/>
      <c r="DO35" s="1778"/>
      <c r="DP35" s="1778"/>
      <c r="DQ35" s="1778"/>
      <c r="DR35" s="1778"/>
      <c r="DS35" s="1778"/>
      <c r="DT35" s="1778"/>
      <c r="DU35" s="1778"/>
      <c r="DV35" s="1778"/>
      <c r="DW35" s="1778"/>
      <c r="DX35" s="389">
        <f t="shared" si="4"/>
        <v>0</v>
      </c>
      <c r="DY35" s="389">
        <f t="shared" si="5"/>
        <v>0</v>
      </c>
      <c r="DZ35" s="389">
        <f t="shared" si="6"/>
        <v>0</v>
      </c>
      <c r="EA35" s="1778"/>
      <c r="EB35" s="1778"/>
      <c r="EC35" s="1778"/>
      <c r="ED35" s="1778"/>
      <c r="EE35" s="1778"/>
      <c r="EF35" s="1778"/>
      <c r="EG35" s="1778"/>
      <c r="EH35" s="1778"/>
      <c r="EI35" s="1778"/>
      <c r="EJ35" s="1778"/>
      <c r="EK35" s="1778"/>
      <c r="EL35" s="1778"/>
      <c r="EM35" s="1778"/>
      <c r="EN35" s="1778"/>
      <c r="EO35" s="1778"/>
      <c r="EP35" s="1778"/>
      <c r="EQ35" s="1778"/>
      <c r="ER35" s="1778"/>
      <c r="ES35" s="1778"/>
      <c r="ET35" s="1778"/>
      <c r="EU35" s="1778"/>
      <c r="EV35" s="1778"/>
      <c r="EW35" s="1778"/>
      <c r="EX35" s="1778"/>
      <c r="EY35" s="1778"/>
      <c r="EZ35" s="1778"/>
      <c r="FA35" s="1778"/>
      <c r="FB35" s="1778"/>
      <c r="FC35" s="1778"/>
      <c r="FD35" s="1778"/>
      <c r="FE35" s="1778"/>
      <c r="FF35" s="1778"/>
      <c r="FG35" s="1778"/>
      <c r="FH35" s="1778"/>
      <c r="FI35" s="1778"/>
      <c r="FJ35" s="1778"/>
      <c r="FK35" s="1778"/>
      <c r="FL35" s="1778"/>
      <c r="FM35" s="1778"/>
      <c r="FN35" s="1778"/>
      <c r="FO35" s="1778"/>
      <c r="FP35" s="1778"/>
      <c r="FQ35" s="1778"/>
      <c r="FR35" s="1778"/>
      <c r="FS35" s="1778"/>
      <c r="FT35" s="1778"/>
      <c r="FU35" s="1778"/>
      <c r="FV35" s="1778"/>
      <c r="FW35" s="1778"/>
      <c r="FX35" s="1778"/>
      <c r="FY35" s="1778"/>
    </row>
    <row r="36" spans="1:181" s="1778" customFormat="1" ht="15" customHeight="1">
      <c r="A36" s="366"/>
      <c r="B36" s="1816" t="s">
        <v>1021</v>
      </c>
      <c r="C36" s="665" t="s">
        <v>1022</v>
      </c>
      <c r="D36" s="1775"/>
      <c r="E36" s="131"/>
      <c r="F36" s="131"/>
      <c r="G36" s="131"/>
      <c r="H36" s="1765"/>
      <c r="I36" s="716"/>
      <c r="J36" s="1775"/>
      <c r="K36" s="131"/>
      <c r="L36" s="131"/>
      <c r="M36" s="131"/>
      <c r="N36" s="1765"/>
      <c r="O36" s="1790"/>
      <c r="P36" s="1775"/>
      <c r="Q36" s="131"/>
      <c r="R36" s="131"/>
      <c r="S36" s="131"/>
      <c r="T36" s="1765"/>
      <c r="U36" s="716"/>
      <c r="V36" s="1775"/>
      <c r="W36" s="131"/>
      <c r="X36" s="131"/>
      <c r="Y36" s="131"/>
      <c r="Z36" s="131"/>
      <c r="AA36" s="131"/>
      <c r="AB36" s="1765"/>
      <c r="AC36" s="716"/>
      <c r="AD36" s="1775"/>
      <c r="AE36" s="131"/>
      <c r="AF36" s="131"/>
      <c r="AG36" s="131"/>
      <c r="AH36" s="131"/>
      <c r="AI36" s="131"/>
      <c r="AJ36" s="1765"/>
      <c r="AK36" s="716"/>
      <c r="AL36" s="1775"/>
      <c r="AM36" s="131"/>
      <c r="AN36" s="131"/>
      <c r="AO36" s="131"/>
      <c r="AP36" s="131"/>
      <c r="AQ36" s="131"/>
      <c r="AR36" s="131"/>
      <c r="AS36" s="1765"/>
      <c r="AT36" s="716"/>
      <c r="AU36" s="1775"/>
      <c r="AV36" s="131"/>
      <c r="AW36" s="131"/>
      <c r="AX36" s="131"/>
      <c r="AY36" s="131"/>
      <c r="AZ36" s="131"/>
      <c r="BA36" s="1765"/>
      <c r="BB36" s="717"/>
      <c r="BC36" s="1775"/>
      <c r="BD36" s="131"/>
      <c r="BE36" s="131"/>
      <c r="BF36" s="131"/>
      <c r="BG36" s="131"/>
      <c r="BH36" s="131"/>
      <c r="BI36" s="1765"/>
      <c r="BJ36" s="718"/>
      <c r="BK36" s="1775"/>
      <c r="BL36" s="131"/>
      <c r="BM36" s="131"/>
      <c r="BN36" s="131"/>
      <c r="BO36" s="131"/>
      <c r="BP36" s="131"/>
      <c r="BQ36" s="131"/>
      <c r="BR36" s="1765"/>
      <c r="BS36" s="717"/>
      <c r="BT36" s="1775"/>
      <c r="BU36" s="131"/>
      <c r="BV36" s="131"/>
      <c r="BW36" s="131"/>
      <c r="BX36" s="131"/>
      <c r="BY36" s="131"/>
      <c r="BZ36" s="1765"/>
      <c r="CA36" s="717"/>
      <c r="CB36" s="1775"/>
      <c r="CC36" s="131"/>
      <c r="CD36" s="131"/>
      <c r="CE36" s="131"/>
      <c r="CF36" s="131"/>
      <c r="CG36" s="131"/>
      <c r="CH36" s="1765"/>
      <c r="CI36" s="717"/>
      <c r="CJ36" s="1775"/>
      <c r="CK36" s="131"/>
      <c r="CL36" s="131"/>
      <c r="CM36" s="131"/>
      <c r="CN36" s="131"/>
      <c r="CO36" s="131"/>
      <c r="CP36" s="1765"/>
      <c r="CQ36" s="717"/>
      <c r="CR36" s="131"/>
      <c r="CS36" s="131"/>
      <c r="CT36" s="1764"/>
      <c r="CU36" s="1764">
        <f>CR36-CS36</f>
        <v>0</v>
      </c>
      <c r="CV36" s="1764">
        <f>CR36-CT36</f>
        <v>0</v>
      </c>
      <c r="CW36" s="1764"/>
      <c r="CX36" s="716" t="str">
        <f t="shared" si="14"/>
        <v>-</v>
      </c>
      <c r="CY36" s="1868"/>
      <c r="CZ36" s="721"/>
      <c r="DA36" s="131"/>
      <c r="DB36" s="131"/>
      <c r="DC36" s="131"/>
      <c r="DD36" s="131"/>
      <c r="DE36" s="716" t="e">
        <f>CZ36/DD36-1</f>
        <v>#DIV/0!</v>
      </c>
      <c r="DF36" s="716" t="e">
        <f>DA36/DD36-1</f>
        <v>#DIV/0!</v>
      </c>
      <c r="DG36" s="716" t="e">
        <f>DB36/DD36-1</f>
        <v>#DIV/0!</v>
      </c>
      <c r="DH36" s="720" t="e">
        <f>DC36/DD36-1</f>
        <v>#DIV/0!</v>
      </c>
      <c r="DI36" s="1777"/>
      <c r="DJ36" s="1794"/>
      <c r="DK36" s="1795"/>
      <c r="DX36" s="389">
        <f t="shared" si="4"/>
        <v>0</v>
      </c>
      <c r="DY36" s="389">
        <f t="shared" si="5"/>
        <v>0</v>
      </c>
      <c r="DZ36" s="389">
        <f t="shared" si="6"/>
        <v>0</v>
      </c>
    </row>
    <row r="37" spans="1:181" s="1760" customFormat="1" ht="15" customHeight="1">
      <c r="A37" s="1869"/>
      <c r="B37" s="1870" t="s">
        <v>1023</v>
      </c>
      <c r="C37" s="665" t="s">
        <v>1024</v>
      </c>
      <c r="D37" s="415"/>
      <c r="E37" s="145"/>
      <c r="F37" s="145"/>
      <c r="G37" s="145"/>
      <c r="H37" s="1781"/>
      <c r="I37" s="236"/>
      <c r="J37" s="415"/>
      <c r="K37" s="145"/>
      <c r="L37" s="235"/>
      <c r="M37" s="235"/>
      <c r="N37" s="1781"/>
      <c r="O37" s="1275"/>
      <c r="P37" s="415"/>
      <c r="Q37" s="235"/>
      <c r="R37" s="235"/>
      <c r="S37" s="235"/>
      <c r="T37" s="1781"/>
      <c r="U37" s="236"/>
      <c r="V37" s="415"/>
      <c r="W37" s="235"/>
      <c r="X37" s="235"/>
      <c r="Y37" s="235"/>
      <c r="Z37" s="235"/>
      <c r="AA37" s="235"/>
      <c r="AB37" s="1781"/>
      <c r="AC37" s="245"/>
      <c r="AD37" s="415"/>
      <c r="AE37" s="235"/>
      <c r="AF37" s="235"/>
      <c r="AG37" s="235"/>
      <c r="AH37" s="235"/>
      <c r="AI37" s="235"/>
      <c r="AJ37" s="1781"/>
      <c r="AK37" s="245"/>
      <c r="AL37" s="415"/>
      <c r="AM37" s="235"/>
      <c r="AN37" s="235"/>
      <c r="AO37" s="235"/>
      <c r="AP37" s="235"/>
      <c r="AQ37" s="235"/>
      <c r="AR37" s="235"/>
      <c r="AS37" s="1781"/>
      <c r="AT37" s="236"/>
      <c r="AU37" s="415"/>
      <c r="AV37" s="235"/>
      <c r="AW37" s="235"/>
      <c r="AX37" s="235"/>
      <c r="AY37" s="235"/>
      <c r="AZ37" s="235"/>
      <c r="BA37" s="1781"/>
      <c r="BB37" s="1068"/>
      <c r="BC37" s="415"/>
      <c r="BD37" s="235"/>
      <c r="BE37" s="235"/>
      <c r="BF37" s="235"/>
      <c r="BG37" s="235"/>
      <c r="BH37" s="235"/>
      <c r="BI37" s="1781"/>
      <c r="BJ37" s="1271"/>
      <c r="BK37" s="415"/>
      <c r="BL37" s="235"/>
      <c r="BM37" s="235"/>
      <c r="BN37" s="235"/>
      <c r="BO37" s="235"/>
      <c r="BP37" s="235"/>
      <c r="BQ37" s="235"/>
      <c r="BR37" s="1781"/>
      <c r="BS37" s="1068"/>
      <c r="BT37" s="415"/>
      <c r="BU37" s="235"/>
      <c r="BV37" s="235"/>
      <c r="BW37" s="235"/>
      <c r="BX37" s="235"/>
      <c r="BY37" s="235"/>
      <c r="BZ37" s="1781"/>
      <c r="CA37" s="1068"/>
      <c r="CB37" s="415"/>
      <c r="CC37" s="235"/>
      <c r="CD37" s="235"/>
      <c r="CE37" s="235"/>
      <c r="CF37" s="235"/>
      <c r="CG37" s="235"/>
      <c r="CH37" s="1781"/>
      <c r="CI37" s="411"/>
      <c r="CJ37" s="415"/>
      <c r="CK37" s="235"/>
      <c r="CL37" s="235"/>
      <c r="CM37" s="235"/>
      <c r="CN37" s="235"/>
      <c r="CO37" s="235"/>
      <c r="CP37" s="1781"/>
      <c r="CQ37" s="411"/>
      <c r="CR37" s="235"/>
      <c r="CS37" s="1270"/>
      <c r="CT37" s="1871"/>
      <c r="CU37" s="1871">
        <f>CR37-CS37</f>
        <v>0</v>
      </c>
      <c r="CV37" s="1871">
        <f>CR37-CT37</f>
        <v>0</v>
      </c>
      <c r="CW37" s="1871"/>
      <c r="CX37" s="716" t="str">
        <f t="shared" si="14"/>
        <v>-</v>
      </c>
      <c r="CY37" s="1867"/>
      <c r="CZ37" s="1872"/>
      <c r="DA37" s="145"/>
      <c r="DB37" s="145"/>
      <c r="DC37" s="145"/>
      <c r="DD37" s="235"/>
      <c r="DE37" s="236" t="e">
        <f>CZ37/DD37-1</f>
        <v>#DIV/0!</v>
      </c>
      <c r="DF37" s="236" t="e">
        <f>DA37/DD37-1</f>
        <v>#DIV/0!</v>
      </c>
      <c r="DG37" s="236" t="e">
        <f>DB37/DD37-1</f>
        <v>#DIV/0!</v>
      </c>
      <c r="DH37" s="1067" t="e">
        <f>DC37/DD37-1</f>
        <v>#DIV/0!</v>
      </c>
      <c r="DI37" s="1759"/>
      <c r="DJ37" s="1794"/>
      <c r="DK37" s="1795"/>
      <c r="DL37" s="1778"/>
      <c r="DM37" s="1778"/>
      <c r="DN37" s="1778"/>
      <c r="DO37" s="1778"/>
      <c r="DP37" s="1778"/>
      <c r="DQ37" s="1778"/>
      <c r="DR37" s="1778"/>
      <c r="DS37" s="1778"/>
      <c r="DT37" s="1778"/>
      <c r="DU37" s="1778"/>
      <c r="DV37" s="1778"/>
      <c r="DW37" s="1778"/>
      <c r="DX37" s="389">
        <f t="shared" si="4"/>
        <v>0</v>
      </c>
      <c r="DY37" s="389">
        <f t="shared" si="5"/>
        <v>0</v>
      </c>
      <c r="DZ37" s="389">
        <f t="shared" si="6"/>
        <v>0</v>
      </c>
      <c r="EA37" s="1778"/>
      <c r="EB37" s="1778"/>
      <c r="EC37" s="1778"/>
      <c r="ED37" s="1778"/>
      <c r="EE37" s="1778"/>
      <c r="EF37" s="1778"/>
      <c r="EG37" s="1778"/>
      <c r="EH37" s="1778"/>
      <c r="EI37" s="1778"/>
      <c r="EJ37" s="1778"/>
      <c r="EK37" s="1778"/>
      <c r="EL37" s="1778"/>
      <c r="EM37" s="1778"/>
      <c r="EN37" s="1778"/>
      <c r="EO37" s="1778"/>
      <c r="EP37" s="1778"/>
      <c r="EQ37" s="1778"/>
      <c r="ER37" s="1778"/>
      <c r="ES37" s="1778"/>
      <c r="ET37" s="1778"/>
      <c r="EU37" s="1778"/>
      <c r="EV37" s="1778"/>
      <c r="EW37" s="1778"/>
      <c r="EX37" s="1778"/>
      <c r="EY37" s="1778"/>
      <c r="EZ37" s="1778"/>
      <c r="FA37" s="1778"/>
      <c r="FB37" s="1778"/>
      <c r="FC37" s="1778"/>
      <c r="FD37" s="1778"/>
      <c r="FE37" s="1778"/>
      <c r="FF37" s="1778"/>
      <c r="FG37" s="1778"/>
      <c r="FH37" s="1778"/>
      <c r="FI37" s="1778"/>
      <c r="FJ37" s="1778"/>
      <c r="FK37" s="1778"/>
      <c r="FL37" s="1778"/>
      <c r="FM37" s="1778"/>
      <c r="FN37" s="1778"/>
      <c r="FO37" s="1778"/>
      <c r="FP37" s="1778"/>
      <c r="FQ37" s="1778"/>
      <c r="FR37" s="1778"/>
      <c r="FS37" s="1778"/>
      <c r="FT37" s="1778"/>
      <c r="FU37" s="1778"/>
      <c r="FV37" s="1778"/>
      <c r="FW37" s="1778"/>
      <c r="FX37" s="1778"/>
      <c r="FY37" s="1778"/>
    </row>
    <row r="38" spans="1:181" s="1760" customFormat="1" ht="4.5" customHeight="1">
      <c r="A38" s="452"/>
      <c r="B38" s="1873"/>
      <c r="C38" s="665" t="s">
        <v>1025</v>
      </c>
      <c r="D38" s="1825"/>
      <c r="E38" s="1826"/>
      <c r="F38" s="1826"/>
      <c r="G38" s="1827"/>
      <c r="H38" s="1828"/>
      <c r="I38" s="1874"/>
      <c r="J38" s="1825"/>
      <c r="K38" s="1826"/>
      <c r="L38" s="1826"/>
      <c r="M38" s="1826"/>
      <c r="N38" s="1828"/>
      <c r="O38" s="782"/>
      <c r="P38" s="1826"/>
      <c r="Q38" s="1826"/>
      <c r="R38" s="1826"/>
      <c r="S38" s="1826"/>
      <c r="T38" s="1826"/>
      <c r="U38" s="1874"/>
      <c r="V38" s="1826"/>
      <c r="W38" s="1826"/>
      <c r="X38" s="1826"/>
      <c r="Y38" s="1826"/>
      <c r="Z38" s="1826"/>
      <c r="AA38" s="1826"/>
      <c r="AB38" s="1826"/>
      <c r="AC38" s="1826"/>
      <c r="AD38" s="1826"/>
      <c r="AE38" s="1826"/>
      <c r="AF38" s="1826"/>
      <c r="AG38" s="1826"/>
      <c r="AH38" s="1826"/>
      <c r="AI38" s="1826"/>
      <c r="AJ38" s="1826"/>
      <c r="AK38" s="1826"/>
      <c r="AL38" s="1826"/>
      <c r="AM38" s="1826"/>
      <c r="AN38" s="1826"/>
      <c r="AO38" s="1826"/>
      <c r="AP38" s="1826"/>
      <c r="AQ38" s="1826"/>
      <c r="AR38" s="1826"/>
      <c r="AS38" s="1826"/>
      <c r="AT38" s="1826"/>
      <c r="AU38" s="1826"/>
      <c r="AV38" s="1826"/>
      <c r="AW38" s="1826"/>
      <c r="AX38" s="1826"/>
      <c r="AY38" s="1826"/>
      <c r="AZ38" s="1826"/>
      <c r="BA38" s="1826"/>
      <c r="BB38" s="1826"/>
      <c r="BC38" s="1826"/>
      <c r="BD38" s="1826"/>
      <c r="BE38" s="1826"/>
      <c r="BF38" s="1826"/>
      <c r="BG38" s="1826"/>
      <c r="BH38" s="1826"/>
      <c r="BI38" s="1826"/>
      <c r="BJ38" s="1826"/>
      <c r="BK38" s="1826"/>
      <c r="BL38" s="1826"/>
      <c r="BM38" s="1826"/>
      <c r="BN38" s="1826"/>
      <c r="BO38" s="1826"/>
      <c r="BP38" s="1826"/>
      <c r="BQ38" s="1826"/>
      <c r="BR38" s="1826"/>
      <c r="BS38" s="1826"/>
      <c r="BT38" s="1826"/>
      <c r="BU38" s="1826"/>
      <c r="BV38" s="1826"/>
      <c r="BW38" s="1826"/>
      <c r="BX38" s="1826"/>
      <c r="BY38" s="1826"/>
      <c r="BZ38" s="1826"/>
      <c r="CA38" s="1826"/>
      <c r="CB38" s="1826"/>
      <c r="CC38" s="1826"/>
      <c r="CD38" s="1826"/>
      <c r="CE38" s="1826"/>
      <c r="CF38" s="1826"/>
      <c r="CG38" s="1826"/>
      <c r="CH38" s="1826"/>
      <c r="CI38" s="1826"/>
      <c r="CJ38" s="1826"/>
      <c r="CK38" s="1826"/>
      <c r="CL38" s="1826"/>
      <c r="CM38" s="1826"/>
      <c r="CN38" s="1826"/>
      <c r="CO38" s="1826"/>
      <c r="CP38" s="1826"/>
      <c r="CQ38" s="1826"/>
      <c r="CR38" s="1826"/>
      <c r="CS38" s="1826"/>
      <c r="CT38" s="1826"/>
      <c r="CU38" s="1826"/>
      <c r="CV38" s="1826"/>
      <c r="CW38" s="1826"/>
      <c r="CX38" s="716" t="str">
        <f t="shared" si="14"/>
        <v>-</v>
      </c>
      <c r="CY38" s="1826"/>
      <c r="CZ38" s="1875"/>
      <c r="DA38" s="1826"/>
      <c r="DB38" s="1826"/>
      <c r="DC38" s="1826"/>
      <c r="DD38" s="1826"/>
      <c r="DE38" s="1826"/>
      <c r="DF38" s="1826"/>
      <c r="DG38" s="1826"/>
      <c r="DH38" s="1826"/>
      <c r="DI38" s="1759"/>
      <c r="DJ38" s="1794"/>
      <c r="DK38" s="1795"/>
      <c r="DL38" s="1778"/>
      <c r="DM38" s="1778"/>
      <c r="DN38" s="1778"/>
      <c r="DO38" s="1778"/>
      <c r="DP38" s="1778"/>
      <c r="DQ38" s="1778"/>
      <c r="DR38" s="1778"/>
      <c r="DS38" s="1778"/>
      <c r="DT38" s="1778"/>
      <c r="DU38" s="1778"/>
      <c r="DV38" s="1778"/>
      <c r="DW38" s="1778"/>
      <c r="DX38" s="389">
        <f t="shared" si="4"/>
        <v>0</v>
      </c>
      <c r="DY38" s="389">
        <f t="shared" si="5"/>
        <v>0</v>
      </c>
      <c r="DZ38" s="389">
        <f t="shared" si="6"/>
        <v>0</v>
      </c>
      <c r="EA38" s="1778"/>
      <c r="EB38" s="1778"/>
      <c r="EC38" s="1778"/>
      <c r="ED38" s="1778"/>
      <c r="EE38" s="1778"/>
      <c r="EF38" s="1778"/>
      <c r="EG38" s="1778"/>
      <c r="EH38" s="1778"/>
      <c r="EI38" s="1778"/>
      <c r="EJ38" s="1778"/>
      <c r="EK38" s="1778"/>
      <c r="EL38" s="1778"/>
      <c r="EM38" s="1778"/>
      <c r="EN38" s="1778"/>
      <c r="EO38" s="1778"/>
      <c r="EP38" s="1778"/>
      <c r="EQ38" s="1778"/>
      <c r="ER38" s="1778"/>
      <c r="ES38" s="1778"/>
      <c r="ET38" s="1778"/>
      <c r="EU38" s="1778"/>
      <c r="EV38" s="1778"/>
      <c r="EW38" s="1778"/>
      <c r="EX38" s="1778"/>
      <c r="EY38" s="1778"/>
      <c r="EZ38" s="1778"/>
      <c r="FA38" s="1778"/>
      <c r="FB38" s="1778"/>
      <c r="FC38" s="1778"/>
      <c r="FD38" s="1778"/>
      <c r="FE38" s="1778"/>
      <c r="FF38" s="1778"/>
      <c r="FG38" s="1778"/>
      <c r="FH38" s="1778"/>
      <c r="FI38" s="1778"/>
      <c r="FJ38" s="1778"/>
      <c r="FK38" s="1778"/>
      <c r="FL38" s="1778"/>
      <c r="FM38" s="1778"/>
      <c r="FN38" s="1778"/>
      <c r="FO38" s="1778"/>
      <c r="FP38" s="1778"/>
      <c r="FQ38" s="1778"/>
      <c r="FR38" s="1778"/>
      <c r="FS38" s="1778"/>
      <c r="FT38" s="1778"/>
      <c r="FU38" s="1778"/>
      <c r="FV38" s="1778"/>
      <c r="FW38" s="1778"/>
      <c r="FX38" s="1778"/>
      <c r="FY38" s="1778"/>
    </row>
    <row r="39" spans="1:181" s="1760" customFormat="1" ht="15" customHeight="1">
      <c r="A39" s="1876"/>
      <c r="B39" s="1877" t="s">
        <v>1026</v>
      </c>
      <c r="C39" s="665" t="s">
        <v>1027</v>
      </c>
      <c r="D39" s="1878"/>
      <c r="E39" s="1879"/>
      <c r="F39" s="1879"/>
      <c r="G39" s="1880"/>
      <c r="H39" s="1881"/>
      <c r="I39" s="1750"/>
      <c r="J39" s="1878"/>
      <c r="K39" s="1879"/>
      <c r="L39" s="1879"/>
      <c r="M39" s="1879"/>
      <c r="N39" s="1881"/>
      <c r="O39" s="1751"/>
      <c r="P39" s="1879"/>
      <c r="Q39" s="1879"/>
      <c r="R39" s="1879"/>
      <c r="S39" s="1879"/>
      <c r="T39" s="1879"/>
      <c r="U39" s="1750"/>
      <c r="V39" s="1879"/>
      <c r="W39" s="1879"/>
      <c r="X39" s="1878"/>
      <c r="Y39" s="1879"/>
      <c r="Z39" s="1879"/>
      <c r="AA39" s="1879"/>
      <c r="AB39" s="1882"/>
      <c r="AC39" s="1882"/>
      <c r="AD39" s="1879"/>
      <c r="AE39" s="1879"/>
      <c r="AF39" s="1878"/>
      <c r="AG39" s="1879"/>
      <c r="AH39" s="1879"/>
      <c r="AI39" s="1879"/>
      <c r="AJ39" s="1882"/>
      <c r="AK39" s="1882"/>
      <c r="AL39" s="1879"/>
      <c r="AM39" s="1879"/>
      <c r="AN39" s="1878"/>
      <c r="AO39" s="1878"/>
      <c r="AP39" s="1879"/>
      <c r="AQ39" s="1879"/>
      <c r="AR39" s="1879"/>
      <c r="AS39" s="1882"/>
      <c r="AT39" s="1882"/>
      <c r="AU39" s="1879"/>
      <c r="AV39" s="1879"/>
      <c r="AW39" s="1879"/>
      <c r="AX39" s="1879"/>
      <c r="AY39" s="1879"/>
      <c r="AZ39" s="1879"/>
      <c r="BA39" s="1882"/>
      <c r="BB39" s="1883"/>
      <c r="BC39" s="1879"/>
      <c r="BD39" s="1879"/>
      <c r="BE39" s="1879"/>
      <c r="BF39" s="1879"/>
      <c r="BG39" s="1879"/>
      <c r="BH39" s="1879"/>
      <c r="BI39" s="1882"/>
      <c r="BJ39" s="1884"/>
      <c r="BK39" s="1879"/>
      <c r="BL39" s="1879"/>
      <c r="BM39" s="1879"/>
      <c r="BN39" s="1879"/>
      <c r="BO39" s="1879"/>
      <c r="BP39" s="1879"/>
      <c r="BQ39" s="1879"/>
      <c r="BR39" s="1882"/>
      <c r="BS39" s="1883"/>
      <c r="BT39" s="1879"/>
      <c r="BU39" s="1879"/>
      <c r="BV39" s="1879"/>
      <c r="BW39" s="1879"/>
      <c r="BX39" s="1879"/>
      <c r="BY39" s="1879"/>
      <c r="BZ39" s="1882"/>
      <c r="CA39" s="1883"/>
      <c r="CB39" s="1879"/>
      <c r="CC39" s="1879"/>
      <c r="CD39" s="1879"/>
      <c r="CE39" s="1879"/>
      <c r="CF39" s="1879"/>
      <c r="CG39" s="1879"/>
      <c r="CH39" s="1882"/>
      <c r="CI39" s="1883"/>
      <c r="CJ39" s="1879"/>
      <c r="CK39" s="1879"/>
      <c r="CL39" s="1879"/>
      <c r="CM39" s="1879"/>
      <c r="CN39" s="1879"/>
      <c r="CO39" s="1879"/>
      <c r="CP39" s="1882"/>
      <c r="CQ39" s="1885"/>
      <c r="CR39" s="1886"/>
      <c r="CS39" s="1886"/>
      <c r="CT39" s="1887"/>
      <c r="CU39" s="1887"/>
      <c r="CV39" s="1887"/>
      <c r="CW39" s="1887"/>
      <c r="CX39" s="1887"/>
      <c r="CY39" s="1834"/>
      <c r="CZ39" s="1888"/>
      <c r="DA39" s="1879"/>
      <c r="DB39" s="1879"/>
      <c r="DC39" s="1879"/>
      <c r="DD39" s="1887"/>
      <c r="DE39" s="1887"/>
      <c r="DF39" s="1887"/>
      <c r="DG39" s="1887"/>
      <c r="DH39" s="1887"/>
      <c r="DI39" s="1759"/>
      <c r="DJ39" s="1794"/>
      <c r="DK39" s="1795"/>
      <c r="DL39" s="1778"/>
      <c r="DM39" s="1778"/>
      <c r="DN39" s="1778"/>
      <c r="DO39" s="1778"/>
      <c r="DP39" s="1778"/>
      <c r="DQ39" s="1778"/>
      <c r="DR39" s="1778"/>
      <c r="DS39" s="1778"/>
      <c r="DT39" s="1778"/>
      <c r="DU39" s="1778"/>
      <c r="DV39" s="1778"/>
      <c r="DW39" s="1778"/>
      <c r="DX39" s="389">
        <f t="shared" si="4"/>
        <v>0</v>
      </c>
      <c r="DY39" s="389">
        <f t="shared" si="5"/>
        <v>0</v>
      </c>
      <c r="DZ39" s="389">
        <f t="shared" si="6"/>
        <v>0</v>
      </c>
      <c r="EA39" s="1778"/>
      <c r="EB39" s="1778"/>
      <c r="EC39" s="1778"/>
      <c r="ED39" s="1778"/>
      <c r="EE39" s="1778"/>
      <c r="EF39" s="1778"/>
      <c r="EG39" s="1778"/>
      <c r="EH39" s="1778"/>
      <c r="EI39" s="1778"/>
      <c r="EJ39" s="1778"/>
      <c r="EK39" s="1778"/>
      <c r="EL39" s="1778"/>
      <c r="EM39" s="1778"/>
      <c r="EN39" s="1778"/>
      <c r="EO39" s="1778"/>
      <c r="EP39" s="1778"/>
      <c r="EQ39" s="1778"/>
      <c r="ER39" s="1778"/>
      <c r="ES39" s="1778"/>
      <c r="ET39" s="1778"/>
      <c r="EU39" s="1778"/>
      <c r="EV39" s="1778"/>
      <c r="EW39" s="1778"/>
      <c r="EX39" s="1778"/>
      <c r="EY39" s="1778"/>
      <c r="EZ39" s="1778"/>
      <c r="FA39" s="1778"/>
      <c r="FB39" s="1778"/>
      <c r="FC39" s="1778"/>
      <c r="FD39" s="1778"/>
      <c r="FE39" s="1778"/>
      <c r="FF39" s="1778"/>
      <c r="FG39" s="1778"/>
      <c r="FH39" s="1778"/>
      <c r="FI39" s="1778"/>
      <c r="FJ39" s="1778"/>
      <c r="FK39" s="1778"/>
      <c r="FL39" s="1778"/>
      <c r="FM39" s="1778"/>
      <c r="FN39" s="1778"/>
      <c r="FO39" s="1778"/>
      <c r="FP39" s="1778"/>
      <c r="FQ39" s="1778"/>
      <c r="FR39" s="1778"/>
      <c r="FS39" s="1778"/>
      <c r="FT39" s="1778"/>
      <c r="FU39" s="1778"/>
      <c r="FV39" s="1778"/>
      <c r="FW39" s="1778"/>
      <c r="FX39" s="1778"/>
      <c r="FY39" s="1778"/>
    </row>
    <row r="40" spans="1:181" s="1778" customFormat="1" ht="15" customHeight="1">
      <c r="A40" s="1889"/>
      <c r="B40" s="1797" t="s">
        <v>984</v>
      </c>
      <c r="C40" s="665" t="s">
        <v>1028</v>
      </c>
      <c r="D40" s="1853"/>
      <c r="E40" s="1764"/>
      <c r="F40" s="131"/>
      <c r="G40" s="1764"/>
      <c r="H40" s="1765"/>
      <c r="I40" s="1798"/>
      <c r="J40" s="1853"/>
      <c r="K40" s="1764"/>
      <c r="L40" s="682"/>
      <c r="M40" s="1854"/>
      <c r="N40" s="1765"/>
      <c r="O40" s="1799"/>
      <c r="P40" s="1853"/>
      <c r="Q40" s="1854"/>
      <c r="R40" s="682"/>
      <c r="S40" s="1854"/>
      <c r="T40" s="1765"/>
      <c r="U40" s="1798"/>
      <c r="V40" s="1853"/>
      <c r="W40" s="1854"/>
      <c r="X40" s="1764"/>
      <c r="Y40" s="131"/>
      <c r="Z40" s="131"/>
      <c r="AA40" s="1764"/>
      <c r="AB40" s="1765"/>
      <c r="AC40" s="716"/>
      <c r="AD40" s="1853"/>
      <c r="AE40" s="1854"/>
      <c r="AF40" s="1764"/>
      <c r="AG40" s="131"/>
      <c r="AH40" s="131"/>
      <c r="AI40" s="1764"/>
      <c r="AJ40" s="1765"/>
      <c r="AK40" s="716"/>
      <c r="AL40" s="1853"/>
      <c r="AM40" s="1854"/>
      <c r="AN40" s="1764"/>
      <c r="AO40" s="1764"/>
      <c r="AP40" s="131"/>
      <c r="AQ40" s="131"/>
      <c r="AR40" s="1764"/>
      <c r="AS40" s="1765"/>
      <c r="AT40" s="716"/>
      <c r="AU40" s="1853"/>
      <c r="AV40" s="1854"/>
      <c r="AW40" s="1854"/>
      <c r="AX40" s="131"/>
      <c r="AY40" s="131"/>
      <c r="AZ40" s="1764"/>
      <c r="BA40" s="1765"/>
      <c r="BB40" s="717"/>
      <c r="BC40" s="1853"/>
      <c r="BD40" s="1854"/>
      <c r="BE40" s="1854"/>
      <c r="BF40" s="131"/>
      <c r="BG40" s="131"/>
      <c r="BH40" s="1764"/>
      <c r="BI40" s="1765"/>
      <c r="BJ40" s="718"/>
      <c r="BK40" s="1853"/>
      <c r="BL40" s="1854"/>
      <c r="BM40" s="1854"/>
      <c r="BN40" s="1854"/>
      <c r="BO40" s="131"/>
      <c r="BP40" s="131"/>
      <c r="BQ40" s="1764"/>
      <c r="BR40" s="1765"/>
      <c r="BS40" s="717"/>
      <c r="BT40" s="1853"/>
      <c r="BU40" s="1854"/>
      <c r="BV40" s="1854"/>
      <c r="BW40" s="131"/>
      <c r="BX40" s="131"/>
      <c r="BY40" s="1764"/>
      <c r="BZ40" s="1765"/>
      <c r="CA40" s="717"/>
      <c r="CB40" s="1853"/>
      <c r="CC40" s="1854"/>
      <c r="CD40" s="1854"/>
      <c r="CE40" s="131"/>
      <c r="CF40" s="131"/>
      <c r="CG40" s="1764"/>
      <c r="CH40" s="1765"/>
      <c r="CI40" s="717"/>
      <c r="CJ40" s="1853"/>
      <c r="CK40" s="1854"/>
      <c r="CL40" s="1854"/>
      <c r="CM40" s="131"/>
      <c r="CN40" s="131"/>
      <c r="CO40" s="1764"/>
      <c r="CP40" s="1765"/>
      <c r="CQ40" s="717"/>
      <c r="CR40" s="131"/>
      <c r="CS40" s="131"/>
      <c r="CT40" s="1764"/>
      <c r="CU40" s="1764">
        <f>CR40-CS40</f>
        <v>0</v>
      </c>
      <c r="CV40" s="1764">
        <f>CR40-CT40</f>
        <v>0</v>
      </c>
      <c r="CW40" s="1764"/>
      <c r="CX40" s="716" t="str">
        <f t="shared" ref="CX40:CX47" si="15">IFERROR(CR40/CW40-1, "-")</f>
        <v>-</v>
      </c>
      <c r="CY40" s="399"/>
      <c r="CZ40" s="721"/>
      <c r="DA40" s="1764"/>
      <c r="DB40" s="1764"/>
      <c r="DC40" s="1764"/>
      <c r="DD40" s="1764"/>
      <c r="DE40" s="716" t="e">
        <f>CZ40/DD40-1</f>
        <v>#DIV/0!</v>
      </c>
      <c r="DF40" s="716" t="e">
        <f>DA40/DD40-1</f>
        <v>#DIV/0!</v>
      </c>
      <c r="DG40" s="1798" t="e">
        <f>DB40/DD40-1</f>
        <v>#DIV/0!</v>
      </c>
      <c r="DH40" s="1801" t="e">
        <f>DC40/DD40-1</f>
        <v>#DIV/0!</v>
      </c>
      <c r="DI40" s="1777"/>
      <c r="DJ40" s="1794"/>
      <c r="DK40" s="1795"/>
      <c r="DX40" s="389">
        <f t="shared" si="4"/>
        <v>0</v>
      </c>
      <c r="DY40" s="389">
        <f t="shared" si="5"/>
        <v>0</v>
      </c>
      <c r="DZ40" s="389">
        <f t="shared" si="6"/>
        <v>0</v>
      </c>
    </row>
    <row r="41" spans="1:181" s="1760" customFormat="1" ht="15" customHeight="1">
      <c r="A41" s="452"/>
      <c r="B41" s="1803" t="s">
        <v>986</v>
      </c>
      <c r="C41" s="665" t="s">
        <v>1029</v>
      </c>
      <c r="D41" s="415"/>
      <c r="E41" s="966"/>
      <c r="F41" s="145"/>
      <c r="G41" s="966"/>
      <c r="H41" s="1782"/>
      <c r="I41" s="245"/>
      <c r="J41" s="415"/>
      <c r="K41" s="966"/>
      <c r="L41" s="145"/>
      <c r="M41" s="966"/>
      <c r="N41" s="1782"/>
      <c r="O41" s="411"/>
      <c r="P41" s="415"/>
      <c r="Q41" s="966"/>
      <c r="R41" s="145"/>
      <c r="S41" s="966"/>
      <c r="T41" s="1782"/>
      <c r="U41" s="245"/>
      <c r="V41" s="415"/>
      <c r="W41" s="966"/>
      <c r="X41" s="966"/>
      <c r="Y41" s="145"/>
      <c r="Z41" s="145"/>
      <c r="AA41" s="966"/>
      <c r="AB41" s="1781"/>
      <c r="AC41" s="245"/>
      <c r="AD41" s="415"/>
      <c r="AE41" s="966"/>
      <c r="AF41" s="966"/>
      <c r="AG41" s="145"/>
      <c r="AH41" s="145"/>
      <c r="AI41" s="966"/>
      <c r="AJ41" s="1781"/>
      <c r="AK41" s="245"/>
      <c r="AL41" s="415"/>
      <c r="AM41" s="966"/>
      <c r="AN41" s="966"/>
      <c r="AO41" s="966"/>
      <c r="AP41" s="145"/>
      <c r="AQ41" s="145"/>
      <c r="AR41" s="966"/>
      <c r="AS41" s="1781"/>
      <c r="AT41" s="245"/>
      <c r="AU41" s="415"/>
      <c r="AV41" s="966"/>
      <c r="AW41" s="966"/>
      <c r="AX41" s="145"/>
      <c r="AY41" s="145"/>
      <c r="AZ41" s="966"/>
      <c r="BA41" s="1782"/>
      <c r="BB41" s="411"/>
      <c r="BC41" s="415"/>
      <c r="BD41" s="966"/>
      <c r="BE41" s="966"/>
      <c r="BF41" s="145"/>
      <c r="BG41" s="145"/>
      <c r="BH41" s="966"/>
      <c r="BI41" s="1782"/>
      <c r="BJ41" s="412"/>
      <c r="BK41" s="415"/>
      <c r="BL41" s="966"/>
      <c r="BM41" s="966"/>
      <c r="BN41" s="966"/>
      <c r="BO41" s="145"/>
      <c r="BP41" s="145"/>
      <c r="BQ41" s="966"/>
      <c r="BR41" s="1782"/>
      <c r="BS41" s="411"/>
      <c r="BT41" s="415"/>
      <c r="BU41" s="966"/>
      <c r="BV41" s="966"/>
      <c r="BW41" s="145"/>
      <c r="BX41" s="145"/>
      <c r="BY41" s="966"/>
      <c r="BZ41" s="1782"/>
      <c r="CA41" s="411"/>
      <c r="CB41" s="415"/>
      <c r="CC41" s="966"/>
      <c r="CD41" s="966"/>
      <c r="CE41" s="145"/>
      <c r="CF41" s="145"/>
      <c r="CG41" s="966"/>
      <c r="CH41" s="1782"/>
      <c r="CI41" s="411"/>
      <c r="CJ41" s="415"/>
      <c r="CK41" s="966"/>
      <c r="CL41" s="966"/>
      <c r="CM41" s="145"/>
      <c r="CN41" s="145"/>
      <c r="CO41" s="966"/>
      <c r="CP41" s="1782"/>
      <c r="CQ41" s="411"/>
      <c r="CR41" s="966"/>
      <c r="CS41" s="145"/>
      <c r="CT41" s="966"/>
      <c r="CU41" s="966">
        <f>CR41-CS41</f>
        <v>0</v>
      </c>
      <c r="CV41" s="966">
        <f>CR41-CT41</f>
        <v>0</v>
      </c>
      <c r="CW41" s="966"/>
      <c r="CX41" s="716" t="str">
        <f t="shared" si="15"/>
        <v>-</v>
      </c>
      <c r="CY41" s="414"/>
      <c r="CZ41" s="1856"/>
      <c r="DA41" s="966"/>
      <c r="DB41" s="966"/>
      <c r="DC41" s="966"/>
      <c r="DD41" s="966"/>
      <c r="DE41" s="245" t="e">
        <f>CZ41/DD41-1</f>
        <v>#DIV/0!</v>
      </c>
      <c r="DF41" s="245" t="e">
        <f>DA41/DD41-1</f>
        <v>#DIV/0!</v>
      </c>
      <c r="DG41" s="245" t="e">
        <f>DB41/DD41-1</f>
        <v>#DIV/0!</v>
      </c>
      <c r="DH41" s="788" t="e">
        <f>DC41/DD41-1</f>
        <v>#DIV/0!</v>
      </c>
      <c r="DI41" s="1759"/>
      <c r="DJ41" s="1794"/>
      <c r="DK41" s="1795"/>
      <c r="DL41" s="1778"/>
      <c r="DM41" s="1778"/>
      <c r="DN41" s="1778"/>
      <c r="DO41" s="1778"/>
      <c r="DP41" s="1778"/>
      <c r="DQ41" s="1778"/>
      <c r="DR41" s="1778"/>
      <c r="DS41" s="1778"/>
      <c r="DT41" s="1778"/>
      <c r="DU41" s="1778"/>
      <c r="DV41" s="1778"/>
      <c r="DW41" s="1778"/>
      <c r="DX41" s="389">
        <f t="shared" ref="DX41:DX72" si="16">(CS41-CZ41)*10^6</f>
        <v>0</v>
      </c>
      <c r="DY41" s="389">
        <f t="shared" ref="DY41:DY72" si="17">(CT41-DC41)*10^6</f>
        <v>0</v>
      </c>
      <c r="DZ41" s="389">
        <f t="shared" ref="DZ41:DZ72" si="18">(CW41-DD41)*10^6</f>
        <v>0</v>
      </c>
      <c r="EA41" s="1778"/>
      <c r="EB41" s="1778"/>
      <c r="EC41" s="1778"/>
      <c r="ED41" s="1778"/>
      <c r="EE41" s="1778"/>
      <c r="EF41" s="1778"/>
      <c r="EG41" s="1778"/>
      <c r="EH41" s="1778"/>
      <c r="EI41" s="1778"/>
      <c r="EJ41" s="1778"/>
      <c r="EK41" s="1778"/>
      <c r="EL41" s="1778"/>
      <c r="EM41" s="1778"/>
      <c r="EN41" s="1778"/>
      <c r="EO41" s="1778"/>
      <c r="EP41" s="1778"/>
      <c r="EQ41" s="1778"/>
      <c r="ER41" s="1778"/>
      <c r="ES41" s="1778"/>
      <c r="ET41" s="1778"/>
      <c r="EU41" s="1778"/>
      <c r="EV41" s="1778"/>
      <c r="EW41" s="1778"/>
      <c r="EX41" s="1778"/>
      <c r="EY41" s="1778"/>
      <c r="EZ41" s="1778"/>
      <c r="FA41" s="1778"/>
      <c r="FB41" s="1778"/>
      <c r="FC41" s="1778"/>
      <c r="FD41" s="1778"/>
      <c r="FE41" s="1778"/>
      <c r="FF41" s="1778"/>
      <c r="FG41" s="1778"/>
      <c r="FH41" s="1778"/>
      <c r="FI41" s="1778"/>
      <c r="FJ41" s="1778"/>
      <c r="FK41" s="1778"/>
      <c r="FL41" s="1778"/>
      <c r="FM41" s="1778"/>
      <c r="FN41" s="1778"/>
      <c r="FO41" s="1778"/>
      <c r="FP41" s="1778"/>
      <c r="FQ41" s="1778"/>
      <c r="FR41" s="1778"/>
      <c r="FS41" s="1778"/>
      <c r="FT41" s="1778"/>
      <c r="FU41" s="1778"/>
      <c r="FV41" s="1778"/>
      <c r="FW41" s="1778"/>
      <c r="FX41" s="1778"/>
      <c r="FY41" s="1778"/>
    </row>
    <row r="42" spans="1:181" s="1863" customFormat="1" ht="15" customHeight="1">
      <c r="A42" s="1890"/>
      <c r="B42" s="1891" t="s">
        <v>988</v>
      </c>
      <c r="C42" s="665" t="s">
        <v>1030</v>
      </c>
      <c r="D42" s="415"/>
      <c r="E42" s="1860"/>
      <c r="F42" s="145"/>
      <c r="G42" s="1860"/>
      <c r="H42" s="1782"/>
      <c r="I42" s="245"/>
      <c r="J42" s="415"/>
      <c r="K42" s="1860"/>
      <c r="L42" s="145"/>
      <c r="M42" s="1860"/>
      <c r="N42" s="1782"/>
      <c r="O42" s="411"/>
      <c r="P42" s="415"/>
      <c r="Q42" s="1860"/>
      <c r="R42" s="145"/>
      <c r="S42" s="1860"/>
      <c r="T42" s="1782"/>
      <c r="U42" s="245"/>
      <c r="V42" s="415"/>
      <c r="W42" s="1860"/>
      <c r="X42" s="1860"/>
      <c r="Y42" s="145"/>
      <c r="Z42" s="145"/>
      <c r="AA42" s="1860"/>
      <c r="AB42" s="1781"/>
      <c r="AC42" s="245"/>
      <c r="AD42" s="415"/>
      <c r="AE42" s="1860"/>
      <c r="AF42" s="1860"/>
      <c r="AG42" s="145"/>
      <c r="AH42" s="145"/>
      <c r="AI42" s="1860"/>
      <c r="AJ42" s="1781"/>
      <c r="AK42" s="245"/>
      <c r="AL42" s="415"/>
      <c r="AM42" s="1860"/>
      <c r="AN42" s="1860"/>
      <c r="AO42" s="1860"/>
      <c r="AP42" s="145"/>
      <c r="AQ42" s="145"/>
      <c r="AR42" s="1860"/>
      <c r="AS42" s="1781"/>
      <c r="AT42" s="245"/>
      <c r="AU42" s="415"/>
      <c r="AV42" s="1860"/>
      <c r="AW42" s="1860"/>
      <c r="AX42" s="145"/>
      <c r="AY42" s="145"/>
      <c r="AZ42" s="1860"/>
      <c r="BA42" s="1782"/>
      <c r="BB42" s="411"/>
      <c r="BC42" s="415"/>
      <c r="BD42" s="1860"/>
      <c r="BE42" s="1860"/>
      <c r="BF42" s="145"/>
      <c r="BG42" s="145"/>
      <c r="BH42" s="1860"/>
      <c r="BI42" s="1782"/>
      <c r="BJ42" s="412"/>
      <c r="BK42" s="415"/>
      <c r="BL42" s="1860"/>
      <c r="BM42" s="1860"/>
      <c r="BN42" s="1860"/>
      <c r="BO42" s="145"/>
      <c r="BP42" s="145"/>
      <c r="BQ42" s="1860"/>
      <c r="BR42" s="1782"/>
      <c r="BS42" s="411"/>
      <c r="BT42" s="415"/>
      <c r="BU42" s="1860"/>
      <c r="BV42" s="1860"/>
      <c r="BW42" s="145"/>
      <c r="BX42" s="145"/>
      <c r="BY42" s="1860"/>
      <c r="BZ42" s="1782"/>
      <c r="CA42" s="411"/>
      <c r="CB42" s="415"/>
      <c r="CC42" s="1860"/>
      <c r="CD42" s="1860"/>
      <c r="CE42" s="145"/>
      <c r="CF42" s="145"/>
      <c r="CG42" s="1860"/>
      <c r="CH42" s="1782"/>
      <c r="CI42" s="411"/>
      <c r="CJ42" s="415"/>
      <c r="CK42" s="1860"/>
      <c r="CL42" s="1860"/>
      <c r="CM42" s="145"/>
      <c r="CN42" s="145"/>
      <c r="CO42" s="1860"/>
      <c r="CP42" s="1782"/>
      <c r="CQ42" s="411"/>
      <c r="CR42" s="966"/>
      <c r="CS42" s="145"/>
      <c r="CT42" s="966"/>
      <c r="CU42" s="1860">
        <f>CR42-CS42</f>
        <v>0</v>
      </c>
      <c r="CV42" s="1860">
        <f>CR42-CT42</f>
        <v>0</v>
      </c>
      <c r="CW42" s="1860"/>
      <c r="CX42" s="716" t="str">
        <f t="shared" si="15"/>
        <v>-</v>
      </c>
      <c r="CY42" s="1892"/>
      <c r="CZ42" s="1856"/>
      <c r="DA42" s="1860"/>
      <c r="DB42" s="1860"/>
      <c r="DC42" s="1860"/>
      <c r="DD42" s="1860"/>
      <c r="DE42" s="245" t="e">
        <f>CZ42/DD42-1</f>
        <v>#DIV/0!</v>
      </c>
      <c r="DF42" s="245" t="e">
        <f>DA42/DD42-1</f>
        <v>#DIV/0!</v>
      </c>
      <c r="DG42" s="245" t="e">
        <f>DB42/DD42-1</f>
        <v>#DIV/0!</v>
      </c>
      <c r="DH42" s="788" t="e">
        <f>DC42/DD42-1</f>
        <v>#DIV/0!</v>
      </c>
      <c r="DI42" s="1893"/>
      <c r="DJ42" s="1794"/>
      <c r="DK42" s="1795"/>
      <c r="DL42" s="1778"/>
      <c r="DM42" s="1778"/>
      <c r="DN42" s="1778"/>
      <c r="DO42" s="1778"/>
      <c r="DP42" s="1778"/>
      <c r="DQ42" s="1778"/>
      <c r="DR42" s="1778"/>
      <c r="DS42" s="1778"/>
      <c r="DT42" s="1778"/>
      <c r="DU42" s="1778"/>
      <c r="DV42" s="1778"/>
      <c r="DW42" s="1778"/>
      <c r="DX42" s="389">
        <f t="shared" si="16"/>
        <v>0</v>
      </c>
      <c r="DY42" s="389">
        <f t="shared" si="17"/>
        <v>0</v>
      </c>
      <c r="DZ42" s="389">
        <f t="shared" si="18"/>
        <v>0</v>
      </c>
      <c r="EA42" s="1778"/>
      <c r="EB42" s="1778"/>
      <c r="EC42" s="1778"/>
      <c r="ED42" s="1778"/>
      <c r="EE42" s="1778"/>
      <c r="EF42" s="1778"/>
      <c r="EG42" s="1778"/>
      <c r="EH42" s="1778"/>
      <c r="EI42" s="1778"/>
      <c r="EJ42" s="1778"/>
      <c r="EK42" s="1778"/>
      <c r="EL42" s="1778"/>
      <c r="EM42" s="1778"/>
      <c r="EN42" s="1778"/>
      <c r="EO42" s="1778"/>
      <c r="EP42" s="1778"/>
      <c r="EQ42" s="1778"/>
      <c r="ER42" s="1778"/>
      <c r="ES42" s="1778"/>
      <c r="ET42" s="1778"/>
      <c r="EU42" s="1778"/>
      <c r="EV42" s="1778"/>
      <c r="EW42" s="1778"/>
      <c r="EX42" s="1778"/>
      <c r="EY42" s="1778"/>
      <c r="EZ42" s="1778"/>
      <c r="FA42" s="1778"/>
      <c r="FB42" s="1778"/>
      <c r="FC42" s="1778"/>
      <c r="FD42" s="1778"/>
      <c r="FE42" s="1778"/>
      <c r="FF42" s="1778"/>
      <c r="FG42" s="1778"/>
      <c r="FH42" s="1778"/>
      <c r="FI42" s="1778"/>
      <c r="FJ42" s="1778"/>
      <c r="FK42" s="1778"/>
      <c r="FL42" s="1778"/>
      <c r="FM42" s="1778"/>
      <c r="FN42" s="1778"/>
      <c r="FO42" s="1778"/>
      <c r="FP42" s="1778"/>
      <c r="FQ42" s="1778"/>
      <c r="FR42" s="1778"/>
      <c r="FS42" s="1778"/>
      <c r="FT42" s="1778"/>
      <c r="FU42" s="1778"/>
      <c r="FV42" s="1778"/>
      <c r="FW42" s="1778"/>
      <c r="FX42" s="1778"/>
      <c r="FY42" s="1778"/>
    </row>
    <row r="43" spans="1:181" s="1863" customFormat="1" ht="13" hidden="1">
      <c r="A43" s="1857"/>
      <c r="B43" s="1858"/>
      <c r="C43" s="665" t="s">
        <v>1031</v>
      </c>
      <c r="D43" s="1809"/>
      <c r="E43" s="1859"/>
      <c r="F43" s="1860"/>
      <c r="G43" s="1860"/>
      <c r="H43" s="1781"/>
      <c r="I43" s="245"/>
      <c r="J43" s="1809"/>
      <c r="K43" s="1859"/>
      <c r="L43" s="1860"/>
      <c r="M43" s="1860"/>
      <c r="N43" s="1781"/>
      <c r="O43" s="411"/>
      <c r="P43" s="1809"/>
      <c r="Q43" s="1859"/>
      <c r="R43" s="1860"/>
      <c r="S43" s="1860"/>
      <c r="T43" s="1781"/>
      <c r="U43" s="245"/>
      <c r="V43" s="1809"/>
      <c r="W43" s="1859"/>
      <c r="X43" s="1859"/>
      <c r="Y43" s="1860"/>
      <c r="Z43" s="1860"/>
      <c r="AA43" s="1860"/>
      <c r="AB43" s="1781"/>
      <c r="AC43" s="245"/>
      <c r="AD43" s="1809"/>
      <c r="AE43" s="1859"/>
      <c r="AF43" s="1859"/>
      <c r="AG43" s="1860"/>
      <c r="AH43" s="1860"/>
      <c r="AI43" s="1860"/>
      <c r="AJ43" s="1781"/>
      <c r="AK43" s="245"/>
      <c r="AL43" s="1809"/>
      <c r="AM43" s="1859"/>
      <c r="AN43" s="1859"/>
      <c r="AO43" s="1859"/>
      <c r="AP43" s="1860"/>
      <c r="AQ43" s="1860"/>
      <c r="AR43" s="1860"/>
      <c r="AS43" s="1781"/>
      <c r="AT43" s="245"/>
      <c r="AU43" s="1809"/>
      <c r="AV43" s="1859"/>
      <c r="AW43" s="1859"/>
      <c r="AX43" s="1860"/>
      <c r="AY43" s="1860"/>
      <c r="AZ43" s="1860"/>
      <c r="BA43" s="1781"/>
      <c r="BB43" s="411"/>
      <c r="BC43" s="1809"/>
      <c r="BD43" s="1859"/>
      <c r="BE43" s="1859"/>
      <c r="BF43" s="1860"/>
      <c r="BG43" s="1860"/>
      <c r="BH43" s="1860"/>
      <c r="BI43" s="1781"/>
      <c r="BJ43" s="412"/>
      <c r="BK43" s="1809"/>
      <c r="BL43" s="1859"/>
      <c r="BM43" s="1859"/>
      <c r="BN43" s="1859"/>
      <c r="BO43" s="1860"/>
      <c r="BP43" s="1860"/>
      <c r="BQ43" s="1860"/>
      <c r="BR43" s="1781"/>
      <c r="BS43" s="411"/>
      <c r="BT43" s="1809"/>
      <c r="BU43" s="1859"/>
      <c r="BV43" s="1859"/>
      <c r="BW43" s="1860"/>
      <c r="BX43" s="1860"/>
      <c r="BY43" s="1860"/>
      <c r="BZ43" s="1781"/>
      <c r="CA43" s="411"/>
      <c r="CB43" s="1809"/>
      <c r="CC43" s="1859"/>
      <c r="CD43" s="1859"/>
      <c r="CE43" s="1860"/>
      <c r="CF43" s="1860"/>
      <c r="CG43" s="1860"/>
      <c r="CH43" s="1781"/>
      <c r="CI43" s="411"/>
      <c r="CJ43" s="1809"/>
      <c r="CK43" s="1859"/>
      <c r="CL43" s="1859"/>
      <c r="CM43" s="1860"/>
      <c r="CN43" s="1860"/>
      <c r="CO43" s="1860"/>
      <c r="CP43" s="1781"/>
      <c r="CQ43" s="411"/>
      <c r="CR43" s="245"/>
      <c r="CS43" s="1860"/>
      <c r="CT43" s="1860"/>
      <c r="CU43" s="1860"/>
      <c r="CV43" s="1860"/>
      <c r="CW43" s="1860"/>
      <c r="CX43" s="716" t="str">
        <f t="shared" si="15"/>
        <v>-</v>
      </c>
      <c r="CY43" s="1856"/>
      <c r="CZ43" s="1810"/>
      <c r="DA43" s="1859"/>
      <c r="DB43" s="1859"/>
      <c r="DC43" s="1859"/>
      <c r="DD43" s="1860"/>
      <c r="DE43" s="245"/>
      <c r="DF43" s="1860"/>
      <c r="DG43" s="1860"/>
      <c r="DH43" s="1861"/>
      <c r="DI43" s="1862"/>
      <c r="DJ43" s="1794"/>
      <c r="DK43" s="1795"/>
      <c r="DL43" s="1778"/>
      <c r="DM43" s="1778"/>
      <c r="DN43" s="1778"/>
      <c r="DO43" s="1778"/>
      <c r="DP43" s="1778"/>
      <c r="DQ43" s="1778"/>
      <c r="DR43" s="1778"/>
      <c r="DS43" s="1778"/>
      <c r="DT43" s="1778"/>
      <c r="DU43" s="1778"/>
      <c r="DV43" s="1778"/>
      <c r="DW43" s="1778"/>
      <c r="DX43" s="389">
        <f t="shared" si="16"/>
        <v>0</v>
      </c>
      <c r="DY43" s="389">
        <f t="shared" si="17"/>
        <v>0</v>
      </c>
      <c r="DZ43" s="389">
        <f t="shared" si="18"/>
        <v>0</v>
      </c>
      <c r="EA43" s="1778"/>
      <c r="EB43" s="1778"/>
      <c r="EC43" s="1778"/>
      <c r="ED43" s="1778"/>
      <c r="EE43" s="1778"/>
      <c r="EF43" s="1778"/>
      <c r="EG43" s="1778"/>
      <c r="EH43" s="1778"/>
      <c r="EI43" s="1778"/>
      <c r="EJ43" s="1778"/>
      <c r="EK43" s="1778"/>
      <c r="EL43" s="1778"/>
      <c r="EM43" s="1778"/>
      <c r="EN43" s="1778"/>
      <c r="EO43" s="1778"/>
      <c r="EP43" s="1778"/>
      <c r="EQ43" s="1778"/>
      <c r="ER43" s="1778"/>
      <c r="ES43" s="1778"/>
      <c r="ET43" s="1778"/>
      <c r="EU43" s="1778"/>
      <c r="EV43" s="1778"/>
      <c r="EW43" s="1778"/>
      <c r="EX43" s="1778"/>
      <c r="EY43" s="1778"/>
      <c r="EZ43" s="1778"/>
      <c r="FA43" s="1778"/>
      <c r="FB43" s="1778"/>
      <c r="FC43" s="1778"/>
      <c r="FD43" s="1778"/>
      <c r="FE43" s="1778"/>
      <c r="FF43" s="1778"/>
      <c r="FG43" s="1778"/>
      <c r="FH43" s="1778"/>
      <c r="FI43" s="1778"/>
      <c r="FJ43" s="1778"/>
      <c r="FK43" s="1778"/>
      <c r="FL43" s="1778"/>
      <c r="FM43" s="1778"/>
      <c r="FN43" s="1778"/>
      <c r="FO43" s="1778"/>
      <c r="FP43" s="1778"/>
      <c r="FQ43" s="1778"/>
      <c r="FR43" s="1778"/>
      <c r="FS43" s="1778"/>
      <c r="FT43" s="1778"/>
      <c r="FU43" s="1778"/>
      <c r="FV43" s="1778"/>
      <c r="FW43" s="1778"/>
      <c r="FX43" s="1778"/>
      <c r="FY43" s="1778"/>
    </row>
    <row r="44" spans="1:181" s="1812" customFormat="1" ht="15" customHeight="1">
      <c r="A44" s="1865"/>
      <c r="B44" s="1808" t="s">
        <v>1032</v>
      </c>
      <c r="C44" s="665" t="s">
        <v>1033</v>
      </c>
      <c r="D44" s="1809"/>
      <c r="E44" s="245"/>
      <c r="F44" s="245"/>
      <c r="G44" s="245"/>
      <c r="H44" s="1781"/>
      <c r="I44" s="245"/>
      <c r="J44" s="1809"/>
      <c r="K44" s="245"/>
      <c r="L44" s="245"/>
      <c r="M44" s="245"/>
      <c r="N44" s="1781"/>
      <c r="O44" s="411"/>
      <c r="P44" s="1809"/>
      <c r="Q44" s="245"/>
      <c r="R44" s="245"/>
      <c r="S44" s="245"/>
      <c r="T44" s="1781"/>
      <c r="U44" s="245"/>
      <c r="V44" s="1809"/>
      <c r="W44" s="245"/>
      <c r="X44" s="245"/>
      <c r="Y44" s="245"/>
      <c r="Z44" s="245"/>
      <c r="AA44" s="245"/>
      <c r="AB44" s="1781"/>
      <c r="AC44" s="245"/>
      <c r="AD44" s="1809"/>
      <c r="AE44" s="245"/>
      <c r="AF44" s="245"/>
      <c r="AG44" s="245"/>
      <c r="AH44" s="245"/>
      <c r="AI44" s="245"/>
      <c r="AJ44" s="1781"/>
      <c r="AK44" s="245"/>
      <c r="AL44" s="1809"/>
      <c r="AM44" s="245"/>
      <c r="AN44" s="245"/>
      <c r="AO44" s="245"/>
      <c r="AP44" s="245"/>
      <c r="AQ44" s="245"/>
      <c r="AR44" s="245"/>
      <c r="AS44" s="1781"/>
      <c r="AT44" s="245"/>
      <c r="AU44" s="1809"/>
      <c r="AV44" s="245"/>
      <c r="AW44" s="245"/>
      <c r="AX44" s="245"/>
      <c r="AY44" s="245"/>
      <c r="AZ44" s="245"/>
      <c r="BA44" s="1781"/>
      <c r="BB44" s="411"/>
      <c r="BC44" s="1809"/>
      <c r="BD44" s="245"/>
      <c r="BE44" s="245"/>
      <c r="BF44" s="245"/>
      <c r="BG44" s="245"/>
      <c r="BH44" s="245"/>
      <c r="BI44" s="1781"/>
      <c r="BJ44" s="411"/>
      <c r="BK44" s="1809"/>
      <c r="BL44" s="245"/>
      <c r="BM44" s="245"/>
      <c r="BN44" s="245"/>
      <c r="BO44" s="245"/>
      <c r="BP44" s="245"/>
      <c r="BQ44" s="245"/>
      <c r="BR44" s="1781"/>
      <c r="BS44" s="411"/>
      <c r="BT44" s="1809"/>
      <c r="BU44" s="245"/>
      <c r="BV44" s="245"/>
      <c r="BW44" s="245"/>
      <c r="BX44" s="245"/>
      <c r="BY44" s="245"/>
      <c r="BZ44" s="1781"/>
      <c r="CA44" s="411"/>
      <c r="CB44" s="1809"/>
      <c r="CC44" s="245"/>
      <c r="CD44" s="245"/>
      <c r="CE44" s="245"/>
      <c r="CF44" s="245"/>
      <c r="CG44" s="245"/>
      <c r="CH44" s="1781"/>
      <c r="CI44" s="411"/>
      <c r="CJ44" s="1809"/>
      <c r="CK44" s="245"/>
      <c r="CL44" s="245"/>
      <c r="CM44" s="245"/>
      <c r="CN44" s="245"/>
      <c r="CO44" s="245"/>
      <c r="CP44" s="1781"/>
      <c r="CQ44" s="411"/>
      <c r="CR44" s="245"/>
      <c r="CS44" s="245"/>
      <c r="CT44" s="245"/>
      <c r="CU44" s="245">
        <f>CR44-CS44</f>
        <v>0</v>
      </c>
      <c r="CV44" s="245">
        <f>CR44-CT44</f>
        <v>0</v>
      </c>
      <c r="CW44" s="245"/>
      <c r="CX44" s="716" t="str">
        <f t="shared" si="15"/>
        <v>-</v>
      </c>
      <c r="CY44" s="1810"/>
      <c r="CZ44" s="1810"/>
      <c r="DA44" s="245"/>
      <c r="DB44" s="245"/>
      <c r="DC44" s="245"/>
      <c r="DD44" s="245"/>
      <c r="DE44" s="245" t="e">
        <f>CZ44/DD44-1</f>
        <v>#DIV/0!</v>
      </c>
      <c r="DF44" s="245" t="e">
        <f>DA44/DD44-1</f>
        <v>#DIV/0!</v>
      </c>
      <c r="DG44" s="245" t="e">
        <f>DB44/DD44-1</f>
        <v>#DIV/0!</v>
      </c>
      <c r="DH44" s="788" t="e">
        <f>DC44/DD44-1</f>
        <v>#DIV/0!</v>
      </c>
      <c r="DI44" s="1811"/>
      <c r="DJ44" s="1866"/>
      <c r="DL44" s="1866"/>
      <c r="DM44" s="1866"/>
      <c r="DN44" s="1866"/>
      <c r="DO44" s="1866"/>
      <c r="DP44" s="1866"/>
      <c r="DQ44" s="1866"/>
      <c r="DR44" s="1866"/>
      <c r="DS44" s="1866"/>
      <c r="DT44" s="1866"/>
      <c r="DU44" s="1866"/>
      <c r="DV44" s="1866"/>
      <c r="DW44" s="1866"/>
      <c r="DX44" s="389">
        <f t="shared" si="16"/>
        <v>0</v>
      </c>
      <c r="DY44" s="389">
        <f t="shared" si="17"/>
        <v>0</v>
      </c>
      <c r="DZ44" s="389">
        <f t="shared" si="18"/>
        <v>0</v>
      </c>
      <c r="EA44" s="1866"/>
      <c r="EB44" s="1866"/>
      <c r="EC44" s="1866"/>
      <c r="ED44" s="1866"/>
      <c r="EE44" s="1866"/>
      <c r="EF44" s="1866"/>
      <c r="EG44" s="1866"/>
      <c r="EH44" s="1866"/>
      <c r="EI44" s="1866"/>
      <c r="EJ44" s="1866"/>
      <c r="EK44" s="1866"/>
      <c r="EL44" s="1866"/>
      <c r="EM44" s="1866"/>
      <c r="EN44" s="1866"/>
      <c r="EO44" s="1866"/>
      <c r="EP44" s="1866"/>
      <c r="EQ44" s="1866"/>
      <c r="ER44" s="1866"/>
      <c r="ES44" s="1866"/>
      <c r="ET44" s="1866"/>
      <c r="EU44" s="1866"/>
      <c r="EV44" s="1866"/>
      <c r="EW44" s="1866"/>
      <c r="EX44" s="1866"/>
      <c r="EY44" s="1866"/>
      <c r="EZ44" s="1866"/>
      <c r="FA44" s="1866"/>
      <c r="FB44" s="1866"/>
      <c r="FC44" s="1866"/>
      <c r="FD44" s="1866"/>
      <c r="FE44" s="1866"/>
      <c r="FF44" s="1866"/>
      <c r="FG44" s="1866"/>
      <c r="FH44" s="1866"/>
      <c r="FI44" s="1866"/>
      <c r="FJ44" s="1866"/>
      <c r="FK44" s="1866"/>
      <c r="FL44" s="1866"/>
      <c r="FM44" s="1866"/>
      <c r="FN44" s="1866"/>
      <c r="FO44" s="1866"/>
      <c r="FP44" s="1866"/>
      <c r="FQ44" s="1866"/>
      <c r="FR44" s="1866"/>
      <c r="FS44" s="1866"/>
      <c r="FT44" s="1866"/>
      <c r="FU44" s="1866"/>
      <c r="FV44" s="1866"/>
      <c r="FW44" s="1866"/>
      <c r="FX44" s="1866"/>
      <c r="FY44" s="1866"/>
    </row>
    <row r="45" spans="1:181" s="1760" customFormat="1" ht="15" customHeight="1">
      <c r="A45" s="452"/>
      <c r="B45" s="1803" t="s">
        <v>992</v>
      </c>
      <c r="C45" s="665" t="s">
        <v>1034</v>
      </c>
      <c r="D45" s="1894"/>
      <c r="E45" s="966"/>
      <c r="F45" s="145"/>
      <c r="G45" s="145"/>
      <c r="H45" s="1782"/>
      <c r="I45" s="245"/>
      <c r="J45" s="1894"/>
      <c r="K45" s="966"/>
      <c r="L45" s="145"/>
      <c r="M45" s="145"/>
      <c r="N45" s="1782"/>
      <c r="O45" s="411"/>
      <c r="P45" s="1894"/>
      <c r="Q45" s="966"/>
      <c r="R45" s="145"/>
      <c r="S45" s="145"/>
      <c r="T45" s="1782"/>
      <c r="U45" s="245"/>
      <c r="V45" s="1894"/>
      <c r="W45" s="966"/>
      <c r="X45" s="966"/>
      <c r="Y45" s="145"/>
      <c r="Z45" s="145"/>
      <c r="AA45" s="145"/>
      <c r="AB45" s="1781"/>
      <c r="AC45" s="245"/>
      <c r="AD45" s="1894"/>
      <c r="AE45" s="966"/>
      <c r="AF45" s="966"/>
      <c r="AG45" s="145"/>
      <c r="AH45" s="145"/>
      <c r="AI45" s="145"/>
      <c r="AJ45" s="1781"/>
      <c r="AK45" s="245"/>
      <c r="AL45" s="1894"/>
      <c r="AM45" s="966"/>
      <c r="AN45" s="966"/>
      <c r="AO45" s="966"/>
      <c r="AP45" s="145"/>
      <c r="AQ45" s="145"/>
      <c r="AR45" s="145"/>
      <c r="AS45" s="1781"/>
      <c r="AT45" s="245"/>
      <c r="AU45" s="1894"/>
      <c r="AV45" s="966"/>
      <c r="AW45" s="966"/>
      <c r="AX45" s="145"/>
      <c r="AY45" s="145"/>
      <c r="AZ45" s="145"/>
      <c r="BA45" s="1782"/>
      <c r="BB45" s="411"/>
      <c r="BC45" s="1894"/>
      <c r="BD45" s="966"/>
      <c r="BE45" s="966"/>
      <c r="BF45" s="145"/>
      <c r="BG45" s="145"/>
      <c r="BH45" s="145"/>
      <c r="BI45" s="1782"/>
      <c r="BJ45" s="412"/>
      <c r="BK45" s="1894"/>
      <c r="BL45" s="966"/>
      <c r="BM45" s="966"/>
      <c r="BN45" s="966"/>
      <c r="BO45" s="145"/>
      <c r="BP45" s="145"/>
      <c r="BQ45" s="145"/>
      <c r="BR45" s="1782"/>
      <c r="BS45" s="411"/>
      <c r="BT45" s="1894"/>
      <c r="BU45" s="966"/>
      <c r="BV45" s="966"/>
      <c r="BW45" s="145"/>
      <c r="BX45" s="145"/>
      <c r="BY45" s="145"/>
      <c r="BZ45" s="1782"/>
      <c r="CA45" s="411"/>
      <c r="CB45" s="1894"/>
      <c r="CC45" s="966"/>
      <c r="CD45" s="966"/>
      <c r="CE45" s="145"/>
      <c r="CF45" s="145"/>
      <c r="CG45" s="145"/>
      <c r="CH45" s="1782"/>
      <c r="CI45" s="411"/>
      <c r="CJ45" s="1894"/>
      <c r="CK45" s="966"/>
      <c r="CL45" s="966"/>
      <c r="CM45" s="145"/>
      <c r="CN45" s="145"/>
      <c r="CO45" s="145"/>
      <c r="CP45" s="1782"/>
      <c r="CQ45" s="411"/>
      <c r="CR45" s="966"/>
      <c r="CS45" s="145"/>
      <c r="CT45" s="966"/>
      <c r="CU45" s="966">
        <f>CR45-CS45</f>
        <v>0</v>
      </c>
      <c r="CV45" s="966">
        <f>CR45-CT45</f>
        <v>0</v>
      </c>
      <c r="CW45" s="966"/>
      <c r="CX45" s="716" t="str">
        <f t="shared" si="15"/>
        <v>-</v>
      </c>
      <c r="CY45" s="414"/>
      <c r="CZ45" s="1856"/>
      <c r="DA45" s="966"/>
      <c r="DB45" s="966"/>
      <c r="DC45" s="966"/>
      <c r="DD45" s="145"/>
      <c r="DE45" s="245" t="e">
        <f>CZ45/DD45-1</f>
        <v>#DIV/0!</v>
      </c>
      <c r="DF45" s="245" t="e">
        <f>DA45/DD45-1</f>
        <v>#DIV/0!</v>
      </c>
      <c r="DG45" s="245" t="e">
        <f>DB45/DD45-1</f>
        <v>#DIV/0!</v>
      </c>
      <c r="DH45" s="788" t="e">
        <f>DC45/DD45-1</f>
        <v>#DIV/0!</v>
      </c>
      <c r="DI45" s="1759"/>
      <c r="DJ45" s="1794"/>
      <c r="DK45" s="1795"/>
      <c r="DL45" s="1778"/>
      <c r="DM45" s="1778"/>
      <c r="DN45" s="1778"/>
      <c r="DO45" s="1778"/>
      <c r="DP45" s="1778"/>
      <c r="DQ45" s="1778"/>
      <c r="DR45" s="1778"/>
      <c r="DS45" s="1778"/>
      <c r="DT45" s="1778"/>
      <c r="DU45" s="1778"/>
      <c r="DV45" s="1778"/>
      <c r="DW45" s="1778"/>
      <c r="DX45" s="389">
        <f t="shared" si="16"/>
        <v>0</v>
      </c>
      <c r="DY45" s="389">
        <f t="shared" si="17"/>
        <v>0</v>
      </c>
      <c r="DZ45" s="389">
        <f t="shared" si="18"/>
        <v>0</v>
      </c>
      <c r="EA45" s="1778"/>
      <c r="EB45" s="1778"/>
      <c r="EC45" s="1778"/>
      <c r="ED45" s="1778"/>
      <c r="EE45" s="1778"/>
      <c r="EF45" s="1778"/>
      <c r="EG45" s="1778"/>
      <c r="EH45" s="1778"/>
      <c r="EI45" s="1778"/>
      <c r="EJ45" s="1778"/>
      <c r="EK45" s="1778"/>
      <c r="EL45" s="1778"/>
      <c r="EM45" s="1778"/>
      <c r="EN45" s="1778"/>
      <c r="EO45" s="1778"/>
      <c r="EP45" s="1778"/>
      <c r="EQ45" s="1778"/>
      <c r="ER45" s="1778"/>
      <c r="ES45" s="1778"/>
      <c r="ET45" s="1778"/>
      <c r="EU45" s="1778"/>
      <c r="EV45" s="1778"/>
      <c r="EW45" s="1778"/>
      <c r="EX45" s="1778"/>
      <c r="EY45" s="1778"/>
      <c r="EZ45" s="1778"/>
      <c r="FA45" s="1778"/>
      <c r="FB45" s="1778"/>
      <c r="FC45" s="1778"/>
      <c r="FD45" s="1778"/>
      <c r="FE45" s="1778"/>
      <c r="FF45" s="1778"/>
      <c r="FG45" s="1778"/>
      <c r="FH45" s="1778"/>
      <c r="FI45" s="1778"/>
      <c r="FJ45" s="1778"/>
      <c r="FK45" s="1778"/>
      <c r="FL45" s="1778"/>
      <c r="FM45" s="1778"/>
      <c r="FN45" s="1778"/>
      <c r="FO45" s="1778"/>
      <c r="FP45" s="1778"/>
      <c r="FQ45" s="1778"/>
      <c r="FR45" s="1778"/>
      <c r="FS45" s="1778"/>
      <c r="FT45" s="1778"/>
      <c r="FU45" s="1778"/>
      <c r="FV45" s="1778"/>
      <c r="FW45" s="1778"/>
      <c r="FX45" s="1778"/>
      <c r="FY45" s="1778"/>
    </row>
    <row r="46" spans="1:181" s="1778" customFormat="1" ht="15" customHeight="1">
      <c r="A46" s="366"/>
      <c r="B46" s="1816" t="s">
        <v>1026</v>
      </c>
      <c r="C46" s="665" t="s">
        <v>1035</v>
      </c>
      <c r="D46" s="1775"/>
      <c r="E46" s="131"/>
      <c r="F46" s="131"/>
      <c r="G46" s="131"/>
      <c r="H46" s="1765"/>
      <c r="I46" s="716"/>
      <c r="J46" s="1775"/>
      <c r="K46" s="131"/>
      <c r="L46" s="131"/>
      <c r="M46" s="131"/>
      <c r="N46" s="1765"/>
      <c r="O46" s="717"/>
      <c r="P46" s="1775"/>
      <c r="Q46" s="131"/>
      <c r="R46" s="131"/>
      <c r="S46" s="131"/>
      <c r="T46" s="1765"/>
      <c r="U46" s="716"/>
      <c r="V46" s="1775"/>
      <c r="W46" s="131"/>
      <c r="X46" s="131"/>
      <c r="Y46" s="131"/>
      <c r="Z46" s="131"/>
      <c r="AA46" s="131"/>
      <c r="AB46" s="1765"/>
      <c r="AC46" s="716"/>
      <c r="AD46" s="1775"/>
      <c r="AE46" s="131"/>
      <c r="AF46" s="131"/>
      <c r="AG46" s="131"/>
      <c r="AH46" s="131"/>
      <c r="AI46" s="131"/>
      <c r="AJ46" s="1765"/>
      <c r="AK46" s="716"/>
      <c r="AL46" s="1775"/>
      <c r="AM46" s="131"/>
      <c r="AN46" s="131"/>
      <c r="AO46" s="131"/>
      <c r="AP46" s="131"/>
      <c r="AQ46" s="131"/>
      <c r="AR46" s="131"/>
      <c r="AS46" s="1765"/>
      <c r="AT46" s="716"/>
      <c r="AU46" s="1775"/>
      <c r="AV46" s="131"/>
      <c r="AW46" s="131"/>
      <c r="AX46" s="131"/>
      <c r="AY46" s="131"/>
      <c r="AZ46" s="131"/>
      <c r="BA46" s="1765"/>
      <c r="BB46" s="717"/>
      <c r="BC46" s="1775"/>
      <c r="BD46" s="131"/>
      <c r="BE46" s="131"/>
      <c r="BF46" s="131"/>
      <c r="BG46" s="131"/>
      <c r="BH46" s="131"/>
      <c r="BI46" s="1765"/>
      <c r="BJ46" s="718"/>
      <c r="BK46" s="1775"/>
      <c r="BL46" s="131"/>
      <c r="BM46" s="131"/>
      <c r="BN46" s="131"/>
      <c r="BO46" s="131"/>
      <c r="BP46" s="131"/>
      <c r="BQ46" s="131"/>
      <c r="BR46" s="1765"/>
      <c r="BS46" s="717"/>
      <c r="BT46" s="1775"/>
      <c r="BU46" s="131"/>
      <c r="BV46" s="131"/>
      <c r="BW46" s="131"/>
      <c r="BX46" s="131"/>
      <c r="BY46" s="131"/>
      <c r="BZ46" s="1765"/>
      <c r="CA46" s="717"/>
      <c r="CB46" s="1775"/>
      <c r="CC46" s="131"/>
      <c r="CD46" s="131"/>
      <c r="CE46" s="131"/>
      <c r="CF46" s="131"/>
      <c r="CG46" s="131"/>
      <c r="CH46" s="1765"/>
      <c r="CI46" s="717"/>
      <c r="CJ46" s="1775"/>
      <c r="CK46" s="131"/>
      <c r="CL46" s="131"/>
      <c r="CM46" s="131"/>
      <c r="CN46" s="131"/>
      <c r="CO46" s="131"/>
      <c r="CP46" s="1765"/>
      <c r="CQ46" s="717"/>
      <c r="CR46" s="131"/>
      <c r="CS46" s="131"/>
      <c r="CT46" s="1764"/>
      <c r="CU46" s="1764">
        <f>CR46-CS46</f>
        <v>0</v>
      </c>
      <c r="CV46" s="1764">
        <f>CR46-CT46</f>
        <v>0</v>
      </c>
      <c r="CW46" s="1764"/>
      <c r="CX46" s="716" t="str">
        <f t="shared" si="15"/>
        <v>-</v>
      </c>
      <c r="CY46" s="399"/>
      <c r="CZ46" s="721"/>
      <c r="DA46" s="131"/>
      <c r="DB46" s="131"/>
      <c r="DC46" s="131"/>
      <c r="DD46" s="131"/>
      <c r="DE46" s="716" t="e">
        <f>CZ46/DD46-1</f>
        <v>#DIV/0!</v>
      </c>
      <c r="DF46" s="716" t="e">
        <f>DA46/DD46-1</f>
        <v>#DIV/0!</v>
      </c>
      <c r="DG46" s="716" t="e">
        <f>DB46/DD46-1</f>
        <v>#DIV/0!</v>
      </c>
      <c r="DH46" s="720" t="e">
        <f>DC46/DD46-1</f>
        <v>#DIV/0!</v>
      </c>
      <c r="DI46" s="1777"/>
      <c r="DJ46" s="1794"/>
      <c r="DK46" s="1795"/>
      <c r="DX46" s="389">
        <f t="shared" si="16"/>
        <v>0</v>
      </c>
      <c r="DY46" s="389">
        <f t="shared" si="17"/>
        <v>0</v>
      </c>
      <c r="DZ46" s="389">
        <f t="shared" si="18"/>
        <v>0</v>
      </c>
    </row>
    <row r="47" spans="1:181" s="1760" customFormat="1" ht="15" customHeight="1">
      <c r="A47" s="1895"/>
      <c r="B47" s="1896" t="s">
        <v>1036</v>
      </c>
      <c r="C47" s="665" t="s">
        <v>1037</v>
      </c>
      <c r="D47" s="1897"/>
      <c r="E47" s="1898"/>
      <c r="F47" s="1898"/>
      <c r="G47" s="1898"/>
      <c r="H47" s="1899"/>
      <c r="I47" s="236"/>
      <c r="J47" s="1872"/>
      <c r="K47" s="235"/>
      <c r="L47" s="235"/>
      <c r="M47" s="235"/>
      <c r="N47" s="1899"/>
      <c r="O47" s="1068"/>
      <c r="P47" s="1872"/>
      <c r="Q47" s="235"/>
      <c r="R47" s="235"/>
      <c r="S47" s="235"/>
      <c r="T47" s="1899"/>
      <c r="U47" s="236"/>
      <c r="V47" s="1872"/>
      <c r="W47" s="235"/>
      <c r="X47" s="235"/>
      <c r="Y47" s="235"/>
      <c r="Z47" s="235"/>
      <c r="AA47" s="235"/>
      <c r="AB47" s="1899"/>
      <c r="AC47" s="236"/>
      <c r="AD47" s="1872"/>
      <c r="AE47" s="235"/>
      <c r="AF47" s="235"/>
      <c r="AG47" s="235"/>
      <c r="AH47" s="235"/>
      <c r="AI47" s="235"/>
      <c r="AJ47" s="1899"/>
      <c r="AK47" s="236"/>
      <c r="AL47" s="1872"/>
      <c r="AM47" s="235"/>
      <c r="AN47" s="235"/>
      <c r="AO47" s="235"/>
      <c r="AP47" s="235"/>
      <c r="AQ47" s="235"/>
      <c r="AR47" s="235"/>
      <c r="AS47" s="1899"/>
      <c r="AT47" s="236"/>
      <c r="AU47" s="1872"/>
      <c r="AV47" s="235"/>
      <c r="AW47" s="235"/>
      <c r="AX47" s="235"/>
      <c r="AY47" s="235"/>
      <c r="AZ47" s="235"/>
      <c r="BA47" s="1899"/>
      <c r="BB47" s="1068"/>
      <c r="BC47" s="1872"/>
      <c r="BD47" s="235"/>
      <c r="BE47" s="235"/>
      <c r="BF47" s="235"/>
      <c r="BG47" s="235"/>
      <c r="BH47" s="235"/>
      <c r="BI47" s="1899"/>
      <c r="BJ47" s="1271"/>
      <c r="BK47" s="1872"/>
      <c r="BL47" s="235"/>
      <c r="BM47" s="235"/>
      <c r="BN47" s="235"/>
      <c r="BO47" s="235"/>
      <c r="BP47" s="235"/>
      <c r="BQ47" s="235"/>
      <c r="BR47" s="1899"/>
      <c r="BS47" s="1068"/>
      <c r="BT47" s="1872"/>
      <c r="BU47" s="235"/>
      <c r="BV47" s="235"/>
      <c r="BW47" s="235"/>
      <c r="BX47" s="235"/>
      <c r="BY47" s="235"/>
      <c r="BZ47" s="1899"/>
      <c r="CA47" s="1068"/>
      <c r="CB47" s="1872"/>
      <c r="CC47" s="235"/>
      <c r="CD47" s="235"/>
      <c r="CE47" s="235"/>
      <c r="CF47" s="235"/>
      <c r="CG47" s="235"/>
      <c r="CH47" s="1899"/>
      <c r="CI47" s="1068"/>
      <c r="CJ47" s="1872"/>
      <c r="CK47" s="235"/>
      <c r="CL47" s="235"/>
      <c r="CM47" s="235"/>
      <c r="CN47" s="235"/>
      <c r="CO47" s="235"/>
      <c r="CP47" s="1899"/>
      <c r="CQ47" s="1068"/>
      <c r="CR47" s="235"/>
      <c r="CS47" s="235"/>
      <c r="CT47" s="1871"/>
      <c r="CU47" s="1871">
        <f>CR47-CS47</f>
        <v>0</v>
      </c>
      <c r="CV47" s="1871">
        <f>CR47-CT47</f>
        <v>0</v>
      </c>
      <c r="CW47" s="1871"/>
      <c r="CX47" s="1080" t="str">
        <f t="shared" si="15"/>
        <v>-</v>
      </c>
      <c r="CY47" s="1900"/>
      <c r="CZ47" s="1872"/>
      <c r="DA47" s="235"/>
      <c r="DB47" s="235"/>
      <c r="DC47" s="235"/>
      <c r="DD47" s="235"/>
      <c r="DE47" s="236" t="e">
        <f>CZ47/DD47-1</f>
        <v>#DIV/0!</v>
      </c>
      <c r="DF47" s="236" t="e">
        <f>DA47/DD47-1</f>
        <v>#DIV/0!</v>
      </c>
      <c r="DG47" s="236" t="e">
        <f>DB47/DD47-1</f>
        <v>#DIV/0!</v>
      </c>
      <c r="DH47" s="1067" t="e">
        <f>DC47/DD47-1</f>
        <v>#DIV/0!</v>
      </c>
      <c r="DI47" s="1759"/>
      <c r="DJ47" s="1794"/>
      <c r="DK47" s="1795"/>
      <c r="DL47" s="1778"/>
      <c r="DM47" s="1778"/>
      <c r="DN47" s="1778"/>
      <c r="DO47" s="1778"/>
      <c r="DP47" s="1778"/>
      <c r="DQ47" s="1778"/>
      <c r="DR47" s="1778"/>
      <c r="DS47" s="1778"/>
      <c r="DT47" s="1778"/>
      <c r="DU47" s="1778"/>
      <c r="DV47" s="1778"/>
      <c r="DW47" s="1778"/>
      <c r="DX47" s="389">
        <f t="shared" si="16"/>
        <v>0</v>
      </c>
      <c r="DY47" s="389">
        <f t="shared" si="17"/>
        <v>0</v>
      </c>
      <c r="DZ47" s="389">
        <f t="shared" si="18"/>
        <v>0</v>
      </c>
      <c r="EA47" s="1778"/>
      <c r="EB47" s="1778"/>
      <c r="EC47" s="1778"/>
      <c r="ED47" s="1778"/>
      <c r="EE47" s="1778"/>
      <c r="EF47" s="1778"/>
      <c r="EG47" s="1778"/>
      <c r="EH47" s="1778"/>
      <c r="EI47" s="1778"/>
      <c r="EJ47" s="1778"/>
      <c r="EK47" s="1778"/>
      <c r="EL47" s="1778"/>
      <c r="EM47" s="1778"/>
      <c r="EN47" s="1778"/>
      <c r="EO47" s="1778"/>
      <c r="EP47" s="1778"/>
      <c r="EQ47" s="1778"/>
      <c r="ER47" s="1778"/>
      <c r="ES47" s="1778"/>
      <c r="ET47" s="1778"/>
      <c r="EU47" s="1778"/>
      <c r="EV47" s="1778"/>
      <c r="EW47" s="1778"/>
      <c r="EX47" s="1778"/>
      <c r="EY47" s="1778"/>
      <c r="EZ47" s="1778"/>
      <c r="FA47" s="1778"/>
      <c r="FB47" s="1778"/>
      <c r="FC47" s="1778"/>
      <c r="FD47" s="1778"/>
      <c r="FE47" s="1778"/>
      <c r="FF47" s="1778"/>
      <c r="FG47" s="1778"/>
      <c r="FH47" s="1778"/>
      <c r="FI47" s="1778"/>
      <c r="FJ47" s="1778"/>
      <c r="FK47" s="1778"/>
      <c r="FL47" s="1778"/>
      <c r="FM47" s="1778"/>
      <c r="FN47" s="1778"/>
      <c r="FO47" s="1778"/>
      <c r="FP47" s="1778"/>
      <c r="FQ47" s="1778"/>
      <c r="FR47" s="1778"/>
      <c r="FS47" s="1778"/>
      <c r="FT47" s="1778"/>
      <c r="FU47" s="1778"/>
      <c r="FV47" s="1778"/>
      <c r="FW47" s="1778"/>
      <c r="FX47" s="1778"/>
      <c r="FY47" s="1778"/>
    </row>
    <row r="48" spans="1:181" s="1760" customFormat="1" ht="3.75" customHeight="1">
      <c r="A48" s="1901"/>
      <c r="B48" s="1901"/>
      <c r="C48" s="1901"/>
      <c r="D48" s="1902"/>
      <c r="E48" s="1902"/>
      <c r="F48" s="1902"/>
      <c r="G48" s="1902"/>
      <c r="H48" s="1902"/>
      <c r="I48" s="1902"/>
      <c r="J48" s="1902"/>
      <c r="K48" s="1902"/>
      <c r="L48" s="1902"/>
      <c r="M48" s="1902"/>
      <c r="N48" s="1902"/>
      <c r="O48" s="1902"/>
      <c r="P48" s="1902"/>
      <c r="Q48" s="1902"/>
      <c r="R48" s="1902"/>
      <c r="S48" s="1902"/>
      <c r="T48" s="1902"/>
      <c r="U48" s="1902"/>
      <c r="V48" s="1902"/>
      <c r="W48" s="1902"/>
      <c r="X48" s="1902"/>
      <c r="Y48" s="1902"/>
      <c r="Z48" s="1902"/>
      <c r="AA48" s="1902"/>
      <c r="AB48" s="1902"/>
      <c r="AC48" s="1902"/>
      <c r="AD48" s="1902"/>
      <c r="AE48" s="1902"/>
      <c r="AF48" s="1902"/>
      <c r="AG48" s="1902"/>
      <c r="AH48" s="1902"/>
      <c r="AI48" s="1902"/>
      <c r="AJ48" s="1902"/>
      <c r="AK48" s="1902"/>
      <c r="AL48" s="1902"/>
      <c r="AM48" s="1902"/>
      <c r="AN48" s="1902"/>
      <c r="AO48" s="1902"/>
      <c r="AP48" s="1902"/>
      <c r="AQ48" s="1902"/>
      <c r="AR48" s="1902"/>
      <c r="AS48" s="1902"/>
      <c r="AT48" s="1902"/>
      <c r="AU48" s="1902"/>
      <c r="AV48" s="1902"/>
      <c r="AW48" s="1902"/>
      <c r="AX48" s="1902"/>
      <c r="AY48" s="1902"/>
      <c r="AZ48" s="1902"/>
      <c r="BA48" s="1902"/>
      <c r="BB48" s="1902"/>
      <c r="BC48" s="1902"/>
      <c r="BD48" s="1902"/>
      <c r="BE48" s="1902"/>
      <c r="BF48" s="1902"/>
      <c r="BG48" s="1902"/>
      <c r="BH48" s="1902"/>
      <c r="BI48" s="1902"/>
      <c r="BJ48" s="1902"/>
      <c r="BK48" s="1902"/>
      <c r="BL48" s="1902"/>
      <c r="BM48" s="1902"/>
      <c r="BN48" s="1902"/>
      <c r="BO48" s="1902"/>
      <c r="BP48" s="1902"/>
      <c r="BQ48" s="1902"/>
      <c r="BR48" s="1902"/>
      <c r="BS48" s="1902"/>
      <c r="BT48" s="1902"/>
      <c r="BU48" s="1902"/>
      <c r="BV48" s="1902"/>
      <c r="BW48" s="1902"/>
      <c r="BX48" s="1902"/>
      <c r="BY48" s="1902"/>
      <c r="BZ48" s="1902"/>
      <c r="CA48" s="1902"/>
      <c r="CB48" s="1902"/>
      <c r="CC48" s="1902"/>
      <c r="CD48" s="1902"/>
      <c r="CE48" s="1902"/>
      <c r="CF48" s="1902"/>
      <c r="CG48" s="1902"/>
      <c r="CH48" s="1902"/>
      <c r="CI48" s="1902"/>
      <c r="CJ48" s="1902"/>
      <c r="CK48" s="1902"/>
      <c r="CL48" s="1902"/>
      <c r="CM48" s="1902"/>
      <c r="CN48" s="1902"/>
      <c r="CO48" s="1902"/>
      <c r="CP48" s="1902"/>
      <c r="CQ48" s="1902"/>
      <c r="CR48" s="1813"/>
      <c r="CU48" s="1903"/>
      <c r="CV48" s="1903"/>
      <c r="CW48" s="1904"/>
      <c r="CX48" s="1812"/>
      <c r="CZ48" s="1795"/>
      <c r="DA48" s="1902"/>
      <c r="DB48" s="1813"/>
      <c r="DC48" s="1813"/>
      <c r="DD48" s="1813"/>
      <c r="DE48" s="1812"/>
      <c r="DF48" s="1812"/>
      <c r="DG48" s="1812"/>
      <c r="DH48" s="1812"/>
      <c r="DJ48" s="1778"/>
      <c r="DK48" s="1778"/>
      <c r="DL48" s="1778"/>
      <c r="DM48" s="1778"/>
      <c r="DN48" s="1778"/>
      <c r="DO48" s="1778"/>
      <c r="DP48" s="1778"/>
      <c r="DQ48" s="1778"/>
      <c r="DR48" s="1778"/>
      <c r="DS48" s="1778"/>
      <c r="DT48" s="1778"/>
      <c r="DU48" s="1778"/>
      <c r="DV48" s="1778"/>
      <c r="DW48" s="1778"/>
      <c r="DX48" s="389">
        <f t="shared" si="16"/>
        <v>0</v>
      </c>
      <c r="DY48" s="389">
        <f t="shared" si="17"/>
        <v>0</v>
      </c>
      <c r="DZ48" s="389">
        <f t="shared" si="18"/>
        <v>0</v>
      </c>
      <c r="EA48" s="1778"/>
      <c r="EB48" s="1778"/>
      <c r="EC48" s="1778"/>
      <c r="ED48" s="1778"/>
      <c r="EE48" s="1778"/>
      <c r="EF48" s="1778"/>
      <c r="EG48" s="1778"/>
      <c r="EH48" s="1778"/>
      <c r="EI48" s="1778"/>
      <c r="EJ48" s="1778"/>
      <c r="EK48" s="1778"/>
      <c r="EL48" s="1778"/>
      <c r="EM48" s="1778"/>
      <c r="EN48" s="1778"/>
      <c r="EO48" s="1778"/>
      <c r="EP48" s="1778"/>
      <c r="EQ48" s="1778"/>
      <c r="ER48" s="1778"/>
      <c r="ES48" s="1778"/>
      <c r="ET48" s="1778"/>
      <c r="EU48" s="1778"/>
      <c r="EV48" s="1778"/>
      <c r="EW48" s="1778"/>
      <c r="EX48" s="1778"/>
      <c r="EY48" s="1778"/>
      <c r="EZ48" s="1778"/>
      <c r="FA48" s="1778"/>
      <c r="FB48" s="1778"/>
      <c r="FC48" s="1778"/>
      <c r="FD48" s="1778"/>
      <c r="FE48" s="1778"/>
      <c r="FF48" s="1778"/>
      <c r="FG48" s="1778"/>
      <c r="FH48" s="1778"/>
      <c r="FI48" s="1778"/>
      <c r="FJ48" s="1778"/>
      <c r="FK48" s="1778"/>
      <c r="FL48" s="1778"/>
      <c r="FM48" s="1778"/>
      <c r="FN48" s="1778"/>
      <c r="FO48" s="1778"/>
      <c r="FP48" s="1778"/>
      <c r="FQ48" s="1778"/>
      <c r="FR48" s="1778"/>
      <c r="FS48" s="1778"/>
      <c r="FT48" s="1778"/>
      <c r="FU48" s="1778"/>
      <c r="FV48" s="1778"/>
      <c r="FW48" s="1778"/>
      <c r="FX48" s="1778"/>
      <c r="FY48" s="1778"/>
    </row>
    <row r="49" spans="20:181" s="1697" customFormat="1" ht="13">
      <c r="T49" s="1905"/>
      <c r="AB49" s="1905"/>
      <c r="BA49" s="1905"/>
      <c r="BB49" s="1905"/>
      <c r="BC49" s="1905"/>
      <c r="BD49" s="1905"/>
      <c r="BE49" s="1905"/>
      <c r="BF49" s="1905"/>
      <c r="BG49" s="1905"/>
      <c r="BH49" s="1905"/>
      <c r="BI49" s="1905"/>
      <c r="BJ49" s="1905"/>
      <c r="BK49" s="1905"/>
      <c r="BL49" s="1905"/>
      <c r="BM49" s="1905"/>
      <c r="BN49" s="1905"/>
      <c r="BO49" s="1905"/>
      <c r="BP49" s="1905"/>
      <c r="BQ49" s="1905"/>
      <c r="BR49" s="1905"/>
      <c r="BS49" s="1905"/>
      <c r="BT49" s="1905"/>
      <c r="BU49" s="1905"/>
      <c r="BV49" s="1905"/>
      <c r="BW49" s="1905"/>
      <c r="BX49" s="1905"/>
      <c r="BY49" s="1905"/>
      <c r="BZ49" s="1905"/>
      <c r="CA49" s="1905"/>
      <c r="CB49" s="1905"/>
      <c r="CC49" s="1905"/>
      <c r="CD49" s="1905"/>
      <c r="CE49" s="1905"/>
      <c r="CF49" s="1905"/>
      <c r="CG49" s="1905"/>
      <c r="CH49" s="1905"/>
      <c r="CI49" s="1905"/>
      <c r="CS49" s="1906"/>
      <c r="CT49" s="1906"/>
      <c r="CU49" s="1907"/>
      <c r="CV49" s="1907"/>
      <c r="CW49" s="1907"/>
      <c r="CX49" s="1699"/>
      <c r="CY49" s="1698"/>
      <c r="CZ49" s="1701"/>
      <c r="DA49" s="1699"/>
      <c r="DB49" s="1700"/>
      <c r="DC49" s="1700"/>
      <c r="DD49" s="1700"/>
      <c r="DE49" s="1699"/>
      <c r="DF49" s="1699"/>
      <c r="DG49" s="1699"/>
      <c r="DH49" s="1699"/>
      <c r="DJ49" s="1778"/>
      <c r="DK49" s="1778"/>
      <c r="DL49" s="1778"/>
      <c r="DM49" s="1778"/>
      <c r="DN49" s="1778"/>
      <c r="DO49" s="1778"/>
      <c r="DP49" s="1778"/>
      <c r="DQ49" s="1778"/>
      <c r="DR49" s="1778"/>
      <c r="DS49" s="1778"/>
      <c r="DT49" s="1778"/>
      <c r="DU49" s="1778"/>
      <c r="DV49" s="1778"/>
      <c r="DW49" s="1778"/>
      <c r="DX49" s="389">
        <f t="shared" si="16"/>
        <v>0</v>
      </c>
      <c r="DY49" s="389">
        <f t="shared" si="17"/>
        <v>0</v>
      </c>
      <c r="DZ49" s="389">
        <f t="shared" si="18"/>
        <v>0</v>
      </c>
      <c r="EA49" s="1778"/>
      <c r="EB49" s="1778"/>
      <c r="EC49" s="1778"/>
      <c r="ED49" s="1778"/>
      <c r="EE49" s="1778"/>
      <c r="EF49" s="1778"/>
      <c r="EG49" s="1778"/>
      <c r="EH49" s="1778"/>
      <c r="EI49" s="1778"/>
      <c r="EJ49" s="1778"/>
      <c r="EK49" s="1778"/>
      <c r="EL49" s="1778"/>
      <c r="EM49" s="1778"/>
      <c r="EN49" s="1778"/>
      <c r="EO49" s="1778"/>
      <c r="EP49" s="1778"/>
      <c r="EQ49" s="1778"/>
      <c r="ER49" s="1778"/>
      <c r="ES49" s="1778"/>
      <c r="ET49" s="1778"/>
      <c r="EU49" s="1778"/>
      <c r="EV49" s="1778"/>
      <c r="EW49" s="1778"/>
      <c r="EX49" s="1778"/>
      <c r="EY49" s="1778"/>
      <c r="EZ49" s="1778"/>
      <c r="FA49" s="1778"/>
      <c r="FB49" s="1778"/>
      <c r="FC49" s="1778"/>
      <c r="FD49" s="1778"/>
      <c r="FE49" s="1778"/>
      <c r="FF49" s="1778"/>
      <c r="FG49" s="1778"/>
      <c r="FH49" s="1778"/>
      <c r="FI49" s="1778"/>
      <c r="FJ49" s="1778"/>
      <c r="FK49" s="1778"/>
      <c r="FL49" s="1778"/>
      <c r="FM49" s="1778"/>
      <c r="FN49" s="1778"/>
      <c r="FO49" s="1778"/>
      <c r="FP49" s="1778"/>
      <c r="FQ49" s="1778"/>
      <c r="FR49" s="1778"/>
      <c r="FS49" s="1778"/>
      <c r="FT49" s="1778"/>
      <c r="FU49" s="1778"/>
      <c r="FV49" s="1778"/>
      <c r="FW49" s="1778"/>
      <c r="FX49" s="1778"/>
      <c r="FY49" s="1778"/>
    </row>
    <row r="50" spans="20:181" s="1697" customFormat="1" ht="19.5" customHeight="1">
      <c r="T50" s="1905"/>
      <c r="AB50" s="1905"/>
      <c r="BA50" s="1905"/>
      <c r="BB50" s="1905"/>
      <c r="BC50" s="1905"/>
      <c r="BD50" s="1905"/>
      <c r="BE50" s="1905"/>
      <c r="BF50" s="1905"/>
      <c r="BG50" s="1905"/>
      <c r="BH50" s="1905"/>
      <c r="BI50" s="1905"/>
      <c r="BJ50" s="1905"/>
      <c r="BK50" s="1905"/>
      <c r="BL50" s="1905"/>
      <c r="BM50" s="1905"/>
      <c r="BN50" s="1905"/>
      <c r="BO50" s="1905"/>
      <c r="BP50" s="1905"/>
      <c r="BQ50" s="1905"/>
      <c r="BR50" s="1905"/>
      <c r="BS50" s="1905"/>
      <c r="BT50" s="1905"/>
      <c r="BU50" s="1905"/>
      <c r="BV50" s="1905"/>
      <c r="BW50" s="1905"/>
      <c r="BX50" s="1905"/>
      <c r="BY50" s="1905"/>
      <c r="BZ50" s="1905"/>
      <c r="CA50" s="1905"/>
      <c r="CB50" s="1905"/>
      <c r="CC50" s="1905"/>
      <c r="CD50" s="1905"/>
      <c r="CE50" s="1905"/>
      <c r="CF50" s="1905"/>
      <c r="CG50" s="1905"/>
      <c r="CH50" s="1905"/>
      <c r="CI50" s="1905"/>
      <c r="CS50" s="1906"/>
      <c r="CT50" s="1906"/>
      <c r="CU50" s="1698"/>
      <c r="CV50" s="1698"/>
      <c r="CW50" s="1698"/>
      <c r="CX50" s="1699"/>
      <c r="CY50" s="1698"/>
      <c r="CZ50" s="1701"/>
      <c r="DA50" s="1700"/>
      <c r="DB50" s="1700"/>
      <c r="DC50" s="1700"/>
      <c r="DD50" s="1700"/>
      <c r="DE50" s="1699"/>
      <c r="DF50" s="1698"/>
      <c r="DG50" s="1698"/>
      <c r="DH50" s="1698"/>
      <c r="DJ50" s="1778"/>
      <c r="DK50" s="1778"/>
      <c r="DL50" s="1778"/>
      <c r="DM50" s="1778"/>
      <c r="DN50" s="1778"/>
      <c r="DO50" s="1778"/>
      <c r="DP50" s="1778"/>
      <c r="DQ50" s="1778"/>
      <c r="DR50" s="1778"/>
      <c r="DS50" s="1778"/>
      <c r="DT50" s="1778"/>
      <c r="DU50" s="1778"/>
      <c r="DV50" s="1778"/>
      <c r="DW50" s="1778"/>
      <c r="DX50" s="389">
        <f t="shared" si="16"/>
        <v>0</v>
      </c>
      <c r="DY50" s="389">
        <f t="shared" si="17"/>
        <v>0</v>
      </c>
      <c r="DZ50" s="389">
        <f t="shared" si="18"/>
        <v>0</v>
      </c>
      <c r="EA50" s="1778"/>
      <c r="EB50" s="1778"/>
      <c r="EC50" s="1778"/>
      <c r="ED50" s="1778"/>
      <c r="EE50" s="1778"/>
      <c r="EF50" s="1778"/>
      <c r="EG50" s="1778"/>
      <c r="EH50" s="1778"/>
      <c r="EI50" s="1778"/>
      <c r="EJ50" s="1778"/>
      <c r="EK50" s="1778"/>
      <c r="EL50" s="1778"/>
      <c r="EM50" s="1778"/>
      <c r="EN50" s="1778"/>
      <c r="EO50" s="1778"/>
      <c r="EP50" s="1778"/>
      <c r="EQ50" s="1778"/>
      <c r="ER50" s="1778"/>
      <c r="ES50" s="1778"/>
      <c r="ET50" s="1778"/>
      <c r="EU50" s="1778"/>
      <c r="EV50" s="1778"/>
      <c r="EW50" s="1778"/>
      <c r="EX50" s="1778"/>
      <c r="EY50" s="1778"/>
      <c r="EZ50" s="1778"/>
      <c r="FA50" s="1778"/>
      <c r="FB50" s="1778"/>
      <c r="FC50" s="1778"/>
      <c r="FD50" s="1778"/>
      <c r="FE50" s="1778"/>
      <c r="FF50" s="1778"/>
      <c r="FG50" s="1778"/>
      <c r="FH50" s="1778"/>
      <c r="FI50" s="1778"/>
      <c r="FJ50" s="1778"/>
      <c r="FK50" s="1778"/>
      <c r="FL50" s="1778"/>
      <c r="FM50" s="1778"/>
      <c r="FN50" s="1778"/>
      <c r="FO50" s="1778"/>
      <c r="FP50" s="1778"/>
      <c r="FQ50" s="1778"/>
      <c r="FR50" s="1778"/>
      <c r="FS50" s="1778"/>
      <c r="FT50" s="1778"/>
      <c r="FU50" s="1778"/>
      <c r="FV50" s="1778"/>
      <c r="FW50" s="1778"/>
      <c r="FX50" s="1778"/>
      <c r="FY50" s="1778"/>
    </row>
    <row r="51" spans="20:181" s="1697" customFormat="1" ht="13">
      <c r="T51" s="1905"/>
      <c r="AB51" s="1905"/>
      <c r="BA51" s="1905"/>
      <c r="BB51" s="1905"/>
      <c r="BC51" s="1905"/>
      <c r="BD51" s="1905"/>
      <c r="BE51" s="1905"/>
      <c r="BF51" s="1905"/>
      <c r="BG51" s="1905"/>
      <c r="BH51" s="1905"/>
      <c r="BI51" s="1905"/>
      <c r="BJ51" s="1905"/>
      <c r="BK51" s="1905"/>
      <c r="BL51" s="1908">
        <v>17421.415664320699</v>
      </c>
      <c r="BM51" s="1905"/>
      <c r="BN51" s="1905"/>
      <c r="BO51" s="1905"/>
      <c r="BP51" s="1905"/>
      <c r="BQ51" s="1905"/>
      <c r="BR51" s="1905"/>
      <c r="BS51" s="1905"/>
      <c r="BT51" s="1905"/>
      <c r="BU51" s="1905"/>
      <c r="BV51" s="1905"/>
      <c r="BW51" s="1905"/>
      <c r="BX51" s="1905"/>
      <c r="BY51" s="1905"/>
      <c r="BZ51" s="1905"/>
      <c r="CA51" s="1905"/>
      <c r="CB51" s="1905"/>
      <c r="CC51" s="1905"/>
      <c r="CD51" s="1905"/>
      <c r="CE51" s="1905"/>
      <c r="CF51" s="1905"/>
      <c r="CG51" s="1905"/>
      <c r="CH51" s="1905"/>
      <c r="CI51" s="1905"/>
      <c r="CK51" s="1908"/>
      <c r="CS51" s="1698"/>
      <c r="CT51" s="1698"/>
      <c r="CU51" s="1698"/>
      <c r="CV51" s="1698"/>
      <c r="CW51" s="1698"/>
      <c r="CX51" s="1699"/>
      <c r="CY51" s="1698"/>
      <c r="CZ51" s="1701"/>
      <c r="DA51" s="1700"/>
      <c r="DB51" s="1700"/>
      <c r="DC51" s="1700"/>
      <c r="DD51" s="1700"/>
      <c r="DE51" s="1699"/>
      <c r="DF51" s="1698"/>
      <c r="DG51" s="1698"/>
      <c r="DH51" s="1698"/>
      <c r="DJ51" s="1778"/>
      <c r="DK51" s="1778"/>
      <c r="DL51" s="1778"/>
      <c r="DM51" s="1778"/>
      <c r="DN51" s="1778"/>
      <c r="DO51" s="1778"/>
      <c r="DP51" s="1778"/>
      <c r="DQ51" s="1778"/>
      <c r="DR51" s="1778"/>
      <c r="DS51" s="1778"/>
      <c r="DT51" s="1778"/>
      <c r="DU51" s="1778"/>
      <c r="DV51" s="1778"/>
      <c r="DW51" s="1778"/>
      <c r="DX51" s="389">
        <f t="shared" si="16"/>
        <v>0</v>
      </c>
      <c r="DY51" s="389">
        <f t="shared" si="17"/>
        <v>0</v>
      </c>
      <c r="DZ51" s="389">
        <f t="shared" si="18"/>
        <v>0</v>
      </c>
      <c r="EA51" s="1778"/>
      <c r="EB51" s="1778"/>
      <c r="EC51" s="1778"/>
      <c r="ED51" s="1778"/>
      <c r="EE51" s="1778"/>
      <c r="EF51" s="1778"/>
      <c r="EG51" s="1778"/>
      <c r="EH51" s="1778"/>
      <c r="EI51" s="1778"/>
      <c r="EJ51" s="1778"/>
      <c r="EK51" s="1778"/>
      <c r="EL51" s="1778"/>
      <c r="EM51" s="1778"/>
      <c r="EN51" s="1778"/>
      <c r="EO51" s="1778"/>
      <c r="EP51" s="1778"/>
      <c r="EQ51" s="1778"/>
      <c r="ER51" s="1778"/>
      <c r="ES51" s="1778"/>
      <c r="ET51" s="1778"/>
      <c r="EU51" s="1778"/>
      <c r="EV51" s="1778"/>
      <c r="EW51" s="1778"/>
      <c r="EX51" s="1778"/>
      <c r="EY51" s="1778"/>
      <c r="EZ51" s="1778"/>
      <c r="FA51" s="1778"/>
      <c r="FB51" s="1778"/>
      <c r="FC51" s="1778"/>
      <c r="FD51" s="1778"/>
      <c r="FE51" s="1778"/>
      <c r="FF51" s="1778"/>
      <c r="FG51" s="1778"/>
      <c r="FH51" s="1778"/>
      <c r="FI51" s="1778"/>
      <c r="FJ51" s="1778"/>
      <c r="FK51" s="1778"/>
      <c r="FL51" s="1778"/>
      <c r="FM51" s="1778"/>
      <c r="FN51" s="1778"/>
      <c r="FO51" s="1778"/>
      <c r="FP51" s="1778"/>
      <c r="FQ51" s="1778"/>
      <c r="FR51" s="1778"/>
      <c r="FS51" s="1778"/>
      <c r="FT51" s="1778"/>
      <c r="FU51" s="1778"/>
      <c r="FV51" s="1778"/>
      <c r="FW51" s="1778"/>
      <c r="FX51" s="1778"/>
      <c r="FY51" s="1778"/>
    </row>
    <row r="52" spans="20:181" s="1697" customFormat="1" ht="13">
      <c r="T52" s="1905"/>
      <c r="AB52" s="1905"/>
      <c r="BA52" s="1905"/>
      <c r="BB52" s="1905"/>
      <c r="BC52" s="1905"/>
      <c r="BD52" s="1905"/>
      <c r="BE52" s="1905"/>
      <c r="BF52" s="1905"/>
      <c r="BG52" s="1905"/>
      <c r="BH52" s="1905"/>
      <c r="BI52" s="1905"/>
      <c r="BJ52" s="1905"/>
      <c r="BK52" s="1905"/>
      <c r="BL52" s="1905"/>
      <c r="BM52" s="1905"/>
      <c r="BN52" s="1905"/>
      <c r="BO52" s="1905"/>
      <c r="BP52" s="1905"/>
      <c r="BQ52" s="1905"/>
      <c r="BR52" s="1905"/>
      <c r="BS52" s="1905"/>
      <c r="BT52" s="1905"/>
      <c r="BU52" s="1905"/>
      <c r="BV52" s="1905"/>
      <c r="BW52" s="1905"/>
      <c r="BX52" s="1905"/>
      <c r="BY52" s="1905"/>
      <c r="BZ52" s="1905"/>
      <c r="CA52" s="1905"/>
      <c r="CB52" s="1905"/>
      <c r="CC52" s="1905"/>
      <c r="CD52" s="1905"/>
      <c r="CE52" s="1905"/>
      <c r="CF52" s="1905"/>
      <c r="CG52" s="1905"/>
      <c r="CH52" s="1905"/>
      <c r="CI52" s="1905"/>
      <c r="CS52" s="1698"/>
      <c r="CT52" s="1698"/>
      <c r="CU52" s="1698"/>
      <c r="CV52" s="1698"/>
      <c r="CW52" s="1698"/>
      <c r="CX52" s="1699"/>
      <c r="CY52" s="1698"/>
      <c r="CZ52" s="1701"/>
      <c r="DA52" s="1700"/>
      <c r="DB52" s="1700"/>
      <c r="DC52" s="1700"/>
      <c r="DD52" s="1700"/>
      <c r="DE52" s="1699"/>
      <c r="DF52" s="1698"/>
      <c r="DG52" s="1698"/>
      <c r="DH52" s="1698"/>
      <c r="DJ52" s="1778"/>
      <c r="DK52" s="1778"/>
      <c r="DL52" s="1778"/>
      <c r="DM52" s="1778"/>
      <c r="DN52" s="1778"/>
      <c r="DO52" s="1778"/>
      <c r="DP52" s="1778"/>
      <c r="DQ52" s="1778"/>
      <c r="DR52" s="1778"/>
      <c r="DS52" s="1778"/>
      <c r="DT52" s="1778"/>
      <c r="DU52" s="1778"/>
      <c r="DV52" s="1778"/>
      <c r="DW52" s="1778"/>
      <c r="DX52" s="389">
        <f t="shared" si="16"/>
        <v>0</v>
      </c>
      <c r="DY52" s="389">
        <f t="shared" si="17"/>
        <v>0</v>
      </c>
      <c r="DZ52" s="389">
        <f t="shared" si="18"/>
        <v>0</v>
      </c>
      <c r="EA52" s="1778"/>
      <c r="EB52" s="1778"/>
      <c r="EC52" s="1778"/>
      <c r="ED52" s="1778"/>
      <c r="EE52" s="1778"/>
      <c r="EF52" s="1778"/>
      <c r="EG52" s="1778"/>
      <c r="EH52" s="1778"/>
      <c r="EI52" s="1778"/>
      <c r="EJ52" s="1778"/>
      <c r="EK52" s="1778"/>
      <c r="EL52" s="1778"/>
      <c r="EM52" s="1778"/>
      <c r="EN52" s="1778"/>
      <c r="EO52" s="1778"/>
      <c r="EP52" s="1778"/>
      <c r="EQ52" s="1778"/>
      <c r="ER52" s="1778"/>
      <c r="ES52" s="1778"/>
      <c r="ET52" s="1778"/>
      <c r="EU52" s="1778"/>
      <c r="EV52" s="1778"/>
      <c r="EW52" s="1778"/>
      <c r="EX52" s="1778"/>
      <c r="EY52" s="1778"/>
      <c r="EZ52" s="1778"/>
      <c r="FA52" s="1778"/>
      <c r="FB52" s="1778"/>
      <c r="FC52" s="1778"/>
      <c r="FD52" s="1778"/>
      <c r="FE52" s="1778"/>
      <c r="FF52" s="1778"/>
      <c r="FG52" s="1778"/>
      <c r="FH52" s="1778"/>
      <c r="FI52" s="1778"/>
      <c r="FJ52" s="1778"/>
      <c r="FK52" s="1778"/>
      <c r="FL52" s="1778"/>
      <c r="FM52" s="1778"/>
      <c r="FN52" s="1778"/>
      <c r="FO52" s="1778"/>
      <c r="FP52" s="1778"/>
      <c r="FQ52" s="1778"/>
      <c r="FR52" s="1778"/>
      <c r="FS52" s="1778"/>
      <c r="FT52" s="1778"/>
      <c r="FU52" s="1778"/>
      <c r="FV52" s="1778"/>
      <c r="FW52" s="1778"/>
      <c r="FX52" s="1778"/>
      <c r="FY52" s="1778"/>
    </row>
    <row r="53" spans="20:181" s="1697" customFormat="1" ht="13">
      <c r="T53" s="1905"/>
      <c r="AB53" s="1905"/>
      <c r="BA53" s="1905"/>
      <c r="BB53" s="1905"/>
      <c r="BC53" s="1905"/>
      <c r="BD53" s="1905"/>
      <c r="BE53" s="1905"/>
      <c r="BF53" s="1905"/>
      <c r="BG53" s="1905"/>
      <c r="BH53" s="1905"/>
      <c r="BI53" s="1905"/>
      <c r="BJ53" s="1905"/>
      <c r="BK53" s="1905"/>
      <c r="BL53" s="1905"/>
      <c r="BM53" s="1905"/>
      <c r="BN53" s="1905"/>
      <c r="BO53" s="1905"/>
      <c r="BP53" s="1905"/>
      <c r="BQ53" s="1905"/>
      <c r="BR53" s="1905"/>
      <c r="BS53" s="1905"/>
      <c r="BT53" s="1905"/>
      <c r="BU53" s="1905"/>
      <c r="BV53" s="1905"/>
      <c r="BW53" s="1905"/>
      <c r="BX53" s="1905"/>
      <c r="BY53" s="1905"/>
      <c r="BZ53" s="1905"/>
      <c r="CA53" s="1905"/>
      <c r="CB53" s="1905"/>
      <c r="CC53" s="1905"/>
      <c r="CD53" s="1905"/>
      <c r="CE53" s="1905"/>
      <c r="CF53" s="1905"/>
      <c r="CG53" s="1905"/>
      <c r="CH53" s="1905"/>
      <c r="CI53" s="1905"/>
      <c r="CS53" s="1698"/>
      <c r="CT53" s="1698"/>
      <c r="CU53" s="1698"/>
      <c r="CV53" s="1698"/>
      <c r="CW53" s="1698"/>
      <c r="CX53" s="1699"/>
      <c r="CY53" s="1698"/>
      <c r="CZ53" s="1701"/>
      <c r="DA53" s="1700"/>
      <c r="DB53" s="1700"/>
      <c r="DC53" s="1700"/>
      <c r="DD53" s="1700"/>
      <c r="DE53" s="1699"/>
      <c r="DF53" s="1698"/>
      <c r="DG53" s="1698"/>
      <c r="DH53" s="1698"/>
      <c r="DJ53" s="1778"/>
      <c r="DK53" s="1778"/>
      <c r="DL53" s="1778"/>
      <c r="DM53" s="1778"/>
      <c r="DN53" s="1778"/>
      <c r="DO53" s="1778"/>
      <c r="DP53" s="1778"/>
      <c r="DQ53" s="1778"/>
      <c r="DR53" s="1778"/>
      <c r="DS53" s="1778"/>
      <c r="DT53" s="1778"/>
      <c r="DU53" s="1778"/>
      <c r="DV53" s="1778"/>
      <c r="DW53" s="1778"/>
      <c r="DX53" s="389">
        <f t="shared" si="16"/>
        <v>0</v>
      </c>
      <c r="DY53" s="389">
        <f t="shared" si="17"/>
        <v>0</v>
      </c>
      <c r="DZ53" s="389">
        <f t="shared" si="18"/>
        <v>0</v>
      </c>
      <c r="EA53" s="1778"/>
      <c r="EB53" s="1778"/>
      <c r="EC53" s="1778"/>
      <c r="ED53" s="1778"/>
      <c r="EE53" s="1778"/>
      <c r="EF53" s="1778"/>
      <c r="EG53" s="1778"/>
      <c r="EH53" s="1778"/>
      <c r="EI53" s="1778"/>
      <c r="EJ53" s="1778"/>
      <c r="EK53" s="1778"/>
      <c r="EL53" s="1778"/>
      <c r="EM53" s="1778"/>
      <c r="EN53" s="1778"/>
      <c r="EO53" s="1778"/>
      <c r="EP53" s="1778"/>
      <c r="EQ53" s="1778"/>
      <c r="ER53" s="1778"/>
      <c r="ES53" s="1778"/>
      <c r="ET53" s="1778"/>
      <c r="EU53" s="1778"/>
      <c r="EV53" s="1778"/>
      <c r="EW53" s="1778"/>
      <c r="EX53" s="1778"/>
      <c r="EY53" s="1778"/>
      <c r="EZ53" s="1778"/>
      <c r="FA53" s="1778"/>
      <c r="FB53" s="1778"/>
      <c r="FC53" s="1778"/>
      <c r="FD53" s="1778"/>
      <c r="FE53" s="1778"/>
      <c r="FF53" s="1778"/>
      <c r="FG53" s="1778"/>
      <c r="FH53" s="1778"/>
      <c r="FI53" s="1778"/>
      <c r="FJ53" s="1778"/>
      <c r="FK53" s="1778"/>
      <c r="FL53" s="1778"/>
      <c r="FM53" s="1778"/>
      <c r="FN53" s="1778"/>
      <c r="FO53" s="1778"/>
      <c r="FP53" s="1778"/>
      <c r="FQ53" s="1778"/>
      <c r="FR53" s="1778"/>
      <c r="FS53" s="1778"/>
      <c r="FT53" s="1778"/>
      <c r="FU53" s="1778"/>
      <c r="FV53" s="1778"/>
      <c r="FW53" s="1778"/>
      <c r="FX53" s="1778"/>
      <c r="FY53" s="1778"/>
    </row>
    <row r="54" spans="20:181" s="1697" customFormat="1" ht="13">
      <c r="T54" s="1905"/>
      <c r="AB54" s="1905"/>
      <c r="BA54" s="1905"/>
      <c r="BB54" s="1905"/>
      <c r="BC54" s="1905"/>
      <c r="BD54" s="1905"/>
      <c r="BE54" s="1905"/>
      <c r="BF54" s="1905"/>
      <c r="BG54" s="1905"/>
      <c r="BH54" s="1905"/>
      <c r="BI54" s="1905"/>
      <c r="BJ54" s="1905"/>
      <c r="BK54" s="1905"/>
      <c r="BL54" s="1905"/>
      <c r="BM54" s="1905"/>
      <c r="BN54" s="1905"/>
      <c r="BO54" s="1905"/>
      <c r="BP54" s="1905"/>
      <c r="BQ54" s="1905"/>
      <c r="BR54" s="1905"/>
      <c r="BS54" s="1905"/>
      <c r="BT54" s="1905"/>
      <c r="BU54" s="1905"/>
      <c r="BV54" s="1905"/>
      <c r="BW54" s="1905"/>
      <c r="BX54" s="1905"/>
      <c r="BY54" s="1905"/>
      <c r="BZ54" s="1905"/>
      <c r="CA54" s="1905"/>
      <c r="CB54" s="1905"/>
      <c r="CC54" s="1905"/>
      <c r="CD54" s="1905"/>
      <c r="CE54" s="1905"/>
      <c r="CF54" s="1905"/>
      <c r="CG54" s="1905"/>
      <c r="CH54" s="1905"/>
      <c r="CI54" s="1905"/>
      <c r="CS54" s="1698"/>
      <c r="CT54" s="1698"/>
      <c r="CU54" s="1698"/>
      <c r="CV54" s="1698"/>
      <c r="CW54" s="1698"/>
      <c r="CX54" s="1699"/>
      <c r="CY54" s="1698"/>
      <c r="CZ54" s="1701"/>
      <c r="DA54" s="1700"/>
      <c r="DB54" s="1700"/>
      <c r="DC54" s="1700"/>
      <c r="DD54" s="1700"/>
      <c r="DE54" s="1699"/>
      <c r="DF54" s="1698"/>
      <c r="DG54" s="1698"/>
      <c r="DH54" s="1698"/>
      <c r="DJ54" s="1778"/>
      <c r="DK54" s="1778"/>
      <c r="DL54" s="1778"/>
      <c r="DM54" s="1778"/>
      <c r="DN54" s="1778"/>
      <c r="DO54" s="1778"/>
      <c r="DP54" s="1778"/>
      <c r="DQ54" s="1778"/>
      <c r="DR54" s="1778"/>
      <c r="DS54" s="1778"/>
      <c r="DT54" s="1778"/>
      <c r="DU54" s="1778"/>
      <c r="DV54" s="1778"/>
      <c r="DW54" s="1778"/>
      <c r="DX54" s="389">
        <f t="shared" si="16"/>
        <v>0</v>
      </c>
      <c r="DY54" s="389">
        <f t="shared" si="17"/>
        <v>0</v>
      </c>
      <c r="DZ54" s="389">
        <f t="shared" si="18"/>
        <v>0</v>
      </c>
      <c r="EA54" s="1778"/>
      <c r="EB54" s="1778"/>
      <c r="EC54" s="1778"/>
      <c r="ED54" s="1778"/>
      <c r="EE54" s="1778"/>
      <c r="EF54" s="1778"/>
      <c r="EG54" s="1778"/>
      <c r="EH54" s="1778"/>
      <c r="EI54" s="1778"/>
      <c r="EJ54" s="1778"/>
      <c r="EK54" s="1778"/>
      <c r="EL54" s="1778"/>
      <c r="EM54" s="1778"/>
      <c r="EN54" s="1778"/>
      <c r="EO54" s="1778"/>
      <c r="EP54" s="1778"/>
      <c r="EQ54" s="1778"/>
      <c r="ER54" s="1778"/>
      <c r="ES54" s="1778"/>
      <c r="ET54" s="1778"/>
      <c r="EU54" s="1778"/>
      <c r="EV54" s="1778"/>
      <c r="EW54" s="1778"/>
      <c r="EX54" s="1778"/>
      <c r="EY54" s="1778"/>
      <c r="EZ54" s="1778"/>
      <c r="FA54" s="1778"/>
      <c r="FB54" s="1778"/>
      <c r="FC54" s="1778"/>
      <c r="FD54" s="1778"/>
      <c r="FE54" s="1778"/>
      <c r="FF54" s="1778"/>
      <c r="FG54" s="1778"/>
      <c r="FH54" s="1778"/>
      <c r="FI54" s="1778"/>
      <c r="FJ54" s="1778"/>
      <c r="FK54" s="1778"/>
      <c r="FL54" s="1778"/>
      <c r="FM54" s="1778"/>
      <c r="FN54" s="1778"/>
      <c r="FO54" s="1778"/>
      <c r="FP54" s="1778"/>
      <c r="FQ54" s="1778"/>
      <c r="FR54" s="1778"/>
      <c r="FS54" s="1778"/>
      <c r="FT54" s="1778"/>
      <c r="FU54" s="1778"/>
      <c r="FV54" s="1778"/>
      <c r="FW54" s="1778"/>
      <c r="FX54" s="1778"/>
      <c r="FY54" s="1778"/>
    </row>
    <row r="55" spans="20:181" s="1697" customFormat="1" ht="13">
      <c r="T55" s="1905"/>
      <c r="AB55" s="1905"/>
      <c r="BA55" s="1905"/>
      <c r="BB55" s="1905"/>
      <c r="BC55" s="1905"/>
      <c r="BD55" s="1905"/>
      <c r="BE55" s="1905"/>
      <c r="BF55" s="1905"/>
      <c r="BG55" s="1905"/>
      <c r="BH55" s="1905"/>
      <c r="BI55" s="1905"/>
      <c r="BJ55" s="1905"/>
      <c r="BK55" s="1905"/>
      <c r="BL55" s="1905"/>
      <c r="BM55" s="1905"/>
      <c r="BN55" s="1905"/>
      <c r="BO55" s="1905"/>
      <c r="BP55" s="1905"/>
      <c r="BQ55" s="1905"/>
      <c r="BR55" s="1905"/>
      <c r="BS55" s="1905"/>
      <c r="BT55" s="1905"/>
      <c r="BU55" s="1905"/>
      <c r="BV55" s="1905"/>
      <c r="BW55" s="1905"/>
      <c r="BX55" s="1905"/>
      <c r="BY55" s="1905"/>
      <c r="BZ55" s="1905"/>
      <c r="CA55" s="1905"/>
      <c r="CB55" s="1905"/>
      <c r="CC55" s="1905"/>
      <c r="CD55" s="1905"/>
      <c r="CE55" s="1905"/>
      <c r="CF55" s="1905"/>
      <c r="CG55" s="1905"/>
      <c r="CH55" s="1905"/>
      <c r="CI55" s="1905"/>
      <c r="CS55" s="1698"/>
      <c r="CT55" s="1698"/>
      <c r="CU55" s="1698"/>
      <c r="CV55" s="1698"/>
      <c r="CW55" s="1698"/>
      <c r="CX55" s="1699"/>
      <c r="CY55" s="1698"/>
      <c r="CZ55" s="1701"/>
      <c r="DA55" s="1700"/>
      <c r="DB55" s="1700"/>
      <c r="DC55" s="1700"/>
      <c r="DD55" s="1700"/>
      <c r="DE55" s="1699"/>
      <c r="DF55" s="1698"/>
      <c r="DG55" s="1698"/>
      <c r="DH55" s="1698"/>
      <c r="DJ55" s="1778"/>
      <c r="DK55" s="1778"/>
      <c r="DL55" s="1778"/>
      <c r="DM55" s="1778"/>
      <c r="DN55" s="1778"/>
      <c r="DO55" s="1778"/>
      <c r="DP55" s="1778"/>
      <c r="DQ55" s="1778"/>
      <c r="DR55" s="1778"/>
      <c r="DS55" s="1778"/>
      <c r="DT55" s="1778"/>
      <c r="DU55" s="1778"/>
      <c r="DV55" s="1778"/>
      <c r="DW55" s="1778"/>
      <c r="DX55" s="389">
        <f t="shared" si="16"/>
        <v>0</v>
      </c>
      <c r="DY55" s="389">
        <f t="shared" si="17"/>
        <v>0</v>
      </c>
      <c r="DZ55" s="389">
        <f t="shared" si="18"/>
        <v>0</v>
      </c>
      <c r="EA55" s="1778"/>
      <c r="EB55" s="1778"/>
      <c r="EC55" s="1778"/>
      <c r="ED55" s="1778"/>
      <c r="EE55" s="1778"/>
      <c r="EF55" s="1778"/>
      <c r="EG55" s="1778"/>
      <c r="EH55" s="1778"/>
      <c r="EI55" s="1778"/>
      <c r="EJ55" s="1778"/>
      <c r="EK55" s="1778"/>
      <c r="EL55" s="1778"/>
      <c r="EM55" s="1778"/>
      <c r="EN55" s="1778"/>
      <c r="EO55" s="1778"/>
      <c r="EP55" s="1778"/>
      <c r="EQ55" s="1778"/>
      <c r="ER55" s="1778"/>
      <c r="ES55" s="1778"/>
      <c r="ET55" s="1778"/>
      <c r="EU55" s="1778"/>
      <c r="EV55" s="1778"/>
      <c r="EW55" s="1778"/>
      <c r="EX55" s="1778"/>
      <c r="EY55" s="1778"/>
      <c r="EZ55" s="1778"/>
      <c r="FA55" s="1778"/>
      <c r="FB55" s="1778"/>
      <c r="FC55" s="1778"/>
      <c r="FD55" s="1778"/>
      <c r="FE55" s="1778"/>
      <c r="FF55" s="1778"/>
      <c r="FG55" s="1778"/>
      <c r="FH55" s="1778"/>
      <c r="FI55" s="1778"/>
      <c r="FJ55" s="1778"/>
      <c r="FK55" s="1778"/>
      <c r="FL55" s="1778"/>
      <c r="FM55" s="1778"/>
      <c r="FN55" s="1778"/>
      <c r="FO55" s="1778"/>
      <c r="FP55" s="1778"/>
      <c r="FQ55" s="1778"/>
      <c r="FR55" s="1778"/>
      <c r="FS55" s="1778"/>
      <c r="FT55" s="1778"/>
      <c r="FU55" s="1778"/>
      <c r="FV55" s="1778"/>
      <c r="FW55" s="1778"/>
      <c r="FX55" s="1778"/>
      <c r="FY55" s="1778"/>
    </row>
    <row r="56" spans="20:181" s="1697" customFormat="1" ht="13">
      <c r="T56" s="1905"/>
      <c r="AB56" s="1905"/>
      <c r="BA56" s="1905"/>
      <c r="BB56" s="1905"/>
      <c r="BC56" s="1905"/>
      <c r="BD56" s="1905"/>
      <c r="BE56" s="1905"/>
      <c r="BF56" s="1905"/>
      <c r="BG56" s="1905"/>
      <c r="BH56" s="1905"/>
      <c r="BI56" s="1905"/>
      <c r="BJ56" s="1905"/>
      <c r="BK56" s="1905"/>
      <c r="BL56" s="1905"/>
      <c r="BM56" s="1905"/>
      <c r="BN56" s="1905"/>
      <c r="BO56" s="1905"/>
      <c r="BP56" s="1905"/>
      <c r="BQ56" s="1905"/>
      <c r="BR56" s="1905"/>
      <c r="BS56" s="1905"/>
      <c r="BT56" s="1905"/>
      <c r="BU56" s="1905"/>
      <c r="BV56" s="1905"/>
      <c r="BW56" s="1905"/>
      <c r="BX56" s="1905"/>
      <c r="BY56" s="1905"/>
      <c r="BZ56" s="1905"/>
      <c r="CA56" s="1905"/>
      <c r="CB56" s="1905"/>
      <c r="CC56" s="1905"/>
      <c r="CD56" s="1905"/>
      <c r="CE56" s="1905"/>
      <c r="CF56" s="1905"/>
      <c r="CG56" s="1905"/>
      <c r="CH56" s="1905"/>
      <c r="CI56" s="1905"/>
      <c r="CS56" s="1698"/>
      <c r="CT56" s="1698"/>
      <c r="CU56" s="1698"/>
      <c r="CV56" s="1698"/>
      <c r="CW56" s="1698"/>
      <c r="CX56" s="1699"/>
      <c r="CY56" s="1698"/>
      <c r="CZ56" s="1701"/>
      <c r="DA56" s="1700"/>
      <c r="DB56" s="1700"/>
      <c r="DC56" s="1700"/>
      <c r="DD56" s="1700"/>
      <c r="DE56" s="1699"/>
      <c r="DF56" s="1698"/>
      <c r="DG56" s="1698"/>
      <c r="DH56" s="1698"/>
      <c r="DJ56" s="1778"/>
      <c r="DK56" s="1778"/>
      <c r="DL56" s="1778"/>
      <c r="DM56" s="1778"/>
      <c r="DN56" s="1778"/>
      <c r="DO56" s="1778"/>
      <c r="DP56" s="1778"/>
      <c r="DQ56" s="1778"/>
      <c r="DR56" s="1778"/>
      <c r="DS56" s="1778"/>
      <c r="DT56" s="1778"/>
      <c r="DU56" s="1778"/>
      <c r="DV56" s="1778"/>
      <c r="DW56" s="1778"/>
      <c r="DX56" s="389">
        <f t="shared" si="16"/>
        <v>0</v>
      </c>
      <c r="DY56" s="389">
        <f t="shared" si="17"/>
        <v>0</v>
      </c>
      <c r="DZ56" s="389">
        <f t="shared" si="18"/>
        <v>0</v>
      </c>
      <c r="EA56" s="1778"/>
      <c r="EB56" s="1778"/>
      <c r="EC56" s="1778"/>
      <c r="ED56" s="1778"/>
      <c r="EE56" s="1778"/>
      <c r="EF56" s="1778"/>
      <c r="EG56" s="1778"/>
      <c r="EH56" s="1778"/>
      <c r="EI56" s="1778"/>
      <c r="EJ56" s="1778"/>
      <c r="EK56" s="1778"/>
      <c r="EL56" s="1778"/>
      <c r="EM56" s="1778"/>
      <c r="EN56" s="1778"/>
      <c r="EO56" s="1778"/>
      <c r="EP56" s="1778"/>
      <c r="EQ56" s="1778"/>
      <c r="ER56" s="1778"/>
      <c r="ES56" s="1778"/>
      <c r="ET56" s="1778"/>
      <c r="EU56" s="1778"/>
      <c r="EV56" s="1778"/>
      <c r="EW56" s="1778"/>
      <c r="EX56" s="1778"/>
      <c r="EY56" s="1778"/>
      <c r="EZ56" s="1778"/>
      <c r="FA56" s="1778"/>
      <c r="FB56" s="1778"/>
      <c r="FC56" s="1778"/>
      <c r="FD56" s="1778"/>
      <c r="FE56" s="1778"/>
      <c r="FF56" s="1778"/>
      <c r="FG56" s="1778"/>
      <c r="FH56" s="1778"/>
      <c r="FI56" s="1778"/>
      <c r="FJ56" s="1778"/>
      <c r="FK56" s="1778"/>
      <c r="FL56" s="1778"/>
      <c r="FM56" s="1778"/>
      <c r="FN56" s="1778"/>
      <c r="FO56" s="1778"/>
      <c r="FP56" s="1778"/>
      <c r="FQ56" s="1778"/>
      <c r="FR56" s="1778"/>
      <c r="FS56" s="1778"/>
      <c r="FT56" s="1778"/>
      <c r="FU56" s="1778"/>
      <c r="FV56" s="1778"/>
      <c r="FW56" s="1778"/>
      <c r="FX56" s="1778"/>
      <c r="FY56" s="1778"/>
    </row>
    <row r="57" spans="20:181" s="1697" customFormat="1" ht="13">
      <c r="T57" s="1905"/>
      <c r="AB57" s="1905"/>
      <c r="BA57" s="1905"/>
      <c r="BB57" s="1905"/>
      <c r="BC57" s="1905"/>
      <c r="BD57" s="1905"/>
      <c r="BE57" s="1905"/>
      <c r="BF57" s="1905"/>
      <c r="BG57" s="1905"/>
      <c r="BH57" s="1905"/>
      <c r="BI57" s="1905"/>
      <c r="BJ57" s="1905"/>
      <c r="BK57" s="1905"/>
      <c r="BL57" s="1905"/>
      <c r="BM57" s="1905"/>
      <c r="BN57" s="1905"/>
      <c r="BO57" s="1905"/>
      <c r="BP57" s="1905"/>
      <c r="BQ57" s="1905"/>
      <c r="BR57" s="1905"/>
      <c r="BS57" s="1905"/>
      <c r="BT57" s="1905"/>
      <c r="BU57" s="1905"/>
      <c r="BV57" s="1905"/>
      <c r="BW57" s="1905"/>
      <c r="BX57" s="1905"/>
      <c r="BY57" s="1905"/>
      <c r="BZ57" s="1905"/>
      <c r="CA57" s="1905"/>
      <c r="CB57" s="1905"/>
      <c r="CC57" s="1905"/>
      <c r="CD57" s="1905"/>
      <c r="CE57" s="1905"/>
      <c r="CF57" s="1905"/>
      <c r="CG57" s="1905"/>
      <c r="CH57" s="1905"/>
      <c r="CI57" s="1905"/>
      <c r="CS57" s="1698"/>
      <c r="CT57" s="1698"/>
      <c r="CU57" s="1698"/>
      <c r="CV57" s="1698"/>
      <c r="CW57" s="1698"/>
      <c r="CX57" s="1699"/>
      <c r="CY57" s="1698"/>
      <c r="CZ57" s="1701"/>
      <c r="DA57" s="1700"/>
      <c r="DB57" s="1700"/>
      <c r="DC57" s="1700"/>
      <c r="DD57" s="1700"/>
      <c r="DE57" s="1699"/>
      <c r="DF57" s="1698"/>
      <c r="DG57" s="1698"/>
      <c r="DH57" s="1698"/>
      <c r="DJ57" s="1778"/>
      <c r="DK57" s="1778"/>
      <c r="DL57" s="1778"/>
      <c r="DM57" s="1778"/>
      <c r="DN57" s="1778"/>
      <c r="DO57" s="1778"/>
      <c r="DP57" s="1778"/>
      <c r="DQ57" s="1778"/>
      <c r="DR57" s="1778"/>
      <c r="DS57" s="1778"/>
      <c r="DT57" s="1778"/>
      <c r="DU57" s="1778"/>
      <c r="DV57" s="1778"/>
      <c r="DW57" s="1778"/>
      <c r="DX57" s="389">
        <f t="shared" si="16"/>
        <v>0</v>
      </c>
      <c r="DY57" s="389">
        <f t="shared" si="17"/>
        <v>0</v>
      </c>
      <c r="DZ57" s="389">
        <f t="shared" si="18"/>
        <v>0</v>
      </c>
      <c r="EA57" s="1778"/>
      <c r="EB57" s="1778"/>
      <c r="EC57" s="1778"/>
      <c r="ED57" s="1778"/>
      <c r="EE57" s="1778"/>
      <c r="EF57" s="1778"/>
      <c r="EG57" s="1778"/>
      <c r="EH57" s="1778"/>
      <c r="EI57" s="1778"/>
      <c r="EJ57" s="1778"/>
      <c r="EK57" s="1778"/>
      <c r="EL57" s="1778"/>
      <c r="EM57" s="1778"/>
      <c r="EN57" s="1778"/>
      <c r="EO57" s="1778"/>
      <c r="EP57" s="1778"/>
      <c r="EQ57" s="1778"/>
      <c r="ER57" s="1778"/>
      <c r="ES57" s="1778"/>
      <c r="ET57" s="1778"/>
      <c r="EU57" s="1778"/>
      <c r="EV57" s="1778"/>
      <c r="EW57" s="1778"/>
      <c r="EX57" s="1778"/>
      <c r="EY57" s="1778"/>
      <c r="EZ57" s="1778"/>
      <c r="FA57" s="1778"/>
      <c r="FB57" s="1778"/>
      <c r="FC57" s="1778"/>
      <c r="FD57" s="1778"/>
      <c r="FE57" s="1778"/>
      <c r="FF57" s="1778"/>
      <c r="FG57" s="1778"/>
      <c r="FH57" s="1778"/>
      <c r="FI57" s="1778"/>
      <c r="FJ57" s="1778"/>
      <c r="FK57" s="1778"/>
      <c r="FL57" s="1778"/>
      <c r="FM57" s="1778"/>
      <c r="FN57" s="1778"/>
      <c r="FO57" s="1778"/>
      <c r="FP57" s="1778"/>
      <c r="FQ57" s="1778"/>
      <c r="FR57" s="1778"/>
      <c r="FS57" s="1778"/>
      <c r="FT57" s="1778"/>
      <c r="FU57" s="1778"/>
      <c r="FV57" s="1778"/>
      <c r="FW57" s="1778"/>
      <c r="FX57" s="1778"/>
      <c r="FY57" s="1778"/>
    </row>
    <row r="58" spans="20:181" s="1697" customFormat="1" ht="13">
      <c r="T58" s="1905"/>
      <c r="AB58" s="1905"/>
      <c r="BA58" s="1905"/>
      <c r="BB58" s="1905"/>
      <c r="BC58" s="1905"/>
      <c r="BD58" s="1905"/>
      <c r="BE58" s="1905"/>
      <c r="BF58" s="1905"/>
      <c r="BG58" s="1905"/>
      <c r="BH58" s="1905"/>
      <c r="BI58" s="1905"/>
      <c r="BJ58" s="1905"/>
      <c r="BK58" s="1905"/>
      <c r="BL58" s="1905"/>
      <c r="BM58" s="1905"/>
      <c r="BN58" s="1905"/>
      <c r="BO58" s="1905"/>
      <c r="BP58" s="1905"/>
      <c r="BQ58" s="1905"/>
      <c r="BR58" s="1905"/>
      <c r="BS58" s="1905"/>
      <c r="BT58" s="1905"/>
      <c r="BU58" s="1905"/>
      <c r="BV58" s="1905"/>
      <c r="BW58" s="1905"/>
      <c r="BX58" s="1905"/>
      <c r="BY58" s="1905"/>
      <c r="BZ58" s="1905"/>
      <c r="CA58" s="1905"/>
      <c r="CB58" s="1905"/>
      <c r="CC58" s="1905"/>
      <c r="CD58" s="1905"/>
      <c r="CE58" s="1905"/>
      <c r="CF58" s="1905"/>
      <c r="CG58" s="1905"/>
      <c r="CH58" s="1905"/>
      <c r="CI58" s="1905"/>
      <c r="CS58" s="1698"/>
      <c r="CT58" s="1698"/>
      <c r="CU58" s="1698"/>
      <c r="CV58" s="1698"/>
      <c r="CW58" s="1698"/>
      <c r="CX58" s="1699"/>
      <c r="CY58" s="1698"/>
      <c r="CZ58" s="1701"/>
      <c r="DA58" s="1700"/>
      <c r="DB58" s="1700"/>
      <c r="DC58" s="1700"/>
      <c r="DD58" s="1700"/>
      <c r="DE58" s="1699"/>
      <c r="DF58" s="1698"/>
      <c r="DG58" s="1698"/>
      <c r="DH58" s="1698"/>
      <c r="DJ58" s="1778"/>
      <c r="DK58" s="1778"/>
      <c r="DL58" s="1778"/>
      <c r="DM58" s="1778"/>
      <c r="DN58" s="1778"/>
      <c r="DO58" s="1778"/>
      <c r="DP58" s="1778"/>
      <c r="DQ58" s="1778"/>
      <c r="DR58" s="1778"/>
      <c r="DS58" s="1778"/>
      <c r="DT58" s="1778"/>
      <c r="DU58" s="1778"/>
      <c r="DV58" s="1778"/>
      <c r="DW58" s="1778"/>
      <c r="DX58" s="389">
        <f t="shared" si="16"/>
        <v>0</v>
      </c>
      <c r="DY58" s="389">
        <f t="shared" si="17"/>
        <v>0</v>
      </c>
      <c r="DZ58" s="389">
        <f t="shared" si="18"/>
        <v>0</v>
      </c>
      <c r="EA58" s="1778"/>
      <c r="EB58" s="1778"/>
      <c r="EC58" s="1778"/>
      <c r="ED58" s="1778"/>
      <c r="EE58" s="1778"/>
      <c r="EF58" s="1778"/>
      <c r="EG58" s="1778"/>
      <c r="EH58" s="1778"/>
      <c r="EI58" s="1778"/>
      <c r="EJ58" s="1778"/>
      <c r="EK58" s="1778"/>
      <c r="EL58" s="1778"/>
      <c r="EM58" s="1778"/>
      <c r="EN58" s="1778"/>
      <c r="EO58" s="1778"/>
      <c r="EP58" s="1778"/>
      <c r="EQ58" s="1778"/>
      <c r="ER58" s="1778"/>
      <c r="ES58" s="1778"/>
      <c r="ET58" s="1778"/>
      <c r="EU58" s="1778"/>
      <c r="EV58" s="1778"/>
      <c r="EW58" s="1778"/>
      <c r="EX58" s="1778"/>
      <c r="EY58" s="1778"/>
      <c r="EZ58" s="1778"/>
      <c r="FA58" s="1778"/>
      <c r="FB58" s="1778"/>
      <c r="FC58" s="1778"/>
      <c r="FD58" s="1778"/>
      <c r="FE58" s="1778"/>
      <c r="FF58" s="1778"/>
      <c r="FG58" s="1778"/>
      <c r="FH58" s="1778"/>
      <c r="FI58" s="1778"/>
      <c r="FJ58" s="1778"/>
      <c r="FK58" s="1778"/>
      <c r="FL58" s="1778"/>
      <c r="FM58" s="1778"/>
      <c r="FN58" s="1778"/>
      <c r="FO58" s="1778"/>
      <c r="FP58" s="1778"/>
      <c r="FQ58" s="1778"/>
      <c r="FR58" s="1778"/>
      <c r="FS58" s="1778"/>
      <c r="FT58" s="1778"/>
      <c r="FU58" s="1778"/>
      <c r="FV58" s="1778"/>
      <c r="FW58" s="1778"/>
      <c r="FX58" s="1778"/>
      <c r="FY58" s="1778"/>
    </row>
    <row r="59" spans="20:181" s="1697" customFormat="1" ht="13">
      <c r="T59" s="1905"/>
      <c r="AB59" s="1905"/>
      <c r="BA59" s="1905"/>
      <c r="BB59" s="1905"/>
      <c r="BC59" s="1905"/>
      <c r="BD59" s="1905"/>
      <c r="BE59" s="1905"/>
      <c r="BF59" s="1905"/>
      <c r="BG59" s="1905"/>
      <c r="BH59" s="1905"/>
      <c r="BI59" s="1905"/>
      <c r="BJ59" s="1905"/>
      <c r="BK59" s="1905"/>
      <c r="BL59" s="1905"/>
      <c r="BM59" s="1905"/>
      <c r="BN59" s="1905"/>
      <c r="BO59" s="1905"/>
      <c r="BP59" s="1905"/>
      <c r="BQ59" s="1905"/>
      <c r="BR59" s="1905"/>
      <c r="BS59" s="1905"/>
      <c r="BT59" s="1905"/>
      <c r="BU59" s="1905"/>
      <c r="BV59" s="1905"/>
      <c r="BW59" s="1905"/>
      <c r="BX59" s="1905"/>
      <c r="BY59" s="1905"/>
      <c r="BZ59" s="1905"/>
      <c r="CA59" s="1905"/>
      <c r="CB59" s="1905"/>
      <c r="CC59" s="1905"/>
      <c r="CD59" s="1905"/>
      <c r="CE59" s="1905"/>
      <c r="CF59" s="1905"/>
      <c r="CG59" s="1905"/>
      <c r="CH59" s="1905"/>
      <c r="CI59" s="1905"/>
      <c r="CS59" s="1698"/>
      <c r="CT59" s="1698"/>
      <c r="CU59" s="1698"/>
      <c r="CV59" s="1698"/>
      <c r="CW59" s="1698"/>
      <c r="CX59" s="1699"/>
      <c r="CY59" s="1698"/>
      <c r="CZ59" s="1701"/>
      <c r="DA59" s="1700"/>
      <c r="DB59" s="1700"/>
      <c r="DC59" s="1700"/>
      <c r="DD59" s="1700"/>
      <c r="DE59" s="1699"/>
      <c r="DF59" s="1698"/>
      <c r="DG59" s="1698"/>
      <c r="DH59" s="1698"/>
      <c r="DJ59" s="1778"/>
      <c r="DK59" s="1778"/>
      <c r="DL59" s="1778"/>
      <c r="DM59" s="1778"/>
      <c r="DN59" s="1778"/>
      <c r="DO59" s="1778"/>
      <c r="DP59" s="1778"/>
      <c r="DQ59" s="1778"/>
      <c r="DR59" s="1778"/>
      <c r="DS59" s="1778"/>
      <c r="DT59" s="1778"/>
      <c r="DU59" s="1778"/>
      <c r="DV59" s="1778"/>
      <c r="DW59" s="1778"/>
      <c r="DX59" s="389">
        <f t="shared" si="16"/>
        <v>0</v>
      </c>
      <c r="DY59" s="389">
        <f t="shared" si="17"/>
        <v>0</v>
      </c>
      <c r="DZ59" s="389">
        <f t="shared" si="18"/>
        <v>0</v>
      </c>
      <c r="EA59" s="1778"/>
      <c r="EB59" s="1778"/>
      <c r="EC59" s="1778"/>
      <c r="ED59" s="1778"/>
      <c r="EE59" s="1778"/>
      <c r="EF59" s="1778"/>
      <c r="EG59" s="1778"/>
      <c r="EH59" s="1778"/>
      <c r="EI59" s="1778"/>
      <c r="EJ59" s="1778"/>
      <c r="EK59" s="1778"/>
      <c r="EL59" s="1778"/>
      <c r="EM59" s="1778"/>
      <c r="EN59" s="1778"/>
      <c r="EO59" s="1778"/>
      <c r="EP59" s="1778"/>
      <c r="EQ59" s="1778"/>
      <c r="ER59" s="1778"/>
      <c r="ES59" s="1778"/>
      <c r="ET59" s="1778"/>
      <c r="EU59" s="1778"/>
      <c r="EV59" s="1778"/>
      <c r="EW59" s="1778"/>
      <c r="EX59" s="1778"/>
      <c r="EY59" s="1778"/>
      <c r="EZ59" s="1778"/>
      <c r="FA59" s="1778"/>
      <c r="FB59" s="1778"/>
      <c r="FC59" s="1778"/>
      <c r="FD59" s="1778"/>
      <c r="FE59" s="1778"/>
      <c r="FF59" s="1778"/>
      <c r="FG59" s="1778"/>
      <c r="FH59" s="1778"/>
      <c r="FI59" s="1778"/>
      <c r="FJ59" s="1778"/>
      <c r="FK59" s="1778"/>
      <c r="FL59" s="1778"/>
      <c r="FM59" s="1778"/>
      <c r="FN59" s="1778"/>
      <c r="FO59" s="1778"/>
      <c r="FP59" s="1778"/>
      <c r="FQ59" s="1778"/>
      <c r="FR59" s="1778"/>
      <c r="FS59" s="1778"/>
      <c r="FT59" s="1778"/>
      <c r="FU59" s="1778"/>
      <c r="FV59" s="1778"/>
      <c r="FW59" s="1778"/>
      <c r="FX59" s="1778"/>
      <c r="FY59" s="1778"/>
    </row>
    <row r="60" spans="20:181" s="1697" customFormat="1" ht="13">
      <c r="T60" s="1905"/>
      <c r="AB60" s="1905"/>
      <c r="BA60" s="1905"/>
      <c r="BB60" s="1905"/>
      <c r="BC60" s="1905"/>
      <c r="BD60" s="1905"/>
      <c r="BE60" s="1905"/>
      <c r="BF60" s="1905"/>
      <c r="BG60" s="1905"/>
      <c r="BH60" s="1905"/>
      <c r="BI60" s="1905"/>
      <c r="BJ60" s="1905"/>
      <c r="BK60" s="1905"/>
      <c r="BL60" s="1905"/>
      <c r="BM60" s="1905"/>
      <c r="BN60" s="1905"/>
      <c r="BO60" s="1905"/>
      <c r="BP60" s="1905"/>
      <c r="BQ60" s="1905"/>
      <c r="BR60" s="1905"/>
      <c r="BS60" s="1905"/>
      <c r="BT60" s="1905"/>
      <c r="BU60" s="1905"/>
      <c r="BV60" s="1905"/>
      <c r="BW60" s="1905"/>
      <c r="BX60" s="1905"/>
      <c r="BY60" s="1905"/>
      <c r="BZ60" s="1905"/>
      <c r="CA60" s="1905"/>
      <c r="CB60" s="1905"/>
      <c r="CC60" s="1905"/>
      <c r="CD60" s="1905"/>
      <c r="CE60" s="1905"/>
      <c r="CF60" s="1905"/>
      <c r="CG60" s="1905"/>
      <c r="CH60" s="1905"/>
      <c r="CI60" s="1905"/>
      <c r="CS60" s="1698"/>
      <c r="CT60" s="1698"/>
      <c r="CU60" s="1698"/>
      <c r="CV60" s="1698"/>
      <c r="CW60" s="1698"/>
      <c r="CX60" s="1699"/>
      <c r="CY60" s="1698"/>
      <c r="CZ60" s="1701"/>
      <c r="DA60" s="1700"/>
      <c r="DB60" s="1700"/>
      <c r="DC60" s="1700"/>
      <c r="DD60" s="1700"/>
      <c r="DE60" s="1699"/>
      <c r="DF60" s="1698"/>
      <c r="DG60" s="1698"/>
      <c r="DH60" s="1698"/>
      <c r="DJ60" s="1778"/>
      <c r="DK60" s="1778"/>
      <c r="DL60" s="1778"/>
      <c r="DM60" s="1778"/>
      <c r="DN60" s="1778"/>
      <c r="DO60" s="1778"/>
      <c r="DP60" s="1778"/>
      <c r="DQ60" s="1778"/>
      <c r="DR60" s="1778"/>
      <c r="DS60" s="1778"/>
      <c r="DT60" s="1778"/>
      <c r="DU60" s="1778"/>
      <c r="DV60" s="1778"/>
      <c r="DW60" s="1778"/>
      <c r="DX60" s="389">
        <f t="shared" si="16"/>
        <v>0</v>
      </c>
      <c r="DY60" s="389">
        <f t="shared" si="17"/>
        <v>0</v>
      </c>
      <c r="DZ60" s="389">
        <f t="shared" si="18"/>
        <v>0</v>
      </c>
      <c r="EA60" s="1778"/>
      <c r="EB60" s="1778"/>
      <c r="EC60" s="1778"/>
      <c r="ED60" s="1778"/>
      <c r="EE60" s="1778"/>
      <c r="EF60" s="1778"/>
      <c r="EG60" s="1778"/>
      <c r="EH60" s="1778"/>
      <c r="EI60" s="1778"/>
      <c r="EJ60" s="1778"/>
      <c r="EK60" s="1778"/>
      <c r="EL60" s="1778"/>
      <c r="EM60" s="1778"/>
      <c r="EN60" s="1778"/>
      <c r="EO60" s="1778"/>
      <c r="EP60" s="1778"/>
      <c r="EQ60" s="1778"/>
      <c r="ER60" s="1778"/>
      <c r="ES60" s="1778"/>
      <c r="ET60" s="1778"/>
      <c r="EU60" s="1778"/>
      <c r="EV60" s="1778"/>
      <c r="EW60" s="1778"/>
      <c r="EX60" s="1778"/>
      <c r="EY60" s="1778"/>
      <c r="EZ60" s="1778"/>
      <c r="FA60" s="1778"/>
      <c r="FB60" s="1778"/>
      <c r="FC60" s="1778"/>
      <c r="FD60" s="1778"/>
      <c r="FE60" s="1778"/>
      <c r="FF60" s="1778"/>
      <c r="FG60" s="1778"/>
      <c r="FH60" s="1778"/>
      <c r="FI60" s="1778"/>
      <c r="FJ60" s="1778"/>
      <c r="FK60" s="1778"/>
      <c r="FL60" s="1778"/>
      <c r="FM60" s="1778"/>
      <c r="FN60" s="1778"/>
      <c r="FO60" s="1778"/>
      <c r="FP60" s="1778"/>
      <c r="FQ60" s="1778"/>
      <c r="FR60" s="1778"/>
      <c r="FS60" s="1778"/>
      <c r="FT60" s="1778"/>
      <c r="FU60" s="1778"/>
      <c r="FV60" s="1778"/>
      <c r="FW60" s="1778"/>
      <c r="FX60" s="1778"/>
      <c r="FY60" s="1778"/>
    </row>
    <row r="61" spans="20:181" s="1697" customFormat="1" ht="13">
      <c r="T61" s="1905"/>
      <c r="AB61" s="1905"/>
      <c r="BA61" s="1905"/>
      <c r="BB61" s="1905"/>
      <c r="BC61" s="1905"/>
      <c r="BD61" s="1905"/>
      <c r="BE61" s="1905"/>
      <c r="BF61" s="1905"/>
      <c r="BG61" s="1905"/>
      <c r="BH61" s="1905"/>
      <c r="BI61" s="1905"/>
      <c r="BJ61" s="1905"/>
      <c r="BK61" s="1905"/>
      <c r="BL61" s="1905"/>
      <c r="BM61" s="1905"/>
      <c r="BN61" s="1905"/>
      <c r="BO61" s="1905"/>
      <c r="BP61" s="1905"/>
      <c r="BQ61" s="1905"/>
      <c r="BR61" s="1905"/>
      <c r="BS61" s="1905"/>
      <c r="BT61" s="1905"/>
      <c r="BU61" s="1905"/>
      <c r="BV61" s="1905"/>
      <c r="BW61" s="1905"/>
      <c r="BX61" s="1905"/>
      <c r="BY61" s="1905"/>
      <c r="BZ61" s="1905"/>
      <c r="CA61" s="1905"/>
      <c r="CB61" s="1905"/>
      <c r="CC61" s="1905"/>
      <c r="CD61" s="1905"/>
      <c r="CE61" s="1905"/>
      <c r="CF61" s="1905"/>
      <c r="CG61" s="1905"/>
      <c r="CH61" s="1905"/>
      <c r="CI61" s="1905"/>
      <c r="CS61" s="1698"/>
      <c r="CT61" s="1698"/>
      <c r="CU61" s="1698"/>
      <c r="CV61" s="1698"/>
      <c r="CW61" s="1698"/>
      <c r="CX61" s="1699"/>
      <c r="CY61" s="1698"/>
      <c r="CZ61" s="1701"/>
      <c r="DA61" s="1700"/>
      <c r="DB61" s="1700"/>
      <c r="DC61" s="1700"/>
      <c r="DD61" s="1700"/>
      <c r="DE61" s="1699"/>
      <c r="DF61" s="1698"/>
      <c r="DG61" s="1698"/>
      <c r="DH61" s="1698"/>
      <c r="DJ61" s="1778"/>
      <c r="DK61" s="1778"/>
      <c r="DL61" s="1778"/>
      <c r="DM61" s="1778"/>
      <c r="DN61" s="1778"/>
      <c r="DO61" s="1778"/>
      <c r="DP61" s="1778"/>
      <c r="DQ61" s="1778"/>
      <c r="DR61" s="1778"/>
      <c r="DS61" s="1778"/>
      <c r="DT61" s="1778"/>
      <c r="DU61" s="1778"/>
      <c r="DV61" s="1778"/>
      <c r="DW61" s="1778"/>
      <c r="DX61" s="389">
        <f t="shared" si="16"/>
        <v>0</v>
      </c>
      <c r="DY61" s="389">
        <f t="shared" si="17"/>
        <v>0</v>
      </c>
      <c r="DZ61" s="389">
        <f t="shared" si="18"/>
        <v>0</v>
      </c>
      <c r="EA61" s="1778"/>
      <c r="EB61" s="1778"/>
      <c r="EC61" s="1778"/>
      <c r="ED61" s="1778"/>
      <c r="EE61" s="1778"/>
      <c r="EF61" s="1778"/>
      <c r="EG61" s="1778"/>
      <c r="EH61" s="1778"/>
      <c r="EI61" s="1778"/>
      <c r="EJ61" s="1778"/>
      <c r="EK61" s="1778"/>
      <c r="EL61" s="1778"/>
      <c r="EM61" s="1778"/>
      <c r="EN61" s="1778"/>
      <c r="EO61" s="1778"/>
      <c r="EP61" s="1778"/>
      <c r="EQ61" s="1778"/>
      <c r="ER61" s="1778"/>
      <c r="ES61" s="1778"/>
      <c r="ET61" s="1778"/>
      <c r="EU61" s="1778"/>
      <c r="EV61" s="1778"/>
      <c r="EW61" s="1778"/>
      <c r="EX61" s="1778"/>
      <c r="EY61" s="1778"/>
      <c r="EZ61" s="1778"/>
      <c r="FA61" s="1778"/>
      <c r="FB61" s="1778"/>
      <c r="FC61" s="1778"/>
      <c r="FD61" s="1778"/>
      <c r="FE61" s="1778"/>
      <c r="FF61" s="1778"/>
      <c r="FG61" s="1778"/>
      <c r="FH61" s="1778"/>
      <c r="FI61" s="1778"/>
      <c r="FJ61" s="1778"/>
      <c r="FK61" s="1778"/>
      <c r="FL61" s="1778"/>
      <c r="FM61" s="1778"/>
      <c r="FN61" s="1778"/>
      <c r="FO61" s="1778"/>
      <c r="FP61" s="1778"/>
      <c r="FQ61" s="1778"/>
      <c r="FR61" s="1778"/>
      <c r="FS61" s="1778"/>
      <c r="FT61" s="1778"/>
      <c r="FU61" s="1778"/>
      <c r="FV61" s="1778"/>
      <c r="FW61" s="1778"/>
      <c r="FX61" s="1778"/>
      <c r="FY61" s="1778"/>
    </row>
    <row r="62" spans="20:181" s="1697" customFormat="1" ht="13">
      <c r="T62" s="1905"/>
      <c r="AB62" s="1905"/>
      <c r="BA62" s="1905"/>
      <c r="BB62" s="1905"/>
      <c r="BC62" s="1905"/>
      <c r="BD62" s="1905"/>
      <c r="BE62" s="1905"/>
      <c r="BF62" s="1905"/>
      <c r="BG62" s="1905"/>
      <c r="BH62" s="1905"/>
      <c r="BI62" s="1905"/>
      <c r="BJ62" s="1905"/>
      <c r="BK62" s="1905"/>
      <c r="BL62" s="1905"/>
      <c r="BM62" s="1905"/>
      <c r="BN62" s="1905"/>
      <c r="BO62" s="1905"/>
      <c r="BP62" s="1905"/>
      <c r="BQ62" s="1905"/>
      <c r="BR62" s="1905"/>
      <c r="BS62" s="1905"/>
      <c r="BT62" s="1905"/>
      <c r="BU62" s="1905"/>
      <c r="BV62" s="1905"/>
      <c r="BW62" s="1905"/>
      <c r="BX62" s="1905"/>
      <c r="BY62" s="1905"/>
      <c r="BZ62" s="1905"/>
      <c r="CA62" s="1905"/>
      <c r="CB62" s="1905"/>
      <c r="CC62" s="1905"/>
      <c r="CD62" s="1905"/>
      <c r="CE62" s="1905"/>
      <c r="CF62" s="1905"/>
      <c r="CG62" s="1905"/>
      <c r="CH62" s="1905"/>
      <c r="CI62" s="1905"/>
      <c r="CS62" s="1698"/>
      <c r="CT62" s="1698"/>
      <c r="CU62" s="1698"/>
      <c r="CV62" s="1698"/>
      <c r="CW62" s="1698"/>
      <c r="CX62" s="1699"/>
      <c r="CY62" s="1698"/>
      <c r="CZ62" s="1701"/>
      <c r="DA62" s="1700"/>
      <c r="DB62" s="1700"/>
      <c r="DC62" s="1700"/>
      <c r="DD62" s="1700"/>
      <c r="DE62" s="1699"/>
      <c r="DF62" s="1698"/>
      <c r="DG62" s="1698"/>
      <c r="DH62" s="1698"/>
      <c r="DJ62" s="1778"/>
      <c r="DK62" s="1778"/>
      <c r="DL62" s="1778"/>
      <c r="DM62" s="1778"/>
      <c r="DN62" s="1778"/>
      <c r="DO62" s="1778"/>
      <c r="DP62" s="1778"/>
      <c r="DQ62" s="1778"/>
      <c r="DR62" s="1778"/>
      <c r="DS62" s="1778"/>
      <c r="DT62" s="1778"/>
      <c r="DU62" s="1778"/>
      <c r="DV62" s="1778"/>
      <c r="DW62" s="1778"/>
      <c r="DX62" s="389">
        <f t="shared" si="16"/>
        <v>0</v>
      </c>
      <c r="DY62" s="389">
        <f t="shared" si="17"/>
        <v>0</v>
      </c>
      <c r="DZ62" s="389">
        <f t="shared" si="18"/>
        <v>0</v>
      </c>
      <c r="EA62" s="1778"/>
      <c r="EB62" s="1778"/>
      <c r="EC62" s="1778"/>
      <c r="ED62" s="1778"/>
      <c r="EE62" s="1778"/>
      <c r="EF62" s="1778"/>
      <c r="EG62" s="1778"/>
      <c r="EH62" s="1778"/>
      <c r="EI62" s="1778"/>
      <c r="EJ62" s="1778"/>
      <c r="EK62" s="1778"/>
      <c r="EL62" s="1778"/>
      <c r="EM62" s="1778"/>
      <c r="EN62" s="1778"/>
      <c r="EO62" s="1778"/>
      <c r="EP62" s="1778"/>
      <c r="EQ62" s="1778"/>
      <c r="ER62" s="1778"/>
      <c r="ES62" s="1778"/>
      <c r="ET62" s="1778"/>
      <c r="EU62" s="1778"/>
      <c r="EV62" s="1778"/>
      <c r="EW62" s="1778"/>
      <c r="EX62" s="1778"/>
      <c r="EY62" s="1778"/>
      <c r="EZ62" s="1778"/>
      <c r="FA62" s="1778"/>
      <c r="FB62" s="1778"/>
      <c r="FC62" s="1778"/>
      <c r="FD62" s="1778"/>
      <c r="FE62" s="1778"/>
      <c r="FF62" s="1778"/>
      <c r="FG62" s="1778"/>
      <c r="FH62" s="1778"/>
      <c r="FI62" s="1778"/>
      <c r="FJ62" s="1778"/>
      <c r="FK62" s="1778"/>
      <c r="FL62" s="1778"/>
      <c r="FM62" s="1778"/>
      <c r="FN62" s="1778"/>
      <c r="FO62" s="1778"/>
      <c r="FP62" s="1778"/>
      <c r="FQ62" s="1778"/>
      <c r="FR62" s="1778"/>
      <c r="FS62" s="1778"/>
      <c r="FT62" s="1778"/>
      <c r="FU62" s="1778"/>
      <c r="FV62" s="1778"/>
      <c r="FW62" s="1778"/>
      <c r="FX62" s="1778"/>
      <c r="FY62" s="1778"/>
    </row>
    <row r="63" spans="20:181" s="1697" customFormat="1" ht="13">
      <c r="T63" s="1905"/>
      <c r="AB63" s="1905"/>
      <c r="BA63" s="1905"/>
      <c r="BB63" s="1905"/>
      <c r="BC63" s="1905"/>
      <c r="BD63" s="1905"/>
      <c r="BE63" s="1905"/>
      <c r="BF63" s="1905"/>
      <c r="BG63" s="1905"/>
      <c r="BH63" s="1905"/>
      <c r="BI63" s="1905"/>
      <c r="BJ63" s="1905"/>
      <c r="BK63" s="1905"/>
      <c r="BL63" s="1905"/>
      <c r="BM63" s="1905"/>
      <c r="BN63" s="1905"/>
      <c r="BO63" s="1905"/>
      <c r="BP63" s="1905"/>
      <c r="BQ63" s="1905"/>
      <c r="BR63" s="1905"/>
      <c r="BS63" s="1905"/>
      <c r="BT63" s="1905"/>
      <c r="BU63" s="1905"/>
      <c r="BV63" s="1905"/>
      <c r="BW63" s="1905"/>
      <c r="BX63" s="1905"/>
      <c r="BY63" s="1905"/>
      <c r="BZ63" s="1905"/>
      <c r="CA63" s="1905"/>
      <c r="CB63" s="1905"/>
      <c r="CC63" s="1905"/>
      <c r="CD63" s="1905"/>
      <c r="CE63" s="1905"/>
      <c r="CF63" s="1905"/>
      <c r="CG63" s="1905"/>
      <c r="CH63" s="1905"/>
      <c r="CI63" s="1905"/>
      <c r="CS63" s="1698"/>
      <c r="CT63" s="1698"/>
      <c r="CU63" s="1698"/>
      <c r="CV63" s="1698"/>
      <c r="CW63" s="1698"/>
      <c r="CX63" s="1699"/>
      <c r="CY63" s="1698"/>
      <c r="CZ63" s="1701"/>
      <c r="DA63" s="1700"/>
      <c r="DB63" s="1700"/>
      <c r="DC63" s="1700"/>
      <c r="DD63" s="1700"/>
      <c r="DE63" s="1699"/>
      <c r="DF63" s="1698"/>
      <c r="DG63" s="1698"/>
      <c r="DH63" s="1698"/>
      <c r="DJ63" s="1778"/>
      <c r="DK63" s="1778"/>
      <c r="DL63" s="1778"/>
      <c r="DM63" s="1778"/>
      <c r="DN63" s="1778"/>
      <c r="DO63" s="1778"/>
      <c r="DP63" s="1778"/>
      <c r="DQ63" s="1778"/>
      <c r="DR63" s="1778"/>
      <c r="DS63" s="1778"/>
      <c r="DT63" s="1778"/>
      <c r="DU63" s="1778"/>
      <c r="DV63" s="1778"/>
      <c r="DW63" s="1778"/>
      <c r="DX63" s="389">
        <f t="shared" si="16"/>
        <v>0</v>
      </c>
      <c r="DY63" s="389">
        <f t="shared" si="17"/>
        <v>0</v>
      </c>
      <c r="DZ63" s="389">
        <f t="shared" si="18"/>
        <v>0</v>
      </c>
      <c r="EA63" s="1778"/>
      <c r="EB63" s="1778"/>
      <c r="EC63" s="1778"/>
      <c r="ED63" s="1778"/>
      <c r="EE63" s="1778"/>
      <c r="EF63" s="1778"/>
      <c r="EG63" s="1778"/>
      <c r="EH63" s="1778"/>
      <c r="EI63" s="1778"/>
      <c r="EJ63" s="1778"/>
      <c r="EK63" s="1778"/>
      <c r="EL63" s="1778"/>
      <c r="EM63" s="1778"/>
      <c r="EN63" s="1778"/>
      <c r="EO63" s="1778"/>
      <c r="EP63" s="1778"/>
      <c r="EQ63" s="1778"/>
      <c r="ER63" s="1778"/>
      <c r="ES63" s="1778"/>
      <c r="ET63" s="1778"/>
      <c r="EU63" s="1778"/>
      <c r="EV63" s="1778"/>
      <c r="EW63" s="1778"/>
      <c r="EX63" s="1778"/>
      <c r="EY63" s="1778"/>
      <c r="EZ63" s="1778"/>
      <c r="FA63" s="1778"/>
      <c r="FB63" s="1778"/>
      <c r="FC63" s="1778"/>
      <c r="FD63" s="1778"/>
      <c r="FE63" s="1778"/>
      <c r="FF63" s="1778"/>
      <c r="FG63" s="1778"/>
      <c r="FH63" s="1778"/>
      <c r="FI63" s="1778"/>
      <c r="FJ63" s="1778"/>
      <c r="FK63" s="1778"/>
      <c r="FL63" s="1778"/>
      <c r="FM63" s="1778"/>
      <c r="FN63" s="1778"/>
      <c r="FO63" s="1778"/>
      <c r="FP63" s="1778"/>
      <c r="FQ63" s="1778"/>
      <c r="FR63" s="1778"/>
      <c r="FS63" s="1778"/>
      <c r="FT63" s="1778"/>
      <c r="FU63" s="1778"/>
      <c r="FV63" s="1778"/>
      <c r="FW63" s="1778"/>
      <c r="FX63" s="1778"/>
      <c r="FY63" s="1778"/>
    </row>
    <row r="64" spans="20:181" s="1697" customFormat="1" ht="13">
      <c r="T64" s="1905"/>
      <c r="AB64" s="1905"/>
      <c r="BA64" s="1905"/>
      <c r="BB64" s="1905"/>
      <c r="BC64" s="1905"/>
      <c r="BD64" s="1905"/>
      <c r="BE64" s="1905"/>
      <c r="BF64" s="1905"/>
      <c r="BG64" s="1905"/>
      <c r="BH64" s="1905"/>
      <c r="BI64" s="1905"/>
      <c r="BJ64" s="1905"/>
      <c r="BK64" s="1905"/>
      <c r="BL64" s="1905"/>
      <c r="BM64" s="1905"/>
      <c r="BN64" s="1905"/>
      <c r="BO64" s="1905"/>
      <c r="BP64" s="1905"/>
      <c r="BQ64" s="1905"/>
      <c r="BR64" s="1905"/>
      <c r="BS64" s="1905"/>
      <c r="BT64" s="1905"/>
      <c r="BU64" s="1905"/>
      <c r="BV64" s="1905"/>
      <c r="BW64" s="1905"/>
      <c r="BX64" s="1905"/>
      <c r="BY64" s="1905"/>
      <c r="BZ64" s="1905"/>
      <c r="CA64" s="1905"/>
      <c r="CB64" s="1905"/>
      <c r="CC64" s="1905"/>
      <c r="CD64" s="1905"/>
      <c r="CE64" s="1905"/>
      <c r="CF64" s="1905"/>
      <c r="CG64" s="1905"/>
      <c r="CH64" s="1905"/>
      <c r="CI64" s="1905"/>
      <c r="CS64" s="1698"/>
      <c r="CT64" s="1698"/>
      <c r="CU64" s="1698"/>
      <c r="CV64" s="1698"/>
      <c r="CW64" s="1698"/>
      <c r="CX64" s="1699"/>
      <c r="CY64" s="1698"/>
      <c r="CZ64" s="1701"/>
      <c r="DA64" s="1700"/>
      <c r="DB64" s="1700"/>
      <c r="DC64" s="1700"/>
      <c r="DD64" s="1700"/>
      <c r="DE64" s="1699"/>
      <c r="DF64" s="1698"/>
      <c r="DG64" s="1698"/>
      <c r="DH64" s="1698"/>
      <c r="DJ64" s="1778"/>
      <c r="DK64" s="1778"/>
      <c r="DL64" s="1778"/>
      <c r="DM64" s="1778"/>
      <c r="DN64" s="1778"/>
      <c r="DO64" s="1778"/>
      <c r="DP64" s="1778"/>
      <c r="DQ64" s="1778"/>
      <c r="DR64" s="1778"/>
      <c r="DS64" s="1778"/>
      <c r="DT64" s="1778"/>
      <c r="DU64" s="1778"/>
      <c r="DV64" s="1778"/>
      <c r="DW64" s="1778"/>
      <c r="DX64" s="389">
        <f t="shared" si="16"/>
        <v>0</v>
      </c>
      <c r="DY64" s="389">
        <f t="shared" si="17"/>
        <v>0</v>
      </c>
      <c r="DZ64" s="389">
        <f t="shared" si="18"/>
        <v>0</v>
      </c>
      <c r="EA64" s="1778"/>
      <c r="EB64" s="1778"/>
      <c r="EC64" s="1778"/>
      <c r="ED64" s="1778"/>
      <c r="EE64" s="1778"/>
      <c r="EF64" s="1778"/>
      <c r="EG64" s="1778"/>
      <c r="EH64" s="1778"/>
      <c r="EI64" s="1778"/>
      <c r="EJ64" s="1778"/>
      <c r="EK64" s="1778"/>
      <c r="EL64" s="1778"/>
      <c r="EM64" s="1778"/>
      <c r="EN64" s="1778"/>
      <c r="EO64" s="1778"/>
      <c r="EP64" s="1778"/>
      <c r="EQ64" s="1778"/>
      <c r="ER64" s="1778"/>
      <c r="ES64" s="1778"/>
      <c r="ET64" s="1778"/>
      <c r="EU64" s="1778"/>
      <c r="EV64" s="1778"/>
      <c r="EW64" s="1778"/>
      <c r="EX64" s="1778"/>
      <c r="EY64" s="1778"/>
      <c r="EZ64" s="1778"/>
      <c r="FA64" s="1778"/>
      <c r="FB64" s="1778"/>
      <c r="FC64" s="1778"/>
      <c r="FD64" s="1778"/>
      <c r="FE64" s="1778"/>
      <c r="FF64" s="1778"/>
      <c r="FG64" s="1778"/>
      <c r="FH64" s="1778"/>
      <c r="FI64" s="1778"/>
      <c r="FJ64" s="1778"/>
      <c r="FK64" s="1778"/>
      <c r="FL64" s="1778"/>
      <c r="FM64" s="1778"/>
      <c r="FN64" s="1778"/>
      <c r="FO64" s="1778"/>
      <c r="FP64" s="1778"/>
      <c r="FQ64" s="1778"/>
      <c r="FR64" s="1778"/>
      <c r="FS64" s="1778"/>
      <c r="FT64" s="1778"/>
      <c r="FU64" s="1778"/>
      <c r="FV64" s="1778"/>
      <c r="FW64" s="1778"/>
      <c r="FX64" s="1778"/>
      <c r="FY64" s="1778"/>
    </row>
    <row r="65" spans="4:181" ht="13">
      <c r="DJ65" s="1778"/>
      <c r="DK65" s="1778"/>
      <c r="DL65" s="1778"/>
      <c r="DM65" s="1778"/>
      <c r="DN65" s="1778"/>
      <c r="DO65" s="1778"/>
      <c r="DP65" s="1778"/>
      <c r="DQ65" s="1778"/>
      <c r="DR65" s="1778"/>
      <c r="DS65" s="1778"/>
      <c r="DT65" s="1778"/>
      <c r="DU65" s="1778"/>
      <c r="DV65" s="1778"/>
      <c r="DW65" s="1778"/>
      <c r="DX65" s="389">
        <f t="shared" si="16"/>
        <v>0</v>
      </c>
      <c r="DY65" s="389">
        <f t="shared" si="17"/>
        <v>0</v>
      </c>
      <c r="DZ65" s="389">
        <f t="shared" si="18"/>
        <v>0</v>
      </c>
      <c r="EA65" s="1778"/>
      <c r="EB65" s="1778"/>
      <c r="EC65" s="1778"/>
      <c r="ED65" s="1778"/>
      <c r="EE65" s="1778"/>
      <c r="EF65" s="1778"/>
      <c r="EG65" s="1778"/>
      <c r="EH65" s="1778"/>
      <c r="EI65" s="1778"/>
      <c r="EJ65" s="1778"/>
      <c r="EK65" s="1778"/>
      <c r="EL65" s="1778"/>
      <c r="EM65" s="1778"/>
      <c r="EN65" s="1778"/>
      <c r="EO65" s="1778"/>
      <c r="EP65" s="1778"/>
      <c r="EQ65" s="1778"/>
      <c r="ER65" s="1778"/>
      <c r="ES65" s="1778"/>
      <c r="ET65" s="1778"/>
      <c r="EU65" s="1778"/>
      <c r="EV65" s="1778"/>
      <c r="EW65" s="1778"/>
      <c r="EX65" s="1778"/>
      <c r="EY65" s="1778"/>
      <c r="EZ65" s="1778"/>
      <c r="FA65" s="1778"/>
      <c r="FB65" s="1778"/>
      <c r="FC65" s="1778"/>
      <c r="FD65" s="1778"/>
      <c r="FE65" s="1778"/>
      <c r="FF65" s="1778"/>
      <c r="FG65" s="1778"/>
      <c r="FH65" s="1778"/>
      <c r="FI65" s="1778"/>
      <c r="FJ65" s="1778"/>
      <c r="FK65" s="1778"/>
      <c r="FL65" s="1778"/>
      <c r="FM65" s="1778"/>
      <c r="FN65" s="1778"/>
      <c r="FO65" s="1778"/>
      <c r="FP65" s="1778"/>
      <c r="FQ65" s="1778"/>
      <c r="FR65" s="1778"/>
      <c r="FS65" s="1778"/>
      <c r="FT65" s="1778"/>
      <c r="FU65" s="1778"/>
      <c r="FV65" s="1778"/>
      <c r="FW65" s="1778"/>
      <c r="FX65" s="1778"/>
      <c r="FY65" s="1778"/>
    </row>
    <row r="66" spans="4:181" ht="13">
      <c r="DJ66" s="1778"/>
      <c r="DK66" s="1778"/>
      <c r="DL66" s="1778"/>
      <c r="DM66" s="1778"/>
      <c r="DN66" s="1778"/>
      <c r="DO66" s="1778"/>
      <c r="DP66" s="1778"/>
      <c r="DQ66" s="1778"/>
      <c r="DR66" s="1778"/>
      <c r="DS66" s="1778"/>
      <c r="DT66" s="1778"/>
      <c r="DU66" s="1778"/>
      <c r="DV66" s="1778"/>
      <c r="DW66" s="1778"/>
      <c r="DX66" s="389">
        <f t="shared" si="16"/>
        <v>0</v>
      </c>
      <c r="DY66" s="389">
        <f t="shared" si="17"/>
        <v>0</v>
      </c>
      <c r="DZ66" s="389">
        <f t="shared" si="18"/>
        <v>0</v>
      </c>
      <c r="EA66" s="1778"/>
      <c r="EB66" s="1778"/>
      <c r="EC66" s="1778"/>
      <c r="ED66" s="1778"/>
      <c r="EE66" s="1778"/>
      <c r="EF66" s="1778"/>
      <c r="EG66" s="1778"/>
      <c r="EH66" s="1778"/>
      <c r="EI66" s="1778"/>
      <c r="EJ66" s="1778"/>
      <c r="EK66" s="1778"/>
      <c r="EL66" s="1778"/>
      <c r="EM66" s="1778"/>
      <c r="EN66" s="1778"/>
      <c r="EO66" s="1778"/>
      <c r="EP66" s="1778"/>
      <c r="EQ66" s="1778"/>
      <c r="ER66" s="1778"/>
      <c r="ES66" s="1778"/>
      <c r="ET66" s="1778"/>
      <c r="EU66" s="1778"/>
      <c r="EV66" s="1778"/>
      <c r="EW66" s="1778"/>
      <c r="EX66" s="1778"/>
      <c r="EY66" s="1778"/>
      <c r="EZ66" s="1778"/>
      <c r="FA66" s="1778"/>
      <c r="FB66" s="1778"/>
      <c r="FC66" s="1778"/>
      <c r="FD66" s="1778"/>
      <c r="FE66" s="1778"/>
      <c r="FF66" s="1778"/>
      <c r="FG66" s="1778"/>
      <c r="FH66" s="1778"/>
      <c r="FI66" s="1778"/>
      <c r="FJ66" s="1778"/>
      <c r="FK66" s="1778"/>
      <c r="FL66" s="1778"/>
      <c r="FM66" s="1778"/>
      <c r="FN66" s="1778"/>
      <c r="FO66" s="1778"/>
      <c r="FP66" s="1778"/>
      <c r="FQ66" s="1778"/>
      <c r="FR66" s="1778"/>
      <c r="FS66" s="1778"/>
      <c r="FT66" s="1778"/>
      <c r="FU66" s="1778"/>
      <c r="FV66" s="1778"/>
      <c r="FW66" s="1778"/>
      <c r="FX66" s="1778"/>
      <c r="FY66" s="1778"/>
    </row>
    <row r="67" spans="4:181" ht="13">
      <c r="DJ67" s="1778"/>
      <c r="DK67" s="1778"/>
      <c r="DL67" s="1778"/>
      <c r="DM67" s="1778"/>
      <c r="DN67" s="1778"/>
      <c r="DO67" s="1778"/>
      <c r="DP67" s="1778"/>
      <c r="DQ67" s="1778"/>
      <c r="DR67" s="1778"/>
      <c r="DS67" s="1778"/>
      <c r="DT67" s="1778"/>
      <c r="DU67" s="1778"/>
      <c r="DV67" s="1778"/>
      <c r="DW67" s="1778"/>
      <c r="DX67" s="389">
        <f t="shared" si="16"/>
        <v>0</v>
      </c>
      <c r="DY67" s="389">
        <f t="shared" si="17"/>
        <v>0</v>
      </c>
      <c r="DZ67" s="389">
        <f t="shared" si="18"/>
        <v>0</v>
      </c>
      <c r="EA67" s="1778"/>
      <c r="EB67" s="1778"/>
      <c r="EC67" s="1778"/>
      <c r="ED67" s="1778"/>
      <c r="EE67" s="1778"/>
      <c r="EF67" s="1778"/>
      <c r="EG67" s="1778"/>
      <c r="EH67" s="1778"/>
      <c r="EI67" s="1778"/>
      <c r="EJ67" s="1778"/>
      <c r="EK67" s="1778"/>
      <c r="EL67" s="1778"/>
      <c r="EM67" s="1778"/>
      <c r="EN67" s="1778"/>
      <c r="EO67" s="1778"/>
      <c r="EP67" s="1778"/>
      <c r="EQ67" s="1778"/>
      <c r="ER67" s="1778"/>
      <c r="ES67" s="1778"/>
      <c r="ET67" s="1778"/>
      <c r="EU67" s="1778"/>
      <c r="EV67" s="1778"/>
      <c r="EW67" s="1778"/>
      <c r="EX67" s="1778"/>
      <c r="EY67" s="1778"/>
      <c r="EZ67" s="1778"/>
      <c r="FA67" s="1778"/>
      <c r="FB67" s="1778"/>
      <c r="FC67" s="1778"/>
      <c r="FD67" s="1778"/>
      <c r="FE67" s="1778"/>
      <c r="FF67" s="1778"/>
      <c r="FG67" s="1778"/>
      <c r="FH67" s="1778"/>
      <c r="FI67" s="1778"/>
      <c r="FJ67" s="1778"/>
      <c r="FK67" s="1778"/>
      <c r="FL67" s="1778"/>
      <c r="FM67" s="1778"/>
      <c r="FN67" s="1778"/>
      <c r="FO67" s="1778"/>
      <c r="FP67" s="1778"/>
      <c r="FQ67" s="1778"/>
      <c r="FR67" s="1778"/>
      <c r="FS67" s="1778"/>
      <c r="FT67" s="1778"/>
      <c r="FU67" s="1778"/>
      <c r="FV67" s="1778"/>
      <c r="FW67" s="1778"/>
      <c r="FX67" s="1778"/>
      <c r="FY67" s="1778"/>
    </row>
    <row r="68" spans="4:181" s="1697" customFormat="1" ht="13">
      <c r="D68" s="1905"/>
      <c r="E68" s="1905"/>
      <c r="F68" s="1905"/>
      <c r="G68" s="1905"/>
      <c r="H68" s="1905"/>
      <c r="I68" s="1905"/>
      <c r="J68" s="1905"/>
      <c r="K68" s="1905"/>
      <c r="L68" s="1905"/>
      <c r="M68" s="1905"/>
      <c r="N68" s="1905"/>
      <c r="O68" s="1905"/>
      <c r="P68" s="1905"/>
      <c r="Q68" s="1905"/>
      <c r="R68" s="1905"/>
      <c r="S68" s="1905"/>
      <c r="T68" s="1905"/>
      <c r="U68" s="1905"/>
      <c r="V68" s="1905"/>
      <c r="W68" s="1905"/>
      <c r="X68" s="1905"/>
      <c r="Y68" s="1905"/>
      <c r="Z68" s="1905"/>
      <c r="AA68" s="1905"/>
      <c r="AB68" s="1905"/>
      <c r="AC68" s="1905"/>
      <c r="AD68" s="1905"/>
      <c r="AE68" s="1905"/>
      <c r="AF68" s="1905"/>
      <c r="AG68" s="1905"/>
      <c r="AH68" s="1905"/>
      <c r="AI68" s="1905"/>
      <c r="AJ68" s="1905"/>
      <c r="AK68" s="1905"/>
      <c r="AL68" s="1905"/>
      <c r="AM68" s="1905"/>
      <c r="AN68" s="1905"/>
      <c r="AO68" s="1905"/>
      <c r="AP68" s="1905"/>
      <c r="AQ68" s="1905"/>
      <c r="AR68" s="1905"/>
      <c r="AS68" s="1905"/>
      <c r="AT68" s="1905"/>
      <c r="AU68" s="1905"/>
      <c r="AV68" s="1905"/>
      <c r="AW68" s="1905"/>
      <c r="AX68" s="1905"/>
      <c r="AY68" s="1905"/>
      <c r="AZ68" s="1905"/>
      <c r="BA68" s="1905"/>
      <c r="BB68" s="1905"/>
      <c r="BC68" s="1905"/>
      <c r="BD68" s="1905"/>
      <c r="BE68" s="1905"/>
      <c r="BF68" s="1905"/>
      <c r="BG68" s="1905"/>
      <c r="BH68" s="1905"/>
      <c r="BI68" s="1905"/>
      <c r="BJ68" s="1905"/>
      <c r="BK68" s="1905"/>
      <c r="BL68" s="1905"/>
      <c r="BM68" s="1905"/>
      <c r="BN68" s="1905"/>
      <c r="BO68" s="1905"/>
      <c r="BP68" s="1905"/>
      <c r="BQ68" s="1905"/>
      <c r="BR68" s="1905"/>
      <c r="BS68" s="1905"/>
      <c r="BT68" s="1905"/>
      <c r="BU68" s="1905"/>
      <c r="BV68" s="1905"/>
      <c r="BW68" s="1905"/>
      <c r="BX68" s="1905"/>
      <c r="BY68" s="1905"/>
      <c r="BZ68" s="1905"/>
      <c r="CA68" s="1905"/>
      <c r="CB68" s="1905"/>
      <c r="CC68" s="1905"/>
      <c r="CD68" s="1905"/>
      <c r="CE68" s="1905"/>
      <c r="CF68" s="1905"/>
      <c r="CG68" s="1905"/>
      <c r="CH68" s="1905"/>
      <c r="CI68" s="1905"/>
      <c r="CJ68" s="1905"/>
      <c r="CK68" s="1905"/>
      <c r="CL68" s="1905"/>
      <c r="CM68" s="1905"/>
      <c r="CN68" s="1905"/>
      <c r="CO68" s="1905"/>
      <c r="CP68" s="1905"/>
      <c r="CQ68" s="1905"/>
      <c r="CR68" s="1700"/>
      <c r="CZ68" s="1909"/>
      <c r="DE68" s="1905"/>
      <c r="DX68" s="389">
        <f t="shared" si="16"/>
        <v>0</v>
      </c>
      <c r="DY68" s="389">
        <f t="shared" si="17"/>
        <v>0</v>
      </c>
      <c r="DZ68" s="389">
        <f t="shared" si="18"/>
        <v>0</v>
      </c>
    </row>
    <row r="69" spans="4:181" ht="13">
      <c r="DX69" s="389">
        <f t="shared" si="16"/>
        <v>0</v>
      </c>
      <c r="DY69" s="389">
        <f t="shared" si="17"/>
        <v>0</v>
      </c>
      <c r="DZ69" s="389">
        <f t="shared" si="18"/>
        <v>0</v>
      </c>
    </row>
    <row r="70" spans="4:181" ht="13">
      <c r="DX70" s="389">
        <f t="shared" si="16"/>
        <v>0</v>
      </c>
      <c r="DY70" s="389">
        <f t="shared" si="17"/>
        <v>0</v>
      </c>
      <c r="DZ70" s="389">
        <f t="shared" si="18"/>
        <v>0</v>
      </c>
    </row>
    <row r="71" spans="4:181" ht="13">
      <c r="DX71" s="389">
        <f t="shared" si="16"/>
        <v>0</v>
      </c>
      <c r="DY71" s="389">
        <f t="shared" si="17"/>
        <v>0</v>
      </c>
      <c r="DZ71" s="389">
        <f t="shared" si="18"/>
        <v>0</v>
      </c>
    </row>
    <row r="72" spans="4:181" ht="13">
      <c r="DX72" s="389">
        <f t="shared" si="16"/>
        <v>0</v>
      </c>
      <c r="DY72" s="389">
        <f t="shared" si="17"/>
        <v>0</v>
      </c>
      <c r="DZ72" s="389">
        <f t="shared" si="18"/>
        <v>0</v>
      </c>
    </row>
    <row r="73" spans="4:181" ht="13">
      <c r="DX73" s="389">
        <f t="shared" ref="DX73:DX104" si="19">(CS73-CZ73)*10^6</f>
        <v>0</v>
      </c>
      <c r="DY73" s="389">
        <f t="shared" ref="DY73:DY104" si="20">(CT73-DC73)*10^6</f>
        <v>0</v>
      </c>
      <c r="DZ73" s="389">
        <f t="shared" ref="DZ73:DZ104" si="21">(CW73-DD73)*10^6</f>
        <v>0</v>
      </c>
    </row>
    <row r="74" spans="4:181" ht="13">
      <c r="DX74" s="389">
        <f t="shared" si="19"/>
        <v>0</v>
      </c>
      <c r="DY74" s="389">
        <f t="shared" si="20"/>
        <v>0</v>
      </c>
      <c r="DZ74" s="389">
        <f t="shared" si="21"/>
        <v>0</v>
      </c>
    </row>
    <row r="75" spans="4:181" ht="13">
      <c r="DX75" s="389">
        <f t="shared" si="19"/>
        <v>0</v>
      </c>
      <c r="DY75" s="389">
        <f t="shared" si="20"/>
        <v>0</v>
      </c>
      <c r="DZ75" s="389">
        <f t="shared" si="21"/>
        <v>0</v>
      </c>
    </row>
    <row r="76" spans="4:181" ht="13">
      <c r="DX76" s="389">
        <f t="shared" si="19"/>
        <v>0</v>
      </c>
      <c r="DY76" s="389">
        <f t="shared" si="20"/>
        <v>0</v>
      </c>
      <c r="DZ76" s="389">
        <f t="shared" si="21"/>
        <v>0</v>
      </c>
    </row>
    <row r="77" spans="4:181" ht="13">
      <c r="DX77" s="389">
        <f t="shared" si="19"/>
        <v>0</v>
      </c>
      <c r="DY77" s="389">
        <f t="shared" si="20"/>
        <v>0</v>
      </c>
      <c r="DZ77" s="389">
        <f t="shared" si="21"/>
        <v>0</v>
      </c>
    </row>
    <row r="78" spans="4:181" ht="13">
      <c r="DX78" s="389">
        <f t="shared" si="19"/>
        <v>0</v>
      </c>
      <c r="DY78" s="389">
        <f t="shared" si="20"/>
        <v>0</v>
      </c>
      <c r="DZ78" s="389">
        <f t="shared" si="21"/>
        <v>0</v>
      </c>
    </row>
    <row r="79" spans="4:181" ht="13">
      <c r="DX79" s="389">
        <f t="shared" si="19"/>
        <v>0</v>
      </c>
      <c r="DY79" s="389">
        <f t="shared" si="20"/>
        <v>0</v>
      </c>
      <c r="DZ79" s="389">
        <f t="shared" si="21"/>
        <v>0</v>
      </c>
    </row>
    <row r="80" spans="4:181" ht="13">
      <c r="DX80" s="389">
        <f t="shared" si="19"/>
        <v>0</v>
      </c>
      <c r="DY80" s="389">
        <f t="shared" si="20"/>
        <v>0</v>
      </c>
      <c r="DZ80" s="389">
        <f t="shared" si="21"/>
        <v>0</v>
      </c>
    </row>
    <row r="81" spans="128:130" ht="13">
      <c r="DX81" s="389">
        <f t="shared" si="19"/>
        <v>0</v>
      </c>
      <c r="DY81" s="389">
        <f t="shared" si="20"/>
        <v>0</v>
      </c>
      <c r="DZ81" s="389">
        <f t="shared" si="21"/>
        <v>0</v>
      </c>
    </row>
    <row r="82" spans="128:130" ht="13">
      <c r="DX82" s="389">
        <f t="shared" si="19"/>
        <v>0</v>
      </c>
      <c r="DY82" s="389">
        <f t="shared" si="20"/>
        <v>0</v>
      </c>
      <c r="DZ82" s="389">
        <f t="shared" si="21"/>
        <v>0</v>
      </c>
    </row>
    <row r="83" spans="128:130" ht="13">
      <c r="DX83" s="389">
        <f t="shared" si="19"/>
        <v>0</v>
      </c>
      <c r="DY83" s="389">
        <f t="shared" si="20"/>
        <v>0</v>
      </c>
      <c r="DZ83" s="389">
        <f t="shared" si="21"/>
        <v>0</v>
      </c>
    </row>
    <row r="84" spans="128:130" ht="13">
      <c r="DX84" s="389">
        <f t="shared" si="19"/>
        <v>0</v>
      </c>
      <c r="DY84" s="389">
        <f t="shared" si="20"/>
        <v>0</v>
      </c>
      <c r="DZ84" s="389">
        <f t="shared" si="21"/>
        <v>0</v>
      </c>
    </row>
    <row r="85" spans="128:130" ht="13">
      <c r="DX85" s="389">
        <f t="shared" si="19"/>
        <v>0</v>
      </c>
      <c r="DY85" s="389">
        <f t="shared" si="20"/>
        <v>0</v>
      </c>
      <c r="DZ85" s="389">
        <f t="shared" si="21"/>
        <v>0</v>
      </c>
    </row>
    <row r="86" spans="128:130" ht="13">
      <c r="DX86" s="389">
        <f t="shared" si="19"/>
        <v>0</v>
      </c>
      <c r="DY86" s="389">
        <f t="shared" si="20"/>
        <v>0</v>
      </c>
      <c r="DZ86" s="389">
        <f t="shared" si="21"/>
        <v>0</v>
      </c>
    </row>
    <row r="87" spans="128:130" ht="13">
      <c r="DX87" s="389">
        <f t="shared" si="19"/>
        <v>0</v>
      </c>
      <c r="DY87" s="389">
        <f t="shared" si="20"/>
        <v>0</v>
      </c>
      <c r="DZ87" s="389">
        <f t="shared" si="21"/>
        <v>0</v>
      </c>
    </row>
    <row r="88" spans="128:130" ht="13">
      <c r="DX88" s="389">
        <f t="shared" si="19"/>
        <v>0</v>
      </c>
      <c r="DY88" s="389">
        <f t="shared" si="20"/>
        <v>0</v>
      </c>
      <c r="DZ88" s="389">
        <f t="shared" si="21"/>
        <v>0</v>
      </c>
    </row>
    <row r="89" spans="128:130" ht="13">
      <c r="DX89" s="389">
        <f t="shared" si="19"/>
        <v>0</v>
      </c>
      <c r="DY89" s="389">
        <f t="shared" si="20"/>
        <v>0</v>
      </c>
      <c r="DZ89" s="389">
        <f t="shared" si="21"/>
        <v>0</v>
      </c>
    </row>
    <row r="90" spans="128:130" ht="13">
      <c r="DX90" s="389">
        <f t="shared" si="19"/>
        <v>0</v>
      </c>
      <c r="DY90" s="389">
        <f t="shared" si="20"/>
        <v>0</v>
      </c>
      <c r="DZ90" s="389">
        <f t="shared" si="21"/>
        <v>0</v>
      </c>
    </row>
    <row r="91" spans="128:130" ht="13">
      <c r="DX91" s="389">
        <f t="shared" si="19"/>
        <v>0</v>
      </c>
      <c r="DY91" s="389">
        <f t="shared" si="20"/>
        <v>0</v>
      </c>
      <c r="DZ91" s="389">
        <f t="shared" si="21"/>
        <v>0</v>
      </c>
    </row>
    <row r="92" spans="128:130" ht="13">
      <c r="DX92" s="389">
        <f t="shared" si="19"/>
        <v>0</v>
      </c>
      <c r="DY92" s="389">
        <f t="shared" si="20"/>
        <v>0</v>
      </c>
      <c r="DZ92" s="389">
        <f t="shared" si="21"/>
        <v>0</v>
      </c>
    </row>
    <row r="93" spans="128:130" ht="13">
      <c r="DX93" s="389">
        <f t="shared" si="19"/>
        <v>0</v>
      </c>
      <c r="DY93" s="389">
        <f t="shared" si="20"/>
        <v>0</v>
      </c>
      <c r="DZ93" s="389">
        <f t="shared" si="21"/>
        <v>0</v>
      </c>
    </row>
    <row r="94" spans="128:130" ht="13">
      <c r="DX94" s="389">
        <f t="shared" si="19"/>
        <v>0</v>
      </c>
      <c r="DY94" s="389">
        <f t="shared" si="20"/>
        <v>0</v>
      </c>
      <c r="DZ94" s="389">
        <f t="shared" si="21"/>
        <v>0</v>
      </c>
    </row>
    <row r="95" spans="128:130" ht="13">
      <c r="DX95" s="389">
        <f t="shared" si="19"/>
        <v>0</v>
      </c>
      <c r="DY95" s="389">
        <f t="shared" si="20"/>
        <v>0</v>
      </c>
      <c r="DZ95" s="389">
        <f t="shared" si="21"/>
        <v>0</v>
      </c>
    </row>
    <row r="96" spans="128:130" ht="13">
      <c r="DX96" s="389">
        <f t="shared" si="19"/>
        <v>0</v>
      </c>
      <c r="DY96" s="389">
        <f t="shared" si="20"/>
        <v>0</v>
      </c>
      <c r="DZ96" s="389">
        <f t="shared" si="21"/>
        <v>0</v>
      </c>
    </row>
    <row r="97" spans="128:130" ht="13">
      <c r="DX97" s="389">
        <f t="shared" si="19"/>
        <v>0</v>
      </c>
      <c r="DY97" s="389">
        <f t="shared" si="20"/>
        <v>0</v>
      </c>
      <c r="DZ97" s="389">
        <f t="shared" si="21"/>
        <v>0</v>
      </c>
    </row>
    <row r="98" spans="128:130" ht="13">
      <c r="DX98" s="389">
        <f t="shared" si="19"/>
        <v>0</v>
      </c>
      <c r="DY98" s="389">
        <f t="shared" si="20"/>
        <v>0</v>
      </c>
      <c r="DZ98" s="389">
        <f t="shared" si="21"/>
        <v>0</v>
      </c>
    </row>
    <row r="99" spans="128:130" ht="13">
      <c r="DX99" s="389">
        <f t="shared" si="19"/>
        <v>0</v>
      </c>
      <c r="DY99" s="389">
        <f t="shared" si="20"/>
        <v>0</v>
      </c>
      <c r="DZ99" s="389">
        <f t="shared" si="21"/>
        <v>0</v>
      </c>
    </row>
    <row r="100" spans="128:130" ht="13">
      <c r="DX100" s="389">
        <f t="shared" si="19"/>
        <v>0</v>
      </c>
      <c r="DY100" s="389">
        <f t="shared" si="20"/>
        <v>0</v>
      </c>
      <c r="DZ100" s="389">
        <f t="shared" si="21"/>
        <v>0</v>
      </c>
    </row>
    <row r="101" spans="128:130" ht="13">
      <c r="DX101" s="389">
        <f t="shared" si="19"/>
        <v>0</v>
      </c>
      <c r="DY101" s="389">
        <f t="shared" si="20"/>
        <v>0</v>
      </c>
      <c r="DZ101" s="389">
        <f t="shared" si="21"/>
        <v>0</v>
      </c>
    </row>
    <row r="102" spans="128:130" ht="13">
      <c r="DX102" s="389">
        <f t="shared" si="19"/>
        <v>0</v>
      </c>
      <c r="DY102" s="389">
        <f t="shared" si="20"/>
        <v>0</v>
      </c>
      <c r="DZ102" s="389">
        <f t="shared" si="21"/>
        <v>0</v>
      </c>
    </row>
    <row r="103" spans="128:130" ht="13">
      <c r="DX103" s="389">
        <f t="shared" si="19"/>
        <v>0</v>
      </c>
      <c r="DY103" s="389">
        <f t="shared" si="20"/>
        <v>0</v>
      </c>
      <c r="DZ103" s="389">
        <f t="shared" si="21"/>
        <v>0</v>
      </c>
    </row>
    <row r="104" spans="128:130" ht="13">
      <c r="DX104" s="389">
        <f t="shared" si="19"/>
        <v>0</v>
      </c>
      <c r="DY104" s="389">
        <f t="shared" si="20"/>
        <v>0</v>
      </c>
      <c r="DZ104" s="389">
        <f t="shared" si="21"/>
        <v>0</v>
      </c>
    </row>
    <row r="105" spans="128:130" ht="13">
      <c r="DX105" s="389">
        <f t="shared" ref="DX105:DX136" si="22">(CS105-CZ105)*10^6</f>
        <v>0</v>
      </c>
      <c r="DY105" s="389">
        <f t="shared" ref="DY105:DY136" si="23">(CT105-DC105)*10^6</f>
        <v>0</v>
      </c>
      <c r="DZ105" s="389">
        <f t="shared" ref="DZ105:DZ136" si="24">(CW105-DD105)*10^6</f>
        <v>0</v>
      </c>
    </row>
    <row r="106" spans="128:130" ht="13">
      <c r="DX106" s="389">
        <f t="shared" si="22"/>
        <v>0</v>
      </c>
      <c r="DY106" s="389">
        <f t="shared" si="23"/>
        <v>0</v>
      </c>
      <c r="DZ106" s="389">
        <f t="shared" si="24"/>
        <v>0</v>
      </c>
    </row>
    <row r="107" spans="128:130" ht="13">
      <c r="DX107" s="389">
        <f t="shared" si="22"/>
        <v>0</v>
      </c>
      <c r="DY107" s="389">
        <f t="shared" si="23"/>
        <v>0</v>
      </c>
      <c r="DZ107" s="389">
        <f t="shared" si="24"/>
        <v>0</v>
      </c>
    </row>
    <row r="108" spans="128:130" ht="13">
      <c r="DX108" s="389">
        <f t="shared" si="22"/>
        <v>0</v>
      </c>
      <c r="DY108" s="389">
        <f t="shared" si="23"/>
        <v>0</v>
      </c>
      <c r="DZ108" s="389">
        <f t="shared" si="24"/>
        <v>0</v>
      </c>
    </row>
    <row r="109" spans="128:130" ht="13">
      <c r="DX109" s="389">
        <f t="shared" si="22"/>
        <v>0</v>
      </c>
      <c r="DY109" s="389">
        <f t="shared" si="23"/>
        <v>0</v>
      </c>
      <c r="DZ109" s="389">
        <f t="shared" si="24"/>
        <v>0</v>
      </c>
    </row>
    <row r="110" spans="128:130" ht="13">
      <c r="DX110" s="389">
        <f t="shared" si="22"/>
        <v>0</v>
      </c>
      <c r="DY110" s="389">
        <f t="shared" si="23"/>
        <v>0</v>
      </c>
      <c r="DZ110" s="389">
        <f t="shared" si="24"/>
        <v>0</v>
      </c>
    </row>
    <row r="111" spans="128:130" ht="13">
      <c r="DX111" s="389">
        <f t="shared" si="22"/>
        <v>0</v>
      </c>
      <c r="DY111" s="389">
        <f t="shared" si="23"/>
        <v>0</v>
      </c>
      <c r="DZ111" s="389">
        <f t="shared" si="24"/>
        <v>0</v>
      </c>
    </row>
    <row r="112" spans="128:130" ht="13">
      <c r="DX112" s="389">
        <f t="shared" si="22"/>
        <v>0</v>
      </c>
      <c r="DY112" s="389">
        <f t="shared" si="23"/>
        <v>0</v>
      </c>
      <c r="DZ112" s="389">
        <f t="shared" si="24"/>
        <v>0</v>
      </c>
    </row>
    <row r="113" spans="128:130" ht="13">
      <c r="DX113" s="389">
        <f t="shared" si="22"/>
        <v>0</v>
      </c>
      <c r="DY113" s="389">
        <f t="shared" si="23"/>
        <v>0</v>
      </c>
      <c r="DZ113" s="389">
        <f t="shared" si="24"/>
        <v>0</v>
      </c>
    </row>
    <row r="114" spans="128:130" ht="13">
      <c r="DX114" s="389">
        <f t="shared" si="22"/>
        <v>0</v>
      </c>
      <c r="DY114" s="389">
        <f t="shared" si="23"/>
        <v>0</v>
      </c>
      <c r="DZ114" s="389">
        <f t="shared" si="24"/>
        <v>0</v>
      </c>
    </row>
    <row r="115" spans="128:130" ht="13">
      <c r="DX115" s="389">
        <f t="shared" si="22"/>
        <v>0</v>
      </c>
      <c r="DY115" s="389">
        <f t="shared" si="23"/>
        <v>0</v>
      </c>
      <c r="DZ115" s="389">
        <f t="shared" si="24"/>
        <v>0</v>
      </c>
    </row>
    <row r="116" spans="128:130" ht="13">
      <c r="DX116" s="389">
        <f t="shared" si="22"/>
        <v>0</v>
      </c>
      <c r="DY116" s="389">
        <f t="shared" si="23"/>
        <v>0</v>
      </c>
      <c r="DZ116" s="389">
        <f t="shared" si="24"/>
        <v>0</v>
      </c>
    </row>
    <row r="117" spans="128:130" ht="13">
      <c r="DX117" s="389">
        <f t="shared" si="22"/>
        <v>0</v>
      </c>
      <c r="DY117" s="389">
        <f t="shared" si="23"/>
        <v>0</v>
      </c>
      <c r="DZ117" s="389">
        <f t="shared" si="24"/>
        <v>0</v>
      </c>
    </row>
    <row r="118" spans="128:130" ht="13">
      <c r="DX118" s="389">
        <f t="shared" si="22"/>
        <v>0</v>
      </c>
      <c r="DY118" s="389">
        <f t="shared" si="23"/>
        <v>0</v>
      </c>
      <c r="DZ118" s="389">
        <f t="shared" si="24"/>
        <v>0</v>
      </c>
    </row>
    <row r="119" spans="128:130" ht="13">
      <c r="DX119" s="389">
        <f t="shared" si="22"/>
        <v>0</v>
      </c>
      <c r="DY119" s="389">
        <f t="shared" si="23"/>
        <v>0</v>
      </c>
      <c r="DZ119" s="389">
        <f t="shared" si="24"/>
        <v>0</v>
      </c>
    </row>
    <row r="120" spans="128:130" ht="13">
      <c r="DX120" s="389">
        <f t="shared" si="22"/>
        <v>0</v>
      </c>
      <c r="DY120" s="389">
        <f t="shared" si="23"/>
        <v>0</v>
      </c>
      <c r="DZ120" s="389">
        <f t="shared" si="24"/>
        <v>0</v>
      </c>
    </row>
    <row r="121" spans="128:130" ht="13">
      <c r="DX121" s="389">
        <f t="shared" si="22"/>
        <v>0</v>
      </c>
      <c r="DY121" s="389">
        <f t="shared" si="23"/>
        <v>0</v>
      </c>
      <c r="DZ121" s="389">
        <f t="shared" si="24"/>
        <v>0</v>
      </c>
    </row>
    <row r="122" spans="128:130" ht="13">
      <c r="DX122" s="389">
        <f t="shared" si="22"/>
        <v>0</v>
      </c>
      <c r="DY122" s="389">
        <f t="shared" si="23"/>
        <v>0</v>
      </c>
      <c r="DZ122" s="389">
        <f t="shared" si="24"/>
        <v>0</v>
      </c>
    </row>
    <row r="123" spans="128:130" ht="13">
      <c r="DX123" s="389">
        <f t="shared" si="22"/>
        <v>0</v>
      </c>
      <c r="DY123" s="389">
        <f t="shared" si="23"/>
        <v>0</v>
      </c>
      <c r="DZ123" s="389">
        <f t="shared" si="24"/>
        <v>0</v>
      </c>
    </row>
    <row r="124" spans="128:130" ht="13">
      <c r="DX124" s="389">
        <f t="shared" si="22"/>
        <v>0</v>
      </c>
      <c r="DY124" s="389">
        <f t="shared" si="23"/>
        <v>0</v>
      </c>
      <c r="DZ124" s="389">
        <f t="shared" si="24"/>
        <v>0</v>
      </c>
    </row>
    <row r="125" spans="128:130" ht="13">
      <c r="DX125" s="389">
        <f t="shared" si="22"/>
        <v>0</v>
      </c>
      <c r="DY125" s="389">
        <f t="shared" si="23"/>
        <v>0</v>
      </c>
      <c r="DZ125" s="389">
        <f t="shared" si="24"/>
        <v>0</v>
      </c>
    </row>
    <row r="126" spans="128:130" ht="13">
      <c r="DX126" s="389">
        <f t="shared" si="22"/>
        <v>0</v>
      </c>
      <c r="DY126" s="389">
        <f t="shared" si="23"/>
        <v>0</v>
      </c>
      <c r="DZ126" s="389">
        <f t="shared" si="24"/>
        <v>0</v>
      </c>
    </row>
    <row r="127" spans="128:130" ht="13">
      <c r="DX127" s="389">
        <f t="shared" si="22"/>
        <v>0</v>
      </c>
      <c r="DY127" s="389">
        <f t="shared" si="23"/>
        <v>0</v>
      </c>
      <c r="DZ127" s="389">
        <f t="shared" si="24"/>
        <v>0</v>
      </c>
    </row>
    <row r="128" spans="128:130" ht="13">
      <c r="DX128" s="389">
        <f t="shared" si="22"/>
        <v>0</v>
      </c>
      <c r="DY128" s="389">
        <f t="shared" si="23"/>
        <v>0</v>
      </c>
      <c r="DZ128" s="389">
        <f t="shared" si="24"/>
        <v>0</v>
      </c>
    </row>
    <row r="129" spans="128:130" ht="13">
      <c r="DX129" s="389">
        <f t="shared" si="22"/>
        <v>0</v>
      </c>
      <c r="DY129" s="389">
        <f t="shared" si="23"/>
        <v>0</v>
      </c>
      <c r="DZ129" s="389">
        <f t="shared" si="24"/>
        <v>0</v>
      </c>
    </row>
    <row r="130" spans="128:130" ht="13">
      <c r="DX130" s="389">
        <f t="shared" si="22"/>
        <v>0</v>
      </c>
      <c r="DY130" s="389">
        <f t="shared" si="23"/>
        <v>0</v>
      </c>
      <c r="DZ130" s="389">
        <f t="shared" si="24"/>
        <v>0</v>
      </c>
    </row>
    <row r="131" spans="128:130" ht="13">
      <c r="DX131" s="389">
        <f t="shared" si="22"/>
        <v>0</v>
      </c>
      <c r="DY131" s="389">
        <f t="shared" si="23"/>
        <v>0</v>
      </c>
      <c r="DZ131" s="389">
        <f t="shared" si="24"/>
        <v>0</v>
      </c>
    </row>
    <row r="132" spans="128:130" ht="13">
      <c r="DX132" s="389">
        <f t="shared" si="22"/>
        <v>0</v>
      </c>
      <c r="DY132" s="389">
        <f t="shared" si="23"/>
        <v>0</v>
      </c>
      <c r="DZ132" s="389">
        <f t="shared" si="24"/>
        <v>0</v>
      </c>
    </row>
    <row r="133" spans="128:130" ht="13">
      <c r="DX133" s="389">
        <f t="shared" si="22"/>
        <v>0</v>
      </c>
      <c r="DY133" s="389">
        <f t="shared" si="23"/>
        <v>0</v>
      </c>
      <c r="DZ133" s="389">
        <f t="shared" si="24"/>
        <v>0</v>
      </c>
    </row>
    <row r="134" spans="128:130" ht="13">
      <c r="DX134" s="389">
        <f t="shared" si="22"/>
        <v>0</v>
      </c>
      <c r="DY134" s="389">
        <f t="shared" si="23"/>
        <v>0</v>
      </c>
      <c r="DZ134" s="389">
        <f t="shared" si="24"/>
        <v>0</v>
      </c>
    </row>
    <row r="135" spans="128:130" ht="13">
      <c r="DX135" s="389">
        <f t="shared" si="22"/>
        <v>0</v>
      </c>
      <c r="DY135" s="389">
        <f t="shared" si="23"/>
        <v>0</v>
      </c>
      <c r="DZ135" s="389">
        <f t="shared" si="24"/>
        <v>0</v>
      </c>
    </row>
    <row r="136" spans="128:130" ht="13">
      <c r="DX136" s="389">
        <f t="shared" si="22"/>
        <v>0</v>
      </c>
      <c r="DY136" s="389">
        <f t="shared" si="23"/>
        <v>0</v>
      </c>
      <c r="DZ136" s="389">
        <f t="shared" si="24"/>
        <v>0</v>
      </c>
    </row>
    <row r="137" spans="128:130" ht="13">
      <c r="DX137" s="389">
        <f t="shared" ref="DX137:DX168" si="25">(CS137-CZ137)*10^6</f>
        <v>0</v>
      </c>
      <c r="DY137" s="389">
        <f t="shared" ref="DY137:DY168" si="26">(CT137-DC137)*10^6</f>
        <v>0</v>
      </c>
      <c r="DZ137" s="389">
        <f t="shared" ref="DZ137:DZ168" si="27">(CW137-DD137)*10^6</f>
        <v>0</v>
      </c>
    </row>
    <row r="138" spans="128:130" ht="13">
      <c r="DX138" s="389">
        <f t="shared" si="25"/>
        <v>0</v>
      </c>
      <c r="DY138" s="389">
        <f t="shared" si="26"/>
        <v>0</v>
      </c>
      <c r="DZ138" s="389">
        <f t="shared" si="27"/>
        <v>0</v>
      </c>
    </row>
    <row r="139" spans="128:130" ht="13">
      <c r="DX139" s="389">
        <f t="shared" si="25"/>
        <v>0</v>
      </c>
      <c r="DY139" s="389">
        <f t="shared" si="26"/>
        <v>0</v>
      </c>
      <c r="DZ139" s="389">
        <f t="shared" si="27"/>
        <v>0</v>
      </c>
    </row>
    <row r="140" spans="128:130" ht="13">
      <c r="DX140" s="389">
        <f t="shared" si="25"/>
        <v>0</v>
      </c>
      <c r="DY140" s="389">
        <f t="shared" si="26"/>
        <v>0</v>
      </c>
      <c r="DZ140" s="389">
        <f t="shared" si="27"/>
        <v>0</v>
      </c>
    </row>
    <row r="141" spans="128:130" ht="13">
      <c r="DX141" s="389">
        <f t="shared" si="25"/>
        <v>0</v>
      </c>
      <c r="DY141" s="389">
        <f t="shared" si="26"/>
        <v>0</v>
      </c>
      <c r="DZ141" s="389">
        <f t="shared" si="27"/>
        <v>0</v>
      </c>
    </row>
    <row r="142" spans="128:130" ht="13">
      <c r="DX142" s="389">
        <f t="shared" si="25"/>
        <v>0</v>
      </c>
      <c r="DY142" s="389">
        <f t="shared" si="26"/>
        <v>0</v>
      </c>
      <c r="DZ142" s="389">
        <f t="shared" si="27"/>
        <v>0</v>
      </c>
    </row>
    <row r="143" spans="128:130" ht="13">
      <c r="DX143" s="389">
        <f t="shared" si="25"/>
        <v>0</v>
      </c>
      <c r="DY143" s="389">
        <f t="shared" si="26"/>
        <v>0</v>
      </c>
      <c r="DZ143" s="389">
        <f t="shared" si="27"/>
        <v>0</v>
      </c>
    </row>
    <row r="144" spans="128:130" ht="13">
      <c r="DX144" s="389">
        <f t="shared" si="25"/>
        <v>0</v>
      </c>
      <c r="DY144" s="389">
        <f t="shared" si="26"/>
        <v>0</v>
      </c>
      <c r="DZ144" s="389">
        <f t="shared" si="27"/>
        <v>0</v>
      </c>
    </row>
    <row r="145" spans="128:130" ht="13">
      <c r="DX145" s="389">
        <f t="shared" si="25"/>
        <v>0</v>
      </c>
      <c r="DY145" s="389">
        <f t="shared" si="26"/>
        <v>0</v>
      </c>
      <c r="DZ145" s="389">
        <f t="shared" si="27"/>
        <v>0</v>
      </c>
    </row>
    <row r="146" spans="128:130" ht="13">
      <c r="DX146" s="389">
        <f t="shared" si="25"/>
        <v>0</v>
      </c>
      <c r="DY146" s="389">
        <f t="shared" si="26"/>
        <v>0</v>
      </c>
      <c r="DZ146" s="389">
        <f t="shared" si="27"/>
        <v>0</v>
      </c>
    </row>
    <row r="147" spans="128:130" ht="13">
      <c r="DX147" s="389">
        <f t="shared" si="25"/>
        <v>0</v>
      </c>
      <c r="DY147" s="389">
        <f t="shared" si="26"/>
        <v>0</v>
      </c>
      <c r="DZ147" s="389">
        <f t="shared" si="27"/>
        <v>0</v>
      </c>
    </row>
    <row r="148" spans="128:130" ht="13">
      <c r="DX148" s="389">
        <f t="shared" si="25"/>
        <v>0</v>
      </c>
      <c r="DY148" s="389">
        <f t="shared" si="26"/>
        <v>0</v>
      </c>
      <c r="DZ148" s="389">
        <f t="shared" si="27"/>
        <v>0</v>
      </c>
    </row>
    <row r="149" spans="128:130" ht="13">
      <c r="DX149" s="389">
        <f t="shared" si="25"/>
        <v>0</v>
      </c>
      <c r="DY149" s="389">
        <f t="shared" si="26"/>
        <v>0</v>
      </c>
      <c r="DZ149" s="389">
        <f t="shared" si="27"/>
        <v>0</v>
      </c>
    </row>
    <row r="150" spans="128:130" ht="13">
      <c r="DX150" s="389">
        <f t="shared" si="25"/>
        <v>0</v>
      </c>
      <c r="DY150" s="389">
        <f t="shared" si="26"/>
        <v>0</v>
      </c>
      <c r="DZ150" s="389">
        <f t="shared" si="27"/>
        <v>0</v>
      </c>
    </row>
    <row r="151" spans="128:130" ht="13">
      <c r="DX151" s="389">
        <f t="shared" si="25"/>
        <v>0</v>
      </c>
      <c r="DY151" s="389">
        <f t="shared" si="26"/>
        <v>0</v>
      </c>
      <c r="DZ151" s="389">
        <f t="shared" si="27"/>
        <v>0</v>
      </c>
    </row>
    <row r="152" spans="128:130" ht="13">
      <c r="DX152" s="389">
        <f t="shared" si="25"/>
        <v>0</v>
      </c>
      <c r="DY152" s="389">
        <f t="shared" si="26"/>
        <v>0</v>
      </c>
      <c r="DZ152" s="389">
        <f t="shared" si="27"/>
        <v>0</v>
      </c>
    </row>
    <row r="153" spans="128:130" ht="13">
      <c r="DX153" s="389">
        <f t="shared" si="25"/>
        <v>0</v>
      </c>
      <c r="DY153" s="389">
        <f t="shared" si="26"/>
        <v>0</v>
      </c>
      <c r="DZ153" s="389">
        <f t="shared" si="27"/>
        <v>0</v>
      </c>
    </row>
    <row r="154" spans="128:130" ht="13">
      <c r="DX154" s="389">
        <f t="shared" si="25"/>
        <v>0</v>
      </c>
      <c r="DY154" s="389">
        <f t="shared" si="26"/>
        <v>0</v>
      </c>
      <c r="DZ154" s="389">
        <f t="shared" si="27"/>
        <v>0</v>
      </c>
    </row>
    <row r="155" spans="128:130" ht="13">
      <c r="DX155" s="389">
        <f t="shared" si="25"/>
        <v>0</v>
      </c>
      <c r="DY155" s="389">
        <f t="shared" si="26"/>
        <v>0</v>
      </c>
      <c r="DZ155" s="389">
        <f t="shared" si="27"/>
        <v>0</v>
      </c>
    </row>
    <row r="156" spans="128:130" ht="13">
      <c r="DX156" s="389">
        <f t="shared" si="25"/>
        <v>0</v>
      </c>
      <c r="DY156" s="389">
        <f t="shared" si="26"/>
        <v>0</v>
      </c>
      <c r="DZ156" s="389">
        <f t="shared" si="27"/>
        <v>0</v>
      </c>
    </row>
    <row r="157" spans="128:130" ht="13">
      <c r="DX157" s="389">
        <f t="shared" si="25"/>
        <v>0</v>
      </c>
      <c r="DY157" s="389">
        <f t="shared" si="26"/>
        <v>0</v>
      </c>
      <c r="DZ157" s="389">
        <f t="shared" si="27"/>
        <v>0</v>
      </c>
    </row>
    <row r="158" spans="128:130" ht="13">
      <c r="DX158" s="389">
        <f t="shared" si="25"/>
        <v>0</v>
      </c>
      <c r="DY158" s="389">
        <f t="shared" si="26"/>
        <v>0</v>
      </c>
      <c r="DZ158" s="389">
        <f t="shared" si="27"/>
        <v>0</v>
      </c>
    </row>
    <row r="159" spans="128:130" ht="13">
      <c r="DX159" s="389">
        <f t="shared" si="25"/>
        <v>0</v>
      </c>
      <c r="DY159" s="389">
        <f t="shared" si="26"/>
        <v>0</v>
      </c>
      <c r="DZ159" s="389">
        <f t="shared" si="27"/>
        <v>0</v>
      </c>
    </row>
    <row r="160" spans="128:130" ht="13">
      <c r="DX160" s="389">
        <f t="shared" si="25"/>
        <v>0</v>
      </c>
      <c r="DY160" s="389">
        <f t="shared" si="26"/>
        <v>0</v>
      </c>
      <c r="DZ160" s="389">
        <f t="shared" si="27"/>
        <v>0</v>
      </c>
    </row>
    <row r="161" spans="128:130" ht="13">
      <c r="DX161" s="389">
        <f t="shared" si="25"/>
        <v>0</v>
      </c>
      <c r="DY161" s="389">
        <f t="shared" si="26"/>
        <v>0</v>
      </c>
      <c r="DZ161" s="389">
        <f t="shared" si="27"/>
        <v>0</v>
      </c>
    </row>
    <row r="162" spans="128:130" ht="13">
      <c r="DX162" s="389">
        <f t="shared" si="25"/>
        <v>0</v>
      </c>
      <c r="DY162" s="389">
        <f t="shared" si="26"/>
        <v>0</v>
      </c>
      <c r="DZ162" s="389">
        <f t="shared" si="27"/>
        <v>0</v>
      </c>
    </row>
    <row r="163" spans="128:130" ht="13">
      <c r="DX163" s="389">
        <f t="shared" si="25"/>
        <v>0</v>
      </c>
      <c r="DY163" s="389">
        <f t="shared" si="26"/>
        <v>0</v>
      </c>
      <c r="DZ163" s="389">
        <f t="shared" si="27"/>
        <v>0</v>
      </c>
    </row>
    <row r="164" spans="128:130" ht="13">
      <c r="DX164" s="389">
        <f t="shared" si="25"/>
        <v>0</v>
      </c>
      <c r="DY164" s="389">
        <f t="shared" si="26"/>
        <v>0</v>
      </c>
      <c r="DZ164" s="389">
        <f t="shared" si="27"/>
        <v>0</v>
      </c>
    </row>
    <row r="165" spans="128:130" ht="13">
      <c r="DX165" s="389">
        <f t="shared" si="25"/>
        <v>0</v>
      </c>
      <c r="DY165" s="389">
        <f t="shared" si="26"/>
        <v>0</v>
      </c>
      <c r="DZ165" s="389">
        <f t="shared" si="27"/>
        <v>0</v>
      </c>
    </row>
    <row r="166" spans="128:130" ht="13">
      <c r="DX166" s="389">
        <f t="shared" si="25"/>
        <v>0</v>
      </c>
      <c r="DY166" s="389">
        <f t="shared" si="26"/>
        <v>0</v>
      </c>
      <c r="DZ166" s="389">
        <f t="shared" si="27"/>
        <v>0</v>
      </c>
    </row>
    <row r="167" spans="128:130" ht="13">
      <c r="DX167" s="389">
        <f t="shared" si="25"/>
        <v>0</v>
      </c>
      <c r="DY167" s="389">
        <f t="shared" si="26"/>
        <v>0</v>
      </c>
      <c r="DZ167" s="389">
        <f t="shared" si="27"/>
        <v>0</v>
      </c>
    </row>
    <row r="168" spans="128:130" ht="13">
      <c r="DX168" s="389">
        <f t="shared" si="25"/>
        <v>0</v>
      </c>
      <c r="DY168" s="389">
        <f t="shared" si="26"/>
        <v>0</v>
      </c>
      <c r="DZ168" s="389">
        <f t="shared" si="27"/>
        <v>0</v>
      </c>
    </row>
    <row r="169" spans="128:130" ht="13">
      <c r="DX169" s="389">
        <f t="shared" ref="DX169:DX189" si="28">(CS169-CZ169)*10^6</f>
        <v>0</v>
      </c>
      <c r="DY169" s="389">
        <f t="shared" ref="DY169:DY189" si="29">(CT169-DC169)*10^6</f>
        <v>0</v>
      </c>
      <c r="DZ169" s="389">
        <f t="shared" ref="DZ169:DZ189" si="30">(CW169-DD169)*10^6</f>
        <v>0</v>
      </c>
    </row>
    <row r="170" spans="128:130" ht="13">
      <c r="DX170" s="389">
        <f t="shared" si="28"/>
        <v>0</v>
      </c>
      <c r="DY170" s="389">
        <f t="shared" si="29"/>
        <v>0</v>
      </c>
      <c r="DZ170" s="389">
        <f t="shared" si="30"/>
        <v>0</v>
      </c>
    </row>
    <row r="171" spans="128:130" ht="13">
      <c r="DX171" s="389">
        <f t="shared" si="28"/>
        <v>0</v>
      </c>
      <c r="DY171" s="389">
        <f t="shared" si="29"/>
        <v>0</v>
      </c>
      <c r="DZ171" s="389">
        <f t="shared" si="30"/>
        <v>0</v>
      </c>
    </row>
    <row r="172" spans="128:130" ht="13">
      <c r="DX172" s="389">
        <f t="shared" si="28"/>
        <v>0</v>
      </c>
      <c r="DY172" s="389">
        <f t="shared" si="29"/>
        <v>0</v>
      </c>
      <c r="DZ172" s="389">
        <f t="shared" si="30"/>
        <v>0</v>
      </c>
    </row>
    <row r="173" spans="128:130" ht="13">
      <c r="DX173" s="389">
        <f t="shared" si="28"/>
        <v>0</v>
      </c>
      <c r="DY173" s="389">
        <f t="shared" si="29"/>
        <v>0</v>
      </c>
      <c r="DZ173" s="389">
        <f t="shared" si="30"/>
        <v>0</v>
      </c>
    </row>
    <row r="174" spans="128:130" ht="13">
      <c r="DX174" s="389">
        <f t="shared" si="28"/>
        <v>0</v>
      </c>
      <c r="DY174" s="389">
        <f t="shared" si="29"/>
        <v>0</v>
      </c>
      <c r="DZ174" s="389">
        <f t="shared" si="30"/>
        <v>0</v>
      </c>
    </row>
    <row r="175" spans="128:130" ht="13">
      <c r="DX175" s="389">
        <f t="shared" si="28"/>
        <v>0</v>
      </c>
      <c r="DY175" s="389">
        <f t="shared" si="29"/>
        <v>0</v>
      </c>
      <c r="DZ175" s="389">
        <f t="shared" si="30"/>
        <v>0</v>
      </c>
    </row>
    <row r="176" spans="128:130" ht="13">
      <c r="DX176" s="389">
        <f t="shared" si="28"/>
        <v>0</v>
      </c>
      <c r="DY176" s="389">
        <f t="shared" si="29"/>
        <v>0</v>
      </c>
      <c r="DZ176" s="389">
        <f t="shared" si="30"/>
        <v>0</v>
      </c>
    </row>
    <row r="177" spans="128:130" ht="13">
      <c r="DX177" s="389">
        <f t="shared" si="28"/>
        <v>0</v>
      </c>
      <c r="DY177" s="389">
        <f t="shared" si="29"/>
        <v>0</v>
      </c>
      <c r="DZ177" s="389">
        <f t="shared" si="30"/>
        <v>0</v>
      </c>
    </row>
    <row r="178" spans="128:130" ht="13">
      <c r="DX178" s="389">
        <f t="shared" si="28"/>
        <v>0</v>
      </c>
      <c r="DY178" s="389">
        <f t="shared" si="29"/>
        <v>0</v>
      </c>
      <c r="DZ178" s="389">
        <f t="shared" si="30"/>
        <v>0</v>
      </c>
    </row>
    <row r="179" spans="128:130" ht="13">
      <c r="DX179" s="389">
        <f t="shared" si="28"/>
        <v>0</v>
      </c>
      <c r="DY179" s="389">
        <f t="shared" si="29"/>
        <v>0</v>
      </c>
      <c r="DZ179" s="389">
        <f t="shared" si="30"/>
        <v>0</v>
      </c>
    </row>
    <row r="180" spans="128:130" ht="13">
      <c r="DX180" s="389">
        <f t="shared" si="28"/>
        <v>0</v>
      </c>
      <c r="DY180" s="389">
        <f t="shared" si="29"/>
        <v>0</v>
      </c>
      <c r="DZ180" s="389">
        <f t="shared" si="30"/>
        <v>0</v>
      </c>
    </row>
    <row r="181" spans="128:130" ht="13">
      <c r="DX181" s="389">
        <f t="shared" si="28"/>
        <v>0</v>
      </c>
      <c r="DY181" s="389">
        <f t="shared" si="29"/>
        <v>0</v>
      </c>
      <c r="DZ181" s="389">
        <f t="shared" si="30"/>
        <v>0</v>
      </c>
    </row>
    <row r="182" spans="128:130" ht="13">
      <c r="DX182" s="389">
        <f t="shared" si="28"/>
        <v>0</v>
      </c>
      <c r="DY182" s="389">
        <f t="shared" si="29"/>
        <v>0</v>
      </c>
      <c r="DZ182" s="389">
        <f t="shared" si="30"/>
        <v>0</v>
      </c>
    </row>
    <row r="183" spans="128:130" ht="13">
      <c r="DX183" s="389">
        <f t="shared" si="28"/>
        <v>0</v>
      </c>
      <c r="DY183" s="389">
        <f t="shared" si="29"/>
        <v>0</v>
      </c>
      <c r="DZ183" s="389">
        <f t="shared" si="30"/>
        <v>0</v>
      </c>
    </row>
    <row r="184" spans="128:130" ht="13">
      <c r="DX184" s="389">
        <f t="shared" si="28"/>
        <v>0</v>
      </c>
      <c r="DY184" s="389">
        <f t="shared" si="29"/>
        <v>0</v>
      </c>
      <c r="DZ184" s="389">
        <f t="shared" si="30"/>
        <v>0</v>
      </c>
    </row>
    <row r="185" spans="128:130" ht="13">
      <c r="DX185" s="389">
        <f t="shared" si="28"/>
        <v>0</v>
      </c>
      <c r="DY185" s="389">
        <f t="shared" si="29"/>
        <v>0</v>
      </c>
      <c r="DZ185" s="389">
        <f t="shared" si="30"/>
        <v>0</v>
      </c>
    </row>
    <row r="186" spans="128:130" ht="13">
      <c r="DX186" s="389">
        <f t="shared" si="28"/>
        <v>0</v>
      </c>
      <c r="DY186" s="389">
        <f t="shared" si="29"/>
        <v>0</v>
      </c>
      <c r="DZ186" s="389">
        <f t="shared" si="30"/>
        <v>0</v>
      </c>
    </row>
    <row r="187" spans="128:130" ht="13">
      <c r="DX187" s="389">
        <f t="shared" si="28"/>
        <v>0</v>
      </c>
      <c r="DY187" s="389">
        <f t="shared" si="29"/>
        <v>0</v>
      </c>
      <c r="DZ187" s="389">
        <f t="shared" si="30"/>
        <v>0</v>
      </c>
    </row>
    <row r="188" spans="128:130" ht="13">
      <c r="DX188" s="389">
        <f t="shared" si="28"/>
        <v>0</v>
      </c>
      <c r="DY188" s="389">
        <f t="shared" si="29"/>
        <v>0</v>
      </c>
      <c r="DZ188" s="389">
        <f t="shared" si="30"/>
        <v>0</v>
      </c>
    </row>
    <row r="189" spans="128:130" ht="13">
      <c r="DX189" s="389">
        <f t="shared" si="28"/>
        <v>0</v>
      </c>
      <c r="DY189" s="389">
        <f t="shared" si="29"/>
        <v>0</v>
      </c>
      <c r="DZ189" s="389">
        <f t="shared" si="30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0" orientation="landscape" horizontalDpi="300" verticalDpi="300" r:id="rId1"/>
  <headerFooter>
    <oddFooter>&amp;LMoov Bénin&amp;C&amp;P/&amp;N&amp;RTBG &amp;D</oddFooter>
  </headerFooter>
  <colBreaks count="1" manualBreakCount="1">
    <brk id="21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W313"/>
  <sheetViews>
    <sheetView showGridLines="0" view="pageBreakPreview" topLeftCell="CL1" zoomScaleNormal="100" workbookViewId="0">
      <selection activeCell="CZ37" sqref="CZ37"/>
    </sheetView>
  </sheetViews>
  <sheetFormatPr defaultColWidth="11.54296875" defaultRowHeight="12.5"/>
  <cols>
    <col min="1" max="1" width="10.81640625" customWidth="1"/>
    <col min="2" max="2" width="17" customWidth="1"/>
    <col min="3" max="3" width="8.6328125" style="1905" customWidth="1"/>
    <col min="4" max="8" width="10.81640625" style="47" customWidth="1"/>
    <col min="9" max="9" width="0.36328125" style="47" customWidth="1"/>
    <col min="10" max="14" width="10.81640625" style="47" customWidth="1"/>
    <col min="15" max="15" width="0.36328125" style="47" customWidth="1"/>
    <col min="16" max="20" width="10.81640625" style="47" customWidth="1"/>
    <col min="21" max="21" width="0.54296875" style="47" customWidth="1"/>
    <col min="22" max="22" width="11.453125" style="47" customWidth="1"/>
    <col min="23" max="28" width="10.81640625" style="47" customWidth="1"/>
    <col min="29" max="29" width="0.36328125" style="47" customWidth="1"/>
    <col min="30" max="36" width="10.81640625" style="47" customWidth="1"/>
    <col min="37" max="37" width="0.1796875" style="47" customWidth="1"/>
    <col min="38" max="45" width="10.81640625" style="47" customWidth="1"/>
    <col min="46" max="46" width="0.1796875" style="47" customWidth="1"/>
    <col min="47" max="53" width="10.81640625" style="47" customWidth="1"/>
    <col min="54" max="54" width="0.36328125" style="47" customWidth="1"/>
    <col min="55" max="61" width="10.81640625" style="47" customWidth="1"/>
    <col min="62" max="62" width="0.36328125" style="47" customWidth="1"/>
    <col min="63" max="65" width="10.81640625" style="47" customWidth="1"/>
    <col min="66" max="66" width="10.453125" style="47" customWidth="1"/>
    <col min="67" max="70" width="10.81640625" style="47" customWidth="1"/>
    <col min="71" max="71" width="0.54296875" style="47" customWidth="1"/>
    <col min="72" max="75" width="10.81640625" style="47" customWidth="1"/>
    <col min="76" max="78" width="8.54296875" style="47" customWidth="1"/>
    <col min="79" max="79" width="0.54296875" style="47" customWidth="1"/>
    <col min="80" max="86" width="9.6328125" style="47" customWidth="1"/>
    <col min="87" max="87" width="0.36328125" style="47" customWidth="1"/>
    <col min="88" max="88" width="10.81640625" style="47" customWidth="1"/>
    <col min="89" max="89" width="9.1796875" style="47" customWidth="1"/>
    <col min="90" max="90" width="8.6328125" style="47" customWidth="1"/>
    <col min="91" max="92" width="12.1796875" style="47" customWidth="1"/>
    <col min="93" max="93" width="7.1796875" style="47" customWidth="1"/>
    <col min="94" max="94" width="11" style="47" customWidth="1"/>
    <col min="95" max="95" width="0.54296875" style="47" customWidth="1"/>
    <col min="96" max="98" width="9.36328125" style="49" customWidth="1"/>
    <col min="99" max="99" width="10.453125" style="49" customWidth="1"/>
    <col min="100" max="100" width="9.81640625" style="49" customWidth="1"/>
    <col min="101" max="101" width="9.36328125" style="49" customWidth="1"/>
    <col min="102" max="102" width="6.453125" customWidth="1"/>
    <col min="103" max="103" width="0.54296875" customWidth="1"/>
    <col min="104" max="104" width="10.6328125" style="49" customWidth="1"/>
    <col min="105" max="105" width="10.1796875" style="49" customWidth="1"/>
    <col min="106" max="106" width="8.54296875" style="49" customWidth="1"/>
    <col min="107" max="107" width="10.36328125" style="49" customWidth="1"/>
    <col min="108" max="108" width="10.81640625" style="49" customWidth="1"/>
    <col min="109" max="109" width="12.81640625" style="47" customWidth="1"/>
    <col min="110" max="110" width="10" style="47" customWidth="1"/>
    <col min="111" max="112" width="10.453125" style="47" customWidth="1"/>
    <col min="113" max="113" width="4.36328125" customWidth="1"/>
    <col min="114" max="115" width="10.81640625" style="25" customWidth="1"/>
    <col min="116" max="118" width="11.453125" style="25" customWidth="1"/>
    <col min="126" max="126" width="21" customWidth="1"/>
  </cols>
  <sheetData>
    <row r="1" spans="1:127" ht="6.75" customHeight="1">
      <c r="DU1" s="47"/>
      <c r="DV1" s="47"/>
      <c r="DW1" s="47"/>
    </row>
    <row r="2" spans="1:127" ht="23">
      <c r="A2" s="51" t="s">
        <v>1038</v>
      </c>
      <c r="B2" s="1910"/>
      <c r="C2" s="1911"/>
      <c r="D2" s="49"/>
      <c r="E2" s="49"/>
      <c r="F2" s="49"/>
      <c r="G2" s="49"/>
      <c r="H2" s="49"/>
      <c r="I2" s="49"/>
      <c r="J2" s="1912"/>
      <c r="K2" s="1912"/>
      <c r="L2" s="1912"/>
      <c r="M2" s="1912"/>
      <c r="N2" s="1912"/>
      <c r="O2" s="1912"/>
      <c r="P2" s="1912"/>
      <c r="Q2" s="1912"/>
      <c r="R2" s="1912"/>
      <c r="S2" s="1912"/>
      <c r="T2" s="1913"/>
      <c r="W2" s="619"/>
      <c r="X2" s="619"/>
      <c r="AA2" s="619"/>
      <c r="AO2" s="619"/>
      <c r="BK2" s="619"/>
      <c r="BL2" s="619"/>
      <c r="BM2" s="619"/>
      <c r="BN2" s="1912"/>
      <c r="BO2" s="619"/>
      <c r="BP2" s="619"/>
      <c r="BQ2" s="619"/>
      <c r="BR2" s="619"/>
      <c r="CJ2" s="901"/>
      <c r="CK2" s="901"/>
      <c r="CL2" s="901"/>
      <c r="CM2" s="901"/>
      <c r="CN2" s="901"/>
      <c r="CO2" s="901"/>
      <c r="CP2" s="901"/>
      <c r="CQ2" s="902"/>
      <c r="CR2" s="1914"/>
      <c r="CS2" s="901"/>
      <c r="CT2" s="901"/>
      <c r="CU2" s="901"/>
      <c r="CV2" s="901"/>
      <c r="CW2" s="901"/>
      <c r="CX2" s="1154"/>
      <c r="CY2" s="906"/>
      <c r="CZ2" s="901">
        <v>35.319975742921997</v>
      </c>
      <c r="DA2" s="901"/>
      <c r="DB2" s="901"/>
      <c r="DC2" s="901"/>
      <c r="DD2" s="901">
        <v>1527.1386635383401</v>
      </c>
      <c r="DE2" s="1152"/>
      <c r="DF2" s="1152"/>
      <c r="DG2" s="1152"/>
      <c r="DH2" s="1913"/>
    </row>
    <row r="3" spans="1:127">
      <c r="C3" s="1697"/>
      <c r="D3" s="1156"/>
      <c r="E3" s="1156"/>
      <c r="F3" s="1156"/>
      <c r="G3" s="1156"/>
      <c r="H3" s="1156"/>
      <c r="I3" s="44"/>
      <c r="J3"/>
      <c r="K3"/>
      <c r="L3"/>
      <c r="M3"/>
      <c r="N3"/>
      <c r="O3"/>
      <c r="P3"/>
      <c r="Q3"/>
      <c r="R3"/>
      <c r="S3"/>
      <c r="U3" s="639"/>
      <c r="V3" s="1158"/>
      <c r="W3" s="1156"/>
      <c r="X3" s="1156"/>
      <c r="Y3" s="1156"/>
      <c r="Z3" s="1156"/>
      <c r="AA3" s="1156"/>
      <c r="AB3" s="1156"/>
      <c r="AC3" s="1157"/>
      <c r="AD3" s="1158"/>
      <c r="AE3" s="1156"/>
      <c r="AF3" s="1156"/>
      <c r="AG3" s="1156"/>
      <c r="AH3" s="1156"/>
      <c r="AI3" s="1156"/>
      <c r="AJ3" s="1160"/>
      <c r="AK3" s="1157"/>
      <c r="AL3" s="1158"/>
      <c r="AM3" s="1156"/>
      <c r="AN3" s="1156"/>
      <c r="AO3" s="1156"/>
      <c r="AP3" s="1156"/>
      <c r="AQ3" s="1156"/>
      <c r="AR3" s="1156"/>
      <c r="AS3" s="919"/>
      <c r="AT3" s="1157"/>
      <c r="AU3" s="1158"/>
      <c r="AV3" s="1156"/>
      <c r="AW3" s="1156"/>
      <c r="AX3" s="1156"/>
      <c r="AY3" s="1156"/>
      <c r="AZ3" s="1156"/>
      <c r="BA3" s="640"/>
      <c r="BB3" s="1157"/>
      <c r="BC3" s="1915"/>
      <c r="BD3" s="1916"/>
      <c r="BE3" s="1916"/>
      <c r="BF3" s="1916"/>
      <c r="BG3" s="1916"/>
      <c r="BH3" s="1916"/>
      <c r="BI3" s="640"/>
      <c r="BJ3" s="346"/>
      <c r="BK3" s="1158"/>
      <c r="BL3" s="1156"/>
      <c r="BM3" s="1156"/>
      <c r="BN3" s="1156"/>
      <c r="BO3" s="1156"/>
      <c r="BP3" s="1156"/>
      <c r="BQ3" s="1156"/>
      <c r="BR3" s="640"/>
      <c r="BS3" s="1157"/>
      <c r="BT3" s="1158"/>
      <c r="BU3" s="1156"/>
      <c r="BV3" s="1156"/>
      <c r="BW3" s="1156"/>
      <c r="BX3" s="1156"/>
      <c r="BY3" s="1156"/>
      <c r="BZ3" s="1156"/>
      <c r="CA3" s="1157"/>
      <c r="CB3" s="1158"/>
      <c r="CC3" s="1156"/>
      <c r="CD3" s="1156"/>
      <c r="CE3" s="1156"/>
      <c r="CF3" s="1156"/>
      <c r="CG3" s="1156"/>
      <c r="CH3" s="919"/>
      <c r="CI3" s="1157"/>
      <c r="CJ3"/>
      <c r="CK3"/>
      <c r="CL3"/>
      <c r="CM3"/>
      <c r="CN3"/>
      <c r="CO3"/>
      <c r="CP3"/>
      <c r="CQ3" s="1157"/>
    </row>
    <row r="4" spans="1:127" s="83" customFormat="1" ht="13">
      <c r="C4" s="1729"/>
      <c r="D4" s="5">
        <v>45292</v>
      </c>
      <c r="E4" s="5"/>
      <c r="F4" s="5"/>
      <c r="G4" s="5"/>
      <c r="H4" s="5"/>
      <c r="I4" s="498"/>
      <c r="J4" s="5">
        <v>45323</v>
      </c>
      <c r="K4" s="5"/>
      <c r="L4" s="5"/>
      <c r="M4" s="5"/>
      <c r="N4" s="5"/>
      <c r="P4" s="5">
        <v>45352</v>
      </c>
      <c r="Q4" s="5"/>
      <c r="R4" s="5"/>
      <c r="S4" s="5"/>
      <c r="T4" s="5"/>
      <c r="U4" s="650"/>
      <c r="V4" s="3">
        <v>45383</v>
      </c>
      <c r="W4" s="3"/>
      <c r="X4" s="3"/>
      <c r="Y4" s="3"/>
      <c r="Z4" s="3"/>
      <c r="AA4" s="3"/>
      <c r="AB4" s="3"/>
      <c r="AC4" s="360"/>
      <c r="AD4" s="5">
        <v>45413</v>
      </c>
      <c r="AE4" s="5"/>
      <c r="AF4" s="5"/>
      <c r="AG4" s="5"/>
      <c r="AH4" s="5"/>
      <c r="AI4" s="5"/>
      <c r="AJ4" s="5"/>
      <c r="AK4" s="360"/>
      <c r="AL4" s="4">
        <v>45444</v>
      </c>
      <c r="AM4" s="4"/>
      <c r="AN4" s="4"/>
      <c r="AO4" s="4"/>
      <c r="AP4" s="4"/>
      <c r="AQ4" s="4"/>
      <c r="AR4" s="4"/>
      <c r="AS4" s="4"/>
      <c r="AT4" s="360"/>
      <c r="AU4" s="5">
        <v>45474</v>
      </c>
      <c r="AV4" s="5"/>
      <c r="AW4" s="5"/>
      <c r="AX4" s="5"/>
      <c r="AY4" s="5"/>
      <c r="AZ4" s="5"/>
      <c r="BA4" s="5"/>
      <c r="BB4" s="650"/>
      <c r="BC4" s="2338">
        <v>45505</v>
      </c>
      <c r="BD4" s="2338"/>
      <c r="BE4" s="2338"/>
      <c r="BF4" s="2338"/>
      <c r="BG4" s="2338"/>
      <c r="BH4" s="2338"/>
      <c r="BI4" s="2338"/>
      <c r="BJ4" s="496"/>
      <c r="BK4" s="3">
        <v>45536</v>
      </c>
      <c r="BL4" s="3"/>
      <c r="BM4" s="3"/>
      <c r="BN4" s="3"/>
      <c r="BO4" s="3"/>
      <c r="BP4" s="3"/>
      <c r="BQ4" s="3"/>
      <c r="BR4" s="3"/>
      <c r="BS4" s="360"/>
      <c r="BT4" s="3">
        <v>45566</v>
      </c>
      <c r="BU4" s="3"/>
      <c r="BV4" s="3"/>
      <c r="BW4" s="3"/>
      <c r="BX4" s="3"/>
      <c r="BY4" s="3"/>
      <c r="BZ4" s="3"/>
      <c r="CA4" s="360"/>
      <c r="CB4" s="4">
        <v>45597</v>
      </c>
      <c r="CC4" s="4"/>
      <c r="CD4" s="4"/>
      <c r="CE4" s="4"/>
      <c r="CF4" s="4"/>
      <c r="CG4" s="4"/>
      <c r="CH4" s="4"/>
      <c r="CI4" s="360"/>
      <c r="CJ4" s="5">
        <v>45627</v>
      </c>
      <c r="CK4" s="5"/>
      <c r="CL4" s="5"/>
      <c r="CM4" s="5"/>
      <c r="CN4" s="5"/>
      <c r="CO4" s="5"/>
      <c r="CP4" s="5"/>
      <c r="CQ4" s="650"/>
      <c r="CR4" s="2349" t="s">
        <v>3</v>
      </c>
      <c r="CS4" s="2349"/>
      <c r="CT4" s="2349"/>
      <c r="CU4" s="2349"/>
      <c r="CV4" s="2349"/>
      <c r="CW4" s="2349"/>
      <c r="CX4" s="2349"/>
      <c r="CZ4" s="2361" t="s">
        <v>4</v>
      </c>
      <c r="DA4" s="2361"/>
      <c r="DB4" s="2361"/>
      <c r="DC4" s="2361"/>
      <c r="DD4" s="2361"/>
      <c r="DE4" s="2361"/>
      <c r="DF4" s="2361"/>
      <c r="DG4" s="2361"/>
      <c r="DH4" s="2361"/>
    </row>
    <row r="5" spans="1:127" s="92" customFormat="1" ht="26.25" customHeight="1">
      <c r="B5" s="86"/>
      <c r="C5" s="1917"/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Z5" s="93" t="s">
        <v>7</v>
      </c>
      <c r="DA5" s="93" t="s">
        <v>11</v>
      </c>
      <c r="DB5" s="93" t="s">
        <v>13</v>
      </c>
      <c r="DC5" s="93" t="s">
        <v>15</v>
      </c>
      <c r="DD5" s="93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1177"/>
    </row>
    <row r="6" spans="1:127" ht="5.25" customHeight="1">
      <c r="I6" s="44"/>
      <c r="O6" s="657"/>
      <c r="P6" s="44"/>
      <c r="Q6" s="44"/>
      <c r="R6" s="44"/>
      <c r="S6" s="44"/>
      <c r="U6" s="657"/>
      <c r="V6" s="1180"/>
      <c r="W6" s="44"/>
      <c r="X6" s="44"/>
      <c r="Y6" s="44"/>
      <c r="Z6" s="44"/>
      <c r="AA6" s="44"/>
      <c r="AC6" s="657"/>
      <c r="AK6" s="657"/>
      <c r="AL6" s="1180"/>
      <c r="AM6" s="44"/>
      <c r="AN6" s="44"/>
      <c r="AO6" s="44"/>
      <c r="AP6" s="44"/>
      <c r="AQ6" s="44"/>
      <c r="AR6" s="44"/>
      <c r="AS6" s="1164"/>
      <c r="AT6" s="364"/>
      <c r="AU6" s="1180"/>
      <c r="AV6" s="44"/>
      <c r="AW6" s="44"/>
      <c r="AX6" s="44"/>
      <c r="AY6" s="44"/>
      <c r="AZ6" s="44"/>
      <c r="BB6" s="364"/>
      <c r="BC6" s="44"/>
      <c r="BD6" s="44"/>
      <c r="BE6" s="44"/>
      <c r="BF6" s="44"/>
      <c r="BG6" s="44"/>
      <c r="BH6" s="44"/>
      <c r="BJ6" s="364"/>
      <c r="BK6" s="44"/>
      <c r="BL6" s="44"/>
      <c r="BM6" s="44"/>
      <c r="BN6" s="44"/>
      <c r="BO6" s="44"/>
      <c r="BP6" s="44"/>
      <c r="BQ6" s="44"/>
      <c r="BS6" s="364"/>
      <c r="BT6" s="44"/>
      <c r="BU6" s="44"/>
      <c r="BV6" s="44"/>
      <c r="BW6" s="44"/>
      <c r="BX6" s="44"/>
      <c r="BY6" s="44"/>
      <c r="BZ6" s="44"/>
      <c r="CA6" s="364"/>
      <c r="CB6" s="44"/>
      <c r="CC6" s="44"/>
      <c r="CD6" s="44"/>
      <c r="CE6" s="44"/>
      <c r="CF6" s="44"/>
      <c r="CG6" s="44"/>
      <c r="CI6" s="364"/>
      <c r="CQ6" s="657"/>
      <c r="DI6" s="25"/>
    </row>
    <row r="7" spans="1:127" ht="15" customHeight="1">
      <c r="A7" s="685" t="s">
        <v>1039</v>
      </c>
      <c r="B7" s="692"/>
      <c r="C7" s="1918" t="s">
        <v>1040</v>
      </c>
      <c r="D7" s="1919"/>
      <c r="E7" s="1920"/>
      <c r="F7" s="1920"/>
      <c r="G7" s="1920"/>
      <c r="H7" s="1188"/>
      <c r="I7" s="1921"/>
      <c r="J7" s="1919"/>
      <c r="K7" s="1920"/>
      <c r="L7" s="1920"/>
      <c r="M7" s="1920"/>
      <c r="N7" s="1188"/>
      <c r="O7" s="1189"/>
      <c r="P7" s="1919"/>
      <c r="Q7" s="1920"/>
      <c r="R7" s="1920"/>
      <c r="S7" s="1920"/>
      <c r="T7" s="1188"/>
      <c r="U7" s="1187"/>
      <c r="V7" s="1919"/>
      <c r="W7" s="1920"/>
      <c r="X7" s="1920"/>
      <c r="Y7" s="1920"/>
      <c r="Z7" s="1920"/>
      <c r="AA7" s="1920"/>
      <c r="AB7" s="1188"/>
      <c r="AC7" s="1187"/>
      <c r="AD7" s="1919"/>
      <c r="AE7" s="1920"/>
      <c r="AF7" s="1920"/>
      <c r="AG7" s="1920"/>
      <c r="AH7" s="1920"/>
      <c r="AI7" s="1920"/>
      <c r="AJ7" s="1188"/>
      <c r="AK7" s="1187"/>
      <c r="AL7" s="1919"/>
      <c r="AM7" s="1920"/>
      <c r="AN7" s="1920"/>
      <c r="AO7" s="1920"/>
      <c r="AP7" s="1920"/>
      <c r="AQ7" s="1920"/>
      <c r="AR7" s="1920"/>
      <c r="AS7" s="1188"/>
      <c r="AT7" s="1922"/>
      <c r="AU7" s="1919"/>
      <c r="AV7" s="1920"/>
      <c r="AW7" s="1920"/>
      <c r="AX7" s="1920"/>
      <c r="AY7" s="1920"/>
      <c r="AZ7" s="1920"/>
      <c r="BA7" s="1188"/>
      <c r="BB7" s="1922"/>
      <c r="BC7" s="1919"/>
      <c r="BD7" s="1920"/>
      <c r="BE7" s="1920"/>
      <c r="BF7" s="1920"/>
      <c r="BG7" s="1920"/>
      <c r="BH7" s="1920"/>
      <c r="BI7" s="1188"/>
      <c r="BJ7" s="1922"/>
      <c r="BK7" s="1919"/>
      <c r="BL7" s="1920"/>
      <c r="BM7" s="1920"/>
      <c r="BN7" s="1920"/>
      <c r="BO7" s="1920"/>
      <c r="BP7" s="1920"/>
      <c r="BQ7" s="1920"/>
      <c r="BR7" s="1188"/>
      <c r="BS7" s="1922"/>
      <c r="BT7" s="1919"/>
      <c r="BU7" s="1920"/>
      <c r="BV7" s="1923"/>
      <c r="BW7" s="1920"/>
      <c r="BX7" s="1920"/>
      <c r="BY7" s="1920"/>
      <c r="BZ7" s="1188"/>
      <c r="CA7" s="1922"/>
      <c r="CB7" s="1919"/>
      <c r="CC7" s="1920"/>
      <c r="CD7" s="1923"/>
      <c r="CE7" s="1920"/>
      <c r="CF7" s="1920"/>
      <c r="CG7" s="1920"/>
      <c r="CH7" s="1188"/>
      <c r="CI7" s="1922"/>
      <c r="CJ7" s="1919"/>
      <c r="CK7" s="1920"/>
      <c r="CL7" s="1923"/>
      <c r="CM7" s="1920"/>
      <c r="CN7" s="1920"/>
      <c r="CO7" s="1920"/>
      <c r="CP7" s="1188"/>
      <c r="CQ7" s="1924"/>
      <c r="CR7" s="1920"/>
      <c r="CS7" s="1920"/>
      <c r="CT7" s="1920"/>
      <c r="CU7" s="1920">
        <f>CR7-CS7</f>
        <v>0</v>
      </c>
      <c r="CV7" s="1920">
        <f>CR7-CT7</f>
        <v>0</v>
      </c>
      <c r="CW7" s="1920"/>
      <c r="CX7" s="1925" t="str">
        <f t="shared" ref="CX7:CX33" si="0">IFERROR(+CR7/CW7-1, "-")</f>
        <v>-</v>
      </c>
      <c r="CY7" s="106"/>
      <c r="CZ7" s="1920"/>
      <c r="DA7" s="1920"/>
      <c r="DB7" s="1920"/>
      <c r="DC7" s="1920"/>
      <c r="DD7" s="1920"/>
      <c r="DE7" s="395" t="e">
        <f>+CZ7/DD7-1</f>
        <v>#DIV/0!</v>
      </c>
      <c r="DF7" s="390" t="e">
        <f>+DA7/DD7-1</f>
        <v>#DIV/0!</v>
      </c>
      <c r="DG7" s="390" t="e">
        <f>+DB7/DD7-1</f>
        <v>#DIV/0!</v>
      </c>
      <c r="DH7" s="690" t="e">
        <f>+DC7/DD7-1</f>
        <v>#DIV/0!</v>
      </c>
      <c r="DI7" s="1194"/>
    </row>
    <row r="8" spans="1:127" ht="15" customHeight="1">
      <c r="A8" s="578"/>
      <c r="B8" s="699" t="s">
        <v>1041</v>
      </c>
      <c r="C8" s="1918" t="s">
        <v>1042</v>
      </c>
      <c r="D8" s="1926"/>
      <c r="E8" s="1927"/>
      <c r="F8" s="1927"/>
      <c r="G8" s="1927"/>
      <c r="H8" s="1206"/>
      <c r="I8" s="277"/>
      <c r="J8" s="1926"/>
      <c r="K8" s="1927"/>
      <c r="L8" s="1927"/>
      <c r="M8" s="1927"/>
      <c r="N8" s="1206"/>
      <c r="O8" s="1928"/>
      <c r="P8" s="1926"/>
      <c r="Q8" s="1927"/>
      <c r="R8" s="1927"/>
      <c r="S8" s="1927"/>
      <c r="T8" s="1206"/>
      <c r="U8" s="546"/>
      <c r="V8" s="1926"/>
      <c r="W8" s="1927"/>
      <c r="X8" s="1927"/>
      <c r="Y8" s="1927"/>
      <c r="Z8" s="1927"/>
      <c r="AA8" s="1927"/>
      <c r="AB8" s="1206"/>
      <c r="AC8" s="546"/>
      <c r="AD8" s="1926"/>
      <c r="AE8" s="1927"/>
      <c r="AF8" s="1927"/>
      <c r="AG8" s="1927"/>
      <c r="AH8" s="1927"/>
      <c r="AI8" s="1927"/>
      <c r="AJ8" s="1206"/>
      <c r="AK8" s="546"/>
      <c r="AL8" s="1926"/>
      <c r="AM8" s="1927"/>
      <c r="AN8" s="1927"/>
      <c r="AO8" s="1927"/>
      <c r="AP8" s="1927"/>
      <c r="AQ8" s="1927"/>
      <c r="AR8" s="1927"/>
      <c r="AS8" s="1206"/>
      <c r="AT8" s="547"/>
      <c r="AU8" s="1926"/>
      <c r="AV8" s="1927"/>
      <c r="AW8" s="1927"/>
      <c r="AX8" s="1927"/>
      <c r="AY8" s="1927"/>
      <c r="AZ8" s="1927"/>
      <c r="BA8" s="1206"/>
      <c r="BB8" s="547"/>
      <c r="BC8" s="1926"/>
      <c r="BD8" s="1927"/>
      <c r="BE8" s="1927"/>
      <c r="BF8" s="1927"/>
      <c r="BG8" s="1927"/>
      <c r="BH8" s="1927"/>
      <c r="BI8" s="1206"/>
      <c r="BJ8" s="547"/>
      <c r="BK8" s="1926"/>
      <c r="BL8" s="1927"/>
      <c r="BM8" s="1927"/>
      <c r="BN8" s="1927"/>
      <c r="BO8" s="1927"/>
      <c r="BP8" s="1927"/>
      <c r="BQ8" s="1927"/>
      <c r="BR8" s="1206"/>
      <c r="BS8" s="547"/>
      <c r="BT8" s="1926"/>
      <c r="BU8" s="1927"/>
      <c r="BV8" s="1927"/>
      <c r="BW8" s="1927"/>
      <c r="BX8" s="1927"/>
      <c r="BY8" s="1927"/>
      <c r="BZ8" s="1206"/>
      <c r="CA8" s="547"/>
      <c r="CB8" s="1926"/>
      <c r="CC8" s="1927"/>
      <c r="CD8" s="1927"/>
      <c r="CE8" s="1927"/>
      <c r="CF8" s="1927"/>
      <c r="CG8" s="1927"/>
      <c r="CH8" s="1206"/>
      <c r="CI8" s="547"/>
      <c r="CJ8" s="1926"/>
      <c r="CK8" s="1927"/>
      <c r="CL8" s="1927"/>
      <c r="CM8" s="1927"/>
      <c r="CN8" s="1927"/>
      <c r="CO8" s="1927"/>
      <c r="CP8" s="1206"/>
      <c r="CQ8" s="411"/>
      <c r="CR8" s="1927"/>
      <c r="CS8" s="1927"/>
      <c r="CT8" s="1927"/>
      <c r="CU8" s="1927">
        <f>CR8-CS8</f>
        <v>0</v>
      </c>
      <c r="CV8" s="1927">
        <f>CR8-CT8</f>
        <v>0</v>
      </c>
      <c r="CW8" s="1927"/>
      <c r="CX8" s="788" t="str">
        <f t="shared" si="0"/>
        <v>-</v>
      </c>
      <c r="CY8" s="45"/>
      <c r="CZ8" s="1927"/>
      <c r="DA8" s="1927"/>
      <c r="DB8" s="1927"/>
      <c r="DC8" s="1927"/>
      <c r="DD8" s="1927"/>
      <c r="DE8" s="545" t="e">
        <f>+CZ8/DD8-1</f>
        <v>#DIV/0!</v>
      </c>
      <c r="DF8" s="545" t="e">
        <f>+DA8/DD8-1</f>
        <v>#DIV/0!</v>
      </c>
      <c r="DG8" s="545" t="e">
        <f>+DB8/DD8-1</f>
        <v>#DIV/0!</v>
      </c>
      <c r="DH8" s="1206" t="e">
        <f>+DC8/DD8-1</f>
        <v>#DIV/0!</v>
      </c>
      <c r="DI8" s="1194"/>
      <c r="DU8" s="389">
        <f>CS8-CZ8</f>
        <v>0</v>
      </c>
      <c r="DV8" s="389">
        <f>CT8-DC8</f>
        <v>0</v>
      </c>
      <c r="DW8" s="389">
        <f>CW8-DD8</f>
        <v>0</v>
      </c>
    </row>
    <row r="9" spans="1:127" ht="15" customHeight="1">
      <c r="A9" s="579"/>
      <c r="B9" s="840" t="s">
        <v>1043</v>
      </c>
      <c r="C9" s="1918" t="s">
        <v>1044</v>
      </c>
      <c r="D9" s="1929"/>
      <c r="E9" s="966"/>
      <c r="F9" s="966"/>
      <c r="G9" s="966"/>
      <c r="H9" s="867"/>
      <c r="I9" s="277"/>
      <c r="J9" s="1929"/>
      <c r="K9" s="966"/>
      <c r="L9" s="966"/>
      <c r="M9" s="966"/>
      <c r="N9" s="867"/>
      <c r="O9" s="1930"/>
      <c r="P9" s="1929"/>
      <c r="Q9" s="966"/>
      <c r="R9" s="966"/>
      <c r="S9" s="966"/>
      <c r="T9" s="867"/>
      <c r="U9" s="411"/>
      <c r="V9" s="1929"/>
      <c r="W9" s="966"/>
      <c r="X9" s="966"/>
      <c r="Y9" s="966"/>
      <c r="Z9" s="966"/>
      <c r="AA9" s="966"/>
      <c r="AB9" s="867"/>
      <c r="AC9" s="411"/>
      <c r="AD9" s="1929"/>
      <c r="AE9" s="966"/>
      <c r="AF9" s="966"/>
      <c r="AG9" s="966"/>
      <c r="AH9" s="966"/>
      <c r="AI9" s="966"/>
      <c r="AJ9" s="867"/>
      <c r="AK9" s="411"/>
      <c r="AL9" s="1929"/>
      <c r="AM9" s="966"/>
      <c r="AN9" s="966"/>
      <c r="AO9" s="966"/>
      <c r="AP9" s="966"/>
      <c r="AQ9" s="966"/>
      <c r="AR9" s="966"/>
      <c r="AS9" s="867"/>
      <c r="AT9" s="412"/>
      <c r="AU9" s="1929"/>
      <c r="AV9" s="966"/>
      <c r="AW9" s="966"/>
      <c r="AX9" s="966"/>
      <c r="AY9" s="966"/>
      <c r="AZ9" s="966"/>
      <c r="BA9" s="867"/>
      <c r="BB9" s="412"/>
      <c r="BC9" s="1929"/>
      <c r="BD9" s="966"/>
      <c r="BE9" s="966"/>
      <c r="BF9" s="966"/>
      <c r="BG9" s="966"/>
      <c r="BH9" s="966"/>
      <c r="BI9" s="867"/>
      <c r="BJ9" s="412"/>
      <c r="BK9" s="1929"/>
      <c r="BL9" s="966"/>
      <c r="BM9" s="966"/>
      <c r="BN9" s="966"/>
      <c r="BO9" s="966"/>
      <c r="BP9" s="966"/>
      <c r="BQ9" s="966"/>
      <c r="BR9" s="867"/>
      <c r="BS9" s="412"/>
      <c r="BT9" s="1929"/>
      <c r="BU9" s="966"/>
      <c r="BV9" s="966"/>
      <c r="BW9" s="966"/>
      <c r="BX9" s="966"/>
      <c r="BY9" s="966"/>
      <c r="BZ9" s="867"/>
      <c r="CA9" s="412"/>
      <c r="CB9" s="1929"/>
      <c r="CC9" s="966"/>
      <c r="CD9" s="966"/>
      <c r="CE9" s="966"/>
      <c r="CF9" s="966"/>
      <c r="CG9" s="966"/>
      <c r="CH9" s="867"/>
      <c r="CI9" s="412"/>
      <c r="CJ9" s="1929"/>
      <c r="CK9" s="966"/>
      <c r="CL9" s="966"/>
      <c r="CM9" s="966"/>
      <c r="CN9" s="966"/>
      <c r="CO9" s="966"/>
      <c r="CP9" s="867"/>
      <c r="CQ9" s="411"/>
      <c r="CR9" s="966"/>
      <c r="CS9" s="966"/>
      <c r="CT9" s="966"/>
      <c r="CU9" s="966">
        <f>CR9-CS9</f>
        <v>0</v>
      </c>
      <c r="CV9" s="966">
        <f>CR9-CT9</f>
        <v>0</v>
      </c>
      <c r="CW9" s="966"/>
      <c r="CX9" s="788" t="str">
        <f t="shared" si="0"/>
        <v>-</v>
      </c>
      <c r="CY9" s="45"/>
      <c r="CZ9" s="966"/>
      <c r="DA9" s="966"/>
      <c r="DB9" s="966"/>
      <c r="DC9" s="966"/>
      <c r="DD9" s="966"/>
      <c r="DE9" s="245" t="e">
        <f>+CZ9/DD9-1</f>
        <v>#DIV/0!</v>
      </c>
      <c r="DF9" s="245" t="e">
        <f>+DA9/DD9-1</f>
        <v>#DIV/0!</v>
      </c>
      <c r="DG9" s="245" t="e">
        <f>+DB9/DD9-1</f>
        <v>#DIV/0!</v>
      </c>
      <c r="DH9" s="867" t="e">
        <f>+DC9/DD9-1</f>
        <v>#DIV/0!</v>
      </c>
      <c r="DI9" s="1194"/>
      <c r="DU9" s="389">
        <f t="shared" ref="DU9:DU40" si="1">(CS9-CZ9)*10^6</f>
        <v>0</v>
      </c>
      <c r="DV9" s="389">
        <f t="shared" ref="DV9:DV40" si="2">(CT9-DC9)*10^6</f>
        <v>0</v>
      </c>
      <c r="DW9" s="389">
        <f t="shared" ref="DW9:DW40" si="3">(CW9-DD9)*10^6</f>
        <v>0</v>
      </c>
    </row>
    <row r="10" spans="1:127" ht="5.25" customHeight="1">
      <c r="A10" s="589"/>
      <c r="B10" s="869"/>
      <c r="C10" s="1918" t="s">
        <v>1045</v>
      </c>
      <c r="D10" s="1931"/>
      <c r="E10" s="1932"/>
      <c r="F10" s="1932"/>
      <c r="G10" s="1932"/>
      <c r="H10" s="1933"/>
      <c r="I10" s="719"/>
      <c r="J10" s="1931"/>
      <c r="K10" s="1932"/>
      <c r="L10" s="1932"/>
      <c r="M10" s="1932"/>
      <c r="N10" s="1933"/>
      <c r="O10" s="1934"/>
      <c r="P10" s="1931"/>
      <c r="Q10" s="1932"/>
      <c r="R10" s="1932"/>
      <c r="S10" s="1932"/>
      <c r="T10" s="1933"/>
      <c r="U10" s="676"/>
      <c r="V10" s="1931"/>
      <c r="W10" s="1932"/>
      <c r="X10" s="1932"/>
      <c r="Y10" s="1932"/>
      <c r="Z10" s="1932"/>
      <c r="AA10" s="1932"/>
      <c r="AB10" s="1933"/>
      <c r="AC10" s="676"/>
      <c r="AD10" s="1931"/>
      <c r="AE10" s="1932"/>
      <c r="AF10" s="1932"/>
      <c r="AG10" s="1932"/>
      <c r="AH10" s="1932"/>
      <c r="AI10" s="1932"/>
      <c r="AJ10" s="1933"/>
      <c r="AK10" s="676"/>
      <c r="AL10" s="1931"/>
      <c r="AM10" s="1932"/>
      <c r="AN10" s="1932"/>
      <c r="AO10" s="1932"/>
      <c r="AP10" s="1932"/>
      <c r="AQ10" s="1932"/>
      <c r="AR10" s="1932"/>
      <c r="AS10" s="1933"/>
      <c r="AT10" s="865"/>
      <c r="AU10" s="1931"/>
      <c r="AV10" s="1932"/>
      <c r="AW10" s="1932"/>
      <c r="AX10" s="1932"/>
      <c r="AY10" s="1932"/>
      <c r="AZ10" s="1932"/>
      <c r="BA10" s="1933"/>
      <c r="BB10" s="865"/>
      <c r="BC10" s="1931"/>
      <c r="BD10" s="1932"/>
      <c r="BE10" s="1932"/>
      <c r="BF10" s="1932"/>
      <c r="BG10" s="1932"/>
      <c r="BH10" s="1932"/>
      <c r="BI10" s="1933"/>
      <c r="BJ10" s="865"/>
      <c r="BK10" s="1931"/>
      <c r="BL10" s="1932"/>
      <c r="BM10" s="1932"/>
      <c r="BN10" s="1932"/>
      <c r="BO10" s="1932"/>
      <c r="BP10" s="1932"/>
      <c r="BQ10" s="1932"/>
      <c r="BR10" s="1933"/>
      <c r="BS10" s="865"/>
      <c r="BT10" s="1931"/>
      <c r="BU10" s="1932"/>
      <c r="BV10" s="1932"/>
      <c r="BW10" s="1932"/>
      <c r="BX10" s="1932"/>
      <c r="BY10" s="1932"/>
      <c r="BZ10" s="1933"/>
      <c r="CA10" s="865"/>
      <c r="CB10" s="1931"/>
      <c r="CC10" s="1932"/>
      <c r="CD10" s="1932"/>
      <c r="CE10" s="1932"/>
      <c r="CF10" s="1932"/>
      <c r="CG10" s="1932"/>
      <c r="CH10" s="1933"/>
      <c r="CI10" s="865"/>
      <c r="CJ10" s="1931"/>
      <c r="CK10" s="1932"/>
      <c r="CL10" s="1932"/>
      <c r="CM10" s="1932"/>
      <c r="CN10" s="1932"/>
      <c r="CO10" s="1932"/>
      <c r="CP10" s="1933"/>
      <c r="CQ10" s="717"/>
      <c r="CR10" s="1932"/>
      <c r="CS10" s="1932"/>
      <c r="CT10" s="1932"/>
      <c r="CU10" s="1932"/>
      <c r="CV10" s="1932"/>
      <c r="CW10" s="1932"/>
      <c r="CX10" s="867" t="str">
        <f t="shared" si="0"/>
        <v>-</v>
      </c>
      <c r="CY10" s="106"/>
      <c r="CZ10" s="1932"/>
      <c r="DA10" s="1932"/>
      <c r="DB10" s="1932"/>
      <c r="DC10" s="1932"/>
      <c r="DD10" s="1932"/>
      <c r="DE10" s="941"/>
      <c r="DF10" s="941"/>
      <c r="DG10" s="941"/>
      <c r="DH10" s="1933"/>
      <c r="DI10" s="1194"/>
      <c r="DU10" s="389">
        <f t="shared" si="1"/>
        <v>0</v>
      </c>
      <c r="DV10" s="389">
        <f t="shared" si="2"/>
        <v>0</v>
      </c>
      <c r="DW10" s="389">
        <f t="shared" si="3"/>
        <v>0</v>
      </c>
    </row>
    <row r="11" spans="1:127" ht="15" customHeight="1">
      <c r="A11" s="685" t="s">
        <v>1046</v>
      </c>
      <c r="B11" s="692"/>
      <c r="C11" s="1918" t="s">
        <v>1047</v>
      </c>
      <c r="D11" s="1919"/>
      <c r="E11" s="1920"/>
      <c r="F11" s="1920"/>
      <c r="G11" s="1920"/>
      <c r="H11" s="690"/>
      <c r="I11" s="1935"/>
      <c r="J11" s="1919"/>
      <c r="K11" s="1920"/>
      <c r="L11" s="1920"/>
      <c r="M11" s="1920"/>
      <c r="N11" s="690"/>
      <c r="O11" s="1075"/>
      <c r="P11" s="1919"/>
      <c r="Q11" s="1920"/>
      <c r="R11" s="1920"/>
      <c r="S11" s="1920"/>
      <c r="T11" s="690"/>
      <c r="U11" s="392"/>
      <c r="V11" s="1919"/>
      <c r="W11" s="1920"/>
      <c r="X11" s="1920"/>
      <c r="Y11" s="1920"/>
      <c r="Z11" s="1920"/>
      <c r="AA11" s="1920"/>
      <c r="AB11" s="690"/>
      <c r="AC11" s="392"/>
      <c r="AD11" s="1919"/>
      <c r="AE11" s="1920"/>
      <c r="AF11" s="1920"/>
      <c r="AG11" s="1920"/>
      <c r="AH11" s="1920"/>
      <c r="AI11" s="1920"/>
      <c r="AJ11" s="690"/>
      <c r="AK11" s="392"/>
      <c r="AL11" s="1919"/>
      <c r="AM11" s="1920"/>
      <c r="AN11" s="1920"/>
      <c r="AO11" s="1920"/>
      <c r="AP11" s="1920"/>
      <c r="AQ11" s="1920"/>
      <c r="AR11" s="1920"/>
      <c r="AS11" s="690"/>
      <c r="AT11" s="396"/>
      <c r="AU11" s="1919"/>
      <c r="AV11" s="1920"/>
      <c r="AW11" s="1920"/>
      <c r="AX11" s="1920"/>
      <c r="AY11" s="1920"/>
      <c r="AZ11" s="1920"/>
      <c r="BA11" s="690"/>
      <c r="BB11" s="396"/>
      <c r="BC11" s="1919"/>
      <c r="BD11" s="1920"/>
      <c r="BE11" s="1920"/>
      <c r="BF11" s="1920"/>
      <c r="BG11" s="1920"/>
      <c r="BH11" s="1920"/>
      <c r="BI11" s="690"/>
      <c r="BJ11" s="396"/>
      <c r="BK11" s="1919"/>
      <c r="BL11" s="1920"/>
      <c r="BM11" s="1920"/>
      <c r="BN11" s="1920"/>
      <c r="BO11" s="1920"/>
      <c r="BP11" s="1920"/>
      <c r="BQ11" s="1920"/>
      <c r="BR11" s="690"/>
      <c r="BS11" s="396"/>
      <c r="BT11" s="1919"/>
      <c r="BU11" s="1920"/>
      <c r="BV11" s="1920"/>
      <c r="BW11" s="1920"/>
      <c r="BX11" s="1920"/>
      <c r="BY11" s="1920"/>
      <c r="BZ11" s="690"/>
      <c r="CA11" s="396"/>
      <c r="CB11" s="1919"/>
      <c r="CC11" s="1920"/>
      <c r="CD11" s="1920"/>
      <c r="CE11" s="1920"/>
      <c r="CF11" s="1920"/>
      <c r="CG11" s="1920"/>
      <c r="CH11" s="690"/>
      <c r="CI11" s="396"/>
      <c r="CJ11" s="1919"/>
      <c r="CK11" s="1920"/>
      <c r="CL11" s="1920"/>
      <c r="CM11" s="1920"/>
      <c r="CN11" s="1920"/>
      <c r="CO11" s="1920"/>
      <c r="CP11" s="690"/>
      <c r="CQ11" s="688"/>
      <c r="CR11" s="1920"/>
      <c r="CS11" s="1920"/>
      <c r="CT11" s="1920"/>
      <c r="CU11" s="1920">
        <f>CR11-CS11</f>
        <v>0</v>
      </c>
      <c r="CV11" s="1920">
        <f>CR11-CT11</f>
        <v>0</v>
      </c>
      <c r="CW11" s="1920"/>
      <c r="CX11" s="1936" t="str">
        <f t="shared" si="0"/>
        <v>-</v>
      </c>
      <c r="CY11" s="106"/>
      <c r="CZ11" s="1920"/>
      <c r="DA11" s="1920"/>
      <c r="DB11" s="1920"/>
      <c r="DC11" s="1920"/>
      <c r="DD11" s="1920"/>
      <c r="DE11" s="390" t="e">
        <f>+CZ11/DD11-1</f>
        <v>#DIV/0!</v>
      </c>
      <c r="DF11" s="390" t="e">
        <f>+DA11/DD11-1</f>
        <v>#DIV/0!</v>
      </c>
      <c r="DG11" s="390" t="e">
        <f>+DB11/DD11-1</f>
        <v>#DIV/0!</v>
      </c>
      <c r="DH11" s="690" t="e">
        <f>+DC11/DD11-1</f>
        <v>#DIV/0!</v>
      </c>
      <c r="DI11" s="1194"/>
      <c r="DU11" s="389">
        <f t="shared" si="1"/>
        <v>0</v>
      </c>
      <c r="DV11" s="389">
        <f t="shared" si="2"/>
        <v>0</v>
      </c>
      <c r="DW11" s="389">
        <f t="shared" si="3"/>
        <v>0</v>
      </c>
    </row>
    <row r="12" spans="1:127" ht="15" customHeight="1">
      <c r="A12" s="578"/>
      <c r="B12" s="699" t="s">
        <v>1041</v>
      </c>
      <c r="C12" s="1918" t="s">
        <v>1048</v>
      </c>
      <c r="D12" s="1926"/>
      <c r="E12" s="1927"/>
      <c r="F12" s="1927"/>
      <c r="G12" s="1927"/>
      <c r="H12" s="1206"/>
      <c r="I12" s="277"/>
      <c r="J12" s="1926"/>
      <c r="K12" s="1927"/>
      <c r="L12" s="1927"/>
      <c r="M12" s="1927"/>
      <c r="N12" s="1206"/>
      <c r="O12" s="1928"/>
      <c r="P12" s="1926"/>
      <c r="Q12" s="1927"/>
      <c r="R12" s="1927"/>
      <c r="S12" s="1927"/>
      <c r="T12" s="1206"/>
      <c r="U12" s="546"/>
      <c r="V12" s="1926"/>
      <c r="W12" s="1927"/>
      <c r="X12" s="1927"/>
      <c r="Y12" s="1927"/>
      <c r="Z12" s="1927"/>
      <c r="AA12" s="1927"/>
      <c r="AB12" s="1206"/>
      <c r="AC12" s="546"/>
      <c r="AD12" s="1926"/>
      <c r="AE12" s="1927"/>
      <c r="AF12" s="1927"/>
      <c r="AG12" s="1927"/>
      <c r="AH12" s="1927"/>
      <c r="AI12" s="1927"/>
      <c r="AJ12" s="1206"/>
      <c r="AK12" s="546"/>
      <c r="AL12" s="1926"/>
      <c r="AM12" s="1927"/>
      <c r="AN12" s="1927"/>
      <c r="AO12" s="1927"/>
      <c r="AP12" s="1927"/>
      <c r="AQ12" s="1927"/>
      <c r="AR12" s="1927"/>
      <c r="AS12" s="1206"/>
      <c r="AT12" s="547"/>
      <c r="AU12" s="1926"/>
      <c r="AV12" s="1927"/>
      <c r="AW12" s="1927"/>
      <c r="AX12" s="1927"/>
      <c r="AY12" s="1927"/>
      <c r="AZ12" s="1927"/>
      <c r="BA12" s="1206"/>
      <c r="BB12" s="547"/>
      <c r="BC12" s="1926"/>
      <c r="BD12" s="1927"/>
      <c r="BE12" s="1927"/>
      <c r="BF12" s="1927"/>
      <c r="BG12" s="1927"/>
      <c r="BH12" s="1927"/>
      <c r="BI12" s="1206"/>
      <c r="BJ12" s="547"/>
      <c r="BK12" s="1926"/>
      <c r="BL12" s="1927"/>
      <c r="BM12" s="1927"/>
      <c r="BN12" s="1927"/>
      <c r="BO12" s="1927"/>
      <c r="BP12" s="1927"/>
      <c r="BQ12" s="1927"/>
      <c r="BR12" s="1206"/>
      <c r="BS12" s="547"/>
      <c r="BT12" s="1926"/>
      <c r="BU12" s="1927"/>
      <c r="BV12" s="1927"/>
      <c r="BW12" s="1927"/>
      <c r="BX12" s="1927"/>
      <c r="BY12" s="1927"/>
      <c r="BZ12" s="1206"/>
      <c r="CA12" s="547"/>
      <c r="CB12" s="1926"/>
      <c r="CC12" s="1927"/>
      <c r="CD12" s="1927"/>
      <c r="CE12" s="1927"/>
      <c r="CF12" s="1927"/>
      <c r="CG12" s="1927"/>
      <c r="CH12" s="1206"/>
      <c r="CI12" s="547"/>
      <c r="CJ12" s="1926"/>
      <c r="CK12" s="1927"/>
      <c r="CL12" s="1927"/>
      <c r="CM12" s="1927"/>
      <c r="CN12" s="1927"/>
      <c r="CO12" s="1927"/>
      <c r="CP12" s="1206"/>
      <c r="CQ12" s="411"/>
      <c r="CR12" s="1927"/>
      <c r="CS12" s="1927"/>
      <c r="CT12" s="1927"/>
      <c r="CU12" s="1927">
        <f>CR12-CS12</f>
        <v>0</v>
      </c>
      <c r="CV12" s="1927">
        <f>CR12-CT12</f>
        <v>0</v>
      </c>
      <c r="CW12" s="1927"/>
      <c r="CX12" s="788" t="str">
        <f t="shared" si="0"/>
        <v>-</v>
      </c>
      <c r="CY12" s="45"/>
      <c r="CZ12" s="1927"/>
      <c r="DA12" s="1927"/>
      <c r="DB12" s="1927"/>
      <c r="DC12" s="1927"/>
      <c r="DD12" s="1927"/>
      <c r="DE12" s="545" t="e">
        <f>+CZ12/DD12-1</f>
        <v>#DIV/0!</v>
      </c>
      <c r="DF12" s="545" t="e">
        <f>+DA12/DD12-1</f>
        <v>#DIV/0!</v>
      </c>
      <c r="DG12" s="545" t="e">
        <f>+DB12/DD12-1</f>
        <v>#DIV/0!</v>
      </c>
      <c r="DH12" s="1206" t="e">
        <f>+DC12/DD12-1</f>
        <v>#DIV/0!</v>
      </c>
      <c r="DI12" s="1194"/>
      <c r="DU12" s="389">
        <f t="shared" si="1"/>
        <v>0</v>
      </c>
      <c r="DV12" s="389">
        <f t="shared" si="2"/>
        <v>0</v>
      </c>
      <c r="DW12" s="389">
        <f t="shared" si="3"/>
        <v>0</v>
      </c>
    </row>
    <row r="13" spans="1:127" ht="15" customHeight="1">
      <c r="A13" s="579"/>
      <c r="B13" s="840" t="s">
        <v>1043</v>
      </c>
      <c r="C13" s="1918" t="s">
        <v>1049</v>
      </c>
      <c r="D13" s="1929"/>
      <c r="E13" s="966"/>
      <c r="F13" s="966"/>
      <c r="G13" s="966"/>
      <c r="H13" s="867"/>
      <c r="I13" s="277"/>
      <c r="J13" s="1929"/>
      <c r="K13" s="966"/>
      <c r="L13" s="966"/>
      <c r="M13" s="966"/>
      <c r="N13" s="867"/>
      <c r="O13" s="1930"/>
      <c r="P13" s="1929"/>
      <c r="Q13" s="966"/>
      <c r="R13" s="966"/>
      <c r="S13" s="966"/>
      <c r="T13" s="867"/>
      <c r="U13" s="411"/>
      <c r="V13" s="1929"/>
      <c r="W13" s="966"/>
      <c r="X13" s="966"/>
      <c r="Y13" s="966"/>
      <c r="Z13" s="966"/>
      <c r="AA13" s="966"/>
      <c r="AB13" s="867"/>
      <c r="AC13" s="411"/>
      <c r="AD13" s="1929"/>
      <c r="AE13" s="966"/>
      <c r="AF13" s="966"/>
      <c r="AG13" s="966"/>
      <c r="AH13" s="966"/>
      <c r="AI13" s="966"/>
      <c r="AJ13" s="867"/>
      <c r="AK13" s="411"/>
      <c r="AL13" s="1929"/>
      <c r="AM13" s="966"/>
      <c r="AN13" s="966"/>
      <c r="AO13" s="966"/>
      <c r="AP13" s="966"/>
      <c r="AQ13" s="966"/>
      <c r="AR13" s="966"/>
      <c r="AS13" s="867"/>
      <c r="AT13" s="412"/>
      <c r="AU13" s="1929"/>
      <c r="AV13" s="966"/>
      <c r="AW13" s="966"/>
      <c r="AX13" s="966"/>
      <c r="AY13" s="966"/>
      <c r="AZ13" s="966"/>
      <c r="BA13" s="867"/>
      <c r="BB13" s="412"/>
      <c r="BC13" s="1929"/>
      <c r="BD13" s="966"/>
      <c r="BE13" s="966"/>
      <c r="BF13" s="966"/>
      <c r="BG13" s="966"/>
      <c r="BH13" s="966"/>
      <c r="BI13" s="867"/>
      <c r="BJ13" s="412"/>
      <c r="BK13" s="1929"/>
      <c r="BL13" s="966"/>
      <c r="BM13" s="966"/>
      <c r="BN13" s="966"/>
      <c r="BO13" s="966"/>
      <c r="BP13" s="966"/>
      <c r="BQ13" s="966"/>
      <c r="BR13" s="867"/>
      <c r="BS13" s="412"/>
      <c r="BT13" s="1929"/>
      <c r="BU13" s="966"/>
      <c r="BV13" s="966"/>
      <c r="BW13" s="966"/>
      <c r="BX13" s="966"/>
      <c r="BY13" s="966"/>
      <c r="BZ13" s="867"/>
      <c r="CA13" s="412"/>
      <c r="CB13" s="1929"/>
      <c r="CC13" s="966"/>
      <c r="CD13" s="966"/>
      <c r="CE13" s="966"/>
      <c r="CF13" s="966"/>
      <c r="CG13" s="966"/>
      <c r="CH13" s="867"/>
      <c r="CI13" s="412"/>
      <c r="CJ13" s="1929"/>
      <c r="CK13" s="966"/>
      <c r="CL13" s="966"/>
      <c r="CM13" s="966"/>
      <c r="CN13" s="966"/>
      <c r="CO13" s="966"/>
      <c r="CP13" s="867"/>
      <c r="CQ13" s="411"/>
      <c r="CR13" s="966"/>
      <c r="CS13" s="966"/>
      <c r="CT13" s="966"/>
      <c r="CU13" s="966">
        <f>CR13-CS13</f>
        <v>0</v>
      </c>
      <c r="CV13" s="966">
        <f>CR13-CT13</f>
        <v>0</v>
      </c>
      <c r="CW13" s="966"/>
      <c r="CX13" s="788" t="str">
        <f t="shared" si="0"/>
        <v>-</v>
      </c>
      <c r="CY13" s="45"/>
      <c r="CZ13" s="966"/>
      <c r="DA13" s="966"/>
      <c r="DB13" s="966"/>
      <c r="DC13" s="966"/>
      <c r="DD13" s="966"/>
      <c r="DE13" s="245" t="e">
        <f>+CZ13/DD13-1</f>
        <v>#DIV/0!</v>
      </c>
      <c r="DF13" s="245" t="e">
        <f>+DA13/DD13-1</f>
        <v>#DIV/0!</v>
      </c>
      <c r="DG13" s="245" t="e">
        <f>+DB13/DD13-1</f>
        <v>#DIV/0!</v>
      </c>
      <c r="DH13" s="867" t="e">
        <f>+DC13/DD13-1</f>
        <v>#DIV/0!</v>
      </c>
      <c r="DI13" s="1194"/>
      <c r="DU13" s="389">
        <f t="shared" si="1"/>
        <v>0</v>
      </c>
      <c r="DV13" s="389">
        <f t="shared" si="2"/>
        <v>0</v>
      </c>
      <c r="DW13" s="389">
        <f t="shared" si="3"/>
        <v>0</v>
      </c>
    </row>
    <row r="14" spans="1:127" ht="6" customHeight="1">
      <c r="A14" s="589"/>
      <c r="B14" s="869"/>
      <c r="C14" s="1918" t="s">
        <v>1050</v>
      </c>
      <c r="D14" s="1931"/>
      <c r="E14" s="1932"/>
      <c r="F14" s="1932"/>
      <c r="G14" s="1932"/>
      <c r="H14" s="1933"/>
      <c r="I14" s="719"/>
      <c r="J14" s="1931"/>
      <c r="K14" s="1932"/>
      <c r="L14" s="1932"/>
      <c r="M14" s="1932"/>
      <c r="N14" s="1933"/>
      <c r="O14" s="1934"/>
      <c r="P14" s="1931"/>
      <c r="Q14" s="1932"/>
      <c r="R14" s="1932"/>
      <c r="S14" s="1932"/>
      <c r="T14" s="1933"/>
      <c r="U14" s="676"/>
      <c r="V14" s="1931"/>
      <c r="W14" s="1932"/>
      <c r="X14" s="1932"/>
      <c r="Y14" s="1932"/>
      <c r="Z14" s="1932"/>
      <c r="AA14" s="1932"/>
      <c r="AB14" s="1933"/>
      <c r="AC14" s="676"/>
      <c r="AD14" s="1931"/>
      <c r="AE14" s="1932"/>
      <c r="AF14" s="1932"/>
      <c r="AG14" s="1932"/>
      <c r="AH14" s="1932"/>
      <c r="AI14" s="1932"/>
      <c r="AJ14" s="1933"/>
      <c r="AK14" s="676"/>
      <c r="AL14" s="1931"/>
      <c r="AM14" s="1932"/>
      <c r="AN14" s="1932"/>
      <c r="AO14" s="1932"/>
      <c r="AP14" s="1932"/>
      <c r="AQ14" s="1932"/>
      <c r="AR14" s="1932"/>
      <c r="AS14" s="1933"/>
      <c r="AT14" s="865"/>
      <c r="AU14" s="1931"/>
      <c r="AV14" s="1932"/>
      <c r="AW14" s="1932"/>
      <c r="AX14" s="1932"/>
      <c r="AY14" s="1932"/>
      <c r="AZ14" s="1932"/>
      <c r="BA14" s="1933"/>
      <c r="BB14" s="865"/>
      <c r="BC14" s="1931"/>
      <c r="BD14" s="1932"/>
      <c r="BE14" s="1932"/>
      <c r="BF14" s="1932"/>
      <c r="BG14" s="1932"/>
      <c r="BH14" s="1932"/>
      <c r="BI14" s="1933"/>
      <c r="BJ14" s="865"/>
      <c r="BK14" s="1931"/>
      <c r="BL14" s="1932"/>
      <c r="BM14" s="1932"/>
      <c r="BN14" s="1932"/>
      <c r="BO14" s="1932"/>
      <c r="BP14" s="1932"/>
      <c r="BQ14" s="1932"/>
      <c r="BR14" s="1933"/>
      <c r="BS14" s="865"/>
      <c r="BT14" s="1931"/>
      <c r="BU14" s="1932"/>
      <c r="BV14" s="1932"/>
      <c r="BW14" s="1932"/>
      <c r="BX14" s="1932"/>
      <c r="BY14" s="1932"/>
      <c r="BZ14" s="1933"/>
      <c r="CA14" s="865"/>
      <c r="CB14" s="1931"/>
      <c r="CC14" s="1932"/>
      <c r="CD14" s="1932"/>
      <c r="CE14" s="1932"/>
      <c r="CF14" s="1932"/>
      <c r="CG14" s="1932"/>
      <c r="CH14" s="1933"/>
      <c r="CI14" s="865"/>
      <c r="CJ14" s="1931"/>
      <c r="CK14" s="1932"/>
      <c r="CL14" s="1932"/>
      <c r="CM14" s="1932"/>
      <c r="CN14" s="1932"/>
      <c r="CO14" s="1932"/>
      <c r="CP14" s="1933"/>
      <c r="CQ14" s="717"/>
      <c r="CR14" s="1932"/>
      <c r="CS14" s="1932"/>
      <c r="CT14" s="1932"/>
      <c r="CU14" s="1932"/>
      <c r="CV14" s="1932"/>
      <c r="CW14" s="1932"/>
      <c r="CX14" s="867" t="str">
        <f t="shared" si="0"/>
        <v>-</v>
      </c>
      <c r="CY14" s="106"/>
      <c r="CZ14" s="1932"/>
      <c r="DA14" s="1932"/>
      <c r="DB14" s="1932"/>
      <c r="DC14" s="1932"/>
      <c r="DD14" s="1932"/>
      <c r="DE14" s="941"/>
      <c r="DF14" s="941"/>
      <c r="DG14" s="941"/>
      <c r="DH14" s="1933"/>
      <c r="DI14" s="1194"/>
      <c r="DU14" s="389">
        <f t="shared" si="1"/>
        <v>0</v>
      </c>
      <c r="DV14" s="389">
        <f t="shared" si="2"/>
        <v>0</v>
      </c>
      <c r="DW14" s="389">
        <f t="shared" si="3"/>
        <v>0</v>
      </c>
    </row>
    <row r="15" spans="1:127" ht="15" customHeight="1">
      <c r="A15" s="685" t="s">
        <v>1051</v>
      </c>
      <c r="B15" s="692"/>
      <c r="C15" s="1918" t="s">
        <v>1052</v>
      </c>
      <c r="D15" s="1919"/>
      <c r="E15" s="1920"/>
      <c r="F15" s="1920"/>
      <c r="G15" s="1920"/>
      <c r="H15" s="690"/>
      <c r="I15" s="1935"/>
      <c r="J15" s="1919"/>
      <c r="K15" s="1920"/>
      <c r="L15" s="1920"/>
      <c r="M15" s="1920"/>
      <c r="N15" s="690"/>
      <c r="O15" s="1075"/>
      <c r="P15" s="1919"/>
      <c r="Q15" s="1920"/>
      <c r="R15" s="1920"/>
      <c r="S15" s="1920"/>
      <c r="T15" s="690"/>
      <c r="U15" s="392"/>
      <c r="V15" s="1919"/>
      <c r="W15" s="1920"/>
      <c r="X15" s="1920"/>
      <c r="Y15" s="1920"/>
      <c r="Z15" s="1920"/>
      <c r="AA15" s="1920"/>
      <c r="AB15" s="690"/>
      <c r="AC15" s="392"/>
      <c r="AD15" s="1919"/>
      <c r="AE15" s="1920"/>
      <c r="AF15" s="1920"/>
      <c r="AG15" s="1920"/>
      <c r="AH15" s="1920"/>
      <c r="AI15" s="1920"/>
      <c r="AJ15" s="690"/>
      <c r="AK15" s="392"/>
      <c r="AL15" s="1919"/>
      <c r="AM15" s="1920"/>
      <c r="AN15" s="1920"/>
      <c r="AO15" s="1920"/>
      <c r="AP15" s="1920"/>
      <c r="AQ15" s="1920"/>
      <c r="AR15" s="1920"/>
      <c r="AS15" s="690"/>
      <c r="AT15" s="396"/>
      <c r="AU15" s="1919"/>
      <c r="AV15" s="1920"/>
      <c r="AW15" s="1920"/>
      <c r="AX15" s="1920"/>
      <c r="AY15" s="1920"/>
      <c r="AZ15" s="1920"/>
      <c r="BA15" s="690"/>
      <c r="BB15" s="396"/>
      <c r="BC15" s="1919"/>
      <c r="BD15" s="1920"/>
      <c r="BE15" s="1920"/>
      <c r="BF15" s="1920"/>
      <c r="BG15" s="1920"/>
      <c r="BH15" s="1920"/>
      <c r="BI15" s="690"/>
      <c r="BJ15" s="396"/>
      <c r="BK15" s="1919"/>
      <c r="BL15" s="1920"/>
      <c r="BM15" s="1920"/>
      <c r="BN15" s="1920"/>
      <c r="BO15" s="1920"/>
      <c r="BP15" s="1920"/>
      <c r="BQ15" s="1920"/>
      <c r="BR15" s="690"/>
      <c r="BS15" s="396"/>
      <c r="BT15" s="1919"/>
      <c r="BU15" s="1920"/>
      <c r="BV15" s="1920"/>
      <c r="BW15" s="1920"/>
      <c r="BX15" s="1920"/>
      <c r="BY15" s="1920"/>
      <c r="BZ15" s="690"/>
      <c r="CA15" s="396"/>
      <c r="CB15" s="1919"/>
      <c r="CC15" s="1920"/>
      <c r="CD15" s="1920"/>
      <c r="CE15" s="1920"/>
      <c r="CF15" s="1920"/>
      <c r="CG15" s="1920"/>
      <c r="CH15" s="690"/>
      <c r="CI15" s="396"/>
      <c r="CJ15" s="1919"/>
      <c r="CK15" s="1920"/>
      <c r="CL15" s="1920"/>
      <c r="CM15" s="1920"/>
      <c r="CN15" s="1920"/>
      <c r="CO15" s="1920"/>
      <c r="CP15" s="690"/>
      <c r="CQ15" s="688"/>
      <c r="CR15" s="1920"/>
      <c r="CS15" s="1920"/>
      <c r="CT15" s="1920"/>
      <c r="CU15" s="1920">
        <f>CR15-CS15</f>
        <v>0</v>
      </c>
      <c r="CV15" s="1920">
        <f>CR15-CT15</f>
        <v>0</v>
      </c>
      <c r="CW15" s="1920"/>
      <c r="CX15" s="1936" t="str">
        <f t="shared" si="0"/>
        <v>-</v>
      </c>
      <c r="CY15" s="106"/>
      <c r="CZ15" s="1920"/>
      <c r="DA15" s="1920"/>
      <c r="DB15" s="1920"/>
      <c r="DC15" s="1920"/>
      <c r="DD15" s="1920"/>
      <c r="DE15" s="390" t="e">
        <f>+CZ15/DD15-1</f>
        <v>#DIV/0!</v>
      </c>
      <c r="DF15" s="390" t="e">
        <f>+DA15/DD15-1</f>
        <v>#DIV/0!</v>
      </c>
      <c r="DG15" s="390" t="e">
        <f>+DB15/DD15-1</f>
        <v>#DIV/0!</v>
      </c>
      <c r="DH15" s="690" t="e">
        <f>+DC15/DD15-1</f>
        <v>#DIV/0!</v>
      </c>
      <c r="DI15" s="1194"/>
      <c r="DU15" s="389">
        <f t="shared" si="1"/>
        <v>0</v>
      </c>
      <c r="DV15" s="389">
        <f t="shared" si="2"/>
        <v>0</v>
      </c>
      <c r="DW15" s="389">
        <f t="shared" si="3"/>
        <v>0</v>
      </c>
    </row>
    <row r="16" spans="1:127" ht="15" customHeight="1">
      <c r="A16" s="578"/>
      <c r="B16" s="699" t="s">
        <v>1041</v>
      </c>
      <c r="C16" s="1918" t="s">
        <v>1053</v>
      </c>
      <c r="D16" s="1926"/>
      <c r="E16" s="1927"/>
      <c r="F16" s="1927"/>
      <c r="G16" s="1927"/>
      <c r="H16" s="1206"/>
      <c r="I16" s="277"/>
      <c r="J16" s="1926"/>
      <c r="K16" s="1927"/>
      <c r="L16" s="1927"/>
      <c r="M16" s="1927"/>
      <c r="N16" s="1206"/>
      <c r="O16" s="1928"/>
      <c r="P16" s="1926"/>
      <c r="Q16" s="1927"/>
      <c r="R16" s="1927"/>
      <c r="S16" s="1927"/>
      <c r="T16" s="1206"/>
      <c r="U16" s="546"/>
      <c r="V16" s="1926"/>
      <c r="W16" s="1927"/>
      <c r="X16" s="1927"/>
      <c r="Y16" s="1927"/>
      <c r="Z16" s="1927"/>
      <c r="AA16" s="1927"/>
      <c r="AB16" s="1206"/>
      <c r="AC16" s="546"/>
      <c r="AD16" s="1926"/>
      <c r="AE16" s="1927"/>
      <c r="AF16" s="1927"/>
      <c r="AG16" s="1927"/>
      <c r="AH16" s="1927"/>
      <c r="AI16" s="1927"/>
      <c r="AJ16" s="1206"/>
      <c r="AK16" s="546"/>
      <c r="AL16" s="1926"/>
      <c r="AM16" s="1927"/>
      <c r="AN16" s="1927"/>
      <c r="AO16" s="1927"/>
      <c r="AP16" s="1927"/>
      <c r="AQ16" s="1927"/>
      <c r="AR16" s="1927"/>
      <c r="AS16" s="1206"/>
      <c r="AT16" s="547"/>
      <c r="AU16" s="1926"/>
      <c r="AV16" s="1927"/>
      <c r="AW16" s="1927"/>
      <c r="AX16" s="1927"/>
      <c r="AY16" s="1927"/>
      <c r="AZ16" s="1927"/>
      <c r="BA16" s="1206"/>
      <c r="BB16" s="547"/>
      <c r="BC16" s="1926"/>
      <c r="BD16" s="1927"/>
      <c r="BE16" s="1927"/>
      <c r="BF16" s="1927"/>
      <c r="BG16" s="1927"/>
      <c r="BH16" s="1927"/>
      <c r="BI16" s="1206"/>
      <c r="BJ16" s="547"/>
      <c r="BK16" s="1926"/>
      <c r="BL16" s="1927"/>
      <c r="BM16" s="1927"/>
      <c r="BN16" s="1927"/>
      <c r="BO16" s="1927"/>
      <c r="BP16" s="1927"/>
      <c r="BQ16" s="1927"/>
      <c r="BR16" s="1206"/>
      <c r="BS16" s="547"/>
      <c r="BT16" s="1926"/>
      <c r="BU16" s="1927"/>
      <c r="BV16" s="1927"/>
      <c r="BW16" s="1927"/>
      <c r="BX16" s="1927"/>
      <c r="BY16" s="1927"/>
      <c r="BZ16" s="1206"/>
      <c r="CA16" s="547"/>
      <c r="CB16" s="1926"/>
      <c r="CC16" s="1927"/>
      <c r="CD16" s="1927"/>
      <c r="CE16" s="1927"/>
      <c r="CF16" s="1927"/>
      <c r="CG16" s="1927"/>
      <c r="CH16" s="1206"/>
      <c r="CI16" s="547"/>
      <c r="CJ16" s="1926"/>
      <c r="CK16" s="1927"/>
      <c r="CL16" s="1927"/>
      <c r="CM16" s="1927"/>
      <c r="CN16" s="1927"/>
      <c r="CO16" s="1927"/>
      <c r="CP16" s="1206"/>
      <c r="CQ16" s="411"/>
      <c r="CR16" s="1927"/>
      <c r="CS16" s="1927"/>
      <c r="CT16" s="1927"/>
      <c r="CU16" s="1927">
        <f>CR16-CS16</f>
        <v>0</v>
      </c>
      <c r="CV16" s="1927">
        <f>CR16-CT16</f>
        <v>0</v>
      </c>
      <c r="CW16" s="1927"/>
      <c r="CX16" s="788" t="str">
        <f t="shared" si="0"/>
        <v>-</v>
      </c>
      <c r="CY16" s="45"/>
      <c r="CZ16" s="1927"/>
      <c r="DA16" s="1927"/>
      <c r="DB16" s="1927"/>
      <c r="DC16" s="1927"/>
      <c r="DD16" s="1927"/>
      <c r="DE16" s="545" t="e">
        <f>+CZ16/DD16-1</f>
        <v>#DIV/0!</v>
      </c>
      <c r="DF16" s="545" t="e">
        <f>+DA16/DD16-1</f>
        <v>#DIV/0!</v>
      </c>
      <c r="DG16" s="545" t="e">
        <f>+DB16/DD16-1</f>
        <v>#DIV/0!</v>
      </c>
      <c r="DH16" s="1206" t="e">
        <f>+DC16/DD16-1</f>
        <v>#DIV/0!</v>
      </c>
      <c r="DI16" s="1194"/>
      <c r="DU16" s="389">
        <f t="shared" si="1"/>
        <v>0</v>
      </c>
      <c r="DV16" s="389">
        <f t="shared" si="2"/>
        <v>0</v>
      </c>
      <c r="DW16" s="389">
        <f t="shared" si="3"/>
        <v>0</v>
      </c>
    </row>
    <row r="17" spans="1:127" ht="15" customHeight="1">
      <c r="A17" s="579"/>
      <c r="B17" s="840" t="s">
        <v>1043</v>
      </c>
      <c r="C17" s="1918" t="s">
        <v>1054</v>
      </c>
      <c r="D17" s="1929"/>
      <c r="E17" s="966"/>
      <c r="F17" s="966"/>
      <c r="G17" s="966"/>
      <c r="H17" s="867"/>
      <c r="I17" s="277"/>
      <c r="J17" s="1929"/>
      <c r="K17" s="966"/>
      <c r="L17" s="966"/>
      <c r="M17" s="966"/>
      <c r="N17" s="867"/>
      <c r="O17" s="1930"/>
      <c r="P17" s="1929"/>
      <c r="Q17" s="966"/>
      <c r="R17" s="966"/>
      <c r="S17" s="966"/>
      <c r="T17" s="867"/>
      <c r="U17" s="411"/>
      <c r="V17" s="1929"/>
      <c r="W17" s="966"/>
      <c r="X17" s="966"/>
      <c r="Y17" s="966"/>
      <c r="Z17" s="966"/>
      <c r="AA17" s="966"/>
      <c r="AB17" s="867"/>
      <c r="AC17" s="411"/>
      <c r="AD17" s="1929"/>
      <c r="AE17" s="966"/>
      <c r="AF17" s="966"/>
      <c r="AG17" s="966"/>
      <c r="AH17" s="966"/>
      <c r="AI17" s="966"/>
      <c r="AJ17" s="867"/>
      <c r="AK17" s="411"/>
      <c r="AL17" s="1929"/>
      <c r="AM17" s="966"/>
      <c r="AN17" s="966"/>
      <c r="AO17" s="966"/>
      <c r="AP17" s="966"/>
      <c r="AQ17" s="966"/>
      <c r="AR17" s="966"/>
      <c r="AS17" s="867"/>
      <c r="AT17" s="412"/>
      <c r="AU17" s="1929"/>
      <c r="AV17" s="966"/>
      <c r="AW17" s="966"/>
      <c r="AX17" s="966"/>
      <c r="AY17" s="966"/>
      <c r="AZ17" s="966"/>
      <c r="BA17" s="867"/>
      <c r="BB17" s="412"/>
      <c r="BC17" s="1929"/>
      <c r="BD17" s="966"/>
      <c r="BE17" s="966"/>
      <c r="BF17" s="966"/>
      <c r="BG17" s="966"/>
      <c r="BH17" s="966"/>
      <c r="BI17" s="867"/>
      <c r="BJ17" s="412"/>
      <c r="BK17" s="1929"/>
      <c r="BL17" s="966"/>
      <c r="BM17" s="966"/>
      <c r="BN17" s="966"/>
      <c r="BO17" s="966"/>
      <c r="BP17" s="966"/>
      <c r="BQ17" s="966"/>
      <c r="BR17" s="867"/>
      <c r="BS17" s="412"/>
      <c r="BT17" s="1929"/>
      <c r="BU17" s="966"/>
      <c r="BV17" s="966"/>
      <c r="BW17" s="966"/>
      <c r="BX17" s="966"/>
      <c r="BY17" s="966"/>
      <c r="BZ17" s="867"/>
      <c r="CA17" s="412"/>
      <c r="CB17" s="1929"/>
      <c r="CC17" s="966"/>
      <c r="CD17" s="966"/>
      <c r="CE17" s="966"/>
      <c r="CF17" s="966"/>
      <c r="CG17" s="966"/>
      <c r="CH17" s="867"/>
      <c r="CI17" s="412"/>
      <c r="CJ17" s="1929"/>
      <c r="CK17" s="966"/>
      <c r="CL17" s="966"/>
      <c r="CM17" s="966"/>
      <c r="CN17" s="966"/>
      <c r="CO17" s="966"/>
      <c r="CP17" s="867"/>
      <c r="CQ17" s="411"/>
      <c r="CR17" s="966"/>
      <c r="CS17" s="966"/>
      <c r="CT17" s="966"/>
      <c r="CU17" s="966">
        <f>CR17-CS17</f>
        <v>0</v>
      </c>
      <c r="CV17" s="966">
        <f>CR17-CT17</f>
        <v>0</v>
      </c>
      <c r="CW17" s="145"/>
      <c r="CX17" s="788" t="str">
        <f t="shared" si="0"/>
        <v>-</v>
      </c>
      <c r="CY17" s="45"/>
      <c r="CZ17" s="966"/>
      <c r="DA17" s="966"/>
      <c r="DB17" s="966"/>
      <c r="DC17" s="966"/>
      <c r="DD17" s="966"/>
      <c r="DE17" s="245" t="e">
        <f>+CZ17/DD17-1</f>
        <v>#DIV/0!</v>
      </c>
      <c r="DF17" s="245" t="e">
        <f>+DA17/DD17-1</f>
        <v>#DIV/0!</v>
      </c>
      <c r="DG17" s="245" t="e">
        <f>+DB17/DD17-1</f>
        <v>#DIV/0!</v>
      </c>
      <c r="DH17" s="867" t="e">
        <f>+DC17/DD17-1</f>
        <v>#DIV/0!</v>
      </c>
      <c r="DI17" s="1194"/>
      <c r="DU17" s="389">
        <f t="shared" si="1"/>
        <v>0</v>
      </c>
      <c r="DV17" s="389">
        <f t="shared" si="2"/>
        <v>0</v>
      </c>
      <c r="DW17" s="389">
        <f t="shared" si="3"/>
        <v>0</v>
      </c>
    </row>
    <row r="18" spans="1:127" ht="5.25" customHeight="1">
      <c r="A18" s="589"/>
      <c r="B18" s="869"/>
      <c r="C18" s="1918" t="s">
        <v>1055</v>
      </c>
      <c r="D18" s="1931"/>
      <c r="E18" s="1932"/>
      <c r="F18" s="1932"/>
      <c r="G18" s="1932"/>
      <c r="H18" s="1933"/>
      <c r="I18" s="719"/>
      <c r="J18" s="1931"/>
      <c r="K18" s="1932"/>
      <c r="L18" s="1932"/>
      <c r="M18" s="1932"/>
      <c r="N18" s="1933"/>
      <c r="O18" s="1934"/>
      <c r="P18" s="1931"/>
      <c r="Q18" s="1932"/>
      <c r="R18" s="1932"/>
      <c r="S18" s="1932"/>
      <c r="T18" s="1933"/>
      <c r="U18" s="676"/>
      <c r="V18" s="1931"/>
      <c r="W18" s="1932"/>
      <c r="X18" s="1932"/>
      <c r="Y18" s="1932"/>
      <c r="Z18" s="1932"/>
      <c r="AA18" s="1932"/>
      <c r="AB18" s="1933"/>
      <c r="AC18" s="676"/>
      <c r="AD18" s="1931"/>
      <c r="AE18" s="1932"/>
      <c r="AF18" s="1932"/>
      <c r="AG18" s="1932"/>
      <c r="AH18" s="1932"/>
      <c r="AI18" s="1932"/>
      <c r="AJ18" s="1933"/>
      <c r="AK18" s="676"/>
      <c r="AL18" s="1931"/>
      <c r="AM18" s="1932"/>
      <c r="AN18" s="1932"/>
      <c r="AO18" s="1932"/>
      <c r="AP18" s="1932"/>
      <c r="AQ18" s="1932"/>
      <c r="AR18" s="1932"/>
      <c r="AS18" s="1933"/>
      <c r="AT18" s="865"/>
      <c r="AU18" s="1931"/>
      <c r="AV18" s="1932"/>
      <c r="AW18" s="1932"/>
      <c r="AX18" s="1932"/>
      <c r="AY18" s="1932"/>
      <c r="AZ18" s="1932"/>
      <c r="BA18" s="1933"/>
      <c r="BB18" s="865"/>
      <c r="BC18" s="1931"/>
      <c r="BD18" s="1932"/>
      <c r="BE18" s="1932"/>
      <c r="BF18" s="1932"/>
      <c r="BG18" s="1932"/>
      <c r="BH18" s="1932"/>
      <c r="BI18" s="1933"/>
      <c r="BJ18" s="865"/>
      <c r="BK18" s="1931"/>
      <c r="BL18" s="1932"/>
      <c r="BM18" s="1932"/>
      <c r="BN18" s="1932"/>
      <c r="BO18" s="1932"/>
      <c r="BP18" s="1932"/>
      <c r="BQ18" s="1932"/>
      <c r="BR18" s="1933"/>
      <c r="BS18" s="865"/>
      <c r="BT18" s="1931"/>
      <c r="BU18" s="1932"/>
      <c r="BV18" s="1932"/>
      <c r="BW18" s="1932"/>
      <c r="BX18" s="1932"/>
      <c r="BY18" s="1932"/>
      <c r="BZ18" s="1933"/>
      <c r="CA18" s="865"/>
      <c r="CB18" s="1931"/>
      <c r="CC18" s="1932"/>
      <c r="CD18" s="1932"/>
      <c r="CE18" s="1932"/>
      <c r="CF18" s="1932"/>
      <c r="CG18" s="1932"/>
      <c r="CH18" s="1933"/>
      <c r="CI18" s="865"/>
      <c r="CJ18" s="1931"/>
      <c r="CK18" s="1932"/>
      <c r="CL18" s="1932"/>
      <c r="CM18" s="1932"/>
      <c r="CN18" s="1932"/>
      <c r="CO18" s="1932"/>
      <c r="CP18" s="1933"/>
      <c r="CQ18" s="717"/>
      <c r="CR18" s="1932"/>
      <c r="CS18" s="1932"/>
      <c r="CT18" s="1932"/>
      <c r="CU18" s="1932"/>
      <c r="CV18" s="1932"/>
      <c r="CW18" s="1932"/>
      <c r="CX18" s="867" t="str">
        <f t="shared" si="0"/>
        <v>-</v>
      </c>
      <c r="CY18" s="106"/>
      <c r="CZ18" s="1932"/>
      <c r="DA18" s="1932"/>
      <c r="DB18" s="1932"/>
      <c r="DC18" s="1932"/>
      <c r="DD18" s="1932"/>
      <c r="DE18" s="941"/>
      <c r="DF18" s="941"/>
      <c r="DG18" s="941"/>
      <c r="DH18" s="1933"/>
      <c r="DI18" s="1194"/>
      <c r="DU18" s="389">
        <f t="shared" si="1"/>
        <v>0</v>
      </c>
      <c r="DV18" s="389">
        <f t="shared" si="2"/>
        <v>0</v>
      </c>
      <c r="DW18" s="389">
        <f t="shared" si="3"/>
        <v>0</v>
      </c>
    </row>
    <row r="19" spans="1:127" ht="15" customHeight="1">
      <c r="A19" s="685" t="s">
        <v>1056</v>
      </c>
      <c r="B19" s="692"/>
      <c r="C19" s="1918" t="s">
        <v>1057</v>
      </c>
      <c r="D19" s="1937"/>
      <c r="E19" s="1920"/>
      <c r="F19" s="1920"/>
      <c r="G19" s="1920"/>
      <c r="H19" s="690"/>
      <c r="I19" s="1935"/>
      <c r="J19" s="1937"/>
      <c r="K19" s="1920"/>
      <c r="L19" s="1920"/>
      <c r="M19" s="1920"/>
      <c r="N19" s="690"/>
      <c r="O19" s="1075"/>
      <c r="P19" s="1937"/>
      <c r="Q19" s="1920"/>
      <c r="R19" s="1920"/>
      <c r="S19" s="1920"/>
      <c r="T19" s="690"/>
      <c r="U19" s="392"/>
      <c r="V19" s="1937"/>
      <c r="W19" s="1920"/>
      <c r="X19" s="1920"/>
      <c r="Y19" s="1920"/>
      <c r="Z19" s="1920"/>
      <c r="AA19" s="1920"/>
      <c r="AB19" s="690"/>
      <c r="AC19" s="392"/>
      <c r="AD19" s="1937"/>
      <c r="AE19" s="1920"/>
      <c r="AF19" s="1920"/>
      <c r="AG19" s="1920"/>
      <c r="AH19" s="1920"/>
      <c r="AI19" s="1920"/>
      <c r="AJ19" s="690"/>
      <c r="AK19" s="392"/>
      <c r="AL19" s="1937"/>
      <c r="AM19" s="1920"/>
      <c r="AN19" s="1920"/>
      <c r="AO19" s="1920"/>
      <c r="AP19" s="1920"/>
      <c r="AQ19" s="1920"/>
      <c r="AR19" s="1920"/>
      <c r="AS19" s="690"/>
      <c r="AT19" s="396"/>
      <c r="AU19" s="1937"/>
      <c r="AV19" s="1920"/>
      <c r="AW19" s="1920"/>
      <c r="AX19" s="1920"/>
      <c r="AY19" s="1920"/>
      <c r="AZ19" s="1920"/>
      <c r="BA19" s="690"/>
      <c r="BB19" s="396"/>
      <c r="BC19" s="1937"/>
      <c r="BD19" s="1920"/>
      <c r="BE19" s="1920"/>
      <c r="BF19" s="1920"/>
      <c r="BG19" s="1920"/>
      <c r="BH19" s="1920"/>
      <c r="BI19" s="690"/>
      <c r="BJ19" s="396"/>
      <c r="BK19" s="1937"/>
      <c r="BL19" s="1920"/>
      <c r="BM19" s="1920"/>
      <c r="BN19" s="1920"/>
      <c r="BO19" s="1920"/>
      <c r="BP19" s="1920"/>
      <c r="BQ19" s="1920"/>
      <c r="BR19" s="690"/>
      <c r="BS19" s="396"/>
      <c r="BT19" s="1937"/>
      <c r="BU19" s="1920"/>
      <c r="BV19" s="1920"/>
      <c r="BW19" s="1920"/>
      <c r="BX19" s="1920"/>
      <c r="BY19" s="1920"/>
      <c r="BZ19" s="690"/>
      <c r="CA19" s="396"/>
      <c r="CB19" s="1937"/>
      <c r="CC19" s="1920"/>
      <c r="CD19" s="1920"/>
      <c r="CE19" s="1920"/>
      <c r="CF19" s="1920"/>
      <c r="CG19" s="1920"/>
      <c r="CH19" s="690"/>
      <c r="CI19" s="396"/>
      <c r="CJ19" s="1937"/>
      <c r="CK19" s="1920"/>
      <c r="CL19" s="1920"/>
      <c r="CM19" s="1920"/>
      <c r="CN19" s="1920"/>
      <c r="CO19" s="1920"/>
      <c r="CP19" s="690"/>
      <c r="CQ19" s="688"/>
      <c r="CR19" s="1923"/>
      <c r="CS19" s="1920"/>
      <c r="CT19" s="1920"/>
      <c r="CU19" s="1920">
        <f t="shared" ref="CU19:CU25" si="4">CR19-CS19</f>
        <v>0</v>
      </c>
      <c r="CV19" s="1920">
        <f t="shared" ref="CV19:CV25" si="5">CR19-CT19</f>
        <v>0</v>
      </c>
      <c r="CW19" s="1920"/>
      <c r="CX19" s="1938" t="str">
        <f t="shared" si="0"/>
        <v>-</v>
      </c>
      <c r="CY19" s="106"/>
      <c r="CZ19" s="1920"/>
      <c r="DA19" s="1920"/>
      <c r="DB19" s="1920"/>
      <c r="DC19" s="1920"/>
      <c r="DD19" s="1920"/>
      <c r="DE19" s="390" t="e">
        <f t="shared" ref="DE19:DE25" si="6">+CZ19/DD19-1</f>
        <v>#DIV/0!</v>
      </c>
      <c r="DF19" s="390" t="e">
        <f t="shared" ref="DF19:DF25" si="7">+DA19/DD19-1</f>
        <v>#DIV/0!</v>
      </c>
      <c r="DG19" s="390" t="e">
        <f t="shared" ref="DG19:DG25" si="8">+DB19/DD19-1</f>
        <v>#DIV/0!</v>
      </c>
      <c r="DH19" s="690" t="e">
        <f t="shared" ref="DH19:DH25" si="9">+DC19/DD19-1</f>
        <v>#DIV/0!</v>
      </c>
      <c r="DI19" s="1194"/>
      <c r="DU19" s="389">
        <f t="shared" si="1"/>
        <v>0</v>
      </c>
      <c r="DV19" s="389">
        <f t="shared" si="2"/>
        <v>0</v>
      </c>
      <c r="DW19" s="389">
        <f t="shared" si="3"/>
        <v>0</v>
      </c>
    </row>
    <row r="20" spans="1:127" ht="15" customHeight="1">
      <c r="A20" s="578"/>
      <c r="B20" s="699" t="s">
        <v>1058</v>
      </c>
      <c r="C20" s="1918" t="s">
        <v>1059</v>
      </c>
      <c r="D20" s="1939"/>
      <c r="E20" s="1940"/>
      <c r="F20" s="1940"/>
      <c r="G20" s="1940"/>
      <c r="H20" s="1941"/>
      <c r="I20" s="1942"/>
      <c r="J20" s="1939"/>
      <c r="K20" s="1940"/>
      <c r="L20" s="1940"/>
      <c r="M20" s="1940"/>
      <c r="N20" s="1941"/>
      <c r="O20" s="1943"/>
      <c r="P20" s="1939"/>
      <c r="Q20" s="1940"/>
      <c r="R20" s="1940"/>
      <c r="S20" s="1940"/>
      <c r="T20" s="1941"/>
      <c r="U20" s="1944"/>
      <c r="V20" s="1939"/>
      <c r="W20" s="1940"/>
      <c r="X20" s="1940"/>
      <c r="Y20" s="1940"/>
      <c r="Z20" s="1940"/>
      <c r="AA20" s="1940"/>
      <c r="AB20" s="1941"/>
      <c r="AC20" s="1944"/>
      <c r="AD20" s="1939"/>
      <c r="AE20" s="1940"/>
      <c r="AF20" s="1940"/>
      <c r="AG20" s="1940"/>
      <c r="AH20" s="1940"/>
      <c r="AI20" s="1940"/>
      <c r="AJ20" s="1941"/>
      <c r="AK20" s="1944"/>
      <c r="AL20" s="1939"/>
      <c r="AM20" s="1940"/>
      <c r="AN20" s="1940"/>
      <c r="AO20" s="1940"/>
      <c r="AP20" s="1940"/>
      <c r="AQ20" s="1940"/>
      <c r="AR20" s="1940"/>
      <c r="AS20" s="1941"/>
      <c r="AT20" s="1945"/>
      <c r="AU20" s="1939"/>
      <c r="AV20" s="1940"/>
      <c r="AW20" s="1940"/>
      <c r="AX20" s="1940"/>
      <c r="AY20" s="1940"/>
      <c r="AZ20" s="1940"/>
      <c r="BA20" s="1941"/>
      <c r="BB20" s="1945"/>
      <c r="BC20" s="1939"/>
      <c r="BD20" s="1940"/>
      <c r="BE20" s="1940"/>
      <c r="BF20" s="1940"/>
      <c r="BG20" s="1940"/>
      <c r="BH20" s="1940"/>
      <c r="BI20" s="1941"/>
      <c r="BJ20" s="1945"/>
      <c r="BK20" s="1939"/>
      <c r="BL20" s="1940"/>
      <c r="BM20" s="1940"/>
      <c r="BN20" s="1940"/>
      <c r="BO20" s="1940"/>
      <c r="BP20" s="1940"/>
      <c r="BQ20" s="1940"/>
      <c r="BR20" s="1941"/>
      <c r="BS20" s="1945"/>
      <c r="BT20" s="1939"/>
      <c r="BU20" s="1940"/>
      <c r="BV20" s="1940"/>
      <c r="BW20" s="1940"/>
      <c r="BX20" s="1940"/>
      <c r="BY20" s="1940"/>
      <c r="BZ20" s="1941"/>
      <c r="CA20" s="1945"/>
      <c r="CB20" s="1939"/>
      <c r="CC20" s="1940"/>
      <c r="CD20" s="1940"/>
      <c r="CE20" s="1940"/>
      <c r="CF20" s="1940"/>
      <c r="CG20" s="1940"/>
      <c r="CH20" s="1941"/>
      <c r="CI20" s="1945"/>
      <c r="CJ20" s="1939"/>
      <c r="CK20" s="1940"/>
      <c r="CL20" s="1940"/>
      <c r="CM20" s="1940"/>
      <c r="CN20" s="1940"/>
      <c r="CO20" s="1940"/>
      <c r="CP20" s="1941"/>
      <c r="CQ20" s="1946"/>
      <c r="CR20" s="1940"/>
      <c r="CS20" s="1940"/>
      <c r="CT20" s="1940"/>
      <c r="CU20" s="1940">
        <f t="shared" si="4"/>
        <v>0</v>
      </c>
      <c r="CV20" s="1940">
        <f t="shared" si="5"/>
        <v>0</v>
      </c>
      <c r="CW20" s="1940"/>
      <c r="CX20" s="788" t="str">
        <f t="shared" si="0"/>
        <v>-</v>
      </c>
      <c r="CY20" s="45"/>
      <c r="CZ20" s="1940"/>
      <c r="DA20" s="1940"/>
      <c r="DB20" s="1940"/>
      <c r="DC20" s="1947"/>
      <c r="DD20" s="1940"/>
      <c r="DE20" s="1948" t="e">
        <f t="shared" si="6"/>
        <v>#DIV/0!</v>
      </c>
      <c r="DF20" s="1948" t="e">
        <f t="shared" si="7"/>
        <v>#DIV/0!</v>
      </c>
      <c r="DG20" s="1948" t="e">
        <f t="shared" si="8"/>
        <v>#DIV/0!</v>
      </c>
      <c r="DH20" s="1941" t="e">
        <f t="shared" si="9"/>
        <v>#DIV/0!</v>
      </c>
      <c r="DI20" s="1194"/>
      <c r="DU20" s="389">
        <f t="shared" si="1"/>
        <v>0</v>
      </c>
      <c r="DV20" s="389">
        <f t="shared" si="2"/>
        <v>0</v>
      </c>
      <c r="DW20" s="389">
        <f t="shared" si="3"/>
        <v>0</v>
      </c>
    </row>
    <row r="21" spans="1:127" ht="15" customHeight="1">
      <c r="A21" s="579"/>
      <c r="B21" s="1949" t="s">
        <v>1060</v>
      </c>
      <c r="C21" s="1918" t="s">
        <v>1061</v>
      </c>
      <c r="D21" s="1950"/>
      <c r="E21" s="966"/>
      <c r="F21" s="966"/>
      <c r="G21" s="966"/>
      <c r="H21" s="867"/>
      <c r="I21" s="277"/>
      <c r="J21" s="1950"/>
      <c r="K21" s="966"/>
      <c r="L21" s="966"/>
      <c r="M21" s="966"/>
      <c r="N21" s="867"/>
      <c r="O21" s="1930"/>
      <c r="P21" s="1950"/>
      <c r="Q21" s="966"/>
      <c r="R21" s="966"/>
      <c r="S21" s="966"/>
      <c r="T21" s="867"/>
      <c r="U21" s="411"/>
      <c r="V21" s="1950"/>
      <c r="W21" s="966"/>
      <c r="X21" s="966"/>
      <c r="Y21" s="966"/>
      <c r="Z21" s="966"/>
      <c r="AA21" s="966"/>
      <c r="AB21" s="867"/>
      <c r="AC21" s="411"/>
      <c r="AD21" s="1950"/>
      <c r="AE21" s="966"/>
      <c r="AF21" s="966"/>
      <c r="AG21" s="966"/>
      <c r="AH21" s="966"/>
      <c r="AI21" s="966"/>
      <c r="AJ21" s="867"/>
      <c r="AK21" s="411"/>
      <c r="AL21" s="1950"/>
      <c r="AM21" s="966"/>
      <c r="AN21" s="966"/>
      <c r="AO21" s="966"/>
      <c r="AP21" s="966"/>
      <c r="AQ21" s="966"/>
      <c r="AR21" s="966"/>
      <c r="AS21" s="867"/>
      <c r="AT21" s="412"/>
      <c r="AU21" s="1950"/>
      <c r="AV21" s="966"/>
      <c r="AW21" s="966"/>
      <c r="AX21" s="966"/>
      <c r="AY21" s="966"/>
      <c r="AZ21" s="966"/>
      <c r="BA21" s="867"/>
      <c r="BB21" s="412"/>
      <c r="BC21" s="1950"/>
      <c r="BD21" s="966"/>
      <c r="BE21" s="966"/>
      <c r="BF21" s="966"/>
      <c r="BG21" s="966"/>
      <c r="BH21" s="966"/>
      <c r="BI21" s="867"/>
      <c r="BJ21" s="412"/>
      <c r="BK21" s="1950"/>
      <c r="BL21" s="966"/>
      <c r="BM21" s="966"/>
      <c r="BN21" s="966"/>
      <c r="BO21" s="966"/>
      <c r="BP21" s="966"/>
      <c r="BQ21" s="966"/>
      <c r="BR21" s="867"/>
      <c r="BS21" s="412"/>
      <c r="BT21" s="1950"/>
      <c r="BU21" s="966"/>
      <c r="BV21" s="966"/>
      <c r="BW21" s="966"/>
      <c r="BX21" s="966"/>
      <c r="BY21" s="966"/>
      <c r="BZ21" s="867"/>
      <c r="CA21" s="412"/>
      <c r="CB21" s="1950"/>
      <c r="CC21" s="966"/>
      <c r="CD21" s="966"/>
      <c r="CE21" s="966"/>
      <c r="CF21" s="966"/>
      <c r="CG21" s="966"/>
      <c r="CH21" s="867"/>
      <c r="CI21" s="412"/>
      <c r="CJ21" s="1950"/>
      <c r="CK21" s="966"/>
      <c r="CL21" s="966"/>
      <c r="CM21" s="966"/>
      <c r="CN21" s="966"/>
      <c r="CO21" s="966"/>
      <c r="CP21" s="867"/>
      <c r="CQ21" s="411"/>
      <c r="CR21" s="1951"/>
      <c r="CS21" s="966"/>
      <c r="CT21" s="966"/>
      <c r="CU21" s="966">
        <f t="shared" si="4"/>
        <v>0</v>
      </c>
      <c r="CV21" s="966">
        <f t="shared" si="5"/>
        <v>0</v>
      </c>
      <c r="CW21" s="966"/>
      <c r="CX21" s="788" t="str">
        <f t="shared" si="0"/>
        <v>-</v>
      </c>
      <c r="CY21" s="45"/>
      <c r="CZ21" s="966"/>
      <c r="DA21" s="966"/>
      <c r="DB21" s="966"/>
      <c r="DC21" s="966"/>
      <c r="DD21" s="966"/>
      <c r="DE21" s="245" t="e">
        <f t="shared" si="6"/>
        <v>#DIV/0!</v>
      </c>
      <c r="DF21" s="245" t="e">
        <f t="shared" si="7"/>
        <v>#DIV/0!</v>
      </c>
      <c r="DG21" s="245" t="e">
        <f t="shared" si="8"/>
        <v>#DIV/0!</v>
      </c>
      <c r="DH21" s="867" t="e">
        <f t="shared" si="9"/>
        <v>#DIV/0!</v>
      </c>
      <c r="DI21" s="1194"/>
      <c r="DU21" s="389">
        <f t="shared" si="1"/>
        <v>0</v>
      </c>
      <c r="DV21" s="389">
        <f t="shared" si="2"/>
        <v>0</v>
      </c>
      <c r="DW21" s="389">
        <f t="shared" si="3"/>
        <v>0</v>
      </c>
    </row>
    <row r="22" spans="1:127" ht="15" customHeight="1">
      <c r="A22" s="579"/>
      <c r="B22" s="1949" t="s">
        <v>1062</v>
      </c>
      <c r="C22" s="1918" t="s">
        <v>1063</v>
      </c>
      <c r="D22" s="1929"/>
      <c r="E22" s="966"/>
      <c r="F22" s="966"/>
      <c r="G22" s="966"/>
      <c r="H22" s="867"/>
      <c r="I22" s="277"/>
      <c r="J22" s="1929"/>
      <c r="K22" s="966"/>
      <c r="L22" s="966"/>
      <c r="M22" s="966"/>
      <c r="N22" s="867"/>
      <c r="O22" s="1930"/>
      <c r="P22" s="1929"/>
      <c r="Q22" s="966"/>
      <c r="R22" s="966"/>
      <c r="S22" s="966"/>
      <c r="T22" s="867"/>
      <c r="U22" s="411"/>
      <c r="V22" s="1929"/>
      <c r="W22" s="966"/>
      <c r="X22" s="966"/>
      <c r="Y22" s="966"/>
      <c r="Z22" s="966"/>
      <c r="AA22" s="966"/>
      <c r="AB22" s="867"/>
      <c r="AC22" s="411"/>
      <c r="AD22" s="1929"/>
      <c r="AE22" s="966"/>
      <c r="AF22" s="966"/>
      <c r="AG22" s="966"/>
      <c r="AH22" s="966"/>
      <c r="AI22" s="966"/>
      <c r="AJ22" s="867"/>
      <c r="AK22" s="411"/>
      <c r="AL22" s="1929"/>
      <c r="AM22" s="966"/>
      <c r="AN22" s="966"/>
      <c r="AO22" s="966"/>
      <c r="AP22" s="966"/>
      <c r="AQ22" s="966"/>
      <c r="AR22" s="966"/>
      <c r="AS22" s="867"/>
      <c r="AT22" s="412"/>
      <c r="AU22" s="1929"/>
      <c r="AV22" s="966"/>
      <c r="AW22" s="966"/>
      <c r="AX22" s="966"/>
      <c r="AY22" s="966"/>
      <c r="AZ22" s="966"/>
      <c r="BA22" s="867"/>
      <c r="BB22" s="412"/>
      <c r="BC22" s="1929"/>
      <c r="BD22" s="966"/>
      <c r="BE22" s="966"/>
      <c r="BF22" s="966"/>
      <c r="BG22" s="966"/>
      <c r="BH22" s="966"/>
      <c r="BI22" s="867"/>
      <c r="BJ22" s="412"/>
      <c r="BK22" s="1929"/>
      <c r="BL22" s="966"/>
      <c r="BM22" s="966"/>
      <c r="BN22" s="966"/>
      <c r="BO22" s="966"/>
      <c r="BP22" s="966"/>
      <c r="BQ22" s="966"/>
      <c r="BR22" s="867"/>
      <c r="BS22" s="412"/>
      <c r="BT22" s="1929"/>
      <c r="BU22" s="966"/>
      <c r="BV22" s="966"/>
      <c r="BW22" s="966"/>
      <c r="BX22" s="966"/>
      <c r="BY22" s="966"/>
      <c r="BZ22" s="867"/>
      <c r="CA22" s="412"/>
      <c r="CB22" s="1929"/>
      <c r="CC22" s="966"/>
      <c r="CD22" s="966"/>
      <c r="CE22" s="966"/>
      <c r="CF22" s="966"/>
      <c r="CG22" s="966"/>
      <c r="CH22" s="867"/>
      <c r="CI22" s="412"/>
      <c r="CJ22" s="1929"/>
      <c r="CK22" s="966"/>
      <c r="CL22" s="966"/>
      <c r="CM22" s="966"/>
      <c r="CN22" s="966"/>
      <c r="CO22" s="966"/>
      <c r="CP22" s="867"/>
      <c r="CQ22" s="411"/>
      <c r="CR22" s="966"/>
      <c r="CS22" s="966"/>
      <c r="CT22" s="966"/>
      <c r="CU22" s="966">
        <f t="shared" si="4"/>
        <v>0</v>
      </c>
      <c r="CV22" s="966">
        <f t="shared" si="5"/>
        <v>0</v>
      </c>
      <c r="CW22" s="966"/>
      <c r="CX22" s="788" t="str">
        <f t="shared" si="0"/>
        <v>-</v>
      </c>
      <c r="CY22" s="45"/>
      <c r="CZ22" s="966"/>
      <c r="DA22" s="966"/>
      <c r="DB22" s="966"/>
      <c r="DC22" s="966"/>
      <c r="DD22" s="966"/>
      <c r="DE22" s="245" t="e">
        <f t="shared" si="6"/>
        <v>#DIV/0!</v>
      </c>
      <c r="DF22" s="245" t="e">
        <f t="shared" si="7"/>
        <v>#DIV/0!</v>
      </c>
      <c r="DG22" s="245" t="e">
        <f t="shared" si="8"/>
        <v>#DIV/0!</v>
      </c>
      <c r="DH22" s="867" t="e">
        <f t="shared" si="9"/>
        <v>#DIV/0!</v>
      </c>
      <c r="DI22" s="1194"/>
      <c r="DU22" s="389">
        <f t="shared" si="1"/>
        <v>0</v>
      </c>
      <c r="DV22" s="389">
        <f t="shared" si="2"/>
        <v>0</v>
      </c>
      <c r="DW22" s="389">
        <f t="shared" si="3"/>
        <v>0</v>
      </c>
    </row>
    <row r="23" spans="1:127" ht="15" customHeight="1">
      <c r="A23" s="579"/>
      <c r="B23" s="840" t="s">
        <v>1064</v>
      </c>
      <c r="C23" s="1918" t="s">
        <v>1065</v>
      </c>
      <c r="D23" s="1952"/>
      <c r="E23" s="1953"/>
      <c r="F23" s="1953"/>
      <c r="G23" s="1953"/>
      <c r="H23" s="1954"/>
      <c r="I23" s="1942"/>
      <c r="J23" s="1952"/>
      <c r="K23" s="1953"/>
      <c r="L23" s="1953"/>
      <c r="M23" s="1953"/>
      <c r="N23" s="1954"/>
      <c r="O23" s="1955"/>
      <c r="P23" s="1952"/>
      <c r="Q23" s="1953"/>
      <c r="R23" s="1953"/>
      <c r="S23" s="1953"/>
      <c r="T23" s="1954"/>
      <c r="U23" s="1946"/>
      <c r="V23" s="1952"/>
      <c r="W23" s="1953"/>
      <c r="X23" s="1953"/>
      <c r="Y23" s="1953"/>
      <c r="Z23" s="1953"/>
      <c r="AA23" s="1953"/>
      <c r="AB23" s="1954"/>
      <c r="AC23" s="1946"/>
      <c r="AD23" s="1952"/>
      <c r="AE23" s="1953"/>
      <c r="AF23" s="1953"/>
      <c r="AG23" s="1953"/>
      <c r="AH23" s="1953"/>
      <c r="AI23" s="1953"/>
      <c r="AJ23" s="1954"/>
      <c r="AK23" s="1946"/>
      <c r="AL23" s="1952"/>
      <c r="AM23" s="1953"/>
      <c r="AN23" s="1953"/>
      <c r="AO23" s="1953"/>
      <c r="AP23" s="1953"/>
      <c r="AQ23" s="1953"/>
      <c r="AR23" s="1953"/>
      <c r="AS23" s="1954"/>
      <c r="AT23" s="1956"/>
      <c r="AU23" s="1952"/>
      <c r="AV23" s="1953"/>
      <c r="AW23" s="1953"/>
      <c r="AX23" s="1953"/>
      <c r="AY23" s="1953"/>
      <c r="AZ23" s="1953"/>
      <c r="BA23" s="1954"/>
      <c r="BB23" s="1956"/>
      <c r="BC23" s="1952"/>
      <c r="BD23" s="1953"/>
      <c r="BE23" s="1953"/>
      <c r="BF23" s="1953"/>
      <c r="BG23" s="1953"/>
      <c r="BH23" s="1953"/>
      <c r="BI23" s="1954"/>
      <c r="BJ23" s="1956"/>
      <c r="BK23" s="1952"/>
      <c r="BL23" s="1953"/>
      <c r="BM23" s="1953"/>
      <c r="BN23" s="1953"/>
      <c r="BO23" s="1953"/>
      <c r="BP23" s="1953"/>
      <c r="BQ23" s="1953"/>
      <c r="BR23" s="1954"/>
      <c r="BS23" s="1956"/>
      <c r="BT23" s="1952"/>
      <c r="BU23" s="1953"/>
      <c r="BV23" s="1953"/>
      <c r="BW23" s="1953"/>
      <c r="BX23" s="1953"/>
      <c r="BY23" s="1953"/>
      <c r="BZ23" s="1954"/>
      <c r="CA23" s="1956"/>
      <c r="CB23" s="1952"/>
      <c r="CC23" s="1953"/>
      <c r="CD23" s="1953"/>
      <c r="CE23" s="1953"/>
      <c r="CF23" s="1953"/>
      <c r="CG23" s="1953"/>
      <c r="CH23" s="1954"/>
      <c r="CI23" s="1956"/>
      <c r="CJ23" s="1952"/>
      <c r="CK23" s="1953"/>
      <c r="CL23" s="1953"/>
      <c r="CM23" s="1953"/>
      <c r="CN23" s="1953"/>
      <c r="CO23" s="1953"/>
      <c r="CP23" s="1954"/>
      <c r="CQ23" s="1946"/>
      <c r="CR23" s="1953"/>
      <c r="CS23" s="1953"/>
      <c r="CT23" s="1953"/>
      <c r="CU23" s="1953">
        <f t="shared" si="4"/>
        <v>0</v>
      </c>
      <c r="CV23" s="1953">
        <f t="shared" si="5"/>
        <v>0</v>
      </c>
      <c r="CW23" s="1953"/>
      <c r="CX23" s="788" t="str">
        <f t="shared" si="0"/>
        <v>-</v>
      </c>
      <c r="CY23" s="45"/>
      <c r="CZ23" s="1953"/>
      <c r="DA23" s="1953"/>
      <c r="DB23" s="1953"/>
      <c r="DC23" s="1953"/>
      <c r="DD23" s="1953"/>
      <c r="DE23" s="1957" t="e">
        <f t="shared" si="6"/>
        <v>#DIV/0!</v>
      </c>
      <c r="DF23" s="1957" t="e">
        <f t="shared" si="7"/>
        <v>#DIV/0!</v>
      </c>
      <c r="DG23" s="1957" t="e">
        <f t="shared" si="8"/>
        <v>#DIV/0!</v>
      </c>
      <c r="DH23" s="1954" t="e">
        <f t="shared" si="9"/>
        <v>#DIV/0!</v>
      </c>
      <c r="DI23" s="1194"/>
      <c r="DU23" s="389">
        <f t="shared" si="1"/>
        <v>0</v>
      </c>
      <c r="DV23" s="389">
        <f t="shared" si="2"/>
        <v>0</v>
      </c>
      <c r="DW23" s="389">
        <f t="shared" si="3"/>
        <v>0</v>
      </c>
    </row>
    <row r="24" spans="1:127" ht="15" customHeight="1">
      <c r="A24" s="579"/>
      <c r="B24" s="1949" t="s">
        <v>1060</v>
      </c>
      <c r="C24" s="1918" t="s">
        <v>1066</v>
      </c>
      <c r="D24" s="1929"/>
      <c r="E24" s="966"/>
      <c r="F24" s="966"/>
      <c r="G24" s="966"/>
      <c r="H24" s="867"/>
      <c r="I24" s="277"/>
      <c r="J24" s="1929"/>
      <c r="K24" s="966"/>
      <c r="L24" s="966"/>
      <c r="M24" s="966"/>
      <c r="N24" s="867"/>
      <c r="O24" s="1930"/>
      <c r="P24" s="1929"/>
      <c r="Q24" s="966"/>
      <c r="R24" s="966"/>
      <c r="S24" s="966"/>
      <c r="T24" s="867"/>
      <c r="U24" s="411"/>
      <c r="V24" s="1929"/>
      <c r="W24" s="966"/>
      <c r="X24" s="966"/>
      <c r="Y24" s="966"/>
      <c r="Z24" s="966"/>
      <c r="AA24" s="966"/>
      <c r="AB24" s="867"/>
      <c r="AC24" s="411"/>
      <c r="AD24" s="1929"/>
      <c r="AE24" s="966"/>
      <c r="AF24" s="966"/>
      <c r="AG24" s="966"/>
      <c r="AH24" s="966"/>
      <c r="AI24" s="966"/>
      <c r="AJ24" s="867"/>
      <c r="AK24" s="411"/>
      <c r="AL24" s="1929"/>
      <c r="AM24" s="966"/>
      <c r="AN24" s="966"/>
      <c r="AO24" s="966"/>
      <c r="AP24" s="966"/>
      <c r="AQ24" s="966"/>
      <c r="AR24" s="966"/>
      <c r="AS24" s="867"/>
      <c r="AT24" s="412"/>
      <c r="AU24" s="1929"/>
      <c r="AV24" s="966"/>
      <c r="AW24" s="966"/>
      <c r="AX24" s="966"/>
      <c r="AY24" s="966"/>
      <c r="AZ24" s="966"/>
      <c r="BA24" s="867"/>
      <c r="BB24" s="412"/>
      <c r="BC24" s="1929"/>
      <c r="BD24" s="966"/>
      <c r="BE24" s="966"/>
      <c r="BF24" s="966"/>
      <c r="BG24" s="966"/>
      <c r="BH24" s="966"/>
      <c r="BI24" s="867"/>
      <c r="BJ24" s="412"/>
      <c r="BK24" s="1929"/>
      <c r="BL24" s="966"/>
      <c r="BM24" s="966"/>
      <c r="BN24" s="966"/>
      <c r="BO24" s="966"/>
      <c r="BP24" s="966"/>
      <c r="BQ24" s="966"/>
      <c r="BR24" s="867"/>
      <c r="BS24" s="412"/>
      <c r="BT24" s="1929"/>
      <c r="BU24" s="966"/>
      <c r="BV24" s="966"/>
      <c r="BW24" s="966"/>
      <c r="BX24" s="966"/>
      <c r="BY24" s="966"/>
      <c r="BZ24" s="867"/>
      <c r="CA24" s="412"/>
      <c r="CB24" s="1929"/>
      <c r="CC24" s="966"/>
      <c r="CD24" s="966"/>
      <c r="CE24" s="966"/>
      <c r="CF24" s="966"/>
      <c r="CG24" s="966"/>
      <c r="CH24" s="867"/>
      <c r="CI24" s="412"/>
      <c r="CJ24" s="1929"/>
      <c r="CK24" s="966"/>
      <c r="CL24" s="966"/>
      <c r="CM24" s="966"/>
      <c r="CN24" s="966"/>
      <c r="CO24" s="966"/>
      <c r="CP24" s="867"/>
      <c r="CQ24" s="411"/>
      <c r="CR24" s="966"/>
      <c r="CS24" s="966"/>
      <c r="CT24" s="966"/>
      <c r="CU24" s="966">
        <f t="shared" si="4"/>
        <v>0</v>
      </c>
      <c r="CV24" s="966">
        <f t="shared" si="5"/>
        <v>0</v>
      </c>
      <c r="CW24" s="966"/>
      <c r="CX24" s="788" t="str">
        <f t="shared" si="0"/>
        <v>-</v>
      </c>
      <c r="CY24" s="45"/>
      <c r="CZ24" s="966"/>
      <c r="DA24" s="966"/>
      <c r="DB24" s="966"/>
      <c r="DC24" s="966"/>
      <c r="DD24" s="966"/>
      <c r="DE24" s="245" t="e">
        <f t="shared" si="6"/>
        <v>#DIV/0!</v>
      </c>
      <c r="DF24" s="245" t="e">
        <f t="shared" si="7"/>
        <v>#DIV/0!</v>
      </c>
      <c r="DG24" s="245" t="e">
        <f t="shared" si="8"/>
        <v>#DIV/0!</v>
      </c>
      <c r="DH24" s="867" t="e">
        <f t="shared" si="9"/>
        <v>#DIV/0!</v>
      </c>
      <c r="DI24" s="1194"/>
      <c r="DU24" s="389">
        <f t="shared" si="1"/>
        <v>0</v>
      </c>
      <c r="DV24" s="389">
        <f t="shared" si="2"/>
        <v>0</v>
      </c>
      <c r="DW24" s="389">
        <f t="shared" si="3"/>
        <v>0</v>
      </c>
    </row>
    <row r="25" spans="1:127" ht="15" customHeight="1">
      <c r="A25" s="579"/>
      <c r="B25" s="1949" t="s">
        <v>1062</v>
      </c>
      <c r="C25" s="1918" t="s">
        <v>1067</v>
      </c>
      <c r="D25" s="1929"/>
      <c r="E25" s="966"/>
      <c r="F25" s="966"/>
      <c r="G25" s="966"/>
      <c r="H25" s="867"/>
      <c r="I25" s="277"/>
      <c r="J25" s="1929"/>
      <c r="K25" s="966"/>
      <c r="L25" s="966"/>
      <c r="M25" s="966"/>
      <c r="N25" s="867"/>
      <c r="O25" s="1930"/>
      <c r="P25" s="1929"/>
      <c r="Q25" s="966"/>
      <c r="R25" s="966"/>
      <c r="S25" s="966"/>
      <c r="T25" s="867"/>
      <c r="U25" s="411"/>
      <c r="V25" s="1929"/>
      <c r="W25" s="966"/>
      <c r="X25" s="966"/>
      <c r="Y25" s="966"/>
      <c r="Z25" s="966"/>
      <c r="AA25" s="966"/>
      <c r="AB25" s="867"/>
      <c r="AC25" s="411"/>
      <c r="AD25" s="1929"/>
      <c r="AE25" s="966"/>
      <c r="AF25" s="966"/>
      <c r="AG25" s="966"/>
      <c r="AH25" s="966"/>
      <c r="AI25" s="966"/>
      <c r="AJ25" s="867"/>
      <c r="AK25" s="411"/>
      <c r="AL25" s="1929"/>
      <c r="AM25" s="966"/>
      <c r="AN25" s="966"/>
      <c r="AO25" s="966"/>
      <c r="AP25" s="966"/>
      <c r="AQ25" s="966"/>
      <c r="AR25" s="966"/>
      <c r="AS25" s="867"/>
      <c r="AT25" s="412"/>
      <c r="AU25" s="1929"/>
      <c r="AV25" s="966"/>
      <c r="AW25" s="966"/>
      <c r="AX25" s="966"/>
      <c r="AY25" s="966"/>
      <c r="AZ25" s="966"/>
      <c r="BA25" s="867"/>
      <c r="BB25" s="412"/>
      <c r="BC25" s="1929"/>
      <c r="BD25" s="966"/>
      <c r="BE25" s="966"/>
      <c r="BF25" s="966"/>
      <c r="BG25" s="966"/>
      <c r="BH25" s="966"/>
      <c r="BI25" s="867"/>
      <c r="BJ25" s="412"/>
      <c r="BK25" s="1929"/>
      <c r="BL25" s="966"/>
      <c r="BM25" s="966"/>
      <c r="BN25" s="966"/>
      <c r="BO25" s="966"/>
      <c r="BP25" s="966"/>
      <c r="BQ25" s="966"/>
      <c r="BR25" s="867"/>
      <c r="BS25" s="412"/>
      <c r="BT25" s="1929"/>
      <c r="BU25" s="966"/>
      <c r="BV25" s="966"/>
      <c r="BW25" s="966"/>
      <c r="BX25" s="966"/>
      <c r="BY25" s="966"/>
      <c r="BZ25" s="867"/>
      <c r="CA25" s="412"/>
      <c r="CB25" s="1929"/>
      <c r="CC25" s="966"/>
      <c r="CD25" s="966"/>
      <c r="CE25" s="966"/>
      <c r="CF25" s="966"/>
      <c r="CG25" s="966"/>
      <c r="CH25" s="867"/>
      <c r="CI25" s="412"/>
      <c r="CJ25" s="1929"/>
      <c r="CK25" s="966"/>
      <c r="CL25" s="966"/>
      <c r="CM25" s="966"/>
      <c r="CN25" s="966"/>
      <c r="CO25" s="966"/>
      <c r="CP25" s="867"/>
      <c r="CQ25" s="411"/>
      <c r="CR25" s="966"/>
      <c r="CS25" s="966"/>
      <c r="CT25" s="966"/>
      <c r="CU25" s="966">
        <f t="shared" si="4"/>
        <v>0</v>
      </c>
      <c r="CV25" s="966">
        <f t="shared" si="5"/>
        <v>0</v>
      </c>
      <c r="CW25" s="966"/>
      <c r="CX25" s="788" t="str">
        <f t="shared" si="0"/>
        <v>-</v>
      </c>
      <c r="CY25" s="45"/>
      <c r="CZ25" s="966"/>
      <c r="DA25" s="966"/>
      <c r="DB25" s="966"/>
      <c r="DC25" s="966"/>
      <c r="DD25" s="966"/>
      <c r="DE25" s="245" t="e">
        <f t="shared" si="6"/>
        <v>#DIV/0!</v>
      </c>
      <c r="DF25" s="245" t="e">
        <f t="shared" si="7"/>
        <v>#DIV/0!</v>
      </c>
      <c r="DG25" s="245" t="e">
        <f t="shared" si="8"/>
        <v>#DIV/0!</v>
      </c>
      <c r="DH25" s="867" t="e">
        <f t="shared" si="9"/>
        <v>#DIV/0!</v>
      </c>
      <c r="DI25" s="1194"/>
      <c r="DU25" s="389">
        <f t="shared" si="1"/>
        <v>0</v>
      </c>
      <c r="DV25" s="389">
        <f t="shared" si="2"/>
        <v>0</v>
      </c>
      <c r="DW25" s="389">
        <f t="shared" si="3"/>
        <v>0</v>
      </c>
    </row>
    <row r="26" spans="1:127" ht="3.75" customHeight="1">
      <c r="A26" s="589"/>
      <c r="B26" s="869"/>
      <c r="C26" s="1918" t="s">
        <v>1068</v>
      </c>
      <c r="D26" s="1958"/>
      <c r="E26" s="1959"/>
      <c r="F26" s="1959"/>
      <c r="G26" s="1959"/>
      <c r="H26" s="1214"/>
      <c r="I26" s="277"/>
      <c r="J26" s="1958"/>
      <c r="K26" s="1959"/>
      <c r="L26" s="1959"/>
      <c r="M26" s="1959"/>
      <c r="N26" s="1214"/>
      <c r="O26" s="1960"/>
      <c r="P26" s="1958"/>
      <c r="Q26" s="1959"/>
      <c r="R26" s="1959"/>
      <c r="S26" s="1959"/>
      <c r="T26" s="1214"/>
      <c r="U26" s="536"/>
      <c r="V26" s="1958"/>
      <c r="W26" s="1959"/>
      <c r="X26" s="1959"/>
      <c r="Y26" s="1959"/>
      <c r="Z26" s="1959"/>
      <c r="AA26" s="1959"/>
      <c r="AB26" s="1214"/>
      <c r="AC26" s="536"/>
      <c r="AD26" s="1958"/>
      <c r="AE26" s="1959"/>
      <c r="AF26" s="1959"/>
      <c r="AG26" s="1959"/>
      <c r="AH26" s="1959"/>
      <c r="AI26" s="1959"/>
      <c r="AJ26" s="1214"/>
      <c r="AK26" s="536"/>
      <c r="AL26" s="1958"/>
      <c r="AM26" s="1959"/>
      <c r="AN26" s="1959"/>
      <c r="AO26" s="1959"/>
      <c r="AP26" s="1959"/>
      <c r="AQ26" s="1959"/>
      <c r="AR26" s="1959"/>
      <c r="AS26" s="1214"/>
      <c r="AT26" s="537"/>
      <c r="AU26" s="1958"/>
      <c r="AV26" s="1959"/>
      <c r="AW26" s="1959"/>
      <c r="AX26" s="1959"/>
      <c r="AY26" s="1959"/>
      <c r="AZ26" s="1959"/>
      <c r="BA26" s="1214"/>
      <c r="BB26" s="537"/>
      <c r="BC26" s="1958"/>
      <c r="BD26" s="1959"/>
      <c r="BE26" s="1959"/>
      <c r="BF26" s="1959"/>
      <c r="BG26" s="1959"/>
      <c r="BH26" s="1959"/>
      <c r="BI26" s="1214"/>
      <c r="BJ26" s="537"/>
      <c r="BK26" s="1958"/>
      <c r="BL26" s="1959"/>
      <c r="BM26" s="1959"/>
      <c r="BN26" s="1959"/>
      <c r="BO26" s="1959"/>
      <c r="BP26" s="1959"/>
      <c r="BQ26" s="1959"/>
      <c r="BR26" s="1214"/>
      <c r="BS26" s="537"/>
      <c r="BT26" s="1958"/>
      <c r="BU26" s="1959"/>
      <c r="BV26" s="1959"/>
      <c r="BW26" s="1959"/>
      <c r="BX26" s="1959"/>
      <c r="BY26" s="1959"/>
      <c r="BZ26" s="1214"/>
      <c r="CA26" s="537"/>
      <c r="CB26" s="1958"/>
      <c r="CC26" s="1959"/>
      <c r="CD26" s="1959"/>
      <c r="CE26" s="1959"/>
      <c r="CF26" s="1959"/>
      <c r="CG26" s="1959"/>
      <c r="CH26" s="1214"/>
      <c r="CI26" s="537"/>
      <c r="CJ26" s="1958"/>
      <c r="CK26" s="1959"/>
      <c r="CL26" s="1959"/>
      <c r="CM26" s="1959"/>
      <c r="CN26" s="1959"/>
      <c r="CO26" s="1959"/>
      <c r="CP26" s="1214"/>
      <c r="CQ26" s="411"/>
      <c r="CR26" s="1959"/>
      <c r="CS26" s="1959"/>
      <c r="CT26" s="1959"/>
      <c r="CU26" s="1959"/>
      <c r="CV26" s="1959"/>
      <c r="CW26" s="1959"/>
      <c r="CX26" s="867" t="str">
        <f t="shared" si="0"/>
        <v>-</v>
      </c>
      <c r="CY26" s="45"/>
      <c r="CZ26" s="1959"/>
      <c r="DA26" s="1959"/>
      <c r="DB26" s="1959"/>
      <c r="DC26" s="1959"/>
      <c r="DD26" s="1959"/>
      <c r="DE26" s="535"/>
      <c r="DF26" s="535"/>
      <c r="DG26" s="535"/>
      <c r="DH26" s="1214"/>
      <c r="DI26" s="1194"/>
      <c r="DU26" s="389">
        <f t="shared" si="1"/>
        <v>0</v>
      </c>
      <c r="DV26" s="389">
        <f t="shared" si="2"/>
        <v>0</v>
      </c>
      <c r="DW26" s="389">
        <f t="shared" si="3"/>
        <v>0</v>
      </c>
    </row>
    <row r="27" spans="1:127" ht="15" customHeight="1">
      <c r="A27" s="685" t="s">
        <v>1069</v>
      </c>
      <c r="B27" s="692"/>
      <c r="C27" s="1918" t="s">
        <v>1070</v>
      </c>
      <c r="D27" s="1961"/>
      <c r="E27" s="1920"/>
      <c r="F27" s="1920"/>
      <c r="G27" s="1920"/>
      <c r="H27" s="690"/>
      <c r="I27" s="1935"/>
      <c r="J27" s="1961"/>
      <c r="K27" s="1920"/>
      <c r="L27" s="1920"/>
      <c r="M27" s="1920"/>
      <c r="N27" s="690"/>
      <c r="O27" s="1075"/>
      <c r="P27" s="1961"/>
      <c r="Q27" s="1920"/>
      <c r="R27" s="1920"/>
      <c r="S27" s="1920"/>
      <c r="T27" s="690"/>
      <c r="U27" s="392"/>
      <c r="V27" s="1961"/>
      <c r="W27" s="1920"/>
      <c r="X27" s="1920"/>
      <c r="Y27" s="1920"/>
      <c r="Z27" s="1920"/>
      <c r="AA27" s="1920"/>
      <c r="AB27" s="690"/>
      <c r="AC27" s="392"/>
      <c r="AD27" s="1961"/>
      <c r="AE27" s="1920"/>
      <c r="AF27" s="1920"/>
      <c r="AG27" s="1920"/>
      <c r="AH27" s="1920"/>
      <c r="AI27" s="1920"/>
      <c r="AJ27" s="690"/>
      <c r="AK27" s="392"/>
      <c r="AL27" s="1961"/>
      <c r="AM27" s="1920"/>
      <c r="AN27" s="1920"/>
      <c r="AO27" s="1920"/>
      <c r="AP27" s="1920"/>
      <c r="AQ27" s="1920"/>
      <c r="AR27" s="1920"/>
      <c r="AS27" s="690"/>
      <c r="AT27" s="396"/>
      <c r="AU27" s="1961"/>
      <c r="AV27" s="1920"/>
      <c r="AW27" s="1920"/>
      <c r="AX27" s="1920"/>
      <c r="AY27" s="1920"/>
      <c r="AZ27" s="1920"/>
      <c r="BA27" s="690"/>
      <c r="BB27" s="396"/>
      <c r="BC27" s="1961"/>
      <c r="BD27" s="1920"/>
      <c r="BE27" s="1920"/>
      <c r="BF27" s="1920"/>
      <c r="BG27" s="1920"/>
      <c r="BH27" s="1920"/>
      <c r="BI27" s="690"/>
      <c r="BJ27" s="396"/>
      <c r="BK27" s="1961"/>
      <c r="BL27" s="1920"/>
      <c r="BM27" s="1920"/>
      <c r="BN27" s="1920"/>
      <c r="BO27" s="1920"/>
      <c r="BP27" s="1920"/>
      <c r="BQ27" s="1920"/>
      <c r="BR27" s="690"/>
      <c r="BS27" s="396"/>
      <c r="BT27" s="1961"/>
      <c r="BU27" s="1920"/>
      <c r="BV27" s="1920"/>
      <c r="BW27" s="1920"/>
      <c r="BX27" s="1920"/>
      <c r="BY27" s="1920"/>
      <c r="BZ27" s="690"/>
      <c r="CA27" s="396"/>
      <c r="CB27" s="1961"/>
      <c r="CC27" s="1920"/>
      <c r="CD27" s="1920"/>
      <c r="CE27" s="1920"/>
      <c r="CF27" s="1920"/>
      <c r="CG27" s="1920"/>
      <c r="CH27" s="690"/>
      <c r="CI27" s="396"/>
      <c r="CJ27" s="1961"/>
      <c r="CK27" s="1920"/>
      <c r="CL27" s="1920"/>
      <c r="CM27" s="1920"/>
      <c r="CN27" s="1920"/>
      <c r="CO27" s="1920"/>
      <c r="CP27" s="690"/>
      <c r="CQ27" s="688"/>
      <c r="CR27" s="1920"/>
      <c r="CS27" s="1920"/>
      <c r="CT27" s="1920"/>
      <c r="CU27" s="1923">
        <f t="shared" ref="CU27:CU33" si="10">CR27-CS27</f>
        <v>0</v>
      </c>
      <c r="CV27" s="1923">
        <f t="shared" ref="CV27:CV34" si="11">CR27-CT27</f>
        <v>0</v>
      </c>
      <c r="CW27" s="1920"/>
      <c r="CX27" s="1962" t="str">
        <f t="shared" si="0"/>
        <v>-</v>
      </c>
      <c r="CY27" s="106"/>
      <c r="CZ27" s="1920"/>
      <c r="DA27" s="1920"/>
      <c r="DB27" s="1920"/>
      <c r="DC27" s="1920"/>
      <c r="DD27" s="1920"/>
      <c r="DE27" s="390" t="e">
        <f t="shared" ref="DE27:DE33" si="12">+CZ27/DD27-1</f>
        <v>#DIV/0!</v>
      </c>
      <c r="DF27" s="390" t="e">
        <f t="shared" ref="DF27:DF33" si="13">+DA27/DD27-1</f>
        <v>#DIV/0!</v>
      </c>
      <c r="DG27" s="390" t="e">
        <f t="shared" ref="DG27:DG33" si="14">+DB27/DD27-1</f>
        <v>#DIV/0!</v>
      </c>
      <c r="DH27" s="690" t="e">
        <f t="shared" ref="DH27:DH33" si="15">+DC27/DD27-1</f>
        <v>#DIV/0!</v>
      </c>
      <c r="DI27" s="1194"/>
      <c r="DU27" s="389">
        <f t="shared" si="1"/>
        <v>0</v>
      </c>
      <c r="DV27" s="389">
        <f t="shared" si="2"/>
        <v>0</v>
      </c>
      <c r="DW27" s="389">
        <f t="shared" si="3"/>
        <v>0</v>
      </c>
    </row>
    <row r="28" spans="1:127" ht="15" customHeight="1">
      <c r="A28" s="578"/>
      <c r="B28" s="699" t="s">
        <v>1071</v>
      </c>
      <c r="C28" s="1918" t="s">
        <v>1072</v>
      </c>
      <c r="D28" s="1963"/>
      <c r="E28" s="1940"/>
      <c r="F28" s="1940"/>
      <c r="G28" s="1940"/>
      <c r="H28" s="1941"/>
      <c r="I28" s="1942"/>
      <c r="J28" s="1963"/>
      <c r="K28" s="1940"/>
      <c r="L28" s="1940"/>
      <c r="M28" s="1940"/>
      <c r="N28" s="1941"/>
      <c r="O28" s="1943"/>
      <c r="P28" s="1963"/>
      <c r="Q28" s="1940"/>
      <c r="R28" s="1940"/>
      <c r="S28" s="1940"/>
      <c r="T28" s="1941"/>
      <c r="U28" s="1944"/>
      <c r="V28" s="1963"/>
      <c r="W28" s="1940"/>
      <c r="X28" s="1940"/>
      <c r="Y28" s="1940"/>
      <c r="Z28" s="1940"/>
      <c r="AA28" s="1940"/>
      <c r="AB28" s="1941"/>
      <c r="AC28" s="1944"/>
      <c r="AD28" s="1963"/>
      <c r="AE28" s="1940"/>
      <c r="AF28" s="1940"/>
      <c r="AG28" s="1940"/>
      <c r="AH28" s="1940"/>
      <c r="AI28" s="1940"/>
      <c r="AJ28" s="1941"/>
      <c r="AK28" s="1944"/>
      <c r="AL28" s="1963"/>
      <c r="AM28" s="1940"/>
      <c r="AN28" s="1940"/>
      <c r="AO28" s="1940"/>
      <c r="AP28" s="1940"/>
      <c r="AQ28" s="1940"/>
      <c r="AR28" s="1940"/>
      <c r="AS28" s="1941"/>
      <c r="AT28" s="1945"/>
      <c r="AU28" s="1963"/>
      <c r="AV28" s="1940"/>
      <c r="AW28" s="1940"/>
      <c r="AX28" s="1940"/>
      <c r="AY28" s="1940"/>
      <c r="AZ28" s="1940"/>
      <c r="BA28" s="1941"/>
      <c r="BB28" s="1945"/>
      <c r="BC28" s="1963"/>
      <c r="BD28" s="1940"/>
      <c r="BE28" s="1940"/>
      <c r="BF28" s="1940"/>
      <c r="BG28" s="1940"/>
      <c r="BH28" s="1940"/>
      <c r="BI28" s="1941"/>
      <c r="BJ28" s="1945"/>
      <c r="BK28" s="1963"/>
      <c r="BL28" s="1940"/>
      <c r="BM28" s="1940"/>
      <c r="BN28" s="1940"/>
      <c r="BO28" s="1940"/>
      <c r="BP28" s="1940"/>
      <c r="BQ28" s="1940"/>
      <c r="BR28" s="1941"/>
      <c r="BS28" s="1945"/>
      <c r="BT28" s="1963"/>
      <c r="BU28" s="1940"/>
      <c r="BV28" s="1940"/>
      <c r="BW28" s="1940"/>
      <c r="BX28" s="1940"/>
      <c r="BY28" s="1940"/>
      <c r="BZ28" s="1941"/>
      <c r="CA28" s="1945"/>
      <c r="CB28" s="1963"/>
      <c r="CC28" s="1940"/>
      <c r="CD28" s="1940"/>
      <c r="CE28" s="1940"/>
      <c r="CF28" s="1940"/>
      <c r="CG28" s="1940"/>
      <c r="CH28" s="1941"/>
      <c r="CI28" s="1945"/>
      <c r="CJ28" s="1963"/>
      <c r="CK28" s="1940"/>
      <c r="CL28" s="1940"/>
      <c r="CM28" s="1940"/>
      <c r="CN28" s="1940"/>
      <c r="CO28" s="1940"/>
      <c r="CP28" s="1941"/>
      <c r="CQ28" s="1946"/>
      <c r="CR28" s="1947"/>
      <c r="CS28" s="1940"/>
      <c r="CT28" s="1940"/>
      <c r="CU28" s="1940">
        <f t="shared" si="10"/>
        <v>0</v>
      </c>
      <c r="CV28" s="1940">
        <f t="shared" si="11"/>
        <v>0</v>
      </c>
      <c r="CW28" s="1940"/>
      <c r="CX28" s="788" t="str">
        <f t="shared" si="0"/>
        <v>-</v>
      </c>
      <c r="CY28" s="45"/>
      <c r="CZ28" s="1940"/>
      <c r="DA28" s="1940"/>
      <c r="DB28" s="1940"/>
      <c r="DC28" s="1940"/>
      <c r="DD28" s="1940"/>
      <c r="DE28" s="1948" t="e">
        <f t="shared" si="12"/>
        <v>#DIV/0!</v>
      </c>
      <c r="DF28" s="1948" t="e">
        <f t="shared" si="13"/>
        <v>#DIV/0!</v>
      </c>
      <c r="DG28" s="1948" t="e">
        <f t="shared" si="14"/>
        <v>#DIV/0!</v>
      </c>
      <c r="DH28" s="1941" t="e">
        <f t="shared" si="15"/>
        <v>#DIV/0!</v>
      </c>
      <c r="DI28" s="1194"/>
      <c r="DU28" s="389">
        <f t="shared" si="1"/>
        <v>0</v>
      </c>
      <c r="DV28" s="389">
        <f t="shared" si="2"/>
        <v>0</v>
      </c>
      <c r="DW28" s="389">
        <f t="shared" si="3"/>
        <v>0</v>
      </c>
    </row>
    <row r="29" spans="1:127" ht="15" customHeight="1">
      <c r="A29" s="579"/>
      <c r="B29" s="1949" t="s">
        <v>1060</v>
      </c>
      <c r="C29" s="1918" t="s">
        <v>1073</v>
      </c>
      <c r="D29" s="1964"/>
      <c r="E29" s="966"/>
      <c r="F29" s="966"/>
      <c r="G29" s="966"/>
      <c r="H29" s="867"/>
      <c r="I29" s="277"/>
      <c r="J29" s="1964"/>
      <c r="K29" s="966"/>
      <c r="L29" s="966"/>
      <c r="M29" s="966"/>
      <c r="N29" s="867"/>
      <c r="O29" s="1930"/>
      <c r="P29" s="1964"/>
      <c r="Q29" s="966"/>
      <c r="R29" s="966"/>
      <c r="S29" s="966"/>
      <c r="T29" s="867"/>
      <c r="U29" s="411"/>
      <c r="V29" s="1964"/>
      <c r="W29" s="966"/>
      <c r="X29" s="966"/>
      <c r="Y29" s="966"/>
      <c r="Z29" s="966"/>
      <c r="AA29" s="966"/>
      <c r="AB29" s="867"/>
      <c r="AC29" s="411"/>
      <c r="AD29" s="1964"/>
      <c r="AE29" s="966"/>
      <c r="AF29" s="966"/>
      <c r="AG29" s="966"/>
      <c r="AH29" s="966"/>
      <c r="AI29" s="966"/>
      <c r="AJ29" s="867"/>
      <c r="AK29" s="411"/>
      <c r="AL29" s="1964"/>
      <c r="AM29" s="966"/>
      <c r="AN29" s="966"/>
      <c r="AO29" s="966"/>
      <c r="AP29" s="966"/>
      <c r="AQ29" s="966"/>
      <c r="AR29" s="966"/>
      <c r="AS29" s="1965"/>
      <c r="AT29" s="412"/>
      <c r="AU29" s="1964"/>
      <c r="AV29" s="966"/>
      <c r="AW29" s="966"/>
      <c r="AX29" s="966"/>
      <c r="AY29" s="966"/>
      <c r="AZ29" s="966"/>
      <c r="BA29" s="867"/>
      <c r="BB29" s="412"/>
      <c r="BC29" s="1964"/>
      <c r="BD29" s="966"/>
      <c r="BE29" s="966"/>
      <c r="BF29" s="966"/>
      <c r="BG29" s="966"/>
      <c r="BH29" s="966"/>
      <c r="BI29" s="867"/>
      <c r="BJ29" s="412"/>
      <c r="BK29" s="1964"/>
      <c r="BL29" s="966"/>
      <c r="BM29" s="966"/>
      <c r="BN29" s="966"/>
      <c r="BO29" s="966"/>
      <c r="BP29" s="966"/>
      <c r="BQ29" s="966"/>
      <c r="BR29" s="867"/>
      <c r="BS29" s="412"/>
      <c r="BT29" s="1964"/>
      <c r="BU29" s="966"/>
      <c r="BV29" s="966"/>
      <c r="BW29" s="966"/>
      <c r="BX29" s="966"/>
      <c r="BY29" s="966"/>
      <c r="BZ29" s="867"/>
      <c r="CA29" s="412"/>
      <c r="CB29" s="1964"/>
      <c r="CC29" s="966"/>
      <c r="CD29" s="966"/>
      <c r="CE29" s="966"/>
      <c r="CF29" s="966"/>
      <c r="CG29" s="966"/>
      <c r="CH29" s="867"/>
      <c r="CI29" s="412"/>
      <c r="CJ29" s="1964"/>
      <c r="CK29" s="966"/>
      <c r="CL29" s="966"/>
      <c r="CM29" s="966"/>
      <c r="CN29" s="966"/>
      <c r="CO29" s="966"/>
      <c r="CP29" s="867"/>
      <c r="CQ29" s="411"/>
      <c r="CR29" s="1130"/>
      <c r="CS29" s="966"/>
      <c r="CT29" s="966"/>
      <c r="CU29" s="966">
        <f t="shared" si="10"/>
        <v>0</v>
      </c>
      <c r="CV29" s="966">
        <f t="shared" si="11"/>
        <v>0</v>
      </c>
      <c r="CW29" s="966"/>
      <c r="CX29" s="788" t="str">
        <f t="shared" si="0"/>
        <v>-</v>
      </c>
      <c r="CY29" s="45"/>
      <c r="CZ29" s="966"/>
      <c r="DA29" s="966"/>
      <c r="DB29" s="966"/>
      <c r="DC29" s="966"/>
      <c r="DD29" s="966"/>
      <c r="DE29" s="245" t="e">
        <f t="shared" si="12"/>
        <v>#DIV/0!</v>
      </c>
      <c r="DF29" s="245" t="e">
        <f t="shared" si="13"/>
        <v>#DIV/0!</v>
      </c>
      <c r="DG29" s="245" t="e">
        <f t="shared" si="14"/>
        <v>#DIV/0!</v>
      </c>
      <c r="DH29" s="867" t="e">
        <f t="shared" si="15"/>
        <v>#DIV/0!</v>
      </c>
      <c r="DI29" s="1194"/>
      <c r="DU29" s="389">
        <f t="shared" si="1"/>
        <v>0</v>
      </c>
      <c r="DV29" s="389">
        <f t="shared" si="2"/>
        <v>0</v>
      </c>
      <c r="DW29" s="389">
        <f t="shared" si="3"/>
        <v>0</v>
      </c>
    </row>
    <row r="30" spans="1:127" ht="15" customHeight="1">
      <c r="A30" s="579"/>
      <c r="B30" s="1949" t="s">
        <v>1062</v>
      </c>
      <c r="C30" s="1918" t="s">
        <v>1074</v>
      </c>
      <c r="D30" s="1929"/>
      <c r="E30" s="966"/>
      <c r="F30" s="966"/>
      <c r="G30" s="966"/>
      <c r="H30" s="867"/>
      <c r="I30" s="277"/>
      <c r="J30" s="1929"/>
      <c r="K30" s="966"/>
      <c r="L30" s="966"/>
      <c r="M30" s="966"/>
      <c r="N30" s="867"/>
      <c r="O30" s="1930"/>
      <c r="P30" s="1929"/>
      <c r="Q30" s="966"/>
      <c r="R30" s="966"/>
      <c r="S30" s="966"/>
      <c r="T30" s="867"/>
      <c r="U30" s="411"/>
      <c r="V30" s="1929"/>
      <c r="W30" s="966"/>
      <c r="X30" s="966"/>
      <c r="Y30" s="966"/>
      <c r="Z30" s="966"/>
      <c r="AA30" s="966"/>
      <c r="AB30" s="867"/>
      <c r="AC30" s="411"/>
      <c r="AD30" s="1929"/>
      <c r="AE30" s="966"/>
      <c r="AF30" s="966"/>
      <c r="AG30" s="966"/>
      <c r="AH30" s="966"/>
      <c r="AI30" s="966"/>
      <c r="AJ30" s="867"/>
      <c r="AK30" s="411"/>
      <c r="AL30" s="1929"/>
      <c r="AM30" s="966"/>
      <c r="AN30" s="966"/>
      <c r="AO30" s="966"/>
      <c r="AP30" s="966"/>
      <c r="AQ30" s="966"/>
      <c r="AR30" s="966"/>
      <c r="AS30" s="867"/>
      <c r="AT30" s="412"/>
      <c r="AU30" s="1929"/>
      <c r="AV30" s="966"/>
      <c r="AW30" s="966"/>
      <c r="AX30" s="966"/>
      <c r="AY30" s="966"/>
      <c r="AZ30" s="966"/>
      <c r="BA30" s="867"/>
      <c r="BB30" s="412"/>
      <c r="BC30" s="1929"/>
      <c r="BD30" s="966"/>
      <c r="BE30" s="966"/>
      <c r="BF30" s="966"/>
      <c r="BG30" s="966"/>
      <c r="BH30" s="966"/>
      <c r="BI30" s="867"/>
      <c r="BJ30" s="412"/>
      <c r="BK30" s="1929"/>
      <c r="BL30" s="966"/>
      <c r="BM30" s="966"/>
      <c r="BN30" s="966"/>
      <c r="BO30" s="966"/>
      <c r="BP30" s="966"/>
      <c r="BQ30" s="966"/>
      <c r="BR30" s="867"/>
      <c r="BS30" s="412"/>
      <c r="BT30" s="1929"/>
      <c r="BU30" s="966"/>
      <c r="BV30" s="966"/>
      <c r="BW30" s="966"/>
      <c r="BX30" s="966"/>
      <c r="BY30" s="966"/>
      <c r="BZ30" s="867"/>
      <c r="CA30" s="412"/>
      <c r="CB30" s="1929"/>
      <c r="CC30" s="966"/>
      <c r="CD30" s="966"/>
      <c r="CE30" s="966"/>
      <c r="CF30" s="966"/>
      <c r="CG30" s="966"/>
      <c r="CH30" s="867"/>
      <c r="CI30" s="412"/>
      <c r="CJ30" s="1929"/>
      <c r="CK30" s="966"/>
      <c r="CL30" s="966"/>
      <c r="CM30" s="966"/>
      <c r="CN30" s="966"/>
      <c r="CO30" s="966"/>
      <c r="CP30" s="867"/>
      <c r="CQ30" s="411"/>
      <c r="CR30" s="966"/>
      <c r="CS30" s="966"/>
      <c r="CT30" s="966"/>
      <c r="CU30" s="966">
        <f t="shared" si="10"/>
        <v>0</v>
      </c>
      <c r="CV30" s="966">
        <f t="shared" si="11"/>
        <v>0</v>
      </c>
      <c r="CW30" s="966"/>
      <c r="CX30" s="867" t="str">
        <f t="shared" si="0"/>
        <v>-</v>
      </c>
      <c r="CY30" s="45"/>
      <c r="CZ30" s="966"/>
      <c r="DA30" s="966"/>
      <c r="DB30" s="966"/>
      <c r="DC30" s="966"/>
      <c r="DD30" s="966"/>
      <c r="DE30" s="245" t="e">
        <f t="shared" si="12"/>
        <v>#DIV/0!</v>
      </c>
      <c r="DF30" s="245" t="e">
        <f t="shared" si="13"/>
        <v>#DIV/0!</v>
      </c>
      <c r="DG30" s="245" t="e">
        <f t="shared" si="14"/>
        <v>#DIV/0!</v>
      </c>
      <c r="DH30" s="867" t="e">
        <f t="shared" si="15"/>
        <v>#DIV/0!</v>
      </c>
      <c r="DI30" s="1194"/>
      <c r="DU30" s="389">
        <f t="shared" si="1"/>
        <v>0</v>
      </c>
      <c r="DV30" s="389">
        <f t="shared" si="2"/>
        <v>0</v>
      </c>
      <c r="DW30" s="389">
        <f t="shared" si="3"/>
        <v>0</v>
      </c>
    </row>
    <row r="31" spans="1:127" s="173" customFormat="1" ht="15" customHeight="1">
      <c r="A31" s="1966"/>
      <c r="B31" s="1967" t="s">
        <v>1075</v>
      </c>
      <c r="C31" s="1918" t="s">
        <v>1076</v>
      </c>
      <c r="D31" s="1968"/>
      <c r="E31" s="1969"/>
      <c r="F31" s="1969"/>
      <c r="G31" s="1969"/>
      <c r="H31" s="1970"/>
      <c r="I31" s="1971"/>
      <c r="J31" s="1968"/>
      <c r="K31" s="1969"/>
      <c r="L31" s="1969"/>
      <c r="M31" s="1969"/>
      <c r="N31" s="1970"/>
      <c r="O31" s="1972"/>
      <c r="P31" s="1968"/>
      <c r="Q31" s="1969"/>
      <c r="R31" s="1969"/>
      <c r="S31" s="1969"/>
      <c r="T31" s="1970"/>
      <c r="U31" s="512"/>
      <c r="V31" s="1968"/>
      <c r="W31" s="1969"/>
      <c r="X31" s="1969"/>
      <c r="Y31" s="1969"/>
      <c r="Z31" s="1969"/>
      <c r="AA31" s="1969"/>
      <c r="AB31" s="1970"/>
      <c r="AC31" s="512"/>
      <c r="AD31" s="1968"/>
      <c r="AE31" s="1969"/>
      <c r="AF31" s="1969"/>
      <c r="AG31" s="1969"/>
      <c r="AH31" s="1969"/>
      <c r="AI31" s="1969"/>
      <c r="AJ31" s="1970"/>
      <c r="AK31" s="512"/>
      <c r="AL31" s="1968"/>
      <c r="AM31" s="1969"/>
      <c r="AN31" s="1969"/>
      <c r="AO31" s="1969"/>
      <c r="AP31" s="1969"/>
      <c r="AQ31" s="1969"/>
      <c r="AR31" s="1969"/>
      <c r="AS31" s="1970"/>
      <c r="AT31" s="514"/>
      <c r="AU31" s="1968"/>
      <c r="AV31" s="1969"/>
      <c r="AW31" s="1969"/>
      <c r="AX31" s="1969"/>
      <c r="AY31" s="1969"/>
      <c r="AZ31" s="1969"/>
      <c r="BA31" s="1970"/>
      <c r="BB31" s="514"/>
      <c r="BC31" s="1968"/>
      <c r="BD31" s="1969"/>
      <c r="BE31" s="1969"/>
      <c r="BF31" s="1969"/>
      <c r="BG31" s="1969"/>
      <c r="BH31" s="1969"/>
      <c r="BI31" s="1970"/>
      <c r="BJ31" s="514"/>
      <c r="BK31" s="1968"/>
      <c r="BL31" s="1969"/>
      <c r="BM31" s="1969"/>
      <c r="BN31" s="1969"/>
      <c r="BO31" s="1969"/>
      <c r="BP31" s="1969"/>
      <c r="BQ31" s="1969"/>
      <c r="BR31" s="1970"/>
      <c r="BS31" s="514"/>
      <c r="BT31" s="1968"/>
      <c r="BU31" s="1969"/>
      <c r="BV31" s="1969"/>
      <c r="BW31" s="1969"/>
      <c r="BX31" s="1969"/>
      <c r="BY31" s="1969"/>
      <c r="BZ31" s="1970"/>
      <c r="CA31" s="514"/>
      <c r="CB31" s="1968"/>
      <c r="CC31" s="1969"/>
      <c r="CD31" s="1969"/>
      <c r="CE31" s="1969"/>
      <c r="CF31" s="1969"/>
      <c r="CG31" s="1969"/>
      <c r="CH31" s="1970"/>
      <c r="CI31" s="514"/>
      <c r="CJ31" s="1968"/>
      <c r="CK31" s="1969"/>
      <c r="CL31" s="1969"/>
      <c r="CM31" s="1969"/>
      <c r="CN31" s="1969"/>
      <c r="CO31" s="1969"/>
      <c r="CP31" s="1970"/>
      <c r="CQ31" s="512"/>
      <c r="CR31" s="1969"/>
      <c r="CS31" s="1969"/>
      <c r="CT31" s="1969"/>
      <c r="CU31" s="1969">
        <f t="shared" si="10"/>
        <v>0</v>
      </c>
      <c r="CV31" s="1969">
        <f t="shared" si="11"/>
        <v>0</v>
      </c>
      <c r="CW31" s="1969"/>
      <c r="CX31" s="788" t="str">
        <f t="shared" si="0"/>
        <v>-</v>
      </c>
      <c r="CY31" s="135"/>
      <c r="CZ31" s="1969"/>
      <c r="DA31" s="1969"/>
      <c r="DB31" s="1969"/>
      <c r="DC31" s="1969"/>
      <c r="DD31" s="1969"/>
      <c r="DE31" s="1125" t="e">
        <f t="shared" si="12"/>
        <v>#DIV/0!</v>
      </c>
      <c r="DF31" s="1125" t="e">
        <f t="shared" si="13"/>
        <v>#DIV/0!</v>
      </c>
      <c r="DG31" s="1125" t="e">
        <f t="shared" si="14"/>
        <v>#DIV/0!</v>
      </c>
      <c r="DH31" s="1970" t="e">
        <f t="shared" si="15"/>
        <v>#DIV/0!</v>
      </c>
      <c r="DI31" s="1194"/>
      <c r="DJ31" s="25"/>
      <c r="DK31" s="25"/>
      <c r="DL31" s="25"/>
      <c r="DM31" s="25"/>
      <c r="DN31" s="25"/>
      <c r="DU31" s="389">
        <f t="shared" si="1"/>
        <v>0</v>
      </c>
      <c r="DV31" s="389">
        <f t="shared" si="2"/>
        <v>0</v>
      </c>
      <c r="DW31" s="389">
        <f t="shared" si="3"/>
        <v>0</v>
      </c>
    </row>
    <row r="32" spans="1:127" ht="15" customHeight="1">
      <c r="A32" s="579"/>
      <c r="B32" s="1949" t="s">
        <v>1060</v>
      </c>
      <c r="C32" s="1918" t="s">
        <v>1077</v>
      </c>
      <c r="D32" s="1929"/>
      <c r="E32" s="966"/>
      <c r="F32" s="966"/>
      <c r="G32" s="966"/>
      <c r="H32" s="867"/>
      <c r="I32" s="277"/>
      <c r="J32" s="1929"/>
      <c r="K32" s="966"/>
      <c r="L32" s="966"/>
      <c r="M32" s="966"/>
      <c r="N32" s="867"/>
      <c r="O32" s="1930"/>
      <c r="P32" s="1929"/>
      <c r="Q32" s="966"/>
      <c r="R32" s="966"/>
      <c r="S32" s="966"/>
      <c r="T32" s="867"/>
      <c r="U32" s="411"/>
      <c r="V32" s="1929"/>
      <c r="W32" s="966"/>
      <c r="X32" s="966"/>
      <c r="Y32" s="966"/>
      <c r="Z32" s="966"/>
      <c r="AA32" s="966"/>
      <c r="AB32" s="867"/>
      <c r="AC32" s="411"/>
      <c r="AD32" s="1929"/>
      <c r="AE32" s="966"/>
      <c r="AF32" s="966"/>
      <c r="AG32" s="966"/>
      <c r="AH32" s="966"/>
      <c r="AI32" s="966"/>
      <c r="AJ32" s="867"/>
      <c r="AK32" s="411"/>
      <c r="AL32" s="1929"/>
      <c r="AM32" s="966"/>
      <c r="AN32" s="966"/>
      <c r="AO32" s="966"/>
      <c r="AP32" s="966"/>
      <c r="AQ32" s="966"/>
      <c r="AR32" s="966"/>
      <c r="AS32" s="867"/>
      <c r="AT32" s="412"/>
      <c r="AU32" s="1929"/>
      <c r="AV32" s="966"/>
      <c r="AW32" s="966"/>
      <c r="AX32" s="966"/>
      <c r="AY32" s="966"/>
      <c r="AZ32" s="966"/>
      <c r="BA32" s="867"/>
      <c r="BB32" s="412"/>
      <c r="BC32" s="1929"/>
      <c r="BD32" s="966"/>
      <c r="BE32" s="966"/>
      <c r="BF32" s="966"/>
      <c r="BG32" s="966"/>
      <c r="BH32" s="966"/>
      <c r="BI32" s="867"/>
      <c r="BJ32" s="412"/>
      <c r="BK32" s="1929"/>
      <c r="BL32" s="966"/>
      <c r="BM32" s="966"/>
      <c r="BN32" s="966"/>
      <c r="BO32" s="966"/>
      <c r="BP32" s="966"/>
      <c r="BQ32" s="966"/>
      <c r="BR32" s="867"/>
      <c r="BS32" s="412"/>
      <c r="BT32" s="1929"/>
      <c r="BU32" s="966"/>
      <c r="BV32" s="966"/>
      <c r="BW32" s="966"/>
      <c r="BX32" s="966"/>
      <c r="BY32" s="966"/>
      <c r="BZ32" s="867"/>
      <c r="CA32" s="412"/>
      <c r="CB32" s="1929"/>
      <c r="CC32" s="966"/>
      <c r="CD32" s="966"/>
      <c r="CE32" s="966"/>
      <c r="CF32" s="966"/>
      <c r="CG32" s="966"/>
      <c r="CH32" s="867"/>
      <c r="CI32" s="412"/>
      <c r="CJ32" s="1929"/>
      <c r="CK32" s="966"/>
      <c r="CL32" s="966"/>
      <c r="CM32" s="966"/>
      <c r="CN32" s="966"/>
      <c r="CO32" s="966"/>
      <c r="CP32" s="867"/>
      <c r="CQ32" s="411"/>
      <c r="CR32" s="966"/>
      <c r="CS32" s="966"/>
      <c r="CT32" s="966"/>
      <c r="CU32" s="966">
        <f t="shared" si="10"/>
        <v>0</v>
      </c>
      <c r="CV32" s="966">
        <f t="shared" si="11"/>
        <v>0</v>
      </c>
      <c r="CW32" s="966"/>
      <c r="CX32" s="867" t="str">
        <f t="shared" si="0"/>
        <v>-</v>
      </c>
      <c r="CY32" s="45"/>
      <c r="CZ32" s="966"/>
      <c r="DA32" s="966"/>
      <c r="DB32" s="966"/>
      <c r="DC32" s="966"/>
      <c r="DD32" s="966"/>
      <c r="DE32" s="245" t="e">
        <f t="shared" si="12"/>
        <v>#DIV/0!</v>
      </c>
      <c r="DF32" s="245" t="e">
        <f t="shared" si="13"/>
        <v>#DIV/0!</v>
      </c>
      <c r="DG32" s="245" t="e">
        <f t="shared" si="14"/>
        <v>#DIV/0!</v>
      </c>
      <c r="DH32" s="867" t="e">
        <f t="shared" si="15"/>
        <v>#DIV/0!</v>
      </c>
      <c r="DI32" s="1194"/>
      <c r="DU32" s="389">
        <f t="shared" si="1"/>
        <v>0</v>
      </c>
      <c r="DV32" s="389">
        <f t="shared" si="2"/>
        <v>0</v>
      </c>
      <c r="DW32" s="389">
        <f t="shared" si="3"/>
        <v>0</v>
      </c>
    </row>
    <row r="33" spans="1:127" ht="15" customHeight="1">
      <c r="A33" s="589"/>
      <c r="B33" s="1973" t="s">
        <v>1062</v>
      </c>
      <c r="C33" s="1918" t="s">
        <v>1078</v>
      </c>
      <c r="D33" s="1974"/>
      <c r="E33" s="1975"/>
      <c r="F33" s="1975"/>
      <c r="G33" s="1975"/>
      <c r="H33" s="1214"/>
      <c r="I33" s="277"/>
      <c r="J33" s="1974"/>
      <c r="K33" s="1975"/>
      <c r="L33" s="1975"/>
      <c r="M33" s="1975"/>
      <c r="N33" s="1214"/>
      <c r="O33" s="1976"/>
      <c r="P33" s="1974"/>
      <c r="Q33" s="1975"/>
      <c r="R33" s="1975"/>
      <c r="S33" s="1975"/>
      <c r="T33" s="1214"/>
      <c r="U33" s="1068"/>
      <c r="V33" s="1974"/>
      <c r="W33" s="1975"/>
      <c r="X33" s="1975"/>
      <c r="Y33" s="1959"/>
      <c r="Z33" s="1959"/>
      <c r="AA33" s="1975"/>
      <c r="AB33" s="1214"/>
      <c r="AC33" s="1068"/>
      <c r="AD33" s="1974"/>
      <c r="AE33" s="1975"/>
      <c r="AF33" s="1975"/>
      <c r="AG33" s="1959"/>
      <c r="AH33" s="1959"/>
      <c r="AI33" s="1975"/>
      <c r="AJ33" s="1214"/>
      <c r="AK33" s="1068"/>
      <c r="AL33" s="1974"/>
      <c r="AM33" s="1975"/>
      <c r="AN33" s="1975"/>
      <c r="AO33" s="1975"/>
      <c r="AP33" s="1959"/>
      <c r="AQ33" s="1959"/>
      <c r="AR33" s="1975"/>
      <c r="AS33" s="1214"/>
      <c r="AT33" s="1271"/>
      <c r="AU33" s="1974"/>
      <c r="AV33" s="1975"/>
      <c r="AW33" s="1975"/>
      <c r="AX33" s="1959"/>
      <c r="AY33" s="1959"/>
      <c r="AZ33" s="1975"/>
      <c r="BA33" s="1214"/>
      <c r="BB33" s="1271"/>
      <c r="BC33" s="1974"/>
      <c r="BD33" s="1975"/>
      <c r="BE33" s="1975"/>
      <c r="BF33" s="1959"/>
      <c r="BG33" s="1959"/>
      <c r="BH33" s="1975"/>
      <c r="BI33" s="1214"/>
      <c r="BJ33" s="1271"/>
      <c r="BK33" s="1974"/>
      <c r="BL33" s="1975"/>
      <c r="BM33" s="1975"/>
      <c r="BN33" s="1975"/>
      <c r="BO33" s="1959"/>
      <c r="BP33" s="1959"/>
      <c r="BQ33" s="1975"/>
      <c r="BR33" s="1214"/>
      <c r="BS33" s="1271"/>
      <c r="BT33" s="1974"/>
      <c r="BU33" s="1975"/>
      <c r="BV33" s="1975"/>
      <c r="BW33" s="1959"/>
      <c r="BX33" s="1959"/>
      <c r="BY33" s="1975"/>
      <c r="BZ33" s="1214"/>
      <c r="CA33" s="1271"/>
      <c r="CB33" s="1974"/>
      <c r="CC33" s="1975"/>
      <c r="CD33" s="1975"/>
      <c r="CE33" s="1959"/>
      <c r="CF33" s="1959"/>
      <c r="CG33" s="1975"/>
      <c r="CH33" s="1214"/>
      <c r="CI33" s="1271"/>
      <c r="CJ33" s="1974"/>
      <c r="CK33" s="1975"/>
      <c r="CL33" s="1975"/>
      <c r="CM33" s="1959"/>
      <c r="CN33" s="1959"/>
      <c r="CO33" s="1975"/>
      <c r="CP33" s="1214"/>
      <c r="CQ33" s="1068"/>
      <c r="CR33" s="1975"/>
      <c r="CS33" s="1975"/>
      <c r="CT33" s="1975"/>
      <c r="CU33" s="1959">
        <f t="shared" si="10"/>
        <v>0</v>
      </c>
      <c r="CV33" s="1959">
        <f t="shared" si="11"/>
        <v>0</v>
      </c>
      <c r="CW33" s="1975"/>
      <c r="CX33" s="1067" t="str">
        <f t="shared" si="0"/>
        <v>-</v>
      </c>
      <c r="CY33" s="45"/>
      <c r="CZ33" s="1975"/>
      <c r="DA33" s="1975"/>
      <c r="DB33" s="1975"/>
      <c r="DC33" s="1975"/>
      <c r="DD33" s="1975"/>
      <c r="DE33" s="535" t="e">
        <f t="shared" si="12"/>
        <v>#DIV/0!</v>
      </c>
      <c r="DF33" s="535" t="e">
        <f t="shared" si="13"/>
        <v>#DIV/0!</v>
      </c>
      <c r="DG33" s="535" t="e">
        <f t="shared" si="14"/>
        <v>#DIV/0!</v>
      </c>
      <c r="DH33" s="1214" t="e">
        <f t="shared" si="15"/>
        <v>#DIV/0!</v>
      </c>
      <c r="DI33" s="1194"/>
      <c r="DU33" s="389">
        <f t="shared" si="1"/>
        <v>0</v>
      </c>
      <c r="DV33" s="389">
        <f t="shared" si="2"/>
        <v>0</v>
      </c>
      <c r="DW33" s="389">
        <f t="shared" si="3"/>
        <v>0</v>
      </c>
    </row>
    <row r="34" spans="1:127" ht="4.5" customHeight="1">
      <c r="CV34" s="49">
        <f t="shared" si="11"/>
        <v>0</v>
      </c>
      <c r="CZ34" s="47"/>
      <c r="DD34" s="47"/>
      <c r="DU34" s="389">
        <f t="shared" si="1"/>
        <v>0</v>
      </c>
      <c r="DV34" s="389">
        <f t="shared" si="2"/>
        <v>0</v>
      </c>
      <c r="DW34" s="389">
        <f t="shared" si="3"/>
        <v>0</v>
      </c>
    </row>
    <row r="35" spans="1:127" ht="28.5" customHeight="1">
      <c r="CS35" s="244"/>
      <c r="CT35" s="244"/>
      <c r="CU35" s="244"/>
      <c r="CV35" s="244"/>
      <c r="DD35" s="47"/>
      <c r="DU35" s="389">
        <f t="shared" si="1"/>
        <v>0</v>
      </c>
      <c r="DV35" s="389">
        <f t="shared" si="2"/>
        <v>0</v>
      </c>
      <c r="DW35" s="389">
        <f t="shared" si="3"/>
        <v>0</v>
      </c>
    </row>
    <row r="36" spans="1:127" ht="13">
      <c r="DU36" s="389">
        <f t="shared" si="1"/>
        <v>0</v>
      </c>
      <c r="DV36" s="389">
        <f t="shared" si="2"/>
        <v>0</v>
      </c>
      <c r="DW36" s="389">
        <f t="shared" si="3"/>
        <v>0</v>
      </c>
    </row>
    <row r="37" spans="1:127" ht="13">
      <c r="DU37" s="389">
        <f t="shared" si="1"/>
        <v>0</v>
      </c>
      <c r="DV37" s="389">
        <f t="shared" si="2"/>
        <v>0</v>
      </c>
      <c r="DW37" s="389">
        <f t="shared" si="3"/>
        <v>0</v>
      </c>
    </row>
    <row r="38" spans="1:127" ht="13">
      <c r="DU38" s="389">
        <f t="shared" si="1"/>
        <v>0</v>
      </c>
      <c r="DV38" s="389">
        <f t="shared" si="2"/>
        <v>0</v>
      </c>
      <c r="DW38" s="389">
        <f t="shared" si="3"/>
        <v>0</v>
      </c>
    </row>
    <row r="39" spans="1:127" ht="13">
      <c r="DU39" s="389">
        <f t="shared" si="1"/>
        <v>0</v>
      </c>
      <c r="DV39" s="389">
        <f t="shared" si="2"/>
        <v>0</v>
      </c>
      <c r="DW39" s="389">
        <f t="shared" si="3"/>
        <v>0</v>
      </c>
    </row>
    <row r="40" spans="1:127" ht="13">
      <c r="DU40" s="389">
        <f t="shared" si="1"/>
        <v>0</v>
      </c>
      <c r="DV40" s="389">
        <f t="shared" si="2"/>
        <v>0</v>
      </c>
      <c r="DW40" s="389">
        <f t="shared" si="3"/>
        <v>0</v>
      </c>
    </row>
    <row r="41" spans="1:127" ht="13">
      <c r="DU41" s="389">
        <f t="shared" ref="DU41:DU72" si="16">(CS41-CZ41)*10^6</f>
        <v>0</v>
      </c>
      <c r="DV41" s="389">
        <f t="shared" ref="DV41:DV72" si="17">(CT41-DC41)*10^6</f>
        <v>0</v>
      </c>
      <c r="DW41" s="389">
        <f t="shared" ref="DW41:DW72" si="18">(CW41-DD41)*10^6</f>
        <v>0</v>
      </c>
    </row>
    <row r="42" spans="1:127" ht="13">
      <c r="DU42" s="389">
        <f t="shared" si="16"/>
        <v>0</v>
      </c>
      <c r="DV42" s="389">
        <f t="shared" si="17"/>
        <v>0</v>
      </c>
      <c r="DW42" s="389">
        <f t="shared" si="18"/>
        <v>0</v>
      </c>
    </row>
    <row r="43" spans="1:127" ht="13">
      <c r="DU43" s="389">
        <f t="shared" si="16"/>
        <v>0</v>
      </c>
      <c r="DV43" s="389">
        <f t="shared" si="17"/>
        <v>0</v>
      </c>
      <c r="DW43" s="389">
        <f t="shared" si="18"/>
        <v>0</v>
      </c>
    </row>
    <row r="44" spans="1:127" ht="13">
      <c r="DU44" s="389">
        <f t="shared" si="16"/>
        <v>0</v>
      </c>
      <c r="DV44" s="389">
        <f t="shared" si="17"/>
        <v>0</v>
      </c>
      <c r="DW44" s="389">
        <f t="shared" si="18"/>
        <v>0</v>
      </c>
    </row>
    <row r="45" spans="1:127" ht="13">
      <c r="DU45" s="389">
        <f t="shared" si="16"/>
        <v>0</v>
      </c>
      <c r="DV45" s="389">
        <f t="shared" si="17"/>
        <v>0</v>
      </c>
      <c r="DW45" s="389">
        <f t="shared" si="18"/>
        <v>0</v>
      </c>
    </row>
    <row r="46" spans="1:127" ht="13">
      <c r="DU46" s="389">
        <f t="shared" si="16"/>
        <v>0</v>
      </c>
      <c r="DV46" s="389">
        <f t="shared" si="17"/>
        <v>0</v>
      </c>
      <c r="DW46" s="389">
        <f t="shared" si="18"/>
        <v>0</v>
      </c>
    </row>
    <row r="47" spans="1:127" ht="13">
      <c r="DU47" s="389">
        <f t="shared" si="16"/>
        <v>0</v>
      </c>
      <c r="DV47" s="389">
        <f t="shared" si="17"/>
        <v>0</v>
      </c>
      <c r="DW47" s="389">
        <f t="shared" si="18"/>
        <v>0</v>
      </c>
    </row>
    <row r="48" spans="1:127" ht="13">
      <c r="DU48" s="389">
        <f t="shared" si="16"/>
        <v>0</v>
      </c>
      <c r="DV48" s="389">
        <f t="shared" si="17"/>
        <v>0</v>
      </c>
      <c r="DW48" s="389">
        <f t="shared" si="18"/>
        <v>0</v>
      </c>
    </row>
    <row r="49" spans="3:127" ht="13">
      <c r="DU49" s="389">
        <f t="shared" si="16"/>
        <v>0</v>
      </c>
      <c r="DV49" s="389">
        <f t="shared" si="17"/>
        <v>0</v>
      </c>
      <c r="DW49" s="389">
        <f t="shared" si="18"/>
        <v>0</v>
      </c>
    </row>
    <row r="50" spans="3:127" ht="13">
      <c r="DU50" s="389">
        <f t="shared" si="16"/>
        <v>0</v>
      </c>
      <c r="DV50" s="389">
        <f t="shared" si="17"/>
        <v>0</v>
      </c>
      <c r="DW50" s="389">
        <f t="shared" si="18"/>
        <v>0</v>
      </c>
    </row>
    <row r="51" spans="3:127" ht="13">
      <c r="DU51" s="389">
        <f t="shared" si="16"/>
        <v>0</v>
      </c>
      <c r="DV51" s="389">
        <f t="shared" si="17"/>
        <v>0</v>
      </c>
      <c r="DW51" s="389">
        <f t="shared" si="18"/>
        <v>0</v>
      </c>
    </row>
    <row r="52" spans="3:127" ht="13">
      <c r="DU52" s="389">
        <f t="shared" si="16"/>
        <v>0</v>
      </c>
      <c r="DV52" s="389">
        <f t="shared" si="17"/>
        <v>0</v>
      </c>
      <c r="DW52" s="389">
        <f t="shared" si="18"/>
        <v>0</v>
      </c>
    </row>
    <row r="53" spans="3:127" ht="13">
      <c r="DU53" s="389">
        <f t="shared" si="16"/>
        <v>0</v>
      </c>
      <c r="DV53" s="389">
        <f t="shared" si="17"/>
        <v>0</v>
      </c>
      <c r="DW53" s="389">
        <f t="shared" si="18"/>
        <v>0</v>
      </c>
    </row>
    <row r="54" spans="3:127" ht="13">
      <c r="DU54" s="389">
        <f t="shared" si="16"/>
        <v>0</v>
      </c>
      <c r="DV54" s="389">
        <f t="shared" si="17"/>
        <v>0</v>
      </c>
      <c r="DW54" s="389">
        <f t="shared" si="18"/>
        <v>0</v>
      </c>
    </row>
    <row r="55" spans="3:127" ht="13">
      <c r="DU55" s="389">
        <f t="shared" si="16"/>
        <v>0</v>
      </c>
      <c r="DV55" s="389">
        <f t="shared" si="17"/>
        <v>0</v>
      </c>
      <c r="DW55" s="389">
        <f t="shared" si="18"/>
        <v>0</v>
      </c>
    </row>
    <row r="56" spans="3:127" ht="13">
      <c r="DU56" s="389">
        <f t="shared" si="16"/>
        <v>0</v>
      </c>
      <c r="DV56" s="389">
        <f t="shared" si="17"/>
        <v>0</v>
      </c>
      <c r="DW56" s="389">
        <f t="shared" si="18"/>
        <v>0</v>
      </c>
    </row>
    <row r="57" spans="3:127" ht="13">
      <c r="DU57" s="389">
        <f t="shared" si="16"/>
        <v>0</v>
      </c>
      <c r="DV57" s="389">
        <f t="shared" si="17"/>
        <v>0</v>
      </c>
      <c r="DW57" s="389">
        <f t="shared" si="18"/>
        <v>0</v>
      </c>
    </row>
    <row r="58" spans="3:127" ht="13">
      <c r="DU58" s="389">
        <f t="shared" si="16"/>
        <v>0</v>
      </c>
      <c r="DV58" s="389">
        <f t="shared" si="17"/>
        <v>0</v>
      </c>
      <c r="DW58" s="389">
        <f t="shared" si="18"/>
        <v>0</v>
      </c>
    </row>
    <row r="59" spans="3:127" ht="13">
      <c r="DU59" s="389">
        <f t="shared" si="16"/>
        <v>0</v>
      </c>
      <c r="DV59" s="389">
        <f t="shared" si="17"/>
        <v>0</v>
      </c>
      <c r="DW59" s="389">
        <f t="shared" si="18"/>
        <v>0</v>
      </c>
    </row>
    <row r="60" spans="3:127" ht="13">
      <c r="DU60" s="389">
        <f t="shared" si="16"/>
        <v>0</v>
      </c>
      <c r="DV60" s="389">
        <f t="shared" si="17"/>
        <v>0</v>
      </c>
      <c r="DW60" s="389">
        <f t="shared" si="18"/>
        <v>0</v>
      </c>
    </row>
    <row r="61" spans="3:127" ht="13">
      <c r="DU61" s="389">
        <f t="shared" si="16"/>
        <v>0</v>
      </c>
      <c r="DV61" s="389">
        <f t="shared" si="17"/>
        <v>0</v>
      </c>
      <c r="DW61" s="389">
        <f t="shared" si="18"/>
        <v>0</v>
      </c>
    </row>
    <row r="62" spans="3:127" ht="13">
      <c r="C62" s="1697"/>
      <c r="DU62" s="389">
        <f t="shared" si="16"/>
        <v>0</v>
      </c>
      <c r="DV62" s="389">
        <f t="shared" si="17"/>
        <v>0</v>
      </c>
      <c r="DW62" s="389">
        <f t="shared" si="18"/>
        <v>0</v>
      </c>
    </row>
    <row r="63" spans="3:127" ht="13">
      <c r="DU63" s="389">
        <f t="shared" si="16"/>
        <v>0</v>
      </c>
      <c r="DV63" s="389">
        <f t="shared" si="17"/>
        <v>0</v>
      </c>
      <c r="DW63" s="389">
        <f t="shared" si="18"/>
        <v>0</v>
      </c>
    </row>
    <row r="64" spans="3:127" ht="13">
      <c r="DU64" s="389">
        <f t="shared" si="16"/>
        <v>0</v>
      </c>
      <c r="DV64" s="389">
        <f t="shared" si="17"/>
        <v>0</v>
      </c>
      <c r="DW64" s="389">
        <f t="shared" si="18"/>
        <v>0</v>
      </c>
    </row>
    <row r="65" spans="125:127" ht="13">
      <c r="DU65" s="389">
        <f t="shared" si="16"/>
        <v>0</v>
      </c>
      <c r="DV65" s="389">
        <f t="shared" si="17"/>
        <v>0</v>
      </c>
      <c r="DW65" s="389">
        <f t="shared" si="18"/>
        <v>0</v>
      </c>
    </row>
    <row r="66" spans="125:127" ht="13">
      <c r="DU66" s="389">
        <f t="shared" si="16"/>
        <v>0</v>
      </c>
      <c r="DV66" s="389">
        <f t="shared" si="17"/>
        <v>0</v>
      </c>
      <c r="DW66" s="389">
        <f t="shared" si="18"/>
        <v>0</v>
      </c>
    </row>
    <row r="67" spans="125:127" ht="13">
      <c r="DU67" s="389">
        <f t="shared" si="16"/>
        <v>0</v>
      </c>
      <c r="DV67" s="389">
        <f t="shared" si="17"/>
        <v>0</v>
      </c>
      <c r="DW67" s="389">
        <f t="shared" si="18"/>
        <v>0</v>
      </c>
    </row>
    <row r="68" spans="125:127" ht="13">
      <c r="DU68" s="389">
        <f t="shared" si="16"/>
        <v>0</v>
      </c>
      <c r="DV68" s="389">
        <f t="shared" si="17"/>
        <v>0</v>
      </c>
      <c r="DW68" s="389">
        <f t="shared" si="18"/>
        <v>0</v>
      </c>
    </row>
    <row r="69" spans="125:127" ht="13">
      <c r="DU69" s="389">
        <f t="shared" si="16"/>
        <v>0</v>
      </c>
      <c r="DV69" s="389">
        <f t="shared" si="17"/>
        <v>0</v>
      </c>
      <c r="DW69" s="389">
        <f t="shared" si="18"/>
        <v>0</v>
      </c>
    </row>
    <row r="70" spans="125:127" ht="13">
      <c r="DU70" s="389">
        <f t="shared" si="16"/>
        <v>0</v>
      </c>
      <c r="DV70" s="389">
        <f t="shared" si="17"/>
        <v>0</v>
      </c>
      <c r="DW70" s="389">
        <f t="shared" si="18"/>
        <v>0</v>
      </c>
    </row>
    <row r="71" spans="125:127" ht="13">
      <c r="DU71" s="389">
        <f t="shared" si="16"/>
        <v>0</v>
      </c>
      <c r="DV71" s="389">
        <f t="shared" si="17"/>
        <v>0</v>
      </c>
      <c r="DW71" s="389">
        <f t="shared" si="18"/>
        <v>0</v>
      </c>
    </row>
    <row r="72" spans="125:127" ht="13">
      <c r="DU72" s="389">
        <f t="shared" si="16"/>
        <v>0</v>
      </c>
      <c r="DV72" s="389">
        <f t="shared" si="17"/>
        <v>0</v>
      </c>
      <c r="DW72" s="389">
        <f t="shared" si="18"/>
        <v>0</v>
      </c>
    </row>
    <row r="73" spans="125:127" ht="13">
      <c r="DU73" s="389">
        <f t="shared" ref="DU73:DU104" si="19">(CS73-CZ73)*10^6</f>
        <v>0</v>
      </c>
      <c r="DV73" s="389">
        <f t="shared" ref="DV73:DV104" si="20">(CT73-DC73)*10^6</f>
        <v>0</v>
      </c>
      <c r="DW73" s="389">
        <f t="shared" ref="DW73:DW104" si="21">(CW73-DD73)*10^6</f>
        <v>0</v>
      </c>
    </row>
    <row r="74" spans="125:127" ht="13">
      <c r="DU74" s="389">
        <f t="shared" si="19"/>
        <v>0</v>
      </c>
      <c r="DV74" s="389">
        <f t="shared" si="20"/>
        <v>0</v>
      </c>
      <c r="DW74" s="389">
        <f t="shared" si="21"/>
        <v>0</v>
      </c>
    </row>
    <row r="75" spans="125:127" ht="13">
      <c r="DU75" s="389">
        <f t="shared" si="19"/>
        <v>0</v>
      </c>
      <c r="DV75" s="389">
        <f t="shared" si="20"/>
        <v>0</v>
      </c>
      <c r="DW75" s="389">
        <f t="shared" si="21"/>
        <v>0</v>
      </c>
    </row>
    <row r="76" spans="125:127" ht="13">
      <c r="DU76" s="389">
        <f t="shared" si="19"/>
        <v>0</v>
      </c>
      <c r="DV76" s="389">
        <f t="shared" si="20"/>
        <v>0</v>
      </c>
      <c r="DW76" s="389">
        <f t="shared" si="21"/>
        <v>0</v>
      </c>
    </row>
    <row r="77" spans="125:127" ht="13">
      <c r="DU77" s="389">
        <f t="shared" si="19"/>
        <v>0</v>
      </c>
      <c r="DV77" s="389">
        <f t="shared" si="20"/>
        <v>0</v>
      </c>
      <c r="DW77" s="389">
        <f t="shared" si="21"/>
        <v>0</v>
      </c>
    </row>
    <row r="78" spans="125:127" ht="13">
      <c r="DU78" s="389">
        <f t="shared" si="19"/>
        <v>0</v>
      </c>
      <c r="DV78" s="389">
        <f t="shared" si="20"/>
        <v>0</v>
      </c>
      <c r="DW78" s="389">
        <f t="shared" si="21"/>
        <v>0</v>
      </c>
    </row>
    <row r="79" spans="125:127" ht="13">
      <c r="DU79" s="389">
        <f t="shared" si="19"/>
        <v>0</v>
      </c>
      <c r="DV79" s="389">
        <f t="shared" si="20"/>
        <v>0</v>
      </c>
      <c r="DW79" s="389">
        <f t="shared" si="21"/>
        <v>0</v>
      </c>
    </row>
    <row r="80" spans="125:127" ht="13">
      <c r="DU80" s="389">
        <f t="shared" si="19"/>
        <v>0</v>
      </c>
      <c r="DV80" s="389">
        <f t="shared" si="20"/>
        <v>0</v>
      </c>
      <c r="DW80" s="389">
        <f t="shared" si="21"/>
        <v>0</v>
      </c>
    </row>
    <row r="81" spans="125:127" ht="13">
      <c r="DU81" s="389">
        <f t="shared" si="19"/>
        <v>0</v>
      </c>
      <c r="DV81" s="389">
        <f t="shared" si="20"/>
        <v>0</v>
      </c>
      <c r="DW81" s="389">
        <f t="shared" si="21"/>
        <v>0</v>
      </c>
    </row>
    <row r="82" spans="125:127" ht="13">
      <c r="DU82" s="389">
        <f t="shared" si="19"/>
        <v>0</v>
      </c>
      <c r="DV82" s="389">
        <f t="shared" si="20"/>
        <v>0</v>
      </c>
      <c r="DW82" s="389">
        <f t="shared" si="21"/>
        <v>0</v>
      </c>
    </row>
    <row r="83" spans="125:127" ht="13">
      <c r="DU83" s="389">
        <f t="shared" si="19"/>
        <v>0</v>
      </c>
      <c r="DV83" s="389">
        <f t="shared" si="20"/>
        <v>0</v>
      </c>
      <c r="DW83" s="389">
        <f t="shared" si="21"/>
        <v>0</v>
      </c>
    </row>
    <row r="84" spans="125:127" ht="13">
      <c r="DU84" s="389">
        <f t="shared" si="19"/>
        <v>0</v>
      </c>
      <c r="DV84" s="389">
        <f t="shared" si="20"/>
        <v>0</v>
      </c>
      <c r="DW84" s="389">
        <f t="shared" si="21"/>
        <v>0</v>
      </c>
    </row>
    <row r="85" spans="125:127" ht="13">
      <c r="DU85" s="389">
        <f t="shared" si="19"/>
        <v>0</v>
      </c>
      <c r="DV85" s="389">
        <f t="shared" si="20"/>
        <v>0</v>
      </c>
      <c r="DW85" s="389">
        <f t="shared" si="21"/>
        <v>0</v>
      </c>
    </row>
    <row r="86" spans="125:127" ht="13">
      <c r="DU86" s="389">
        <f t="shared" si="19"/>
        <v>0</v>
      </c>
      <c r="DV86" s="389">
        <f t="shared" si="20"/>
        <v>0</v>
      </c>
      <c r="DW86" s="389">
        <f t="shared" si="21"/>
        <v>0</v>
      </c>
    </row>
    <row r="87" spans="125:127" ht="13">
      <c r="DU87" s="389">
        <f t="shared" si="19"/>
        <v>0</v>
      </c>
      <c r="DV87" s="389">
        <f t="shared" si="20"/>
        <v>0</v>
      </c>
      <c r="DW87" s="389">
        <f t="shared" si="21"/>
        <v>0</v>
      </c>
    </row>
    <row r="88" spans="125:127" ht="13">
      <c r="DU88" s="389">
        <f t="shared" si="19"/>
        <v>0</v>
      </c>
      <c r="DV88" s="389">
        <f t="shared" si="20"/>
        <v>0</v>
      </c>
      <c r="DW88" s="389">
        <f t="shared" si="21"/>
        <v>0</v>
      </c>
    </row>
    <row r="89" spans="125:127" ht="13">
      <c r="DU89" s="389">
        <f t="shared" si="19"/>
        <v>0</v>
      </c>
      <c r="DV89" s="389">
        <f t="shared" si="20"/>
        <v>0</v>
      </c>
      <c r="DW89" s="389">
        <f t="shared" si="21"/>
        <v>0</v>
      </c>
    </row>
    <row r="90" spans="125:127" ht="13">
      <c r="DU90" s="389">
        <f t="shared" si="19"/>
        <v>0</v>
      </c>
      <c r="DV90" s="389">
        <f t="shared" si="20"/>
        <v>0</v>
      </c>
      <c r="DW90" s="389">
        <f t="shared" si="21"/>
        <v>0</v>
      </c>
    </row>
    <row r="91" spans="125:127" ht="13">
      <c r="DU91" s="389">
        <f t="shared" si="19"/>
        <v>0</v>
      </c>
      <c r="DV91" s="389">
        <f t="shared" si="20"/>
        <v>0</v>
      </c>
      <c r="DW91" s="389">
        <f t="shared" si="21"/>
        <v>0</v>
      </c>
    </row>
    <row r="92" spans="125:127" ht="13">
      <c r="DU92" s="389">
        <f t="shared" si="19"/>
        <v>0</v>
      </c>
      <c r="DV92" s="389">
        <f t="shared" si="20"/>
        <v>0</v>
      </c>
      <c r="DW92" s="389">
        <f t="shared" si="21"/>
        <v>0</v>
      </c>
    </row>
    <row r="93" spans="125:127" ht="13">
      <c r="DU93" s="389">
        <f t="shared" si="19"/>
        <v>0</v>
      </c>
      <c r="DV93" s="389">
        <f t="shared" si="20"/>
        <v>0</v>
      </c>
      <c r="DW93" s="389">
        <f t="shared" si="21"/>
        <v>0</v>
      </c>
    </row>
    <row r="94" spans="125:127" ht="13">
      <c r="DU94" s="389">
        <f t="shared" si="19"/>
        <v>0</v>
      </c>
      <c r="DV94" s="389">
        <f t="shared" si="20"/>
        <v>0</v>
      </c>
      <c r="DW94" s="389">
        <f t="shared" si="21"/>
        <v>0</v>
      </c>
    </row>
    <row r="95" spans="125:127" ht="13">
      <c r="DU95" s="389">
        <f t="shared" si="19"/>
        <v>0</v>
      </c>
      <c r="DV95" s="389">
        <f t="shared" si="20"/>
        <v>0</v>
      </c>
      <c r="DW95" s="389">
        <f t="shared" si="21"/>
        <v>0</v>
      </c>
    </row>
    <row r="96" spans="125:127" ht="13">
      <c r="DU96" s="389">
        <f t="shared" si="19"/>
        <v>0</v>
      </c>
      <c r="DV96" s="389">
        <f t="shared" si="20"/>
        <v>0</v>
      </c>
      <c r="DW96" s="389">
        <f t="shared" si="21"/>
        <v>0</v>
      </c>
    </row>
    <row r="97" spans="125:127" ht="13">
      <c r="DU97" s="389">
        <f t="shared" si="19"/>
        <v>0</v>
      </c>
      <c r="DV97" s="389">
        <f t="shared" si="20"/>
        <v>0</v>
      </c>
      <c r="DW97" s="389">
        <f t="shared" si="21"/>
        <v>0</v>
      </c>
    </row>
    <row r="98" spans="125:127" ht="13">
      <c r="DU98" s="389">
        <f t="shared" si="19"/>
        <v>0</v>
      </c>
      <c r="DV98" s="389">
        <f t="shared" si="20"/>
        <v>0</v>
      </c>
      <c r="DW98" s="389">
        <f t="shared" si="21"/>
        <v>0</v>
      </c>
    </row>
    <row r="99" spans="125:127" ht="13">
      <c r="DU99" s="389">
        <f t="shared" si="19"/>
        <v>0</v>
      </c>
      <c r="DV99" s="389">
        <f t="shared" si="20"/>
        <v>0</v>
      </c>
      <c r="DW99" s="389">
        <f t="shared" si="21"/>
        <v>0</v>
      </c>
    </row>
    <row r="100" spans="125:127" ht="13">
      <c r="DU100" s="389">
        <f t="shared" si="19"/>
        <v>0</v>
      </c>
      <c r="DV100" s="389">
        <f t="shared" si="20"/>
        <v>0</v>
      </c>
      <c r="DW100" s="389">
        <f t="shared" si="21"/>
        <v>0</v>
      </c>
    </row>
    <row r="101" spans="125:127" ht="13">
      <c r="DU101" s="389">
        <f t="shared" si="19"/>
        <v>0</v>
      </c>
      <c r="DV101" s="389">
        <f t="shared" si="20"/>
        <v>0</v>
      </c>
      <c r="DW101" s="389">
        <f t="shared" si="21"/>
        <v>0</v>
      </c>
    </row>
    <row r="102" spans="125:127" ht="13">
      <c r="DU102" s="389">
        <f t="shared" si="19"/>
        <v>0</v>
      </c>
      <c r="DV102" s="389">
        <f t="shared" si="20"/>
        <v>0</v>
      </c>
      <c r="DW102" s="389">
        <f t="shared" si="21"/>
        <v>0</v>
      </c>
    </row>
    <row r="103" spans="125:127" ht="13">
      <c r="DU103" s="389">
        <f t="shared" si="19"/>
        <v>0</v>
      </c>
      <c r="DV103" s="389">
        <f t="shared" si="20"/>
        <v>0</v>
      </c>
      <c r="DW103" s="389">
        <f t="shared" si="21"/>
        <v>0</v>
      </c>
    </row>
    <row r="104" spans="125:127" ht="13">
      <c r="DU104" s="389">
        <f t="shared" si="19"/>
        <v>0</v>
      </c>
      <c r="DV104" s="389">
        <f t="shared" si="20"/>
        <v>0</v>
      </c>
      <c r="DW104" s="389">
        <f t="shared" si="21"/>
        <v>0</v>
      </c>
    </row>
    <row r="105" spans="125:127" ht="13">
      <c r="DU105" s="389">
        <f t="shared" ref="DU105:DU136" si="22">(CS105-CZ105)*10^6</f>
        <v>0</v>
      </c>
      <c r="DV105" s="389">
        <f t="shared" ref="DV105:DV136" si="23">(CT105-DC105)*10^6</f>
        <v>0</v>
      </c>
      <c r="DW105" s="389">
        <f t="shared" ref="DW105:DW136" si="24">(CW105-DD105)*10^6</f>
        <v>0</v>
      </c>
    </row>
    <row r="106" spans="125:127" ht="13">
      <c r="DU106" s="389">
        <f t="shared" si="22"/>
        <v>0</v>
      </c>
      <c r="DV106" s="389">
        <f t="shared" si="23"/>
        <v>0</v>
      </c>
      <c r="DW106" s="389">
        <f t="shared" si="24"/>
        <v>0</v>
      </c>
    </row>
    <row r="107" spans="125:127" ht="13">
      <c r="DU107" s="389">
        <f t="shared" si="22"/>
        <v>0</v>
      </c>
      <c r="DV107" s="389">
        <f t="shared" si="23"/>
        <v>0</v>
      </c>
      <c r="DW107" s="389">
        <f t="shared" si="24"/>
        <v>0</v>
      </c>
    </row>
    <row r="108" spans="125:127" ht="13">
      <c r="DU108" s="389">
        <f t="shared" si="22"/>
        <v>0</v>
      </c>
      <c r="DV108" s="389">
        <f t="shared" si="23"/>
        <v>0</v>
      </c>
      <c r="DW108" s="389">
        <f t="shared" si="24"/>
        <v>0</v>
      </c>
    </row>
    <row r="109" spans="125:127" ht="13">
      <c r="DU109" s="389">
        <f t="shared" si="22"/>
        <v>0</v>
      </c>
      <c r="DV109" s="389">
        <f t="shared" si="23"/>
        <v>0</v>
      </c>
      <c r="DW109" s="389">
        <f t="shared" si="24"/>
        <v>0</v>
      </c>
    </row>
    <row r="110" spans="125:127" ht="13">
      <c r="DU110" s="389">
        <f t="shared" si="22"/>
        <v>0</v>
      </c>
      <c r="DV110" s="389">
        <f t="shared" si="23"/>
        <v>0</v>
      </c>
      <c r="DW110" s="389">
        <f t="shared" si="24"/>
        <v>0</v>
      </c>
    </row>
    <row r="111" spans="125:127" ht="13">
      <c r="DU111" s="389">
        <f t="shared" si="22"/>
        <v>0</v>
      </c>
      <c r="DV111" s="389">
        <f t="shared" si="23"/>
        <v>0</v>
      </c>
      <c r="DW111" s="389">
        <f t="shared" si="24"/>
        <v>0</v>
      </c>
    </row>
    <row r="112" spans="125:127" ht="13">
      <c r="DU112" s="389">
        <f t="shared" si="22"/>
        <v>0</v>
      </c>
      <c r="DV112" s="389">
        <f t="shared" si="23"/>
        <v>0</v>
      </c>
      <c r="DW112" s="389">
        <f t="shared" si="24"/>
        <v>0</v>
      </c>
    </row>
    <row r="113" spans="125:127" ht="13">
      <c r="DU113" s="389">
        <f t="shared" si="22"/>
        <v>0</v>
      </c>
      <c r="DV113" s="389">
        <f t="shared" si="23"/>
        <v>0</v>
      </c>
      <c r="DW113" s="389">
        <f t="shared" si="24"/>
        <v>0</v>
      </c>
    </row>
    <row r="114" spans="125:127" ht="13">
      <c r="DU114" s="389">
        <f t="shared" si="22"/>
        <v>0</v>
      </c>
      <c r="DV114" s="389">
        <f t="shared" si="23"/>
        <v>0</v>
      </c>
      <c r="DW114" s="389">
        <f t="shared" si="24"/>
        <v>0</v>
      </c>
    </row>
    <row r="115" spans="125:127" ht="13">
      <c r="DU115" s="389">
        <f t="shared" si="22"/>
        <v>0</v>
      </c>
      <c r="DV115" s="389">
        <f t="shared" si="23"/>
        <v>0</v>
      </c>
      <c r="DW115" s="389">
        <f t="shared" si="24"/>
        <v>0</v>
      </c>
    </row>
    <row r="116" spans="125:127" ht="13">
      <c r="DU116" s="389">
        <f t="shared" si="22"/>
        <v>0</v>
      </c>
      <c r="DV116" s="389">
        <f t="shared" si="23"/>
        <v>0</v>
      </c>
      <c r="DW116" s="389">
        <f t="shared" si="24"/>
        <v>0</v>
      </c>
    </row>
    <row r="117" spans="125:127" ht="13">
      <c r="DU117" s="389">
        <f t="shared" si="22"/>
        <v>0</v>
      </c>
      <c r="DV117" s="389">
        <f t="shared" si="23"/>
        <v>0</v>
      </c>
      <c r="DW117" s="389">
        <f t="shared" si="24"/>
        <v>0</v>
      </c>
    </row>
    <row r="118" spans="125:127" ht="13">
      <c r="DU118" s="389">
        <f t="shared" si="22"/>
        <v>0</v>
      </c>
      <c r="DV118" s="389">
        <f t="shared" si="23"/>
        <v>0</v>
      </c>
      <c r="DW118" s="389">
        <f t="shared" si="24"/>
        <v>0</v>
      </c>
    </row>
    <row r="119" spans="125:127" ht="13">
      <c r="DU119" s="389">
        <f t="shared" si="22"/>
        <v>0</v>
      </c>
      <c r="DV119" s="389">
        <f t="shared" si="23"/>
        <v>0</v>
      </c>
      <c r="DW119" s="389">
        <f t="shared" si="24"/>
        <v>0</v>
      </c>
    </row>
    <row r="120" spans="125:127" ht="13">
      <c r="DU120" s="389">
        <f t="shared" si="22"/>
        <v>0</v>
      </c>
      <c r="DV120" s="389">
        <f t="shared" si="23"/>
        <v>0</v>
      </c>
      <c r="DW120" s="389">
        <f t="shared" si="24"/>
        <v>0</v>
      </c>
    </row>
    <row r="121" spans="125:127" ht="13">
      <c r="DU121" s="389">
        <f t="shared" si="22"/>
        <v>0</v>
      </c>
      <c r="DV121" s="389">
        <f t="shared" si="23"/>
        <v>0</v>
      </c>
      <c r="DW121" s="389">
        <f t="shared" si="24"/>
        <v>0</v>
      </c>
    </row>
    <row r="122" spans="125:127" ht="13">
      <c r="DU122" s="389">
        <f t="shared" si="22"/>
        <v>0</v>
      </c>
      <c r="DV122" s="389">
        <f t="shared" si="23"/>
        <v>0</v>
      </c>
      <c r="DW122" s="389">
        <f t="shared" si="24"/>
        <v>0</v>
      </c>
    </row>
    <row r="123" spans="125:127" ht="13">
      <c r="DU123" s="389">
        <f t="shared" si="22"/>
        <v>0</v>
      </c>
      <c r="DV123" s="389">
        <f t="shared" si="23"/>
        <v>0</v>
      </c>
      <c r="DW123" s="389">
        <f t="shared" si="24"/>
        <v>0</v>
      </c>
    </row>
    <row r="124" spans="125:127" ht="13">
      <c r="DU124" s="389">
        <f t="shared" si="22"/>
        <v>0</v>
      </c>
      <c r="DV124" s="389">
        <f t="shared" si="23"/>
        <v>0</v>
      </c>
      <c r="DW124" s="389">
        <f t="shared" si="24"/>
        <v>0</v>
      </c>
    </row>
    <row r="125" spans="125:127" ht="13">
      <c r="DU125" s="389">
        <f t="shared" si="22"/>
        <v>0</v>
      </c>
      <c r="DV125" s="389">
        <f t="shared" si="23"/>
        <v>0</v>
      </c>
      <c r="DW125" s="389">
        <f t="shared" si="24"/>
        <v>0</v>
      </c>
    </row>
    <row r="126" spans="125:127" ht="13">
      <c r="DU126" s="389">
        <f t="shared" si="22"/>
        <v>0</v>
      </c>
      <c r="DV126" s="389">
        <f t="shared" si="23"/>
        <v>0</v>
      </c>
      <c r="DW126" s="389">
        <f t="shared" si="24"/>
        <v>0</v>
      </c>
    </row>
    <row r="127" spans="125:127" ht="13">
      <c r="DU127" s="389">
        <f t="shared" si="22"/>
        <v>0</v>
      </c>
      <c r="DV127" s="389">
        <f t="shared" si="23"/>
        <v>0</v>
      </c>
      <c r="DW127" s="389">
        <f t="shared" si="24"/>
        <v>0</v>
      </c>
    </row>
    <row r="128" spans="125:127" ht="13">
      <c r="DU128" s="389">
        <f t="shared" si="22"/>
        <v>0</v>
      </c>
      <c r="DV128" s="389">
        <f t="shared" si="23"/>
        <v>0</v>
      </c>
      <c r="DW128" s="389">
        <f t="shared" si="24"/>
        <v>0</v>
      </c>
    </row>
    <row r="129" spans="125:127" ht="13">
      <c r="DU129" s="389">
        <f t="shared" si="22"/>
        <v>0</v>
      </c>
      <c r="DV129" s="389">
        <f t="shared" si="23"/>
        <v>0</v>
      </c>
      <c r="DW129" s="389">
        <f t="shared" si="24"/>
        <v>0</v>
      </c>
    </row>
    <row r="130" spans="125:127" ht="13">
      <c r="DU130" s="389">
        <f t="shared" si="22"/>
        <v>0</v>
      </c>
      <c r="DV130" s="389">
        <f t="shared" si="23"/>
        <v>0</v>
      </c>
      <c r="DW130" s="389">
        <f t="shared" si="24"/>
        <v>0</v>
      </c>
    </row>
    <row r="131" spans="125:127" ht="13">
      <c r="DU131" s="389">
        <f t="shared" si="22"/>
        <v>0</v>
      </c>
      <c r="DV131" s="389">
        <f t="shared" si="23"/>
        <v>0</v>
      </c>
      <c r="DW131" s="389">
        <f t="shared" si="24"/>
        <v>0</v>
      </c>
    </row>
    <row r="132" spans="125:127" ht="13">
      <c r="DU132" s="389">
        <f t="shared" si="22"/>
        <v>0</v>
      </c>
      <c r="DV132" s="389">
        <f t="shared" si="23"/>
        <v>0</v>
      </c>
      <c r="DW132" s="389">
        <f t="shared" si="24"/>
        <v>0</v>
      </c>
    </row>
    <row r="133" spans="125:127" ht="13">
      <c r="DU133" s="389">
        <f t="shared" si="22"/>
        <v>0</v>
      </c>
      <c r="DV133" s="389">
        <f t="shared" si="23"/>
        <v>0</v>
      </c>
      <c r="DW133" s="389">
        <f t="shared" si="24"/>
        <v>0</v>
      </c>
    </row>
    <row r="134" spans="125:127" ht="13">
      <c r="DU134" s="389">
        <f t="shared" si="22"/>
        <v>0</v>
      </c>
      <c r="DV134" s="389">
        <f t="shared" si="23"/>
        <v>0</v>
      </c>
      <c r="DW134" s="389">
        <f t="shared" si="24"/>
        <v>0</v>
      </c>
    </row>
    <row r="135" spans="125:127" ht="13">
      <c r="DU135" s="389">
        <f t="shared" si="22"/>
        <v>0</v>
      </c>
      <c r="DV135" s="389">
        <f t="shared" si="23"/>
        <v>0</v>
      </c>
      <c r="DW135" s="389">
        <f t="shared" si="24"/>
        <v>0</v>
      </c>
    </row>
    <row r="136" spans="125:127" ht="13">
      <c r="DU136" s="389">
        <f t="shared" si="22"/>
        <v>0</v>
      </c>
      <c r="DV136" s="389">
        <f t="shared" si="23"/>
        <v>0</v>
      </c>
      <c r="DW136" s="389">
        <f t="shared" si="24"/>
        <v>0</v>
      </c>
    </row>
    <row r="137" spans="125:127" ht="13">
      <c r="DU137" s="389">
        <f t="shared" ref="DU137:DU168" si="25">(CS137-CZ137)*10^6</f>
        <v>0</v>
      </c>
      <c r="DV137" s="389">
        <f t="shared" ref="DV137:DV168" si="26">(CT137-DC137)*10^6</f>
        <v>0</v>
      </c>
      <c r="DW137" s="389">
        <f t="shared" ref="DW137:DW168" si="27">(CW137-DD137)*10^6</f>
        <v>0</v>
      </c>
    </row>
    <row r="138" spans="125:127" ht="13">
      <c r="DU138" s="389">
        <f t="shared" si="25"/>
        <v>0</v>
      </c>
      <c r="DV138" s="389">
        <f t="shared" si="26"/>
        <v>0</v>
      </c>
      <c r="DW138" s="389">
        <f t="shared" si="27"/>
        <v>0</v>
      </c>
    </row>
    <row r="139" spans="125:127" ht="13">
      <c r="DU139" s="389">
        <f t="shared" si="25"/>
        <v>0</v>
      </c>
      <c r="DV139" s="389">
        <f t="shared" si="26"/>
        <v>0</v>
      </c>
      <c r="DW139" s="389">
        <f t="shared" si="27"/>
        <v>0</v>
      </c>
    </row>
    <row r="140" spans="125:127" ht="13">
      <c r="DU140" s="389">
        <f t="shared" si="25"/>
        <v>0</v>
      </c>
      <c r="DV140" s="389">
        <f t="shared" si="26"/>
        <v>0</v>
      </c>
      <c r="DW140" s="389">
        <f t="shared" si="27"/>
        <v>0</v>
      </c>
    </row>
    <row r="141" spans="125:127" ht="13">
      <c r="DU141" s="389">
        <f t="shared" si="25"/>
        <v>0</v>
      </c>
      <c r="DV141" s="389">
        <f t="shared" si="26"/>
        <v>0</v>
      </c>
      <c r="DW141" s="389">
        <f t="shared" si="27"/>
        <v>0</v>
      </c>
    </row>
    <row r="142" spans="125:127" ht="13">
      <c r="DU142" s="389">
        <f t="shared" si="25"/>
        <v>0</v>
      </c>
      <c r="DV142" s="389">
        <f t="shared" si="26"/>
        <v>0</v>
      </c>
      <c r="DW142" s="389">
        <f t="shared" si="27"/>
        <v>0</v>
      </c>
    </row>
    <row r="143" spans="125:127" ht="13">
      <c r="DU143" s="389">
        <f t="shared" si="25"/>
        <v>0</v>
      </c>
      <c r="DV143" s="389">
        <f t="shared" si="26"/>
        <v>0</v>
      </c>
      <c r="DW143" s="389">
        <f t="shared" si="27"/>
        <v>0</v>
      </c>
    </row>
    <row r="144" spans="125:127" ht="13">
      <c r="DU144" s="389">
        <f t="shared" si="25"/>
        <v>0</v>
      </c>
      <c r="DV144" s="389">
        <f t="shared" si="26"/>
        <v>0</v>
      </c>
      <c r="DW144" s="389">
        <f t="shared" si="27"/>
        <v>0</v>
      </c>
    </row>
    <row r="145" spans="125:127" ht="13">
      <c r="DU145" s="389">
        <f t="shared" si="25"/>
        <v>0</v>
      </c>
      <c r="DV145" s="389">
        <f t="shared" si="26"/>
        <v>0</v>
      </c>
      <c r="DW145" s="389">
        <f t="shared" si="27"/>
        <v>0</v>
      </c>
    </row>
    <row r="146" spans="125:127" ht="13">
      <c r="DU146" s="389">
        <f t="shared" si="25"/>
        <v>0</v>
      </c>
      <c r="DV146" s="389">
        <f t="shared" si="26"/>
        <v>0</v>
      </c>
      <c r="DW146" s="389">
        <f t="shared" si="27"/>
        <v>0</v>
      </c>
    </row>
    <row r="147" spans="125:127" ht="13">
      <c r="DU147" s="389">
        <f t="shared" si="25"/>
        <v>0</v>
      </c>
      <c r="DV147" s="389">
        <f t="shared" si="26"/>
        <v>0</v>
      </c>
      <c r="DW147" s="389">
        <f t="shared" si="27"/>
        <v>0</v>
      </c>
    </row>
    <row r="148" spans="125:127" ht="13">
      <c r="DU148" s="389">
        <f t="shared" si="25"/>
        <v>0</v>
      </c>
      <c r="DV148" s="389">
        <f t="shared" si="26"/>
        <v>0</v>
      </c>
      <c r="DW148" s="389">
        <f t="shared" si="27"/>
        <v>0</v>
      </c>
    </row>
    <row r="149" spans="125:127" ht="13">
      <c r="DU149" s="389">
        <f t="shared" si="25"/>
        <v>0</v>
      </c>
      <c r="DV149" s="389">
        <f t="shared" si="26"/>
        <v>0</v>
      </c>
      <c r="DW149" s="389">
        <f t="shared" si="27"/>
        <v>0</v>
      </c>
    </row>
    <row r="150" spans="125:127" ht="13">
      <c r="DU150" s="389">
        <f t="shared" si="25"/>
        <v>0</v>
      </c>
      <c r="DV150" s="389">
        <f t="shared" si="26"/>
        <v>0</v>
      </c>
      <c r="DW150" s="389">
        <f t="shared" si="27"/>
        <v>0</v>
      </c>
    </row>
    <row r="151" spans="125:127" ht="13">
      <c r="DU151" s="389">
        <f t="shared" si="25"/>
        <v>0</v>
      </c>
      <c r="DV151" s="389">
        <f t="shared" si="26"/>
        <v>0</v>
      </c>
      <c r="DW151" s="389">
        <f t="shared" si="27"/>
        <v>0</v>
      </c>
    </row>
    <row r="152" spans="125:127" ht="13">
      <c r="DU152" s="389">
        <f t="shared" si="25"/>
        <v>0</v>
      </c>
      <c r="DV152" s="389">
        <f t="shared" si="26"/>
        <v>0</v>
      </c>
      <c r="DW152" s="389">
        <f t="shared" si="27"/>
        <v>0</v>
      </c>
    </row>
    <row r="153" spans="125:127" ht="13">
      <c r="DU153" s="389">
        <f t="shared" si="25"/>
        <v>0</v>
      </c>
      <c r="DV153" s="389">
        <f t="shared" si="26"/>
        <v>0</v>
      </c>
      <c r="DW153" s="389">
        <f t="shared" si="27"/>
        <v>0</v>
      </c>
    </row>
    <row r="154" spans="125:127" ht="13">
      <c r="DU154" s="389">
        <f t="shared" si="25"/>
        <v>0</v>
      </c>
      <c r="DV154" s="389">
        <f t="shared" si="26"/>
        <v>0</v>
      </c>
      <c r="DW154" s="389">
        <f t="shared" si="27"/>
        <v>0</v>
      </c>
    </row>
    <row r="155" spans="125:127" ht="13">
      <c r="DU155" s="389">
        <f t="shared" si="25"/>
        <v>0</v>
      </c>
      <c r="DV155" s="389">
        <f t="shared" si="26"/>
        <v>0</v>
      </c>
      <c r="DW155" s="389">
        <f t="shared" si="27"/>
        <v>0</v>
      </c>
    </row>
    <row r="156" spans="125:127" ht="13">
      <c r="DU156" s="389">
        <f t="shared" si="25"/>
        <v>0</v>
      </c>
      <c r="DV156" s="389">
        <f t="shared" si="26"/>
        <v>0</v>
      </c>
      <c r="DW156" s="389">
        <f t="shared" si="27"/>
        <v>0</v>
      </c>
    </row>
    <row r="157" spans="125:127" ht="13">
      <c r="DU157" s="389">
        <f t="shared" si="25"/>
        <v>0</v>
      </c>
      <c r="DV157" s="389">
        <f t="shared" si="26"/>
        <v>0</v>
      </c>
      <c r="DW157" s="389">
        <f t="shared" si="27"/>
        <v>0</v>
      </c>
    </row>
    <row r="158" spans="125:127" ht="13">
      <c r="DU158" s="389">
        <f t="shared" si="25"/>
        <v>0</v>
      </c>
      <c r="DV158" s="389">
        <f t="shared" si="26"/>
        <v>0</v>
      </c>
      <c r="DW158" s="389">
        <f t="shared" si="27"/>
        <v>0</v>
      </c>
    </row>
    <row r="159" spans="125:127" ht="13">
      <c r="DU159" s="389">
        <f t="shared" si="25"/>
        <v>0</v>
      </c>
      <c r="DV159" s="389">
        <f t="shared" si="26"/>
        <v>0</v>
      </c>
      <c r="DW159" s="389">
        <f t="shared" si="27"/>
        <v>0</v>
      </c>
    </row>
    <row r="160" spans="125:127" ht="13">
      <c r="DU160" s="389">
        <f t="shared" si="25"/>
        <v>0</v>
      </c>
      <c r="DV160" s="389">
        <f t="shared" si="26"/>
        <v>0</v>
      </c>
      <c r="DW160" s="389">
        <f t="shared" si="27"/>
        <v>0</v>
      </c>
    </row>
    <row r="161" spans="125:127" ht="13">
      <c r="DU161" s="389">
        <f t="shared" si="25"/>
        <v>0</v>
      </c>
      <c r="DV161" s="389">
        <f t="shared" si="26"/>
        <v>0</v>
      </c>
      <c r="DW161" s="389">
        <f t="shared" si="27"/>
        <v>0</v>
      </c>
    </row>
    <row r="162" spans="125:127" ht="13">
      <c r="DU162" s="389">
        <f t="shared" si="25"/>
        <v>0</v>
      </c>
      <c r="DV162" s="389">
        <f t="shared" si="26"/>
        <v>0</v>
      </c>
      <c r="DW162" s="389">
        <f t="shared" si="27"/>
        <v>0</v>
      </c>
    </row>
    <row r="163" spans="125:127" ht="13">
      <c r="DU163" s="389">
        <f t="shared" si="25"/>
        <v>0</v>
      </c>
      <c r="DV163" s="389">
        <f t="shared" si="26"/>
        <v>0</v>
      </c>
      <c r="DW163" s="389">
        <f t="shared" si="27"/>
        <v>0</v>
      </c>
    </row>
    <row r="164" spans="125:127" ht="13">
      <c r="DU164" s="389">
        <f t="shared" si="25"/>
        <v>0</v>
      </c>
      <c r="DV164" s="389">
        <f t="shared" si="26"/>
        <v>0</v>
      </c>
      <c r="DW164" s="389">
        <f t="shared" si="27"/>
        <v>0</v>
      </c>
    </row>
    <row r="165" spans="125:127" ht="13">
      <c r="DU165" s="389">
        <f t="shared" si="25"/>
        <v>0</v>
      </c>
      <c r="DV165" s="389">
        <f t="shared" si="26"/>
        <v>0</v>
      </c>
      <c r="DW165" s="389">
        <f t="shared" si="27"/>
        <v>0</v>
      </c>
    </row>
    <row r="166" spans="125:127" ht="13">
      <c r="DU166" s="389">
        <f t="shared" si="25"/>
        <v>0</v>
      </c>
      <c r="DV166" s="389">
        <f t="shared" si="26"/>
        <v>0</v>
      </c>
      <c r="DW166" s="389">
        <f t="shared" si="27"/>
        <v>0</v>
      </c>
    </row>
    <row r="167" spans="125:127" ht="13">
      <c r="DU167" s="389">
        <f t="shared" si="25"/>
        <v>0</v>
      </c>
      <c r="DV167" s="389">
        <f t="shared" si="26"/>
        <v>0</v>
      </c>
      <c r="DW167" s="389">
        <f t="shared" si="27"/>
        <v>0</v>
      </c>
    </row>
    <row r="168" spans="125:127" ht="13">
      <c r="DU168" s="389">
        <f t="shared" si="25"/>
        <v>0</v>
      </c>
      <c r="DV168" s="389">
        <f t="shared" si="26"/>
        <v>0</v>
      </c>
      <c r="DW168" s="389">
        <f t="shared" si="27"/>
        <v>0</v>
      </c>
    </row>
    <row r="169" spans="125:127" ht="13">
      <c r="DU169" s="389">
        <f t="shared" ref="DU169:DU189" si="28">(CS169-CZ169)*10^6</f>
        <v>0</v>
      </c>
      <c r="DV169" s="389">
        <f t="shared" ref="DV169:DV189" si="29">(CT169-DC169)*10^6</f>
        <v>0</v>
      </c>
      <c r="DW169" s="389">
        <f t="shared" ref="DW169:DW189" si="30">(CW169-DD169)*10^6</f>
        <v>0</v>
      </c>
    </row>
    <row r="170" spans="125:127" ht="13">
      <c r="DU170" s="389">
        <f t="shared" si="28"/>
        <v>0</v>
      </c>
      <c r="DV170" s="389">
        <f t="shared" si="29"/>
        <v>0</v>
      </c>
      <c r="DW170" s="389">
        <f t="shared" si="30"/>
        <v>0</v>
      </c>
    </row>
    <row r="171" spans="125:127" ht="13">
      <c r="DU171" s="389">
        <f t="shared" si="28"/>
        <v>0</v>
      </c>
      <c r="DV171" s="389">
        <f t="shared" si="29"/>
        <v>0</v>
      </c>
      <c r="DW171" s="389">
        <f t="shared" si="30"/>
        <v>0</v>
      </c>
    </row>
    <row r="172" spans="125:127" ht="13">
      <c r="DU172" s="389">
        <f t="shared" si="28"/>
        <v>0</v>
      </c>
      <c r="DV172" s="389">
        <f t="shared" si="29"/>
        <v>0</v>
      </c>
      <c r="DW172" s="389">
        <f t="shared" si="30"/>
        <v>0</v>
      </c>
    </row>
    <row r="173" spans="125:127" ht="13">
      <c r="DU173" s="389">
        <f t="shared" si="28"/>
        <v>0</v>
      </c>
      <c r="DV173" s="389">
        <f t="shared" si="29"/>
        <v>0</v>
      </c>
      <c r="DW173" s="389">
        <f t="shared" si="30"/>
        <v>0</v>
      </c>
    </row>
    <row r="174" spans="125:127" ht="13">
      <c r="DU174" s="389">
        <f t="shared" si="28"/>
        <v>0</v>
      </c>
      <c r="DV174" s="389">
        <f t="shared" si="29"/>
        <v>0</v>
      </c>
      <c r="DW174" s="389">
        <f t="shared" si="30"/>
        <v>0</v>
      </c>
    </row>
    <row r="175" spans="125:127" ht="13">
      <c r="DU175" s="389">
        <f t="shared" si="28"/>
        <v>0</v>
      </c>
      <c r="DV175" s="389">
        <f t="shared" si="29"/>
        <v>0</v>
      </c>
      <c r="DW175" s="389">
        <f t="shared" si="30"/>
        <v>0</v>
      </c>
    </row>
    <row r="176" spans="125:127" ht="13">
      <c r="DU176" s="389">
        <f t="shared" si="28"/>
        <v>0</v>
      </c>
      <c r="DV176" s="389">
        <f t="shared" si="29"/>
        <v>0</v>
      </c>
      <c r="DW176" s="389">
        <f t="shared" si="30"/>
        <v>0</v>
      </c>
    </row>
    <row r="177" spans="125:127" ht="13">
      <c r="DU177" s="389">
        <f t="shared" si="28"/>
        <v>0</v>
      </c>
      <c r="DV177" s="389">
        <f t="shared" si="29"/>
        <v>0</v>
      </c>
      <c r="DW177" s="389">
        <f t="shared" si="30"/>
        <v>0</v>
      </c>
    </row>
    <row r="178" spans="125:127" ht="13">
      <c r="DU178" s="389">
        <f t="shared" si="28"/>
        <v>0</v>
      </c>
      <c r="DV178" s="389">
        <f t="shared" si="29"/>
        <v>0</v>
      </c>
      <c r="DW178" s="389">
        <f t="shared" si="30"/>
        <v>0</v>
      </c>
    </row>
    <row r="179" spans="125:127" ht="13">
      <c r="DU179" s="389">
        <f t="shared" si="28"/>
        <v>0</v>
      </c>
      <c r="DV179" s="389">
        <f t="shared" si="29"/>
        <v>0</v>
      </c>
      <c r="DW179" s="389">
        <f t="shared" si="30"/>
        <v>0</v>
      </c>
    </row>
    <row r="180" spans="125:127" ht="13">
      <c r="DU180" s="389">
        <f t="shared" si="28"/>
        <v>0</v>
      </c>
      <c r="DV180" s="389">
        <f t="shared" si="29"/>
        <v>0</v>
      </c>
      <c r="DW180" s="389">
        <f t="shared" si="30"/>
        <v>0</v>
      </c>
    </row>
    <row r="181" spans="125:127" ht="13">
      <c r="DU181" s="389">
        <f t="shared" si="28"/>
        <v>0</v>
      </c>
      <c r="DV181" s="389">
        <f t="shared" si="29"/>
        <v>0</v>
      </c>
      <c r="DW181" s="389">
        <f t="shared" si="30"/>
        <v>0</v>
      </c>
    </row>
    <row r="182" spans="125:127" ht="13">
      <c r="DU182" s="389">
        <f t="shared" si="28"/>
        <v>0</v>
      </c>
      <c r="DV182" s="389">
        <f t="shared" si="29"/>
        <v>0</v>
      </c>
      <c r="DW182" s="389">
        <f t="shared" si="30"/>
        <v>0</v>
      </c>
    </row>
    <row r="183" spans="125:127" ht="13">
      <c r="DU183" s="389">
        <f t="shared" si="28"/>
        <v>0</v>
      </c>
      <c r="DV183" s="389">
        <f t="shared" si="29"/>
        <v>0</v>
      </c>
      <c r="DW183" s="389">
        <f t="shared" si="30"/>
        <v>0</v>
      </c>
    </row>
    <row r="184" spans="125:127" ht="13">
      <c r="DU184" s="389">
        <f t="shared" si="28"/>
        <v>0</v>
      </c>
      <c r="DV184" s="389">
        <f t="shared" si="29"/>
        <v>0</v>
      </c>
      <c r="DW184" s="389">
        <f t="shared" si="30"/>
        <v>0</v>
      </c>
    </row>
    <row r="185" spans="125:127" ht="13">
      <c r="DU185" s="389">
        <f t="shared" si="28"/>
        <v>0</v>
      </c>
      <c r="DV185" s="389">
        <f t="shared" si="29"/>
        <v>0</v>
      </c>
      <c r="DW185" s="389">
        <f t="shared" si="30"/>
        <v>0</v>
      </c>
    </row>
    <row r="186" spans="125:127" ht="13">
      <c r="DU186" s="389">
        <f t="shared" si="28"/>
        <v>0</v>
      </c>
      <c r="DV186" s="389">
        <f t="shared" si="29"/>
        <v>0</v>
      </c>
      <c r="DW186" s="389">
        <f t="shared" si="30"/>
        <v>0</v>
      </c>
    </row>
    <row r="187" spans="125:127" ht="13">
      <c r="DU187" s="389">
        <f t="shared" si="28"/>
        <v>0</v>
      </c>
      <c r="DV187" s="389">
        <f t="shared" si="29"/>
        <v>0</v>
      </c>
      <c r="DW187" s="389">
        <f t="shared" si="30"/>
        <v>0</v>
      </c>
    </row>
    <row r="188" spans="125:127" ht="13">
      <c r="DU188" s="389">
        <f t="shared" si="28"/>
        <v>0</v>
      </c>
      <c r="DV188" s="389">
        <f t="shared" si="29"/>
        <v>0</v>
      </c>
      <c r="DW188" s="389">
        <f t="shared" si="30"/>
        <v>0</v>
      </c>
    </row>
    <row r="189" spans="125:127" ht="13">
      <c r="DU189" s="389">
        <f t="shared" si="28"/>
        <v>0</v>
      </c>
      <c r="DV189" s="389">
        <f t="shared" si="29"/>
        <v>0</v>
      </c>
      <c r="DW189" s="389">
        <f t="shared" si="30"/>
        <v>0</v>
      </c>
    </row>
    <row r="306" spans="125:127">
      <c r="DU306" s="212"/>
      <c r="DV306" s="212"/>
      <c r="DW306" s="212"/>
    </row>
    <row r="307" spans="125:127">
      <c r="DU307" s="212"/>
      <c r="DV307" s="212"/>
      <c r="DW307" s="212"/>
    </row>
    <row r="308" spans="125:127">
      <c r="DU308" s="212"/>
      <c r="DV308" s="212"/>
      <c r="DW308" s="212"/>
    </row>
    <row r="309" spans="125:127">
      <c r="DU309" s="212"/>
      <c r="DV309" s="212"/>
      <c r="DW309" s="212"/>
    </row>
    <row r="310" spans="125:127">
      <c r="DU310" s="212"/>
      <c r="DV310" s="212"/>
      <c r="DW310" s="212"/>
    </row>
    <row r="311" spans="125:127">
      <c r="DU311" s="212"/>
      <c r="DV311" s="212"/>
      <c r="DW311" s="212"/>
    </row>
    <row r="312" spans="125:127">
      <c r="DU312" s="212"/>
      <c r="DV312" s="212"/>
      <c r="DW312" s="212"/>
    </row>
    <row r="313" spans="125:127">
      <c r="DU313" s="212"/>
      <c r="DV313" s="212"/>
      <c r="DW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4" orientation="landscape" horizontalDpi="300" verticalDpi="300" r:id="rId1"/>
  <headerFooter>
    <oddFooter>&amp;LMoov Bénin&amp;C&amp;P/&amp;N&amp;RTBG 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B313"/>
  <sheetViews>
    <sheetView showGridLines="0" view="pageBreakPreview" zoomScaleNormal="100" workbookViewId="0">
      <selection activeCell="CR13" sqref="CR13"/>
    </sheetView>
  </sheetViews>
  <sheetFormatPr defaultColWidth="11.54296875" defaultRowHeight="13"/>
  <cols>
    <col min="1" max="1" width="3.1796875" customWidth="1"/>
    <col min="2" max="2" width="35.54296875" customWidth="1"/>
    <col min="3" max="3" width="8.1796875" customWidth="1"/>
    <col min="4" max="4" width="9.6328125" customWidth="1"/>
    <col min="5" max="5" width="15.6328125" customWidth="1"/>
    <col min="6" max="7" width="8.36328125" customWidth="1"/>
    <col min="8" max="8" width="5.453125" customWidth="1"/>
    <col min="9" max="9" width="0.36328125" customWidth="1"/>
    <col min="10" max="10" width="9.6328125" customWidth="1"/>
    <col min="11" max="11" width="7.453125" customWidth="1"/>
    <col min="12" max="12" width="10.36328125" customWidth="1"/>
    <col min="13" max="14" width="7.453125" customWidth="1"/>
    <col min="15" max="15" width="0.36328125" customWidth="1"/>
    <col min="16" max="16" width="6.81640625" customWidth="1"/>
    <col min="17" max="18" width="8.54296875" customWidth="1"/>
    <col min="19" max="19" width="6.81640625" customWidth="1"/>
    <col min="20" max="20" width="6.453125" style="47" customWidth="1"/>
    <col min="21" max="21" width="0.36328125" customWidth="1"/>
    <col min="22" max="22" width="10" customWidth="1"/>
    <col min="23" max="23" width="8.36328125" customWidth="1"/>
    <col min="24" max="27" width="10" customWidth="1"/>
    <col min="28" max="28" width="10" style="47" customWidth="1"/>
    <col min="29" max="29" width="0.1796875" customWidth="1"/>
    <col min="30" max="30" width="12.453125" customWidth="1"/>
    <col min="31" max="31" width="12.36328125" customWidth="1"/>
    <col min="32" max="32" width="12.6328125" customWidth="1"/>
    <col min="33" max="33" width="13.81640625" customWidth="1"/>
    <col min="34" max="34" width="13.1796875" customWidth="1"/>
    <col min="35" max="35" width="11.36328125" customWidth="1"/>
    <col min="36" max="36" width="7.453125" customWidth="1"/>
    <col min="37" max="37" width="0.1796875" customWidth="1"/>
    <col min="38" max="38" width="10" customWidth="1"/>
    <col min="39" max="39" width="12.453125" customWidth="1"/>
    <col min="40" max="40" width="10.1796875" customWidth="1"/>
    <col min="41" max="41" width="13" customWidth="1"/>
    <col min="42" max="42" width="10" customWidth="1"/>
    <col min="43" max="44" width="10.1796875" customWidth="1"/>
    <col min="45" max="45" width="10.1796875" style="47" customWidth="1"/>
    <col min="46" max="46" width="0.1796875" style="47" customWidth="1"/>
    <col min="47" max="53" width="9.81640625" style="47" customWidth="1"/>
    <col min="54" max="54" width="0.1796875" style="47" customWidth="1"/>
    <col min="55" max="56" width="12.453125" style="47" customWidth="1"/>
    <col min="57" max="57" width="10.36328125" style="47" customWidth="1"/>
    <col min="58" max="58" width="10.453125" style="47" customWidth="1"/>
    <col min="59" max="59" width="12" style="47" customWidth="1"/>
    <col min="60" max="60" width="12.453125" style="47" customWidth="1"/>
    <col min="61" max="61" width="6.81640625" style="47" customWidth="1"/>
    <col min="62" max="62" width="0.54296875" style="47" customWidth="1"/>
    <col min="63" max="63" width="12.1796875" style="47" customWidth="1"/>
    <col min="64" max="64" width="12.36328125" style="47" customWidth="1"/>
    <col min="65" max="65" width="13.6328125" style="47" customWidth="1"/>
    <col min="66" max="66" width="15.453125" style="47" customWidth="1"/>
    <col min="67" max="67" width="12.36328125" style="47" customWidth="1"/>
    <col min="68" max="68" width="11.453125" style="47"/>
    <col min="69" max="69" width="11.81640625" style="47" customWidth="1"/>
    <col min="70" max="70" width="6.81640625" style="47" customWidth="1"/>
    <col min="71" max="71" width="0.54296875" style="47" customWidth="1"/>
    <col min="72" max="72" width="10.1796875" style="47" customWidth="1"/>
    <col min="73" max="73" width="9.81640625" style="47" customWidth="1"/>
    <col min="74" max="74" width="13.453125" style="47" customWidth="1"/>
    <col min="75" max="75" width="10.453125" style="47" customWidth="1"/>
    <col min="76" max="76" width="12.36328125" style="47" customWidth="1"/>
    <col min="77" max="77" width="11.81640625" style="47" customWidth="1"/>
    <col min="78" max="78" width="8.36328125" style="47" customWidth="1"/>
    <col min="79" max="79" width="0.1796875" style="47" customWidth="1"/>
    <col min="80" max="80" width="10.1796875" style="47" customWidth="1"/>
    <col min="81" max="81" width="9.1796875" style="47" customWidth="1"/>
    <col min="82" max="82" width="11" style="47" customWidth="1"/>
    <col min="83" max="83" width="10.1796875" style="47" customWidth="1"/>
    <col min="84" max="84" width="9.6328125" style="47" customWidth="1"/>
    <col min="85" max="85" width="10.453125" style="47" customWidth="1"/>
    <col min="86" max="86" width="6.81640625" style="47" customWidth="1"/>
    <col min="87" max="87" width="0.1796875" style="47" customWidth="1"/>
    <col min="88" max="88" width="13.81640625" style="47" customWidth="1"/>
    <col min="89" max="89" width="9.81640625" style="47" customWidth="1"/>
    <col min="90" max="90" width="10.453125" style="47" customWidth="1"/>
    <col min="91" max="91" width="11.453125" style="47"/>
    <col min="92" max="92" width="11" style="47" customWidth="1"/>
    <col min="93" max="93" width="10.1796875" style="47" customWidth="1"/>
    <col min="94" max="94" width="10.6328125" style="47" customWidth="1"/>
    <col min="95" max="95" width="0.54296875" style="47" customWidth="1"/>
    <col min="96" max="96" width="11.6328125" style="49" customWidth="1"/>
    <col min="97" max="98" width="12.1796875" style="49" customWidth="1"/>
    <col min="99" max="100" width="11" style="49" customWidth="1"/>
    <col min="101" max="101" width="12.1796875" style="49" customWidth="1"/>
    <col min="102" max="102" width="6.6328125" style="47" customWidth="1"/>
    <col min="103" max="103" width="0.6328125" customWidth="1"/>
    <col min="104" max="104" width="12.1796875" style="49" customWidth="1"/>
    <col min="105" max="106" width="11.6328125" style="49" customWidth="1"/>
    <col min="107" max="107" width="12.1796875" style="49" customWidth="1"/>
    <col min="108" max="108" width="11.6328125" style="1977" customWidth="1"/>
    <col min="109" max="109" width="10.453125" customWidth="1"/>
    <col min="110" max="111" width="8.36328125" customWidth="1"/>
    <col min="112" max="112" width="8.54296875" customWidth="1"/>
    <col min="113" max="113" width="8.54296875" style="25" customWidth="1"/>
    <col min="114" max="114" width="10.6328125" style="25" hidden="1" customWidth="1"/>
    <col min="115" max="115" width="15.1796875" style="255" hidden="1" customWidth="1"/>
    <col min="116" max="117" width="11.453125" style="25" hidden="1"/>
    <col min="118" max="118" width="17.54296875" style="25" hidden="1" customWidth="1"/>
    <col min="119" max="120" width="11.453125" style="25" hidden="1"/>
    <col min="121" max="121" width="11.453125" style="1151" hidden="1"/>
    <col min="122" max="122" width="11.453125" hidden="1"/>
    <col min="123" max="126" width="11.453125"/>
    <col min="127" max="128" width="11.453125" hidden="1"/>
    <col min="129" max="129" width="21" hidden="1" customWidth="1"/>
    <col min="130" max="132" width="11.54296875" hidden="1"/>
    <col min="133" max="1024" width="11.453125"/>
  </cols>
  <sheetData>
    <row r="1" spans="1:130" ht="11.25" customHeight="1"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U1" s="212"/>
      <c r="V1" s="212"/>
      <c r="W1" s="212"/>
      <c r="X1" s="212"/>
      <c r="Y1" s="212"/>
      <c r="Z1" s="212"/>
      <c r="AA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CT1" s="1978"/>
      <c r="CU1" s="1979">
        <f>+CT1+CR12+CR26</f>
        <v>0</v>
      </c>
      <c r="DX1" s="47"/>
      <c r="DY1" s="47"/>
      <c r="DZ1" s="47"/>
    </row>
    <row r="2" spans="1:130" ht="18" customHeight="1">
      <c r="A2" s="51" t="s">
        <v>1079</v>
      </c>
      <c r="B2" s="625"/>
      <c r="D2" s="263">
        <f>D7-D12-D26</f>
        <v>0</v>
      </c>
      <c r="E2" s="263">
        <f>D2*1000000</f>
        <v>0</v>
      </c>
      <c r="F2" s="280">
        <v>0</v>
      </c>
      <c r="P2" s="44"/>
      <c r="AO2" s="44"/>
      <c r="BK2" s="619"/>
      <c r="BL2" s="619"/>
      <c r="BM2" s="619"/>
      <c r="BN2" s="1980"/>
      <c r="BO2" s="619"/>
      <c r="BP2" s="619"/>
      <c r="BQ2" s="619"/>
      <c r="BR2" s="619"/>
      <c r="BT2" s="620"/>
      <c r="CB2" s="1981">
        <f>+CB7-CB12-CB26</f>
        <v>0</v>
      </c>
      <c r="CQ2" s="1982"/>
      <c r="CR2" s="1983">
        <f>+CR7-CR26-CR12</f>
        <v>0</v>
      </c>
      <c r="CS2" s="901">
        <v>-197.32271465452101</v>
      </c>
      <c r="CT2" s="901"/>
      <c r="CU2" s="901"/>
      <c r="CV2" s="901"/>
      <c r="CW2" s="901"/>
      <c r="CX2" s="1152"/>
      <c r="CY2" s="906"/>
      <c r="CZ2" s="902">
        <v>-1360.1850956711901</v>
      </c>
      <c r="DA2" s="902"/>
      <c r="DB2" s="902"/>
      <c r="DC2" s="902"/>
      <c r="DD2" s="1984"/>
      <c r="DE2" s="906"/>
      <c r="DF2" s="906"/>
      <c r="DG2" s="906"/>
      <c r="DH2" s="906"/>
      <c r="DK2" s="255">
        <v>0</v>
      </c>
      <c r="DN2" s="255"/>
    </row>
    <row r="3" spans="1:130" ht="12" customHeight="1">
      <c r="D3" s="1985"/>
      <c r="E3" s="1986">
        <v>0</v>
      </c>
      <c r="F3" s="1987"/>
      <c r="G3" s="1986">
        <v>0</v>
      </c>
      <c r="H3" s="640"/>
      <c r="I3" s="1157"/>
      <c r="J3" s="1916"/>
      <c r="K3" s="1916"/>
      <c r="L3" s="1916"/>
      <c r="M3" s="1916"/>
      <c r="N3" s="1916"/>
      <c r="O3" s="346"/>
      <c r="P3" s="1916"/>
      <c r="Q3" s="1916"/>
      <c r="R3" s="1916"/>
      <c r="S3" s="1916"/>
      <c r="T3" s="640"/>
      <c r="U3" s="346"/>
      <c r="V3" s="1915"/>
      <c r="W3" s="1916"/>
      <c r="X3" s="1916"/>
      <c r="Y3" s="1916"/>
      <c r="Z3" s="1916"/>
      <c r="AA3" s="1916"/>
      <c r="AB3" s="919"/>
      <c r="AC3" s="346"/>
      <c r="AD3" s="1915"/>
      <c r="AE3" s="1916"/>
      <c r="AF3" s="1916"/>
      <c r="AG3" s="1916"/>
      <c r="AH3" s="1916"/>
      <c r="AI3" s="1916"/>
      <c r="AJ3" s="1988"/>
      <c r="AK3" s="346"/>
      <c r="AL3" s="1915"/>
      <c r="AM3" s="1916"/>
      <c r="AN3" s="1916"/>
      <c r="AO3" s="1916"/>
      <c r="AP3" s="1916"/>
      <c r="AQ3" s="1916"/>
      <c r="AR3" s="1916"/>
      <c r="AS3" s="919"/>
      <c r="AT3" s="639"/>
      <c r="AU3" s="918"/>
      <c r="AV3" s="640"/>
      <c r="AW3" s="640"/>
      <c r="AX3" s="640"/>
      <c r="AY3" s="640"/>
      <c r="AZ3" s="640"/>
      <c r="BA3" s="640"/>
      <c r="BB3" s="639"/>
      <c r="BC3" s="918"/>
      <c r="BD3" s="640"/>
      <c r="BE3" s="640"/>
      <c r="BF3" s="640"/>
      <c r="BG3" s="640"/>
      <c r="BH3" s="640"/>
      <c r="BI3" s="919"/>
      <c r="BJ3" s="639"/>
      <c r="BK3" s="1989"/>
      <c r="BL3" s="1156"/>
      <c r="BM3" s="1156"/>
      <c r="BN3" s="1156"/>
      <c r="BO3" s="1156"/>
      <c r="BP3" s="1156"/>
      <c r="BQ3" s="1156"/>
      <c r="BR3" s="919"/>
      <c r="BS3" s="639"/>
      <c r="BT3" s="918"/>
      <c r="BU3" s="640"/>
      <c r="BV3" s="640"/>
      <c r="BW3" s="640"/>
      <c r="BX3" s="640"/>
      <c r="BY3" s="640"/>
      <c r="BZ3" s="640"/>
      <c r="CA3" s="639"/>
      <c r="CB3" s="918"/>
      <c r="CC3" s="640"/>
      <c r="CD3" s="640"/>
      <c r="CE3" s="640"/>
      <c r="CF3" s="640"/>
      <c r="CG3" s="640"/>
      <c r="CH3" s="919"/>
      <c r="CI3" s="639"/>
      <c r="CJ3" s="1989"/>
      <c r="CK3" s="1156"/>
      <c r="CL3" s="1156"/>
      <c r="CM3" s="1156"/>
      <c r="CN3" s="1156"/>
      <c r="CO3" s="1156"/>
      <c r="CP3" s="919"/>
      <c r="CQ3" s="639"/>
      <c r="CY3" s="324"/>
      <c r="CZ3" s="1990">
        <v>0</v>
      </c>
      <c r="DA3" s="1991"/>
      <c r="DB3" s="638"/>
      <c r="DC3" s="638"/>
      <c r="DD3" s="1991">
        <v>0</v>
      </c>
      <c r="DE3" s="1156"/>
      <c r="DF3" s="1156"/>
      <c r="DG3" s="1156"/>
      <c r="DH3" s="1992"/>
      <c r="DI3" s="142"/>
      <c r="DK3" s="255">
        <v>0</v>
      </c>
    </row>
    <row r="4" spans="1:130" s="354" customFormat="1" ht="15" customHeight="1">
      <c r="D4" s="5">
        <v>45292</v>
      </c>
      <c r="E4" s="5"/>
      <c r="F4" s="5"/>
      <c r="G4" s="5"/>
      <c r="H4" s="5"/>
      <c r="I4" s="355"/>
      <c r="J4" s="5">
        <v>45323</v>
      </c>
      <c r="K4" s="5"/>
      <c r="L4" s="5"/>
      <c r="M4" s="5"/>
      <c r="N4" s="5"/>
      <c r="O4" s="360"/>
      <c r="P4" s="5">
        <v>45352</v>
      </c>
      <c r="Q4" s="5"/>
      <c r="R4" s="5"/>
      <c r="S4" s="5"/>
      <c r="T4" s="5"/>
      <c r="U4" s="650"/>
      <c r="V4" s="5">
        <v>45383</v>
      </c>
      <c r="W4" s="5"/>
      <c r="X4" s="5"/>
      <c r="Y4" s="5"/>
      <c r="Z4" s="5"/>
      <c r="AA4" s="5"/>
      <c r="AB4" s="5"/>
      <c r="AC4" s="650"/>
      <c r="AD4" s="5">
        <v>45413</v>
      </c>
      <c r="AE4" s="5"/>
      <c r="AF4" s="5"/>
      <c r="AG4" s="5"/>
      <c r="AH4" s="5"/>
      <c r="AI4" s="5"/>
      <c r="AJ4" s="5"/>
      <c r="AK4" s="650"/>
      <c r="AL4" s="4">
        <v>45444</v>
      </c>
      <c r="AM4" s="4"/>
      <c r="AN4" s="4"/>
      <c r="AO4" s="4"/>
      <c r="AP4" s="4"/>
      <c r="AQ4" s="4"/>
      <c r="AR4" s="4"/>
      <c r="AS4" s="4"/>
      <c r="AT4" s="360"/>
      <c r="AU4" s="5">
        <v>45474</v>
      </c>
      <c r="AV4" s="5"/>
      <c r="AW4" s="5"/>
      <c r="AX4" s="5"/>
      <c r="AY4" s="5"/>
      <c r="AZ4" s="5"/>
      <c r="BA4" s="5"/>
      <c r="BB4" s="360"/>
      <c r="BC4" s="4">
        <v>45505</v>
      </c>
      <c r="BD4" s="4"/>
      <c r="BE4" s="4"/>
      <c r="BF4" s="4"/>
      <c r="BG4" s="4"/>
      <c r="BH4" s="4"/>
      <c r="BI4" s="4"/>
      <c r="BJ4" s="360"/>
      <c r="BK4" s="4">
        <v>45536</v>
      </c>
      <c r="BL4" s="4"/>
      <c r="BM4" s="4"/>
      <c r="BN4" s="4"/>
      <c r="BO4" s="4"/>
      <c r="BP4" s="4"/>
      <c r="BQ4" s="4"/>
      <c r="BR4" s="4"/>
      <c r="BS4" s="360"/>
      <c r="BT4" s="5">
        <v>45566</v>
      </c>
      <c r="BU4" s="5"/>
      <c r="BV4" s="5"/>
      <c r="BW4" s="5"/>
      <c r="BX4" s="5"/>
      <c r="BY4" s="5"/>
      <c r="BZ4" s="5"/>
      <c r="CA4" s="360"/>
      <c r="CB4" s="4">
        <v>45597</v>
      </c>
      <c r="CC4" s="4"/>
      <c r="CD4" s="4"/>
      <c r="CE4" s="4"/>
      <c r="CF4" s="4"/>
      <c r="CG4" s="4"/>
      <c r="CH4" s="4"/>
      <c r="CI4" s="360"/>
      <c r="CJ4" s="4">
        <v>45627</v>
      </c>
      <c r="CK4" s="4"/>
      <c r="CL4" s="4"/>
      <c r="CM4" s="4"/>
      <c r="CN4" s="4"/>
      <c r="CO4" s="4"/>
      <c r="CP4" s="4"/>
      <c r="CQ4" s="650"/>
      <c r="CR4" s="2349" t="s">
        <v>3</v>
      </c>
      <c r="CS4" s="2349"/>
      <c r="CT4" s="2349"/>
      <c r="CU4" s="2349"/>
      <c r="CV4" s="2349"/>
      <c r="CW4" s="2349"/>
      <c r="CX4" s="2349"/>
      <c r="CY4" s="366"/>
      <c r="CZ4" s="2362" t="s">
        <v>4</v>
      </c>
      <c r="DA4" s="2362"/>
      <c r="DB4" s="2362"/>
      <c r="DC4" s="2362"/>
      <c r="DD4" s="2362"/>
      <c r="DE4" s="2362"/>
      <c r="DF4" s="2362"/>
      <c r="DG4" s="2362"/>
      <c r="DH4" s="2362"/>
      <c r="DI4" s="142"/>
      <c r="DJ4" s="613"/>
      <c r="DK4" s="613"/>
      <c r="DL4" s="81"/>
      <c r="DM4" s="81"/>
      <c r="DN4" s="81"/>
      <c r="DO4" s="81"/>
      <c r="DP4" s="81"/>
      <c r="DQ4" s="1993"/>
      <c r="DX4" s="83"/>
      <c r="DY4" s="83"/>
      <c r="DZ4" s="83"/>
    </row>
    <row r="5" spans="1:130" s="151" customFormat="1" ht="31.5" customHeight="1">
      <c r="B5" s="86" t="s">
        <v>5</v>
      </c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1994"/>
      <c r="CZ5" s="87" t="s">
        <v>7</v>
      </c>
      <c r="DA5" s="88" t="s">
        <v>11</v>
      </c>
      <c r="DB5" s="88" t="s">
        <v>13</v>
      </c>
      <c r="DC5" s="88" t="s">
        <v>15</v>
      </c>
      <c r="DD5" s="88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I5" s="142"/>
      <c r="DJ5" s="373" t="s">
        <v>6</v>
      </c>
      <c r="DK5" s="373" t="s">
        <v>7</v>
      </c>
      <c r="DL5" s="373" t="s">
        <v>9</v>
      </c>
      <c r="DM5" s="373" t="s">
        <v>102</v>
      </c>
      <c r="DN5" s="142">
        <v>0</v>
      </c>
      <c r="DO5" s="142"/>
      <c r="DP5" s="142"/>
      <c r="DQ5" s="1995"/>
      <c r="DX5" s="92"/>
      <c r="DY5" s="92"/>
      <c r="DZ5" s="92"/>
    </row>
    <row r="6" spans="1:130" ht="6" customHeight="1">
      <c r="H6" s="47"/>
      <c r="I6" s="104"/>
      <c r="J6" s="44"/>
      <c r="K6" s="44"/>
      <c r="L6" s="44"/>
      <c r="M6" s="44"/>
      <c r="N6" s="44"/>
      <c r="O6" s="364"/>
      <c r="P6" s="44"/>
      <c r="Q6" s="44"/>
      <c r="R6" s="44"/>
      <c r="S6" s="44"/>
      <c r="U6" s="364"/>
      <c r="V6" s="44"/>
      <c r="W6" s="44"/>
      <c r="X6" s="44"/>
      <c r="Y6" s="44"/>
      <c r="Z6" s="44"/>
      <c r="AA6" s="44"/>
      <c r="AC6" s="364"/>
      <c r="AJ6" s="47"/>
      <c r="AK6" s="657"/>
      <c r="AL6" s="44"/>
      <c r="AM6" s="44"/>
      <c r="AN6" s="44"/>
      <c r="AO6" s="44"/>
      <c r="AP6" s="44"/>
      <c r="AQ6" s="44"/>
      <c r="AR6" s="44"/>
      <c r="AT6" s="657"/>
      <c r="AU6" s="44"/>
      <c r="AV6" s="44"/>
      <c r="AW6" s="44"/>
      <c r="AX6" s="44"/>
      <c r="AY6" s="44"/>
      <c r="AZ6" s="44"/>
      <c r="BB6" s="657"/>
      <c r="BC6" s="44"/>
      <c r="BD6" s="44"/>
      <c r="BE6" s="44"/>
      <c r="BF6" s="44"/>
      <c r="BG6" s="44"/>
      <c r="BH6" s="44"/>
      <c r="BJ6" s="657"/>
      <c r="BK6" s="44"/>
      <c r="BL6" s="44"/>
      <c r="BM6" s="44"/>
      <c r="BN6" s="44"/>
      <c r="BO6" s="44"/>
      <c r="BP6" s="44"/>
      <c r="BQ6" s="44"/>
      <c r="BS6" s="364"/>
      <c r="BT6" s="44"/>
      <c r="BU6" s="44"/>
      <c r="BV6" s="44"/>
      <c r="BW6" s="44"/>
      <c r="BX6" s="44"/>
      <c r="BY6" s="44"/>
      <c r="BZ6" s="44"/>
      <c r="CA6" s="364"/>
      <c r="CB6" s="44"/>
      <c r="CC6" s="44"/>
      <c r="CD6" s="44"/>
      <c r="CE6" s="44"/>
      <c r="CF6" s="44"/>
      <c r="CG6" s="44"/>
      <c r="CI6" s="364"/>
      <c r="CJ6"/>
      <c r="CK6"/>
      <c r="CL6"/>
      <c r="CM6"/>
      <c r="CN6"/>
      <c r="CO6"/>
      <c r="CQ6" s="657"/>
      <c r="CY6" s="1166"/>
      <c r="CZ6" s="1996"/>
      <c r="DA6" s="1977"/>
      <c r="DH6" s="1997"/>
      <c r="DI6" s="142"/>
      <c r="DJ6" s="118">
        <f t="shared" ref="DJ6:DJ41" si="0">SUM(D6,J6,P6,V6,AD6,AL6,AU6,BC6,BK6,BT6,CB6,CJ6)-CR6</f>
        <v>0</v>
      </c>
      <c r="DK6" s="118">
        <f t="shared" ref="DK6:DK41" si="1">SUM(E6,K6,Q6,W6,AE6,AM6,AV6,BD6,BL6,BU6,CC6,CK6)-CS6</f>
        <v>0</v>
      </c>
      <c r="DL6" s="118">
        <f t="shared" ref="DL6:DL41" si="2">SUM(G6,M6,S6,AA6,AI6,AR6,AZ6,BH6,BQ6,BY6,CG6,CO6)-CW6</f>
        <v>0</v>
      </c>
      <c r="DM6" s="118">
        <f t="shared" ref="DM6:DM41" si="3">SUM(D6,J6,P6,V6,AD6,AL6,AU6,BC6,,BN6,BV6,CD6,CL6)-CT6</f>
        <v>0</v>
      </c>
    </row>
    <row r="7" spans="1:130" ht="19.5" customHeight="1">
      <c r="A7" s="386" t="s">
        <v>1080</v>
      </c>
      <c r="B7" s="1998"/>
      <c r="C7" s="665" t="s">
        <v>1081</v>
      </c>
      <c r="D7" s="389"/>
      <c r="E7" s="389"/>
      <c r="F7" s="389"/>
      <c r="G7" s="389"/>
      <c r="H7" s="390"/>
      <c r="I7" s="127"/>
      <c r="J7" s="389"/>
      <c r="K7" s="389"/>
      <c r="L7" s="389"/>
      <c r="M7" s="389"/>
      <c r="N7" s="390"/>
      <c r="O7" s="396"/>
      <c r="P7" s="389"/>
      <c r="Q7" s="389"/>
      <c r="R7" s="389"/>
      <c r="S7" s="389"/>
      <c r="T7" s="390"/>
      <c r="U7" s="396"/>
      <c r="V7" s="389"/>
      <c r="W7" s="389"/>
      <c r="X7" s="389"/>
      <c r="Y7" s="389"/>
      <c r="Z7" s="389"/>
      <c r="AA7" s="389"/>
      <c r="AB7" s="390"/>
      <c r="AC7" s="396"/>
      <c r="AD7" s="389"/>
      <c r="AE7" s="389"/>
      <c r="AF7" s="389"/>
      <c r="AG7" s="389"/>
      <c r="AH7" s="389"/>
      <c r="AI7" s="389"/>
      <c r="AJ7" s="390"/>
      <c r="AK7" s="392"/>
      <c r="AL7" s="389"/>
      <c r="AM7" s="389"/>
      <c r="AN7" s="389"/>
      <c r="AO7" s="389"/>
      <c r="AP7" s="389"/>
      <c r="AQ7" s="389"/>
      <c r="AR7" s="389"/>
      <c r="AS7" s="390"/>
      <c r="AT7" s="392"/>
      <c r="AU7" s="389"/>
      <c r="AV7" s="389"/>
      <c r="AW7" s="389"/>
      <c r="AX7" s="389"/>
      <c r="AY7" s="389"/>
      <c r="AZ7" s="389"/>
      <c r="BA7" s="390"/>
      <c r="BB7" s="392"/>
      <c r="BC7" s="389"/>
      <c r="BD7" s="389"/>
      <c r="BE7" s="389"/>
      <c r="BF7" s="389"/>
      <c r="BG7" s="389"/>
      <c r="BH7" s="389"/>
      <c r="BI7" s="390"/>
      <c r="BJ7" s="392"/>
      <c r="BK7" s="389"/>
      <c r="BL7" s="389"/>
      <c r="BM7" s="389"/>
      <c r="BN7" s="389"/>
      <c r="BO7" s="389"/>
      <c r="BP7" s="389"/>
      <c r="BQ7" s="389"/>
      <c r="BR7" s="390"/>
      <c r="BS7" s="396"/>
      <c r="BT7" s="389"/>
      <c r="BU7" s="389"/>
      <c r="BV7" s="389"/>
      <c r="BW7" s="389"/>
      <c r="BX7" s="389"/>
      <c r="BY7" s="389"/>
      <c r="BZ7" s="390"/>
      <c r="CA7" s="396"/>
      <c r="CB7" s="389"/>
      <c r="CC7" s="389"/>
      <c r="CD7" s="389"/>
      <c r="CE7" s="389"/>
      <c r="CF7" s="389"/>
      <c r="CG7" s="389"/>
      <c r="CH7" s="390"/>
      <c r="CI7" s="396"/>
      <c r="CJ7" s="389"/>
      <c r="CK7" s="389"/>
      <c r="CL7" s="389"/>
      <c r="CM7" s="389"/>
      <c r="CN7" s="389"/>
      <c r="CO7" s="389"/>
      <c r="CP7" s="390"/>
      <c r="CQ7" s="688"/>
      <c r="CR7" s="389"/>
      <c r="CS7" s="389"/>
      <c r="CT7" s="389"/>
      <c r="CU7" s="389">
        <f>+CR7-CS7</f>
        <v>0</v>
      </c>
      <c r="CV7" s="389">
        <f>+CR7-CT7</f>
        <v>0</v>
      </c>
      <c r="CW7" s="389"/>
      <c r="CX7" s="1999" t="str">
        <f t="shared" ref="CX7:CX41" si="4">IFERROR(+CR7/CW7-1, "-")</f>
        <v>-</v>
      </c>
      <c r="CY7" s="2000"/>
      <c r="CZ7" s="400"/>
      <c r="DA7" s="389"/>
      <c r="DB7" s="389"/>
      <c r="DC7" s="389"/>
      <c r="DD7" s="389"/>
      <c r="DE7" s="395" t="e">
        <f>+CZ7/DD7-1</f>
        <v>#DIV/0!</v>
      </c>
      <c r="DF7" s="395" t="e">
        <f>+DA7/DD7-1</f>
        <v>#DIV/0!</v>
      </c>
      <c r="DG7" s="395" t="e">
        <f>+DB7/DD7-1</f>
        <v>#DIV/0!</v>
      </c>
      <c r="DH7" s="395" t="e">
        <f>+DC7/DD7-1</f>
        <v>#DIV/0!</v>
      </c>
      <c r="DI7" s="142"/>
      <c r="DJ7" s="118">
        <f t="shared" si="0"/>
        <v>0</v>
      </c>
      <c r="DK7" s="118">
        <f t="shared" si="1"/>
        <v>0</v>
      </c>
      <c r="DL7" s="118">
        <f t="shared" si="2"/>
        <v>0</v>
      </c>
      <c r="DM7" s="118">
        <f t="shared" si="3"/>
        <v>0</v>
      </c>
      <c r="DN7" s="2001" t="e">
        <f>+DN10+DN23+DN28</f>
        <v>#VALUE!</v>
      </c>
      <c r="DO7" s="119" t="e">
        <f t="shared" ref="DO7:DO41" si="5">DN7-CR7</f>
        <v>#VALUE!</v>
      </c>
      <c r="DP7" s="119"/>
    </row>
    <row r="8" spans="1:130" ht="1.5" customHeight="1">
      <c r="A8" s="45"/>
      <c r="B8" s="45"/>
      <c r="C8" s="665" t="s">
        <v>1082</v>
      </c>
      <c r="D8" s="145"/>
      <c r="E8" s="145"/>
      <c r="F8" s="145"/>
      <c r="G8" s="145"/>
      <c r="H8" s="245"/>
      <c r="I8" s="205"/>
      <c r="J8" s="145"/>
      <c r="K8" s="145"/>
      <c r="L8" s="145"/>
      <c r="M8" s="145"/>
      <c r="N8" s="245"/>
      <c r="O8" s="412"/>
      <c r="P8" s="145"/>
      <c r="Q8" s="145"/>
      <c r="R8" s="145"/>
      <c r="S8" s="145"/>
      <c r="T8" s="245"/>
      <c r="U8" s="412"/>
      <c r="V8" s="145"/>
      <c r="W8" s="145"/>
      <c r="X8" s="145"/>
      <c r="Y8" s="277"/>
      <c r="Z8" s="145"/>
      <c r="AA8" s="145"/>
      <c r="AB8" s="245"/>
      <c r="AC8" s="412"/>
      <c r="AD8" s="145"/>
      <c r="AE8" s="145"/>
      <c r="AF8" s="145"/>
      <c r="AG8" s="277"/>
      <c r="AH8" s="145"/>
      <c r="AI8" s="145"/>
      <c r="AJ8" s="245"/>
      <c r="AK8" s="411"/>
      <c r="AL8" s="145"/>
      <c r="AM8" s="145"/>
      <c r="AN8" s="145"/>
      <c r="AO8" s="145"/>
      <c r="AP8" s="277"/>
      <c r="AQ8" s="277"/>
      <c r="AR8" s="145"/>
      <c r="AS8" s="245"/>
      <c r="AT8" s="411"/>
      <c r="AU8" s="145"/>
      <c r="AV8" s="145"/>
      <c r="AW8" s="145"/>
      <c r="AX8" s="277"/>
      <c r="AY8" s="277"/>
      <c r="AZ8" s="145"/>
      <c r="BA8" s="245"/>
      <c r="BB8" s="411"/>
      <c r="BC8" s="145"/>
      <c r="BD8" s="145"/>
      <c r="BE8" s="145"/>
      <c r="BF8" s="277"/>
      <c r="BG8" s="277"/>
      <c r="BH8" s="145"/>
      <c r="BI8" s="245"/>
      <c r="BJ8" s="411"/>
      <c r="BK8" s="145"/>
      <c r="BL8" s="145"/>
      <c r="BM8" s="145"/>
      <c r="BN8" s="145"/>
      <c r="BO8" s="277"/>
      <c r="BP8" s="277"/>
      <c r="BQ8" s="145"/>
      <c r="BR8" s="245"/>
      <c r="BS8" s="412"/>
      <c r="BT8" s="145"/>
      <c r="BU8" s="145"/>
      <c r="BV8" s="145"/>
      <c r="BW8" s="277"/>
      <c r="BX8" s="277"/>
      <c r="BY8" s="145"/>
      <c r="BZ8" s="245"/>
      <c r="CA8" s="412"/>
      <c r="CB8" s="145"/>
      <c r="CC8" s="145"/>
      <c r="CD8" s="145"/>
      <c r="CE8" s="277"/>
      <c r="CF8" s="277"/>
      <c r="CG8" s="145"/>
      <c r="CH8" s="245"/>
      <c r="CI8" s="412"/>
      <c r="CJ8" s="145"/>
      <c r="CK8" s="145"/>
      <c r="CL8" s="145"/>
      <c r="CM8" s="277"/>
      <c r="CN8" s="277"/>
      <c r="CO8" s="145"/>
      <c r="CP8" s="245"/>
      <c r="CQ8" s="411"/>
      <c r="CR8" s="145"/>
      <c r="CS8" s="145"/>
      <c r="CT8" s="145"/>
      <c r="CU8" s="145"/>
      <c r="CV8" s="145"/>
      <c r="CW8" s="145"/>
      <c r="CX8" s="245" t="str">
        <f t="shared" si="4"/>
        <v>-</v>
      </c>
      <c r="CY8" s="414"/>
      <c r="CZ8" s="415"/>
      <c r="DA8" s="145"/>
      <c r="DB8" s="145"/>
      <c r="DC8" s="145"/>
      <c r="DD8" s="145"/>
      <c r="DE8" s="245"/>
      <c r="DF8" s="245"/>
      <c r="DG8" s="245"/>
      <c r="DH8" s="245"/>
      <c r="DI8" s="142"/>
      <c r="DJ8" s="118">
        <f t="shared" si="0"/>
        <v>0</v>
      </c>
      <c r="DK8" s="118">
        <f t="shared" si="1"/>
        <v>0</v>
      </c>
      <c r="DL8" s="118">
        <f t="shared" si="2"/>
        <v>0</v>
      </c>
      <c r="DM8" s="118">
        <f t="shared" si="3"/>
        <v>0</v>
      </c>
      <c r="DN8" s="477"/>
      <c r="DO8" s="119">
        <f t="shared" si="5"/>
        <v>0</v>
      </c>
      <c r="DX8" s="389">
        <f>CS8-CZ8</f>
        <v>0</v>
      </c>
      <c r="DY8" s="389">
        <f>CT8-DC8</f>
        <v>0</v>
      </c>
      <c r="DZ8" s="389">
        <f>CW8-DD8</f>
        <v>0</v>
      </c>
    </row>
    <row r="9" spans="1:130" ht="3.75" customHeight="1">
      <c r="A9" s="45"/>
      <c r="B9" s="45"/>
      <c r="C9" s="665" t="s">
        <v>1083</v>
      </c>
      <c r="D9" s="145"/>
      <c r="E9" s="145"/>
      <c r="F9" s="145"/>
      <c r="G9" s="145"/>
      <c r="H9" s="245"/>
      <c r="I9" s="205"/>
      <c r="J9" s="145"/>
      <c r="K9" s="145"/>
      <c r="L9" s="145"/>
      <c r="M9" s="145"/>
      <c r="N9" s="245"/>
      <c r="O9" s="412"/>
      <c r="P9" s="145"/>
      <c r="Q9" s="145"/>
      <c r="R9" s="145"/>
      <c r="S9" s="145"/>
      <c r="T9" s="245"/>
      <c r="U9" s="412"/>
      <c r="V9" s="145"/>
      <c r="W9" s="145"/>
      <c r="X9" s="145"/>
      <c r="Y9" s="277"/>
      <c r="Z9" s="145"/>
      <c r="AA9" s="145"/>
      <c r="AB9" s="245"/>
      <c r="AC9" s="412"/>
      <c r="AD9" s="145"/>
      <c r="AE9" s="145"/>
      <c r="AF9" s="145"/>
      <c r="AG9" s="277"/>
      <c r="AH9" s="145"/>
      <c r="AI9" s="145"/>
      <c r="AJ9" s="245"/>
      <c r="AK9" s="411"/>
      <c r="AL9" s="145"/>
      <c r="AM9" s="145"/>
      <c r="AN9" s="145"/>
      <c r="AO9" s="145"/>
      <c r="AP9" s="277"/>
      <c r="AQ9" s="277"/>
      <c r="AR9" s="145"/>
      <c r="AS9" s="245"/>
      <c r="AT9" s="411"/>
      <c r="AU9" s="145"/>
      <c r="AV9" s="145"/>
      <c r="AW9" s="145"/>
      <c r="AX9" s="277"/>
      <c r="AY9" s="277"/>
      <c r="AZ9" s="145"/>
      <c r="BA9" s="245"/>
      <c r="BB9" s="411"/>
      <c r="BC9" s="145"/>
      <c r="BD9" s="145"/>
      <c r="BE9" s="145"/>
      <c r="BF9" s="277"/>
      <c r="BG9" s="277"/>
      <c r="BH9" s="145"/>
      <c r="BI9" s="245"/>
      <c r="BJ9" s="411"/>
      <c r="BK9" s="145"/>
      <c r="BL9" s="145"/>
      <c r="BM9" s="145"/>
      <c r="BN9" s="145"/>
      <c r="BO9" s="277"/>
      <c r="BP9" s="277"/>
      <c r="BQ9" s="145"/>
      <c r="BR9" s="245"/>
      <c r="BS9" s="412"/>
      <c r="BT9" s="145"/>
      <c r="BU9" s="145"/>
      <c r="BV9" s="145"/>
      <c r="BW9" s="277"/>
      <c r="BX9" s="277"/>
      <c r="BY9" s="145"/>
      <c r="BZ9" s="245"/>
      <c r="CA9" s="412"/>
      <c r="CB9" s="145"/>
      <c r="CC9" s="145"/>
      <c r="CD9" s="145"/>
      <c r="CE9" s="277"/>
      <c r="CF9" s="277"/>
      <c r="CG9" s="145"/>
      <c r="CH9" s="245"/>
      <c r="CI9" s="412"/>
      <c r="CJ9" s="145"/>
      <c r="CK9" s="145"/>
      <c r="CL9" s="145"/>
      <c r="CM9" s="277"/>
      <c r="CN9" s="277"/>
      <c r="CO9" s="145"/>
      <c r="CP9" s="245"/>
      <c r="CQ9" s="411"/>
      <c r="CR9" s="145"/>
      <c r="CS9" s="145"/>
      <c r="CT9" s="145"/>
      <c r="CU9" s="145"/>
      <c r="CV9" s="145"/>
      <c r="CW9" s="145"/>
      <c r="CX9" s="245" t="str">
        <f t="shared" si="4"/>
        <v>-</v>
      </c>
      <c r="CY9" s="414"/>
      <c r="CZ9" s="415"/>
      <c r="DA9" s="145"/>
      <c r="DB9" s="145"/>
      <c r="DC9" s="145"/>
      <c r="DD9" s="145"/>
      <c r="DE9" s="245"/>
      <c r="DF9" s="245"/>
      <c r="DG9" s="245"/>
      <c r="DH9" s="245"/>
      <c r="DI9" s="142"/>
      <c r="DJ9" s="118">
        <f t="shared" si="0"/>
        <v>0</v>
      </c>
      <c r="DK9" s="118">
        <f t="shared" si="1"/>
        <v>0</v>
      </c>
      <c r="DL9" s="118">
        <f t="shared" si="2"/>
        <v>0</v>
      </c>
      <c r="DM9" s="118">
        <f t="shared" si="3"/>
        <v>0</v>
      </c>
      <c r="DN9" s="477"/>
      <c r="DO9" s="119">
        <f t="shared" si="5"/>
        <v>0</v>
      </c>
      <c r="DX9" s="389">
        <f t="shared" ref="DX9:DX40" si="6">(CS9-CZ9)*10^6</f>
        <v>0</v>
      </c>
      <c r="DY9" s="389">
        <f t="shared" ref="DY9:DY40" si="7">(CT9-DC9)*10^6</f>
        <v>0</v>
      </c>
      <c r="DZ9" s="389">
        <f t="shared" ref="DZ9:DZ40" si="8">(CW9-DD9)*10^6</f>
        <v>0</v>
      </c>
    </row>
    <row r="10" spans="1:130" ht="23.25" customHeight="1">
      <c r="A10" s="2002"/>
      <c r="B10" s="1877" t="s">
        <v>1084</v>
      </c>
      <c r="C10" s="665" t="s">
        <v>1085</v>
      </c>
      <c r="D10" s="389"/>
      <c r="E10" s="389"/>
      <c r="F10" s="389"/>
      <c r="G10" s="389"/>
      <c r="H10" s="390"/>
      <c r="I10" s="127"/>
      <c r="J10" s="389"/>
      <c r="K10" s="389"/>
      <c r="L10" s="389"/>
      <c r="M10" s="389"/>
      <c r="N10" s="390"/>
      <c r="O10" s="396"/>
      <c r="P10" s="389"/>
      <c r="Q10" s="389"/>
      <c r="R10" s="389"/>
      <c r="S10" s="389"/>
      <c r="T10" s="390"/>
      <c r="U10" s="396"/>
      <c r="V10" s="389"/>
      <c r="W10" s="389"/>
      <c r="X10" s="389"/>
      <c r="Y10" s="388"/>
      <c r="Z10" s="389"/>
      <c r="AA10" s="389"/>
      <c r="AB10" s="390"/>
      <c r="AC10" s="396"/>
      <c r="AD10" s="389"/>
      <c r="AE10" s="389"/>
      <c r="AF10" s="389"/>
      <c r="AG10" s="388"/>
      <c r="AH10" s="389"/>
      <c r="AI10" s="389"/>
      <c r="AJ10" s="390"/>
      <c r="AK10" s="392"/>
      <c r="AL10" s="389"/>
      <c r="AM10" s="389"/>
      <c r="AN10" s="389"/>
      <c r="AO10" s="389"/>
      <c r="AP10" s="388"/>
      <c r="AQ10" s="388"/>
      <c r="AR10" s="389"/>
      <c r="AS10" s="390"/>
      <c r="AT10" s="392"/>
      <c r="AU10" s="389"/>
      <c r="AV10" s="389"/>
      <c r="AW10" s="389"/>
      <c r="AX10" s="388"/>
      <c r="AY10" s="388"/>
      <c r="AZ10" s="389"/>
      <c r="BA10" s="390"/>
      <c r="BB10" s="392"/>
      <c r="BC10" s="389"/>
      <c r="BD10" s="389"/>
      <c r="BE10" s="389"/>
      <c r="BF10" s="388"/>
      <c r="BG10" s="388"/>
      <c r="BH10" s="389"/>
      <c r="BI10" s="390"/>
      <c r="BJ10" s="392"/>
      <c r="BK10" s="389"/>
      <c r="BL10" s="389"/>
      <c r="BM10" s="389"/>
      <c r="BN10" s="389"/>
      <c r="BO10" s="388"/>
      <c r="BP10" s="388"/>
      <c r="BQ10" s="389"/>
      <c r="BR10" s="390"/>
      <c r="BS10" s="396"/>
      <c r="BT10" s="389"/>
      <c r="BU10" s="389"/>
      <c r="BV10" s="389"/>
      <c r="BW10" s="388"/>
      <c r="BX10" s="388"/>
      <c r="BY10" s="389"/>
      <c r="BZ10" s="390"/>
      <c r="CA10" s="396"/>
      <c r="CB10" s="389"/>
      <c r="CC10" s="389"/>
      <c r="CD10" s="389"/>
      <c r="CE10" s="388"/>
      <c r="CF10" s="388"/>
      <c r="CG10" s="389"/>
      <c r="CH10" s="390"/>
      <c r="CI10" s="396"/>
      <c r="CJ10" s="389"/>
      <c r="CK10" s="389"/>
      <c r="CL10" s="389"/>
      <c r="CM10" s="388"/>
      <c r="CN10" s="388"/>
      <c r="CO10" s="389"/>
      <c r="CP10" s="390"/>
      <c r="CQ10" s="688"/>
      <c r="CR10" s="389"/>
      <c r="CS10" s="389"/>
      <c r="CT10" s="389"/>
      <c r="CU10" s="389">
        <f t="shared" ref="CU10:CU21" si="9">+CR10-CS10</f>
        <v>0</v>
      </c>
      <c r="CV10" s="389">
        <f t="shared" ref="CV10:CV21" si="10">+CR10-CT10</f>
        <v>0</v>
      </c>
      <c r="CW10" s="389"/>
      <c r="CX10" s="1999" t="str">
        <f t="shared" si="4"/>
        <v>-</v>
      </c>
      <c r="CY10" s="2000"/>
      <c r="CZ10" s="400"/>
      <c r="DA10" s="389"/>
      <c r="DB10" s="389"/>
      <c r="DC10" s="389"/>
      <c r="DD10" s="389"/>
      <c r="DE10" s="390" t="e">
        <f>+CZ10/DD10-1</f>
        <v>#DIV/0!</v>
      </c>
      <c r="DF10" s="390" t="e">
        <f>+DA10/DD10-1</f>
        <v>#DIV/0!</v>
      </c>
      <c r="DG10" s="390" t="e">
        <f>+DB10/DD10-1</f>
        <v>#DIV/0!</v>
      </c>
      <c r="DH10" s="390" t="e">
        <f>+DC10/DD10-1</f>
        <v>#DIV/0!</v>
      </c>
      <c r="DI10" s="142"/>
      <c r="DJ10" s="118">
        <f t="shared" si="0"/>
        <v>0</v>
      </c>
      <c r="DK10" s="118">
        <f t="shared" si="1"/>
        <v>0</v>
      </c>
      <c r="DL10" s="118">
        <f t="shared" si="2"/>
        <v>0</v>
      </c>
      <c r="DM10" s="118">
        <f t="shared" si="3"/>
        <v>0</v>
      </c>
      <c r="DN10" s="2001">
        <f>SUM(DN11:DN21)</f>
        <v>25352.068138175004</v>
      </c>
      <c r="DO10" s="119">
        <f t="shared" si="5"/>
        <v>25352.068138175004</v>
      </c>
      <c r="DP10" s="25">
        <v>-38.572377000000401</v>
      </c>
      <c r="DX10" s="389">
        <f t="shared" si="6"/>
        <v>0</v>
      </c>
      <c r="DY10" s="389">
        <f t="shared" si="7"/>
        <v>0</v>
      </c>
      <c r="DZ10" s="389">
        <f t="shared" si="8"/>
        <v>0</v>
      </c>
    </row>
    <row r="11" spans="1:130" s="15" customFormat="1" ht="15" customHeight="1">
      <c r="A11" s="2003"/>
      <c r="B11" s="2004" t="s">
        <v>1086</v>
      </c>
      <c r="C11" s="665" t="s">
        <v>1087</v>
      </c>
      <c r="D11" s="544"/>
      <c r="E11" s="544"/>
      <c r="F11" s="544"/>
      <c r="G11" s="544"/>
      <c r="H11" s="545"/>
      <c r="I11" s="2005"/>
      <c r="J11" s="544"/>
      <c r="K11" s="544"/>
      <c r="L11" s="544"/>
      <c r="M11" s="544"/>
      <c r="N11" s="545"/>
      <c r="O11" s="547"/>
      <c r="P11" s="544"/>
      <c r="Q11" s="544"/>
      <c r="R11" s="544"/>
      <c r="S11" s="544"/>
      <c r="T11" s="545"/>
      <c r="U11" s="547"/>
      <c r="V11" s="544"/>
      <c r="W11" s="544"/>
      <c r="X11" s="544"/>
      <c r="Y11" s="543"/>
      <c r="Z11" s="544"/>
      <c r="AA11" s="544"/>
      <c r="AB11" s="545"/>
      <c r="AC11" s="547"/>
      <c r="AD11" s="544"/>
      <c r="AE11" s="544"/>
      <c r="AF11" s="544"/>
      <c r="AG11" s="543"/>
      <c r="AH11" s="544"/>
      <c r="AI11" s="544"/>
      <c r="AJ11" s="545"/>
      <c r="AK11" s="546"/>
      <c r="AL11" s="544"/>
      <c r="AM11" s="544"/>
      <c r="AN11" s="544"/>
      <c r="AO11" s="544"/>
      <c r="AP11" s="543"/>
      <c r="AQ11" s="543"/>
      <c r="AR11" s="544"/>
      <c r="AS11" s="545"/>
      <c r="AT11" s="546"/>
      <c r="AU11" s="544"/>
      <c r="AV11" s="544"/>
      <c r="AW11" s="544"/>
      <c r="AX11" s="543"/>
      <c r="AY11" s="543"/>
      <c r="AZ11" s="544"/>
      <c r="BA11" s="545"/>
      <c r="BB11" s="546"/>
      <c r="BC11" s="544"/>
      <c r="BD11" s="544"/>
      <c r="BE11" s="544"/>
      <c r="BF11" s="543"/>
      <c r="BG11" s="543"/>
      <c r="BH11" s="544"/>
      <c r="BI11" s="545"/>
      <c r="BJ11" s="546"/>
      <c r="BK11" s="544"/>
      <c r="BL11" s="544"/>
      <c r="BM11" s="544"/>
      <c r="BN11" s="544"/>
      <c r="BO11" s="543"/>
      <c r="BP11" s="543"/>
      <c r="BQ11" s="544"/>
      <c r="BR11" s="545"/>
      <c r="BS11" s="547"/>
      <c r="BT11" s="544"/>
      <c r="BU11" s="544"/>
      <c r="BV11" s="544"/>
      <c r="BW11" s="543"/>
      <c r="BX11" s="543"/>
      <c r="BY11" s="544"/>
      <c r="BZ11" s="545"/>
      <c r="CA11" s="547"/>
      <c r="CB11" s="544"/>
      <c r="CC11" s="544"/>
      <c r="CD11" s="544"/>
      <c r="CE11" s="543"/>
      <c r="CF11" s="543"/>
      <c r="CG11" s="544"/>
      <c r="CH11" s="545"/>
      <c r="CI11" s="547"/>
      <c r="CJ11" s="544"/>
      <c r="CK11" s="544"/>
      <c r="CL11" s="544"/>
      <c r="CM11" s="543"/>
      <c r="CN11" s="543"/>
      <c r="CO11" s="544"/>
      <c r="CP11" s="545"/>
      <c r="CQ11" s="411"/>
      <c r="CR11" s="986"/>
      <c r="CS11" s="986"/>
      <c r="CT11" s="986"/>
      <c r="CU11" s="544">
        <f t="shared" si="9"/>
        <v>0</v>
      </c>
      <c r="CV11" s="544">
        <f t="shared" si="10"/>
        <v>0</v>
      </c>
      <c r="CW11" s="986"/>
      <c r="CX11" s="245" t="str">
        <f t="shared" si="4"/>
        <v>-</v>
      </c>
      <c r="CY11" s="2006"/>
      <c r="CZ11" s="549"/>
      <c r="DA11" s="544"/>
      <c r="DB11" s="544"/>
      <c r="DC11" s="544"/>
      <c r="DD11" s="544"/>
      <c r="DE11" s="545" t="e">
        <f>+CZ11/DD11-1</f>
        <v>#DIV/0!</v>
      </c>
      <c r="DF11" s="545" t="e">
        <f>+DA11/DD11-1</f>
        <v>#DIV/0!</v>
      </c>
      <c r="DG11" s="545" t="e">
        <f>+DB11/DD11-1</f>
        <v>#DIV/0!</v>
      </c>
      <c r="DH11" s="545" t="e">
        <f>+DC11/DD11-1</f>
        <v>#DIV/0!</v>
      </c>
      <c r="DI11" s="142"/>
      <c r="DJ11" s="118">
        <f t="shared" si="0"/>
        <v>0</v>
      </c>
      <c r="DK11" s="118">
        <f t="shared" si="1"/>
        <v>0</v>
      </c>
      <c r="DL11" s="118">
        <f t="shared" si="2"/>
        <v>0</v>
      </c>
      <c r="DM11" s="118">
        <f t="shared" si="3"/>
        <v>0</v>
      </c>
      <c r="DN11" s="2007">
        <v>22508.785767000001</v>
      </c>
      <c r="DO11" s="119">
        <f t="shared" si="5"/>
        <v>22508.785767000001</v>
      </c>
      <c r="DP11" s="956"/>
      <c r="DQ11" s="2008"/>
      <c r="DX11" s="389">
        <f t="shared" si="6"/>
        <v>0</v>
      </c>
      <c r="DY11" s="389">
        <f t="shared" si="7"/>
        <v>0</v>
      </c>
      <c r="DZ11" s="389">
        <f t="shared" si="8"/>
        <v>0</v>
      </c>
    </row>
    <row r="12" spans="1:130" s="15" customFormat="1" ht="15" customHeight="1">
      <c r="A12" s="2009"/>
      <c r="B12" s="2010" t="s">
        <v>1088</v>
      </c>
      <c r="C12" s="665" t="s">
        <v>1089</v>
      </c>
      <c r="D12" s="145"/>
      <c r="E12" s="145"/>
      <c r="F12" s="145"/>
      <c r="G12" s="145"/>
      <c r="H12" s="245"/>
      <c r="I12" s="2005"/>
      <c r="J12" s="145"/>
      <c r="K12" s="145"/>
      <c r="L12" s="145"/>
      <c r="M12" s="145"/>
      <c r="N12" s="245"/>
      <c r="O12" s="412"/>
      <c r="P12" s="145"/>
      <c r="Q12" s="145"/>
      <c r="R12" s="145"/>
      <c r="S12" s="145"/>
      <c r="T12" s="245"/>
      <c r="U12" s="412"/>
      <c r="V12" s="145"/>
      <c r="W12" s="145"/>
      <c r="X12" s="145"/>
      <c r="Y12" s="277"/>
      <c r="Z12" s="145"/>
      <c r="AA12" s="145"/>
      <c r="AB12" s="245"/>
      <c r="AC12" s="412"/>
      <c r="AD12" s="145"/>
      <c r="AE12" s="145"/>
      <c r="AF12" s="145"/>
      <c r="AG12" s="277"/>
      <c r="AH12" s="145"/>
      <c r="AI12" s="145"/>
      <c r="AJ12" s="245"/>
      <c r="AK12" s="1930"/>
      <c r="AL12" s="145"/>
      <c r="AM12" s="145"/>
      <c r="AN12" s="145"/>
      <c r="AO12" s="145"/>
      <c r="AP12" s="277"/>
      <c r="AQ12" s="277"/>
      <c r="AR12" s="145"/>
      <c r="AS12" s="245"/>
      <c r="AT12" s="411"/>
      <c r="AU12" s="145"/>
      <c r="AV12" s="145"/>
      <c r="AW12" s="145"/>
      <c r="AX12" s="277"/>
      <c r="AY12" s="277"/>
      <c r="AZ12" s="145"/>
      <c r="BA12" s="245"/>
      <c r="BB12" s="411"/>
      <c r="BC12" s="145"/>
      <c r="BD12" s="145"/>
      <c r="BE12" s="145"/>
      <c r="BF12" s="277"/>
      <c r="BG12" s="277"/>
      <c r="BH12" s="145"/>
      <c r="BI12" s="245"/>
      <c r="BJ12" s="411"/>
      <c r="BK12" s="145"/>
      <c r="BL12" s="145"/>
      <c r="BM12" s="145"/>
      <c r="BN12" s="145"/>
      <c r="BO12" s="277"/>
      <c r="BP12" s="277"/>
      <c r="BQ12" s="145"/>
      <c r="BR12" s="245"/>
      <c r="BS12" s="412"/>
      <c r="BT12" s="145"/>
      <c r="BU12" s="145"/>
      <c r="BV12" s="145"/>
      <c r="BW12" s="277"/>
      <c r="BX12" s="277"/>
      <c r="BY12" s="145"/>
      <c r="BZ12" s="245"/>
      <c r="CA12" s="412"/>
      <c r="CB12" s="145"/>
      <c r="CC12" s="145"/>
      <c r="CD12" s="145"/>
      <c r="CE12" s="277"/>
      <c r="CF12" s="277"/>
      <c r="CG12" s="145"/>
      <c r="CH12" s="245"/>
      <c r="CI12" s="412"/>
      <c r="CJ12" s="145"/>
      <c r="CK12" s="145"/>
      <c r="CL12" s="145"/>
      <c r="CM12" s="277"/>
      <c r="CN12" s="277"/>
      <c r="CO12" s="145"/>
      <c r="CP12" s="245"/>
      <c r="CQ12" s="1930"/>
      <c r="CR12" s="174"/>
      <c r="CS12" s="174"/>
      <c r="CT12" s="174"/>
      <c r="CU12" s="145">
        <f t="shared" si="9"/>
        <v>0</v>
      </c>
      <c r="CV12" s="145">
        <f t="shared" si="10"/>
        <v>0</v>
      </c>
      <c r="CW12" s="174"/>
      <c r="CX12" s="245" t="str">
        <f t="shared" si="4"/>
        <v>-</v>
      </c>
      <c r="CY12" s="2006"/>
      <c r="CZ12" s="415"/>
      <c r="DA12" s="145"/>
      <c r="DB12" s="145"/>
      <c r="DC12" s="145"/>
      <c r="DD12" s="145"/>
      <c r="DE12" s="245" t="e">
        <f>+CZ12/DD12-1</f>
        <v>#DIV/0!</v>
      </c>
      <c r="DF12" s="245"/>
      <c r="DG12" s="245"/>
      <c r="DH12" s="245"/>
      <c r="DI12" s="142"/>
      <c r="DJ12" s="118">
        <f t="shared" si="0"/>
        <v>0</v>
      </c>
      <c r="DK12" s="118">
        <f t="shared" si="1"/>
        <v>0</v>
      </c>
      <c r="DL12" s="118">
        <f t="shared" si="2"/>
        <v>0</v>
      </c>
      <c r="DM12" s="118">
        <f t="shared" si="3"/>
        <v>0</v>
      </c>
      <c r="DN12" s="477">
        <v>306.263429175</v>
      </c>
      <c r="DO12" s="119">
        <f t="shared" si="5"/>
        <v>306.263429175</v>
      </c>
      <c r="DP12" s="956"/>
      <c r="DQ12" s="2008"/>
      <c r="DX12" s="389">
        <f t="shared" si="6"/>
        <v>0</v>
      </c>
      <c r="DY12" s="389">
        <f t="shared" si="7"/>
        <v>0</v>
      </c>
      <c r="DZ12" s="389">
        <f t="shared" si="8"/>
        <v>0</v>
      </c>
    </row>
    <row r="13" spans="1:130" ht="15" customHeight="1">
      <c r="A13" s="1802"/>
      <c r="B13" s="2011" t="s">
        <v>1090</v>
      </c>
      <c r="C13" s="665" t="s">
        <v>1091</v>
      </c>
      <c r="D13" s="145"/>
      <c r="E13" s="145"/>
      <c r="F13" s="145"/>
      <c r="G13" s="145"/>
      <c r="H13" s="159"/>
      <c r="I13" s="150"/>
      <c r="J13" s="145"/>
      <c r="K13" s="145"/>
      <c r="L13" s="145"/>
      <c r="M13" s="145"/>
      <c r="N13" s="159"/>
      <c r="O13" s="412"/>
      <c r="P13" s="145"/>
      <c r="Q13" s="145"/>
      <c r="R13" s="145"/>
      <c r="S13" s="145"/>
      <c r="T13" s="159"/>
      <c r="U13" s="412"/>
      <c r="V13" s="145"/>
      <c r="W13" s="145"/>
      <c r="X13" s="145"/>
      <c r="Y13" s="277"/>
      <c r="Z13" s="145"/>
      <c r="AA13" s="145"/>
      <c r="AB13" s="245"/>
      <c r="AC13" s="412"/>
      <c r="AD13" s="145"/>
      <c r="AE13" s="145"/>
      <c r="AF13" s="145"/>
      <c r="AG13" s="277"/>
      <c r="AH13" s="145"/>
      <c r="AI13" s="145"/>
      <c r="AJ13" s="245"/>
      <c r="AK13" s="1930"/>
      <c r="AL13" s="145"/>
      <c r="AM13" s="145"/>
      <c r="AN13" s="145"/>
      <c r="AO13" s="145"/>
      <c r="AP13" s="277"/>
      <c r="AQ13" s="277"/>
      <c r="AR13" s="145"/>
      <c r="AS13" s="245"/>
      <c r="AT13" s="411"/>
      <c r="AU13" s="145"/>
      <c r="AV13" s="145"/>
      <c r="AW13" s="145"/>
      <c r="AX13" s="277"/>
      <c r="AY13" s="277"/>
      <c r="AZ13" s="145"/>
      <c r="BA13" s="245"/>
      <c r="BB13" s="411"/>
      <c r="BC13" s="145"/>
      <c r="BD13" s="145"/>
      <c r="BE13" s="145"/>
      <c r="BF13" s="277"/>
      <c r="BG13" s="277"/>
      <c r="BH13" s="145"/>
      <c r="BI13" s="245"/>
      <c r="BJ13" s="411"/>
      <c r="BK13" s="145"/>
      <c r="BL13" s="145"/>
      <c r="BM13" s="145"/>
      <c r="BN13" s="145"/>
      <c r="BO13" s="277"/>
      <c r="BP13" s="277"/>
      <c r="BQ13" s="145"/>
      <c r="BR13" s="245"/>
      <c r="BS13" s="412"/>
      <c r="BT13" s="145"/>
      <c r="BU13" s="145"/>
      <c r="BV13" s="145"/>
      <c r="BW13" s="277"/>
      <c r="BX13" s="277"/>
      <c r="BY13" s="145"/>
      <c r="BZ13" s="245"/>
      <c r="CA13" s="412"/>
      <c r="CB13" s="145"/>
      <c r="CC13" s="145"/>
      <c r="CD13" s="145"/>
      <c r="CE13" s="277"/>
      <c r="CF13" s="277"/>
      <c r="CG13" s="145"/>
      <c r="CH13" s="245"/>
      <c r="CI13" s="412"/>
      <c r="CJ13" s="145"/>
      <c r="CK13" s="145"/>
      <c r="CL13" s="145"/>
      <c r="CM13" s="277"/>
      <c r="CN13" s="277"/>
      <c r="CO13" s="145"/>
      <c r="CP13" s="245"/>
      <c r="CQ13" s="411"/>
      <c r="CR13" s="174"/>
      <c r="CS13" s="174"/>
      <c r="CT13" s="174"/>
      <c r="CU13" s="145">
        <f t="shared" si="9"/>
        <v>0</v>
      </c>
      <c r="CV13" s="145">
        <f t="shared" si="10"/>
        <v>0</v>
      </c>
      <c r="CW13" s="174"/>
      <c r="CX13" s="245" t="str">
        <f t="shared" si="4"/>
        <v>-</v>
      </c>
      <c r="CY13" s="1994"/>
      <c r="CZ13" s="415"/>
      <c r="DA13" s="145"/>
      <c r="DB13" s="145"/>
      <c r="DC13" s="145"/>
      <c r="DD13" s="145"/>
      <c r="DE13" s="245" t="e">
        <f>+CZ13/DD13-1</f>
        <v>#DIV/0!</v>
      </c>
      <c r="DF13" s="245" t="e">
        <f>+DA13/DD13-1</f>
        <v>#DIV/0!</v>
      </c>
      <c r="DG13" s="245" t="e">
        <f>+DB13/DD13-1</f>
        <v>#DIV/0!</v>
      </c>
      <c r="DH13" s="245" t="e">
        <f>+DC13/DD13-1</f>
        <v>#DIV/0!</v>
      </c>
      <c r="DI13" s="142"/>
      <c r="DJ13" s="118">
        <f t="shared" si="0"/>
        <v>0</v>
      </c>
      <c r="DK13" s="118">
        <f t="shared" si="1"/>
        <v>0</v>
      </c>
      <c r="DL13" s="118">
        <f t="shared" si="2"/>
        <v>0</v>
      </c>
      <c r="DM13" s="118">
        <f t="shared" si="3"/>
        <v>0</v>
      </c>
      <c r="DN13" s="477">
        <v>99.531468000000004</v>
      </c>
      <c r="DO13" s="119">
        <f t="shared" si="5"/>
        <v>99.531468000000004</v>
      </c>
      <c r="DX13" s="389">
        <f t="shared" si="6"/>
        <v>0</v>
      </c>
      <c r="DY13" s="389">
        <f t="shared" si="7"/>
        <v>0</v>
      </c>
      <c r="DZ13" s="389">
        <f t="shared" si="8"/>
        <v>0</v>
      </c>
    </row>
    <row r="14" spans="1:130" ht="14.25" customHeight="1">
      <c r="A14" s="1802"/>
      <c r="B14" s="2011" t="s">
        <v>1092</v>
      </c>
      <c r="C14" s="665" t="s">
        <v>1093</v>
      </c>
      <c r="D14" s="145"/>
      <c r="E14" s="145"/>
      <c r="F14" s="145"/>
      <c r="G14" s="145"/>
      <c r="H14" s="159"/>
      <c r="I14" s="150"/>
      <c r="J14" s="145"/>
      <c r="K14" s="145"/>
      <c r="L14" s="145"/>
      <c r="M14" s="145"/>
      <c r="N14" s="159"/>
      <c r="O14" s="412"/>
      <c r="P14" s="145"/>
      <c r="Q14" s="145"/>
      <c r="R14" s="145"/>
      <c r="S14" s="145"/>
      <c r="T14" s="159"/>
      <c r="U14" s="412"/>
      <c r="V14" s="145"/>
      <c r="W14" s="145"/>
      <c r="X14" s="145"/>
      <c r="Y14" s="277"/>
      <c r="Z14" s="145"/>
      <c r="AA14" s="145"/>
      <c r="AB14" s="245"/>
      <c r="AC14" s="412"/>
      <c r="AD14" s="145"/>
      <c r="AE14" s="145"/>
      <c r="AF14" s="145"/>
      <c r="AG14" s="277"/>
      <c r="AH14" s="145"/>
      <c r="AI14" s="145"/>
      <c r="AJ14" s="245"/>
      <c r="AK14" s="1930"/>
      <c r="AL14" s="145"/>
      <c r="AM14" s="145"/>
      <c r="AN14" s="145"/>
      <c r="AO14" s="145"/>
      <c r="AP14" s="277"/>
      <c r="AQ14" s="277"/>
      <c r="AR14" s="145"/>
      <c r="AS14" s="245"/>
      <c r="AT14" s="411"/>
      <c r="AU14" s="145"/>
      <c r="AV14" s="145"/>
      <c r="AW14" s="145"/>
      <c r="AX14" s="277"/>
      <c r="AY14" s="277"/>
      <c r="AZ14" s="145"/>
      <c r="BA14" s="245"/>
      <c r="BB14" s="411"/>
      <c r="BC14" s="145"/>
      <c r="BD14" s="145"/>
      <c r="BE14" s="145"/>
      <c r="BF14" s="277"/>
      <c r="BG14" s="277"/>
      <c r="BH14" s="145"/>
      <c r="BI14" s="245"/>
      <c r="BJ14" s="411"/>
      <c r="BK14" s="145"/>
      <c r="BL14" s="145"/>
      <c r="BM14" s="145"/>
      <c r="BN14" s="145"/>
      <c r="BO14" s="277"/>
      <c r="BP14" s="277"/>
      <c r="BQ14" s="145"/>
      <c r="BR14" s="245"/>
      <c r="BS14" s="412"/>
      <c r="BT14" s="145"/>
      <c r="BU14" s="145"/>
      <c r="BV14" s="145"/>
      <c r="BW14" s="277"/>
      <c r="BX14" s="277"/>
      <c r="BY14" s="145"/>
      <c r="BZ14" s="245"/>
      <c r="CA14" s="412"/>
      <c r="CB14" s="145"/>
      <c r="CC14" s="145"/>
      <c r="CD14" s="145"/>
      <c r="CE14" s="277"/>
      <c r="CF14" s="277"/>
      <c r="CG14" s="145"/>
      <c r="CH14" s="245"/>
      <c r="CI14" s="412"/>
      <c r="CJ14" s="145"/>
      <c r="CK14" s="145"/>
      <c r="CL14" s="145"/>
      <c r="CM14" s="277"/>
      <c r="CN14" s="277"/>
      <c r="CO14" s="145"/>
      <c r="CP14" s="245"/>
      <c r="CQ14" s="411"/>
      <c r="CR14" s="174"/>
      <c r="CS14" s="174"/>
      <c r="CT14" s="174"/>
      <c r="CU14" s="145">
        <f t="shared" si="9"/>
        <v>0</v>
      </c>
      <c r="CV14" s="145">
        <f t="shared" si="10"/>
        <v>0</v>
      </c>
      <c r="CW14" s="174"/>
      <c r="CX14" s="245" t="str">
        <f t="shared" si="4"/>
        <v>-</v>
      </c>
      <c r="CY14" s="1994"/>
      <c r="CZ14" s="415"/>
      <c r="DA14" s="145"/>
      <c r="DB14" s="145"/>
      <c r="DC14" s="145"/>
      <c r="DD14" s="145"/>
      <c r="DE14" s="245"/>
      <c r="DF14" s="245"/>
      <c r="DG14" s="245" t="e">
        <f>+DB14/DD14-1</f>
        <v>#DIV/0!</v>
      </c>
      <c r="DH14" s="245" t="e">
        <f>+DC14/DD14-1</f>
        <v>#DIV/0!</v>
      </c>
      <c r="DI14" s="142"/>
      <c r="DJ14" s="118">
        <f t="shared" si="0"/>
        <v>0</v>
      </c>
      <c r="DK14" s="118">
        <f t="shared" si="1"/>
        <v>0</v>
      </c>
      <c r="DL14" s="118">
        <f t="shared" si="2"/>
        <v>0</v>
      </c>
      <c r="DM14" s="118">
        <f t="shared" si="3"/>
        <v>0</v>
      </c>
      <c r="DN14" s="477">
        <f>0/(10^6)</f>
        <v>0</v>
      </c>
      <c r="DO14" s="119">
        <f t="shared" si="5"/>
        <v>0</v>
      </c>
      <c r="DX14" s="389">
        <f t="shared" si="6"/>
        <v>0</v>
      </c>
      <c r="DY14" s="389">
        <f t="shared" si="7"/>
        <v>0</v>
      </c>
      <c r="DZ14" s="389">
        <f t="shared" si="8"/>
        <v>0</v>
      </c>
    </row>
    <row r="15" spans="1:130" ht="15" customHeight="1">
      <c r="A15" s="1802"/>
      <c r="B15" s="2011" t="s">
        <v>1094</v>
      </c>
      <c r="C15" s="665" t="s">
        <v>1095</v>
      </c>
      <c r="D15" s="145"/>
      <c r="E15" s="145"/>
      <c r="F15" s="145"/>
      <c r="G15" s="145"/>
      <c r="H15" s="159"/>
      <c r="I15" s="150"/>
      <c r="J15" s="145"/>
      <c r="K15" s="145"/>
      <c r="L15" s="145"/>
      <c r="M15" s="145"/>
      <c r="N15" s="159"/>
      <c r="O15" s="412"/>
      <c r="P15" s="145"/>
      <c r="Q15" s="145"/>
      <c r="R15" s="145"/>
      <c r="S15" s="145"/>
      <c r="T15" s="159"/>
      <c r="U15" s="412"/>
      <c r="V15" s="145"/>
      <c r="W15" s="145"/>
      <c r="X15" s="145"/>
      <c r="Y15" s="277"/>
      <c r="Z15" s="145"/>
      <c r="AA15" s="145"/>
      <c r="AB15" s="245"/>
      <c r="AC15" s="412"/>
      <c r="AD15" s="145"/>
      <c r="AE15" s="145"/>
      <c r="AF15" s="145"/>
      <c r="AG15" s="277"/>
      <c r="AH15" s="145"/>
      <c r="AI15" s="145"/>
      <c r="AJ15" s="245"/>
      <c r="AK15" s="1930"/>
      <c r="AL15" s="145"/>
      <c r="AM15" s="145"/>
      <c r="AN15" s="145"/>
      <c r="AO15" s="145"/>
      <c r="AP15" s="277"/>
      <c r="AQ15" s="277"/>
      <c r="AR15" s="145"/>
      <c r="AS15" s="245"/>
      <c r="AT15" s="411"/>
      <c r="AU15" s="145"/>
      <c r="AV15" s="145"/>
      <c r="AW15" s="145"/>
      <c r="AX15" s="277"/>
      <c r="AY15" s="277"/>
      <c r="AZ15" s="145"/>
      <c r="BA15" s="245"/>
      <c r="BB15" s="411"/>
      <c r="BC15" s="145"/>
      <c r="BD15" s="145"/>
      <c r="BE15" s="145"/>
      <c r="BF15" s="277"/>
      <c r="BG15" s="277"/>
      <c r="BH15" s="145"/>
      <c r="BI15" s="245"/>
      <c r="BJ15" s="411"/>
      <c r="BK15" s="145"/>
      <c r="BL15" s="145"/>
      <c r="BM15" s="145"/>
      <c r="BN15" s="145"/>
      <c r="BO15" s="277"/>
      <c r="BP15" s="277"/>
      <c r="BQ15" s="145"/>
      <c r="BR15" s="245"/>
      <c r="BS15" s="412"/>
      <c r="BT15" s="145"/>
      <c r="BU15" s="145"/>
      <c r="BV15" s="145"/>
      <c r="BW15" s="277"/>
      <c r="BX15" s="277"/>
      <c r="BY15" s="145"/>
      <c r="BZ15" s="245"/>
      <c r="CA15" s="412"/>
      <c r="CB15" s="145"/>
      <c r="CC15" s="145"/>
      <c r="CD15" s="145"/>
      <c r="CE15" s="277"/>
      <c r="CF15" s="277"/>
      <c r="CG15" s="145"/>
      <c r="CH15" s="245"/>
      <c r="CI15" s="412"/>
      <c r="CJ15" s="145"/>
      <c r="CK15" s="145"/>
      <c r="CL15" s="145"/>
      <c r="CM15" s="277"/>
      <c r="CN15" s="277"/>
      <c r="CO15" s="145"/>
      <c r="CP15" s="245"/>
      <c r="CQ15" s="411"/>
      <c r="CR15" s="174"/>
      <c r="CS15" s="174"/>
      <c r="CT15" s="174"/>
      <c r="CU15" s="145">
        <f t="shared" si="9"/>
        <v>0</v>
      </c>
      <c r="CV15" s="145">
        <f t="shared" si="10"/>
        <v>0</v>
      </c>
      <c r="CW15" s="174"/>
      <c r="CX15" s="245" t="str">
        <f t="shared" si="4"/>
        <v>-</v>
      </c>
      <c r="CY15" s="1994"/>
      <c r="CZ15" s="415"/>
      <c r="DA15" s="145"/>
      <c r="DB15" s="145"/>
      <c r="DC15" s="145"/>
      <c r="DD15" s="145"/>
      <c r="DE15" s="245" t="e">
        <f>+CZ15/DD15-1</f>
        <v>#DIV/0!</v>
      </c>
      <c r="DF15" s="245"/>
      <c r="DG15" s="245"/>
      <c r="DH15" s="245"/>
      <c r="DI15" s="142"/>
      <c r="DJ15" s="118">
        <f t="shared" si="0"/>
        <v>0</v>
      </c>
      <c r="DK15" s="118">
        <f t="shared" si="1"/>
        <v>0</v>
      </c>
      <c r="DL15" s="118">
        <f t="shared" si="2"/>
        <v>0</v>
      </c>
      <c r="DM15" s="118">
        <f t="shared" si="3"/>
        <v>0</v>
      </c>
      <c r="DN15" s="477">
        <v>1010.3873180000001</v>
      </c>
      <c r="DO15" s="119">
        <f t="shared" si="5"/>
        <v>1010.3873180000001</v>
      </c>
      <c r="DX15" s="389">
        <f t="shared" si="6"/>
        <v>0</v>
      </c>
      <c r="DY15" s="389">
        <f t="shared" si="7"/>
        <v>0</v>
      </c>
      <c r="DZ15" s="389">
        <f t="shared" si="8"/>
        <v>0</v>
      </c>
    </row>
    <row r="16" spans="1:130" ht="15" customHeight="1">
      <c r="A16" s="1802"/>
      <c r="B16" s="2011" t="s">
        <v>1096</v>
      </c>
      <c r="C16" s="665" t="s">
        <v>1097</v>
      </c>
      <c r="D16" s="145"/>
      <c r="E16" s="145"/>
      <c r="F16" s="145"/>
      <c r="G16" s="145"/>
      <c r="H16" s="159"/>
      <c r="I16" s="150"/>
      <c r="J16" s="145"/>
      <c r="K16" s="145"/>
      <c r="L16" s="145"/>
      <c r="M16" s="145"/>
      <c r="N16" s="159"/>
      <c r="O16" s="412"/>
      <c r="P16" s="145"/>
      <c r="Q16" s="145"/>
      <c r="R16" s="145"/>
      <c r="S16" s="145"/>
      <c r="T16" s="159"/>
      <c r="U16" s="412"/>
      <c r="V16" s="145"/>
      <c r="W16" s="145"/>
      <c r="X16" s="145"/>
      <c r="Y16" s="277"/>
      <c r="Z16" s="145"/>
      <c r="AA16" s="145"/>
      <c r="AB16" s="245"/>
      <c r="AC16" s="412"/>
      <c r="AD16" s="145"/>
      <c r="AE16" s="145"/>
      <c r="AF16" s="145"/>
      <c r="AG16" s="277"/>
      <c r="AH16" s="145"/>
      <c r="AI16" s="145"/>
      <c r="AJ16" s="245"/>
      <c r="AK16" s="1930"/>
      <c r="AL16" s="145"/>
      <c r="AM16" s="145"/>
      <c r="AN16" s="145"/>
      <c r="AO16" s="145"/>
      <c r="AP16" s="277"/>
      <c r="AQ16" s="277"/>
      <c r="AR16" s="145"/>
      <c r="AS16" s="245"/>
      <c r="AT16" s="411"/>
      <c r="AU16" s="145"/>
      <c r="AV16" s="145"/>
      <c r="AW16" s="145"/>
      <c r="AX16" s="277"/>
      <c r="AY16" s="277"/>
      <c r="AZ16" s="145"/>
      <c r="BA16" s="245"/>
      <c r="BB16" s="411"/>
      <c r="BC16" s="145"/>
      <c r="BD16" s="145"/>
      <c r="BE16" s="145"/>
      <c r="BF16" s="277"/>
      <c r="BG16" s="277"/>
      <c r="BH16" s="145"/>
      <c r="BI16" s="245"/>
      <c r="BJ16" s="411"/>
      <c r="BK16" s="145"/>
      <c r="BL16" s="145"/>
      <c r="BM16" s="145"/>
      <c r="BN16" s="145"/>
      <c r="BO16" s="277"/>
      <c r="BP16" s="277"/>
      <c r="BQ16" s="145"/>
      <c r="BR16" s="245"/>
      <c r="BS16" s="412"/>
      <c r="BT16" s="145"/>
      <c r="BU16" s="145"/>
      <c r="BV16" s="145"/>
      <c r="BW16" s="277"/>
      <c r="BX16" s="277"/>
      <c r="BY16" s="145"/>
      <c r="BZ16" s="245"/>
      <c r="CA16" s="412"/>
      <c r="CB16" s="145"/>
      <c r="CC16" s="145"/>
      <c r="CD16" s="145"/>
      <c r="CE16" s="277"/>
      <c r="CF16" s="277"/>
      <c r="CG16" s="145"/>
      <c r="CH16" s="245"/>
      <c r="CI16" s="412"/>
      <c r="CJ16" s="145"/>
      <c r="CK16" s="145"/>
      <c r="CL16" s="145"/>
      <c r="CM16" s="277"/>
      <c r="CN16" s="277"/>
      <c r="CO16" s="145"/>
      <c r="CP16" s="245"/>
      <c r="CQ16" s="411"/>
      <c r="CR16" s="174"/>
      <c r="CS16" s="174"/>
      <c r="CT16" s="174"/>
      <c r="CU16" s="145">
        <f t="shared" si="9"/>
        <v>0</v>
      </c>
      <c r="CV16" s="145">
        <f t="shared" si="10"/>
        <v>0</v>
      </c>
      <c r="CW16" s="174"/>
      <c r="CX16" s="245" t="str">
        <f t="shared" si="4"/>
        <v>-</v>
      </c>
      <c r="CY16" s="1994"/>
      <c r="CZ16" s="415"/>
      <c r="DA16" s="145"/>
      <c r="DB16" s="145"/>
      <c r="DC16" s="145"/>
      <c r="DD16" s="145"/>
      <c r="DE16" s="245"/>
      <c r="DF16" s="245"/>
      <c r="DG16" s="245"/>
      <c r="DH16" s="245"/>
      <c r="DI16" s="142"/>
      <c r="DJ16" s="118">
        <f t="shared" si="0"/>
        <v>0</v>
      </c>
      <c r="DK16" s="118">
        <f t="shared" si="1"/>
        <v>0</v>
      </c>
      <c r="DL16" s="118">
        <f t="shared" si="2"/>
        <v>0</v>
      </c>
      <c r="DM16" s="118">
        <f t="shared" si="3"/>
        <v>0</v>
      </c>
      <c r="DN16" s="477">
        <f>0/(10^6)</f>
        <v>0</v>
      </c>
      <c r="DO16" s="119">
        <f t="shared" si="5"/>
        <v>0</v>
      </c>
      <c r="DX16" s="389">
        <f t="shared" si="6"/>
        <v>0</v>
      </c>
      <c r="DY16" s="389">
        <f t="shared" si="7"/>
        <v>0</v>
      </c>
      <c r="DZ16" s="389">
        <f t="shared" si="8"/>
        <v>0</v>
      </c>
    </row>
    <row r="17" spans="1:130" ht="15" customHeight="1">
      <c r="A17" s="1802"/>
      <c r="B17" s="2011" t="s">
        <v>1098</v>
      </c>
      <c r="C17" s="665" t="s">
        <v>1099</v>
      </c>
      <c r="D17" s="145"/>
      <c r="E17" s="145"/>
      <c r="F17" s="145"/>
      <c r="G17" s="145"/>
      <c r="H17" s="159"/>
      <c r="I17" s="150"/>
      <c r="J17" s="145"/>
      <c r="K17" s="145"/>
      <c r="L17" s="145"/>
      <c r="M17" s="145"/>
      <c r="N17" s="159"/>
      <c r="O17" s="412"/>
      <c r="P17" s="145"/>
      <c r="Q17" s="145"/>
      <c r="R17" s="145"/>
      <c r="S17" s="145"/>
      <c r="T17" s="159"/>
      <c r="U17" s="412"/>
      <c r="V17" s="145"/>
      <c r="W17" s="145"/>
      <c r="X17" s="145"/>
      <c r="Y17" s="277"/>
      <c r="Z17" s="145"/>
      <c r="AA17" s="145"/>
      <c r="AB17" s="245"/>
      <c r="AC17" s="412"/>
      <c r="AD17" s="145"/>
      <c r="AE17" s="145"/>
      <c r="AF17" s="145"/>
      <c r="AG17" s="277"/>
      <c r="AH17" s="145"/>
      <c r="AI17" s="145"/>
      <c r="AJ17" s="245"/>
      <c r="AK17" s="1930"/>
      <c r="AL17" s="145"/>
      <c r="AM17" s="145"/>
      <c r="AN17" s="145"/>
      <c r="AO17" s="145"/>
      <c r="AP17" s="277"/>
      <c r="AQ17" s="277"/>
      <c r="AR17" s="145"/>
      <c r="AS17" s="245"/>
      <c r="AT17" s="411"/>
      <c r="AU17" s="145"/>
      <c r="AV17" s="145"/>
      <c r="AW17" s="145"/>
      <c r="AX17" s="277"/>
      <c r="AY17" s="277"/>
      <c r="AZ17" s="145"/>
      <c r="BA17" s="245"/>
      <c r="BB17" s="411"/>
      <c r="BC17" s="145"/>
      <c r="BD17" s="145"/>
      <c r="BE17" s="145"/>
      <c r="BF17" s="277"/>
      <c r="BG17" s="277"/>
      <c r="BH17" s="145"/>
      <c r="BI17" s="245"/>
      <c r="BJ17" s="411"/>
      <c r="BK17" s="145"/>
      <c r="BL17" s="145"/>
      <c r="BM17" s="145"/>
      <c r="BN17" s="145"/>
      <c r="BO17" s="277"/>
      <c r="BP17" s="277"/>
      <c r="BQ17" s="145"/>
      <c r="BR17" s="245"/>
      <c r="BS17" s="412"/>
      <c r="BT17" s="145"/>
      <c r="BU17" s="145"/>
      <c r="BV17" s="145"/>
      <c r="BW17" s="277"/>
      <c r="BX17" s="277"/>
      <c r="BY17" s="145"/>
      <c r="BZ17" s="245"/>
      <c r="CA17" s="412"/>
      <c r="CB17" s="145"/>
      <c r="CC17" s="145"/>
      <c r="CD17" s="145"/>
      <c r="CE17" s="277"/>
      <c r="CF17" s="277"/>
      <c r="CG17" s="145"/>
      <c r="CH17" s="245"/>
      <c r="CI17" s="412"/>
      <c r="CJ17" s="145"/>
      <c r="CK17" s="145"/>
      <c r="CL17" s="145"/>
      <c r="CM17" s="277"/>
      <c r="CN17" s="277"/>
      <c r="CO17" s="145"/>
      <c r="CP17" s="245"/>
      <c r="CQ17" s="411"/>
      <c r="CR17" s="174"/>
      <c r="CS17" s="174"/>
      <c r="CT17" s="174"/>
      <c r="CU17" s="145">
        <f t="shared" si="9"/>
        <v>0</v>
      </c>
      <c r="CV17" s="145">
        <f t="shared" si="10"/>
        <v>0</v>
      </c>
      <c r="CW17" s="174"/>
      <c r="CX17" s="245" t="str">
        <f t="shared" si="4"/>
        <v>-</v>
      </c>
      <c r="CY17" s="1994"/>
      <c r="CZ17" s="415"/>
      <c r="DA17" s="145"/>
      <c r="DB17" s="145"/>
      <c r="DC17" s="145"/>
      <c r="DD17" s="145"/>
      <c r="DE17" s="245"/>
      <c r="DF17" s="245"/>
      <c r="DG17" s="245"/>
      <c r="DH17" s="245"/>
      <c r="DI17" s="142"/>
      <c r="DJ17" s="118">
        <f t="shared" si="0"/>
        <v>0</v>
      </c>
      <c r="DK17" s="118">
        <f t="shared" si="1"/>
        <v>0</v>
      </c>
      <c r="DL17" s="118">
        <f t="shared" si="2"/>
        <v>0</v>
      </c>
      <c r="DM17" s="118">
        <f t="shared" si="3"/>
        <v>0</v>
      </c>
      <c r="DN17" s="477">
        <f>0/(10^6)</f>
        <v>0</v>
      </c>
      <c r="DO17" s="119">
        <f t="shared" si="5"/>
        <v>0</v>
      </c>
      <c r="DX17" s="389">
        <f t="shared" si="6"/>
        <v>0</v>
      </c>
      <c r="DY17" s="389">
        <f t="shared" si="7"/>
        <v>0</v>
      </c>
      <c r="DZ17" s="389">
        <f t="shared" si="8"/>
        <v>0</v>
      </c>
    </row>
    <row r="18" spans="1:130" ht="15" customHeight="1">
      <c r="A18" s="1802"/>
      <c r="B18" s="2011" t="s">
        <v>1100</v>
      </c>
      <c r="C18" s="665" t="s">
        <v>1101</v>
      </c>
      <c r="D18" s="145"/>
      <c r="E18" s="145"/>
      <c r="F18" s="145"/>
      <c r="G18" s="145"/>
      <c r="H18" s="159"/>
      <c r="I18" s="150"/>
      <c r="J18" s="145"/>
      <c r="K18" s="145"/>
      <c r="L18" s="145"/>
      <c r="M18" s="145"/>
      <c r="N18" s="159"/>
      <c r="O18" s="412"/>
      <c r="P18" s="145"/>
      <c r="Q18" s="145"/>
      <c r="R18" s="145"/>
      <c r="S18" s="145"/>
      <c r="T18" s="159"/>
      <c r="U18" s="412"/>
      <c r="V18" s="145"/>
      <c r="W18" s="145"/>
      <c r="X18" s="145"/>
      <c r="Y18" s="277"/>
      <c r="Z18" s="145"/>
      <c r="AA18" s="145"/>
      <c r="AB18" s="245"/>
      <c r="AC18" s="412"/>
      <c r="AD18" s="145"/>
      <c r="AE18" s="145"/>
      <c r="AF18" s="145"/>
      <c r="AG18" s="277"/>
      <c r="AH18" s="145"/>
      <c r="AI18" s="145"/>
      <c r="AJ18" s="245"/>
      <c r="AK18" s="1930"/>
      <c r="AL18" s="145"/>
      <c r="AM18" s="145"/>
      <c r="AN18" s="145"/>
      <c r="AO18" s="145"/>
      <c r="AP18" s="277"/>
      <c r="AQ18" s="277"/>
      <c r="AR18" s="145"/>
      <c r="AS18" s="245"/>
      <c r="AT18" s="411"/>
      <c r="AU18" s="145"/>
      <c r="AV18" s="145"/>
      <c r="AW18" s="145"/>
      <c r="AX18" s="277"/>
      <c r="AY18" s="277"/>
      <c r="AZ18" s="145"/>
      <c r="BA18" s="245"/>
      <c r="BB18" s="411"/>
      <c r="BC18" s="145"/>
      <c r="BD18" s="145"/>
      <c r="BE18" s="145"/>
      <c r="BF18" s="277"/>
      <c r="BG18" s="277"/>
      <c r="BH18" s="145"/>
      <c r="BI18" s="245"/>
      <c r="BJ18" s="411"/>
      <c r="BK18" s="145"/>
      <c r="BL18" s="145"/>
      <c r="BM18" s="145"/>
      <c r="BN18" s="145"/>
      <c r="BO18" s="277"/>
      <c r="BP18" s="277"/>
      <c r="BQ18" s="145"/>
      <c r="BR18" s="245"/>
      <c r="BS18" s="412"/>
      <c r="BT18" s="145"/>
      <c r="BU18" s="145"/>
      <c r="BV18" s="145"/>
      <c r="BW18" s="277"/>
      <c r="BX18" s="277"/>
      <c r="BY18" s="145"/>
      <c r="BZ18" s="245"/>
      <c r="CA18" s="412"/>
      <c r="CB18" s="145"/>
      <c r="CC18" s="145"/>
      <c r="CD18" s="145"/>
      <c r="CE18" s="277"/>
      <c r="CF18" s="277"/>
      <c r="CG18" s="145"/>
      <c r="CH18" s="245"/>
      <c r="CI18" s="412"/>
      <c r="CJ18" s="145"/>
      <c r="CK18" s="145"/>
      <c r="CL18" s="145"/>
      <c r="CM18" s="277"/>
      <c r="CN18" s="277"/>
      <c r="CO18" s="145"/>
      <c r="CP18" s="245"/>
      <c r="CQ18" s="411"/>
      <c r="CR18" s="174"/>
      <c r="CS18" s="174"/>
      <c r="CT18" s="174"/>
      <c r="CU18" s="145">
        <f t="shared" si="9"/>
        <v>0</v>
      </c>
      <c r="CV18" s="145">
        <f t="shared" si="10"/>
        <v>0</v>
      </c>
      <c r="CW18" s="174"/>
      <c r="CX18" s="245" t="str">
        <f t="shared" si="4"/>
        <v>-</v>
      </c>
      <c r="CY18" s="1994"/>
      <c r="CZ18" s="415"/>
      <c r="DA18" s="145"/>
      <c r="DB18" s="145"/>
      <c r="DC18" s="145"/>
      <c r="DD18" s="145"/>
      <c r="DE18" s="245" t="e">
        <f>+CZ18/DD18-1</f>
        <v>#DIV/0!</v>
      </c>
      <c r="DF18" s="245" t="e">
        <f>+DA18/DD18-1</f>
        <v>#DIV/0!</v>
      </c>
      <c r="DG18" s="245" t="e">
        <f>+DB18/DD18-1</f>
        <v>#DIV/0!</v>
      </c>
      <c r="DH18" s="245" t="e">
        <f>+DC18/DD18-1</f>
        <v>#DIV/0!</v>
      </c>
      <c r="DI18" s="142"/>
      <c r="DJ18" s="118">
        <f t="shared" si="0"/>
        <v>0</v>
      </c>
      <c r="DK18" s="118">
        <f t="shared" si="1"/>
        <v>0</v>
      </c>
      <c r="DL18" s="118">
        <f t="shared" si="2"/>
        <v>0</v>
      </c>
      <c r="DM18" s="118">
        <f t="shared" si="3"/>
        <v>0</v>
      </c>
      <c r="DN18" s="477">
        <v>1427.100156</v>
      </c>
      <c r="DO18" s="119">
        <f t="shared" si="5"/>
        <v>1427.100156</v>
      </c>
      <c r="DX18" s="389">
        <f t="shared" si="6"/>
        <v>0</v>
      </c>
      <c r="DY18" s="389">
        <f t="shared" si="7"/>
        <v>0</v>
      </c>
      <c r="DZ18" s="389">
        <f t="shared" si="8"/>
        <v>0</v>
      </c>
    </row>
    <row r="19" spans="1:130" ht="15" customHeight="1">
      <c r="A19" s="1802"/>
      <c r="B19" s="2011" t="s">
        <v>1102</v>
      </c>
      <c r="C19" s="665" t="s">
        <v>1103</v>
      </c>
      <c r="D19" s="145"/>
      <c r="E19" s="145"/>
      <c r="F19" s="145"/>
      <c r="G19" s="145"/>
      <c r="H19" s="159"/>
      <c r="I19" s="150"/>
      <c r="J19" s="145"/>
      <c r="K19" s="145"/>
      <c r="L19" s="145"/>
      <c r="M19" s="145"/>
      <c r="N19" s="159"/>
      <c r="O19" s="412"/>
      <c r="P19" s="145"/>
      <c r="Q19" s="145"/>
      <c r="R19" s="145"/>
      <c r="S19" s="145"/>
      <c r="T19" s="159"/>
      <c r="U19" s="412"/>
      <c r="V19" s="145"/>
      <c r="W19" s="145"/>
      <c r="X19" s="145"/>
      <c r="Y19" s="277"/>
      <c r="Z19" s="145"/>
      <c r="AA19" s="145"/>
      <c r="AB19" s="245"/>
      <c r="AC19" s="412"/>
      <c r="AD19" s="145"/>
      <c r="AE19" s="145"/>
      <c r="AF19" s="145"/>
      <c r="AG19" s="277"/>
      <c r="AH19" s="145"/>
      <c r="AI19" s="145"/>
      <c r="AJ19" s="245"/>
      <c r="AK19" s="1930"/>
      <c r="AL19" s="145"/>
      <c r="AM19" s="145"/>
      <c r="AN19" s="145"/>
      <c r="AO19" s="145"/>
      <c r="AP19" s="277"/>
      <c r="AQ19" s="277"/>
      <c r="AR19" s="145"/>
      <c r="AS19" s="245"/>
      <c r="AT19" s="411"/>
      <c r="AU19" s="145"/>
      <c r="AV19" s="145"/>
      <c r="AW19" s="145"/>
      <c r="AX19" s="277"/>
      <c r="AY19" s="277"/>
      <c r="AZ19" s="145"/>
      <c r="BA19" s="245"/>
      <c r="BB19" s="411"/>
      <c r="BC19" s="145"/>
      <c r="BD19" s="145"/>
      <c r="BE19" s="145"/>
      <c r="BF19" s="277"/>
      <c r="BG19" s="277"/>
      <c r="BH19" s="145"/>
      <c r="BI19" s="245"/>
      <c r="BJ19" s="411"/>
      <c r="BK19" s="145"/>
      <c r="BL19" s="145"/>
      <c r="BM19" s="145"/>
      <c r="BN19" s="145"/>
      <c r="BO19" s="277"/>
      <c r="BP19" s="277"/>
      <c r="BQ19" s="145"/>
      <c r="BR19" s="245"/>
      <c r="BS19" s="412"/>
      <c r="BT19" s="145"/>
      <c r="BU19" s="145"/>
      <c r="BV19" s="145"/>
      <c r="BW19" s="277"/>
      <c r="BX19" s="277"/>
      <c r="BY19" s="145"/>
      <c r="BZ19" s="245"/>
      <c r="CA19" s="412"/>
      <c r="CB19" s="145"/>
      <c r="CC19" s="145"/>
      <c r="CD19" s="145"/>
      <c r="CE19" s="277"/>
      <c r="CF19" s="277"/>
      <c r="CG19" s="145"/>
      <c r="CH19" s="245"/>
      <c r="CI19" s="412"/>
      <c r="CJ19" s="145"/>
      <c r="CK19" s="145"/>
      <c r="CL19" s="145"/>
      <c r="CM19" s="277"/>
      <c r="CN19" s="277"/>
      <c r="CO19" s="145"/>
      <c r="CP19" s="245"/>
      <c r="CQ19" s="411"/>
      <c r="CR19" s="174"/>
      <c r="CS19" s="174"/>
      <c r="CT19" s="174"/>
      <c r="CU19" s="145">
        <f t="shared" si="9"/>
        <v>0</v>
      </c>
      <c r="CV19" s="145">
        <f t="shared" si="10"/>
        <v>0</v>
      </c>
      <c r="CW19" s="174"/>
      <c r="CX19" s="245" t="str">
        <f t="shared" si="4"/>
        <v>-</v>
      </c>
      <c r="CY19" s="1994"/>
      <c r="CZ19" s="415"/>
      <c r="DA19" s="145"/>
      <c r="DB19" s="145"/>
      <c r="DC19" s="145"/>
      <c r="DD19" s="145"/>
      <c r="DE19" s="245"/>
      <c r="DF19" s="245"/>
      <c r="DG19" s="245"/>
      <c r="DH19" s="245"/>
      <c r="DI19" s="142"/>
      <c r="DJ19" s="118">
        <f t="shared" si="0"/>
        <v>0</v>
      </c>
      <c r="DK19" s="118">
        <f t="shared" si="1"/>
        <v>0</v>
      </c>
      <c r="DL19" s="118">
        <f t="shared" si="2"/>
        <v>0</v>
      </c>
      <c r="DM19" s="118">
        <f t="shared" si="3"/>
        <v>0</v>
      </c>
      <c r="DN19" s="477">
        <f>0/(10^6)</f>
        <v>0</v>
      </c>
      <c r="DO19" s="119">
        <f t="shared" si="5"/>
        <v>0</v>
      </c>
      <c r="DX19" s="389">
        <f t="shared" si="6"/>
        <v>0</v>
      </c>
      <c r="DY19" s="389">
        <f t="shared" si="7"/>
        <v>0</v>
      </c>
      <c r="DZ19" s="389">
        <f t="shared" si="8"/>
        <v>0</v>
      </c>
    </row>
    <row r="20" spans="1:130" ht="15" customHeight="1">
      <c r="A20" s="1802"/>
      <c r="B20" s="2011" t="s">
        <v>1104</v>
      </c>
      <c r="C20" s="665" t="s">
        <v>1105</v>
      </c>
      <c r="D20" s="145"/>
      <c r="E20" s="145"/>
      <c r="F20" s="145"/>
      <c r="G20" s="145"/>
      <c r="H20" s="159"/>
      <c r="I20" s="150"/>
      <c r="J20" s="145"/>
      <c r="K20" s="145"/>
      <c r="L20" s="145"/>
      <c r="M20" s="145"/>
      <c r="N20" s="159"/>
      <c r="O20" s="412"/>
      <c r="P20" s="145"/>
      <c r="Q20" s="145"/>
      <c r="R20" s="145"/>
      <c r="S20" s="145"/>
      <c r="T20" s="159"/>
      <c r="U20" s="412"/>
      <c r="V20" s="145"/>
      <c r="W20" s="145"/>
      <c r="X20" s="145"/>
      <c r="Y20" s="277"/>
      <c r="Z20" s="145"/>
      <c r="AA20" s="145"/>
      <c r="AB20" s="245"/>
      <c r="AC20" s="412"/>
      <c r="AD20" s="145"/>
      <c r="AE20" s="145"/>
      <c r="AF20" s="145"/>
      <c r="AG20" s="277"/>
      <c r="AH20" s="145"/>
      <c r="AI20" s="145"/>
      <c r="AJ20" s="245"/>
      <c r="AK20" s="1930"/>
      <c r="AL20" s="145"/>
      <c r="AM20" s="145"/>
      <c r="AN20" s="145"/>
      <c r="AO20" s="145"/>
      <c r="AP20" s="277"/>
      <c r="AQ20" s="277"/>
      <c r="AR20" s="145"/>
      <c r="AS20" s="245"/>
      <c r="AT20" s="411"/>
      <c r="AU20" s="145"/>
      <c r="AV20" s="145"/>
      <c r="AW20" s="145"/>
      <c r="AX20" s="277"/>
      <c r="AY20" s="277"/>
      <c r="AZ20" s="145"/>
      <c r="BA20" s="245"/>
      <c r="BB20" s="411"/>
      <c r="BC20" s="145"/>
      <c r="BD20" s="145"/>
      <c r="BE20" s="145"/>
      <c r="BF20" s="277"/>
      <c r="BG20" s="277"/>
      <c r="BH20" s="145"/>
      <c r="BI20" s="245"/>
      <c r="BJ20" s="411"/>
      <c r="BK20" s="145"/>
      <c r="BL20" s="145"/>
      <c r="BM20" s="145"/>
      <c r="BN20" s="145"/>
      <c r="BO20" s="277"/>
      <c r="BP20" s="277"/>
      <c r="BQ20" s="145"/>
      <c r="BR20" s="245"/>
      <c r="BS20" s="412"/>
      <c r="BT20" s="145"/>
      <c r="BU20" s="145"/>
      <c r="BV20" s="145"/>
      <c r="BW20" s="277"/>
      <c r="BX20" s="277"/>
      <c r="BY20" s="145"/>
      <c r="BZ20" s="245"/>
      <c r="CA20" s="412"/>
      <c r="CB20" s="145"/>
      <c r="CC20" s="145"/>
      <c r="CD20" s="145"/>
      <c r="CE20" s="277"/>
      <c r="CF20" s="277"/>
      <c r="CG20" s="145"/>
      <c r="CH20" s="245"/>
      <c r="CI20" s="412"/>
      <c r="CJ20" s="145"/>
      <c r="CK20" s="145"/>
      <c r="CL20" s="145"/>
      <c r="CM20" s="277"/>
      <c r="CN20" s="277"/>
      <c r="CO20" s="145"/>
      <c r="CP20" s="245"/>
      <c r="CQ20" s="411"/>
      <c r="CR20" s="174"/>
      <c r="CS20" s="174"/>
      <c r="CT20" s="174"/>
      <c r="CU20" s="145">
        <f t="shared" si="9"/>
        <v>0</v>
      </c>
      <c r="CV20" s="145">
        <f t="shared" si="10"/>
        <v>0</v>
      </c>
      <c r="CW20" s="174"/>
      <c r="CX20" s="245" t="str">
        <f t="shared" si="4"/>
        <v>-</v>
      </c>
      <c r="CY20" s="1994"/>
      <c r="CZ20" s="415"/>
      <c r="DA20" s="145"/>
      <c r="DB20" s="145"/>
      <c r="DC20" s="145"/>
      <c r="DD20" s="145"/>
      <c r="DE20" s="245"/>
      <c r="DF20" s="245"/>
      <c r="DG20" s="245"/>
      <c r="DH20" s="245"/>
      <c r="DI20" s="142"/>
      <c r="DJ20" s="118">
        <f t="shared" si="0"/>
        <v>0</v>
      </c>
      <c r="DK20" s="118">
        <f t="shared" si="1"/>
        <v>0</v>
      </c>
      <c r="DL20" s="118">
        <f t="shared" si="2"/>
        <v>0</v>
      </c>
      <c r="DM20" s="118">
        <f t="shared" si="3"/>
        <v>0</v>
      </c>
      <c r="DN20" s="477">
        <f>0/(10^6)</f>
        <v>0</v>
      </c>
      <c r="DO20" s="119">
        <f t="shared" si="5"/>
        <v>0</v>
      </c>
      <c r="DX20" s="389">
        <f t="shared" si="6"/>
        <v>0</v>
      </c>
      <c r="DY20" s="389">
        <f t="shared" si="7"/>
        <v>0</v>
      </c>
      <c r="DZ20" s="389">
        <f t="shared" si="8"/>
        <v>0</v>
      </c>
    </row>
    <row r="21" spans="1:130" ht="15" customHeight="1">
      <c r="A21" s="589"/>
      <c r="B21" s="2012" t="s">
        <v>1106</v>
      </c>
      <c r="C21" s="665" t="s">
        <v>1107</v>
      </c>
      <c r="D21" s="534"/>
      <c r="E21" s="2013"/>
      <c r="F21" s="2013"/>
      <c r="G21" s="2013"/>
      <c r="H21" s="572"/>
      <c r="I21" s="150"/>
      <c r="J21" s="534"/>
      <c r="K21" s="2013"/>
      <c r="L21" s="2013"/>
      <c r="M21" s="2013"/>
      <c r="N21" s="572"/>
      <c r="O21" s="537"/>
      <c r="P21" s="534"/>
      <c r="Q21" s="2013"/>
      <c r="R21" s="2013"/>
      <c r="S21" s="2013"/>
      <c r="T21" s="572"/>
      <c r="U21" s="537"/>
      <c r="V21" s="534"/>
      <c r="W21" s="2013"/>
      <c r="X21" s="2013"/>
      <c r="Y21" s="533"/>
      <c r="Z21" s="2013"/>
      <c r="AA21" s="2013"/>
      <c r="AB21" s="535"/>
      <c r="AC21" s="537"/>
      <c r="AD21" s="534"/>
      <c r="AE21" s="2013"/>
      <c r="AF21" s="2013"/>
      <c r="AG21" s="533"/>
      <c r="AH21" s="2013"/>
      <c r="AI21" s="2013"/>
      <c r="AJ21" s="535"/>
      <c r="AK21" s="1960"/>
      <c r="AL21" s="534"/>
      <c r="AM21" s="2013"/>
      <c r="AN21" s="2013"/>
      <c r="AO21" s="2013"/>
      <c r="AP21" s="533"/>
      <c r="AQ21" s="533"/>
      <c r="AR21" s="2013"/>
      <c r="AS21" s="535"/>
      <c r="AT21" s="536"/>
      <c r="AU21" s="534"/>
      <c r="AV21" s="2013"/>
      <c r="AW21" s="2013"/>
      <c r="AX21" s="533"/>
      <c r="AY21" s="533"/>
      <c r="AZ21" s="2013"/>
      <c r="BA21" s="535"/>
      <c r="BB21" s="536"/>
      <c r="BC21" s="534"/>
      <c r="BD21" s="2013"/>
      <c r="BE21" s="2013"/>
      <c r="BF21" s="533"/>
      <c r="BG21" s="533"/>
      <c r="BH21" s="2013"/>
      <c r="BI21" s="535"/>
      <c r="BJ21" s="536"/>
      <c r="BK21" s="534"/>
      <c r="BL21" s="2013"/>
      <c r="BM21" s="2013"/>
      <c r="BN21" s="2013"/>
      <c r="BO21" s="533"/>
      <c r="BP21" s="533"/>
      <c r="BQ21" s="2013"/>
      <c r="BR21" s="535"/>
      <c r="BS21" s="537"/>
      <c r="BT21" s="534"/>
      <c r="BU21" s="2013"/>
      <c r="BV21" s="2013"/>
      <c r="BW21" s="533"/>
      <c r="BX21" s="533"/>
      <c r="BY21" s="2013"/>
      <c r="BZ21" s="535"/>
      <c r="CA21" s="537"/>
      <c r="CB21" s="534"/>
      <c r="CC21" s="2013"/>
      <c r="CD21" s="2013"/>
      <c r="CE21" s="533"/>
      <c r="CF21" s="533"/>
      <c r="CG21" s="2013"/>
      <c r="CH21" s="535"/>
      <c r="CI21" s="537"/>
      <c r="CJ21" s="534"/>
      <c r="CK21" s="2013"/>
      <c r="CL21" s="2013"/>
      <c r="CM21" s="533"/>
      <c r="CN21" s="533"/>
      <c r="CO21" s="2013"/>
      <c r="CP21" s="535"/>
      <c r="CQ21" s="1930"/>
      <c r="CR21" s="2013"/>
      <c r="CS21" s="2013"/>
      <c r="CT21" s="2013"/>
      <c r="CU21" s="2013">
        <f t="shared" si="9"/>
        <v>0</v>
      </c>
      <c r="CV21" s="2013">
        <f t="shared" si="10"/>
        <v>0</v>
      </c>
      <c r="CW21" s="2013"/>
      <c r="CX21" s="245" t="str">
        <f t="shared" si="4"/>
        <v>-</v>
      </c>
      <c r="CY21" s="1994"/>
      <c r="CZ21" s="2014"/>
      <c r="DA21" s="2013"/>
      <c r="DB21" s="2013"/>
      <c r="DC21" s="2013"/>
      <c r="DD21" s="2013"/>
      <c r="DE21" s="535"/>
      <c r="DF21" s="535"/>
      <c r="DG21" s="535"/>
      <c r="DH21" s="535"/>
      <c r="DI21" s="142"/>
      <c r="DJ21" s="118">
        <f t="shared" si="0"/>
        <v>0</v>
      </c>
      <c r="DK21" s="118">
        <f t="shared" si="1"/>
        <v>0</v>
      </c>
      <c r="DL21" s="118">
        <f t="shared" si="2"/>
        <v>0</v>
      </c>
      <c r="DM21" s="118">
        <f t="shared" si="3"/>
        <v>0</v>
      </c>
      <c r="DN21" s="2015">
        <f>0/(10^6)</f>
        <v>0</v>
      </c>
      <c r="DO21" s="119">
        <f t="shared" si="5"/>
        <v>0</v>
      </c>
      <c r="DX21" s="389">
        <f t="shared" si="6"/>
        <v>0</v>
      </c>
      <c r="DY21" s="389">
        <f t="shared" si="7"/>
        <v>0</v>
      </c>
      <c r="DZ21" s="389">
        <f t="shared" si="8"/>
        <v>0</v>
      </c>
    </row>
    <row r="22" spans="1:130" ht="4.5" customHeight="1">
      <c r="A22" s="45"/>
      <c r="B22" s="45"/>
      <c r="C22" s="665" t="s">
        <v>1108</v>
      </c>
      <c r="D22" s="240"/>
      <c r="E22" s="145"/>
      <c r="F22" s="145"/>
      <c r="G22" s="145"/>
      <c r="H22" s="245"/>
      <c r="I22" s="150"/>
      <c r="J22" s="240"/>
      <c r="K22" s="145"/>
      <c r="L22" s="145"/>
      <c r="M22" s="145"/>
      <c r="N22" s="245"/>
      <c r="O22" s="412"/>
      <c r="P22" s="240"/>
      <c r="Q22" s="145"/>
      <c r="R22" s="145"/>
      <c r="S22" s="145"/>
      <c r="T22" s="245"/>
      <c r="U22" s="412"/>
      <c r="V22" s="240"/>
      <c r="W22" s="145"/>
      <c r="X22" s="145"/>
      <c r="Y22" s="277"/>
      <c r="Z22" s="145"/>
      <c r="AA22" s="145"/>
      <c r="AB22" s="245"/>
      <c r="AC22" s="412"/>
      <c r="AD22" s="240"/>
      <c r="AE22" s="145"/>
      <c r="AF22" s="145"/>
      <c r="AG22" s="277"/>
      <c r="AH22" s="145"/>
      <c r="AI22" s="145"/>
      <c r="AJ22" s="245"/>
      <c r="AK22" s="411"/>
      <c r="AL22" s="240"/>
      <c r="AM22" s="145"/>
      <c r="AN22" s="145"/>
      <c r="AO22" s="145"/>
      <c r="AP22" s="277"/>
      <c r="AQ22" s="277"/>
      <c r="AR22" s="145"/>
      <c r="AS22" s="245"/>
      <c r="AT22" s="411"/>
      <c r="AU22" s="240"/>
      <c r="AV22" s="145"/>
      <c r="AW22" s="145"/>
      <c r="AX22" s="277"/>
      <c r="AY22" s="277"/>
      <c r="AZ22" s="145"/>
      <c r="BA22" s="245"/>
      <c r="BB22" s="411"/>
      <c r="BC22" s="240"/>
      <c r="BD22" s="145"/>
      <c r="BE22" s="145"/>
      <c r="BF22" s="277"/>
      <c r="BG22" s="277"/>
      <c r="BH22" s="145"/>
      <c r="BI22" s="245"/>
      <c r="BJ22" s="411"/>
      <c r="BK22" s="240"/>
      <c r="BL22" s="145"/>
      <c r="BM22" s="145"/>
      <c r="BN22" s="145"/>
      <c r="BO22" s="277"/>
      <c r="BP22" s="277"/>
      <c r="BQ22" s="145"/>
      <c r="BR22" s="245"/>
      <c r="BS22" s="412"/>
      <c r="BT22" s="240"/>
      <c r="BU22" s="145"/>
      <c r="BV22" s="145"/>
      <c r="BW22" s="277"/>
      <c r="BX22" s="277"/>
      <c r="BY22" s="145"/>
      <c r="BZ22" s="245"/>
      <c r="CA22" s="412"/>
      <c r="CB22" s="240"/>
      <c r="CC22" s="145"/>
      <c r="CD22" s="145"/>
      <c r="CE22" s="277"/>
      <c r="CF22" s="277"/>
      <c r="CG22" s="145"/>
      <c r="CH22" s="245"/>
      <c r="CI22" s="412"/>
      <c r="CJ22" s="240"/>
      <c r="CK22" s="145"/>
      <c r="CL22" s="145"/>
      <c r="CM22" s="277"/>
      <c r="CN22" s="277"/>
      <c r="CO22" s="145"/>
      <c r="CP22" s="245"/>
      <c r="CQ22" s="411"/>
      <c r="CR22" s="145"/>
      <c r="CS22" s="145"/>
      <c r="CT22" s="145"/>
      <c r="CU22" s="145"/>
      <c r="CV22" s="145"/>
      <c r="CW22" s="145"/>
      <c r="CX22" s="245" t="str">
        <f t="shared" si="4"/>
        <v>-</v>
      </c>
      <c r="CY22" s="1994"/>
      <c r="CZ22" s="415"/>
      <c r="DA22" s="145"/>
      <c r="DB22" s="145"/>
      <c r="DC22" s="145"/>
      <c r="DD22" s="145"/>
      <c r="DE22" s="245"/>
      <c r="DF22" s="245"/>
      <c r="DG22" s="245"/>
      <c r="DH22" s="245"/>
      <c r="DI22" s="142"/>
      <c r="DJ22" s="118">
        <f t="shared" si="0"/>
        <v>0</v>
      </c>
      <c r="DK22" s="118">
        <f t="shared" si="1"/>
        <v>0</v>
      </c>
      <c r="DL22" s="118">
        <f t="shared" si="2"/>
        <v>0</v>
      </c>
      <c r="DM22" s="118">
        <f t="shared" si="3"/>
        <v>0</v>
      </c>
      <c r="DN22" s="278"/>
      <c r="DO22" s="119">
        <f t="shared" si="5"/>
        <v>0</v>
      </c>
      <c r="DX22" s="389">
        <f t="shared" si="6"/>
        <v>0</v>
      </c>
      <c r="DY22" s="389">
        <f t="shared" si="7"/>
        <v>0</v>
      </c>
      <c r="DZ22" s="389">
        <f t="shared" si="8"/>
        <v>0</v>
      </c>
    </row>
    <row r="23" spans="1:130" ht="23.25" customHeight="1">
      <c r="A23" s="2002"/>
      <c r="B23" s="1877" t="s">
        <v>1109</v>
      </c>
      <c r="C23" s="665" t="s">
        <v>1110</v>
      </c>
      <c r="D23" s="389"/>
      <c r="E23" s="389"/>
      <c r="F23" s="389"/>
      <c r="G23" s="389"/>
      <c r="H23" s="390"/>
      <c r="I23" s="127"/>
      <c r="J23" s="389"/>
      <c r="K23" s="389"/>
      <c r="L23" s="389"/>
      <c r="M23" s="389"/>
      <c r="N23" s="390"/>
      <c r="O23" s="396"/>
      <c r="P23" s="389"/>
      <c r="Q23" s="389"/>
      <c r="R23" s="389"/>
      <c r="S23" s="389"/>
      <c r="T23" s="390"/>
      <c r="U23" s="396"/>
      <c r="V23" s="389"/>
      <c r="W23" s="389"/>
      <c r="X23" s="389"/>
      <c r="Y23" s="388"/>
      <c r="Z23" s="389"/>
      <c r="AA23" s="389"/>
      <c r="AB23" s="390"/>
      <c r="AC23" s="396"/>
      <c r="AD23" s="389"/>
      <c r="AE23" s="389"/>
      <c r="AF23" s="389"/>
      <c r="AG23" s="388"/>
      <c r="AH23" s="389"/>
      <c r="AI23" s="389"/>
      <c r="AJ23" s="390"/>
      <c r="AK23" s="392"/>
      <c r="AL23" s="389"/>
      <c r="AM23" s="389"/>
      <c r="AN23" s="389"/>
      <c r="AO23" s="389"/>
      <c r="AP23" s="388"/>
      <c r="AQ23" s="388"/>
      <c r="AR23" s="389"/>
      <c r="AS23" s="390"/>
      <c r="AT23" s="392"/>
      <c r="AU23" s="389"/>
      <c r="AV23" s="389"/>
      <c r="AW23" s="389"/>
      <c r="AX23" s="388"/>
      <c r="AY23" s="388"/>
      <c r="AZ23" s="389"/>
      <c r="BA23" s="390"/>
      <c r="BB23" s="392"/>
      <c r="BC23" s="389"/>
      <c r="BD23" s="389"/>
      <c r="BE23" s="389"/>
      <c r="BF23" s="388"/>
      <c r="BG23" s="388"/>
      <c r="BH23" s="389"/>
      <c r="BI23" s="390"/>
      <c r="BJ23" s="392"/>
      <c r="BK23" s="389"/>
      <c r="BL23" s="389"/>
      <c r="BM23" s="389"/>
      <c r="BN23" s="389"/>
      <c r="BO23" s="388"/>
      <c r="BP23" s="388"/>
      <c r="BQ23" s="389"/>
      <c r="BR23" s="390"/>
      <c r="BS23" s="396"/>
      <c r="BT23" s="389"/>
      <c r="BU23" s="389"/>
      <c r="BV23" s="389"/>
      <c r="BW23" s="388"/>
      <c r="BX23" s="388"/>
      <c r="BY23" s="389"/>
      <c r="BZ23" s="390"/>
      <c r="CA23" s="396"/>
      <c r="CB23" s="389"/>
      <c r="CC23" s="389"/>
      <c r="CD23" s="389"/>
      <c r="CE23" s="388"/>
      <c r="CF23" s="388"/>
      <c r="CG23" s="389"/>
      <c r="CH23" s="390"/>
      <c r="CI23" s="396"/>
      <c r="CJ23" s="389"/>
      <c r="CK23" s="389"/>
      <c r="CL23" s="389"/>
      <c r="CM23" s="388"/>
      <c r="CN23" s="388"/>
      <c r="CO23" s="389"/>
      <c r="CP23" s="390"/>
      <c r="CQ23" s="688"/>
      <c r="CR23" s="389"/>
      <c r="CS23" s="389"/>
      <c r="CT23" s="389"/>
      <c r="CU23" s="389">
        <f>+CR23-CS23</f>
        <v>0</v>
      </c>
      <c r="CV23" s="389">
        <f>+CR23-CT23</f>
        <v>0</v>
      </c>
      <c r="CW23" s="389"/>
      <c r="CX23" s="1999" t="str">
        <f t="shared" si="4"/>
        <v>-</v>
      </c>
      <c r="CY23" s="2000"/>
      <c r="CZ23" s="400"/>
      <c r="DA23" s="389"/>
      <c r="DB23" s="389"/>
      <c r="DC23" s="389"/>
      <c r="DD23" s="389"/>
      <c r="DE23" s="390" t="e">
        <f>+CZ23/DD23-1</f>
        <v>#DIV/0!</v>
      </c>
      <c r="DF23" s="390" t="e">
        <f>+DA23/DD23-1</f>
        <v>#DIV/0!</v>
      </c>
      <c r="DG23" s="390" t="e">
        <f>+DB23/DD23-1</f>
        <v>#DIV/0!</v>
      </c>
      <c r="DH23" s="390" t="e">
        <f>+DC23/DD23-1</f>
        <v>#DIV/0!</v>
      </c>
      <c r="DI23" s="142"/>
      <c r="DJ23" s="118">
        <f t="shared" si="0"/>
        <v>0</v>
      </c>
      <c r="DK23" s="118">
        <f t="shared" si="1"/>
        <v>0</v>
      </c>
      <c r="DL23" s="118">
        <f t="shared" si="2"/>
        <v>0</v>
      </c>
      <c r="DM23" s="118">
        <f t="shared" si="3"/>
        <v>0</v>
      </c>
      <c r="DN23" s="2001" t="e">
        <f>SUM(DN24:DN26)</f>
        <v>#VALUE!</v>
      </c>
      <c r="DO23" s="119" t="e">
        <f t="shared" si="5"/>
        <v>#VALUE!</v>
      </c>
      <c r="DX23" s="389">
        <f t="shared" si="6"/>
        <v>0</v>
      </c>
      <c r="DY23" s="389">
        <f t="shared" si="7"/>
        <v>0</v>
      </c>
      <c r="DZ23" s="389">
        <f t="shared" si="8"/>
        <v>0</v>
      </c>
    </row>
    <row r="24" spans="1:130" s="15" customFormat="1" ht="15" customHeight="1">
      <c r="A24" s="578"/>
      <c r="B24" s="699" t="s">
        <v>1111</v>
      </c>
      <c r="C24" s="665" t="s">
        <v>1112</v>
      </c>
      <c r="D24" s="544"/>
      <c r="E24" s="544"/>
      <c r="F24" s="544"/>
      <c r="G24" s="544"/>
      <c r="H24" s="245"/>
      <c r="I24" s="2005"/>
      <c r="J24" s="544"/>
      <c r="K24" s="544"/>
      <c r="L24" s="544"/>
      <c r="M24" s="544"/>
      <c r="N24" s="245"/>
      <c r="O24" s="412"/>
      <c r="P24" s="544"/>
      <c r="Q24" s="544"/>
      <c r="R24" s="544"/>
      <c r="S24" s="544"/>
      <c r="T24" s="245"/>
      <c r="U24" s="412"/>
      <c r="V24" s="544"/>
      <c r="W24" s="544"/>
      <c r="X24" s="544"/>
      <c r="Y24" s="277"/>
      <c r="Z24" s="544"/>
      <c r="AA24" s="544"/>
      <c r="AB24" s="245"/>
      <c r="AC24" s="412"/>
      <c r="AD24" s="544"/>
      <c r="AE24" s="544"/>
      <c r="AF24" s="544"/>
      <c r="AG24" s="277"/>
      <c r="AH24" s="544"/>
      <c r="AI24" s="544"/>
      <c r="AJ24" s="245"/>
      <c r="AK24" s="411"/>
      <c r="AL24" s="544"/>
      <c r="AM24" s="544"/>
      <c r="AN24" s="544"/>
      <c r="AO24" s="544"/>
      <c r="AP24" s="277"/>
      <c r="AQ24" s="277"/>
      <c r="AR24" s="544"/>
      <c r="AS24" s="245"/>
      <c r="AT24" s="411"/>
      <c r="AU24" s="544"/>
      <c r="AV24" s="544"/>
      <c r="AW24" s="544"/>
      <c r="AX24" s="277"/>
      <c r="AY24" s="277"/>
      <c r="AZ24" s="544"/>
      <c r="BA24" s="245"/>
      <c r="BB24" s="411"/>
      <c r="BC24" s="544"/>
      <c r="BD24" s="544"/>
      <c r="BE24" s="544"/>
      <c r="BF24" s="277"/>
      <c r="BG24" s="277"/>
      <c r="BH24" s="544"/>
      <c r="BI24" s="245"/>
      <c r="BJ24" s="411"/>
      <c r="BK24" s="544"/>
      <c r="BL24" s="544"/>
      <c r="BM24" s="544"/>
      <c r="BN24" s="544"/>
      <c r="BO24" s="277"/>
      <c r="BP24" s="277"/>
      <c r="BQ24" s="544"/>
      <c r="BR24" s="245"/>
      <c r="BS24" s="412"/>
      <c r="BT24" s="544"/>
      <c r="BU24" s="544"/>
      <c r="BV24" s="544"/>
      <c r="BW24" s="277"/>
      <c r="BX24" s="277"/>
      <c r="BY24" s="544"/>
      <c r="BZ24" s="245"/>
      <c r="CA24" s="412"/>
      <c r="CB24" s="544"/>
      <c r="CC24" s="544"/>
      <c r="CD24" s="544"/>
      <c r="CE24" s="277"/>
      <c r="CF24" s="277"/>
      <c r="CG24" s="544"/>
      <c r="CH24" s="245"/>
      <c r="CI24" s="412"/>
      <c r="CJ24" s="544"/>
      <c r="CK24" s="544"/>
      <c r="CL24" s="544"/>
      <c r="CM24" s="277"/>
      <c r="CN24" s="277"/>
      <c r="CO24" s="544"/>
      <c r="CP24" s="245"/>
      <c r="CQ24" s="411"/>
      <c r="CR24" s="544"/>
      <c r="CS24" s="544"/>
      <c r="CT24" s="544"/>
      <c r="CU24" s="544">
        <f>+CR24-CS24</f>
        <v>0</v>
      </c>
      <c r="CV24" s="544">
        <f>+CR24-CT24</f>
        <v>0</v>
      </c>
      <c r="CW24" s="544"/>
      <c r="CX24" s="245" t="str">
        <f t="shared" si="4"/>
        <v>-</v>
      </c>
      <c r="CY24" s="2006"/>
      <c r="CZ24" s="549"/>
      <c r="DA24" s="544"/>
      <c r="DB24" s="544"/>
      <c r="DC24" s="544"/>
      <c r="DD24" s="544"/>
      <c r="DE24" s="545" t="e">
        <f>+CZ24/DD24-1</f>
        <v>#DIV/0!</v>
      </c>
      <c r="DF24" s="545" t="e">
        <f>+DA24/DD24-1</f>
        <v>#DIV/0!</v>
      </c>
      <c r="DG24" s="545" t="e">
        <f>+DB24/DD24-1</f>
        <v>#DIV/0!</v>
      </c>
      <c r="DH24" s="545" t="e">
        <f>+DC24/DD24-1</f>
        <v>#DIV/0!</v>
      </c>
      <c r="DI24" s="142"/>
      <c r="DJ24" s="118">
        <f t="shared" si="0"/>
        <v>0</v>
      </c>
      <c r="DK24" s="118">
        <f t="shared" si="1"/>
        <v>0</v>
      </c>
      <c r="DL24" s="118">
        <f t="shared" si="2"/>
        <v>0</v>
      </c>
      <c r="DM24" s="118">
        <f t="shared" si="3"/>
        <v>0</v>
      </c>
      <c r="DN24" s="2007">
        <v>452.757857</v>
      </c>
      <c r="DO24" s="119">
        <f t="shared" si="5"/>
        <v>452.757857</v>
      </c>
      <c r="DP24" s="956"/>
      <c r="DQ24" s="2008"/>
      <c r="DX24" s="389">
        <f t="shared" si="6"/>
        <v>0</v>
      </c>
      <c r="DY24" s="389">
        <f t="shared" si="7"/>
        <v>0</v>
      </c>
      <c r="DZ24" s="389">
        <f t="shared" si="8"/>
        <v>0</v>
      </c>
    </row>
    <row r="25" spans="1:130" s="15" customFormat="1" ht="15" customHeight="1">
      <c r="A25" s="2009"/>
      <c r="B25" s="840" t="s">
        <v>1113</v>
      </c>
      <c r="C25" s="665" t="s">
        <v>1114</v>
      </c>
      <c r="D25" s="145"/>
      <c r="E25" s="145"/>
      <c r="F25" s="145"/>
      <c r="G25" s="145"/>
      <c r="H25" s="245"/>
      <c r="I25" s="2005"/>
      <c r="J25" s="145"/>
      <c r="K25" s="145"/>
      <c r="L25" s="145"/>
      <c r="M25" s="145"/>
      <c r="N25" s="245"/>
      <c r="O25" s="412"/>
      <c r="P25" s="145"/>
      <c r="Q25" s="145"/>
      <c r="R25" s="145"/>
      <c r="S25" s="145"/>
      <c r="T25" s="245"/>
      <c r="U25" s="412"/>
      <c r="V25" s="145"/>
      <c r="W25" s="145"/>
      <c r="X25" s="145"/>
      <c r="Y25" s="277"/>
      <c r="Z25" s="185"/>
      <c r="AA25" s="145"/>
      <c r="AB25" s="245"/>
      <c r="AC25" s="412"/>
      <c r="AD25" s="145"/>
      <c r="AE25" s="145"/>
      <c r="AF25" s="145"/>
      <c r="AG25" s="277"/>
      <c r="AH25" s="185"/>
      <c r="AI25" s="145"/>
      <c r="AJ25" s="245"/>
      <c r="AK25" s="411"/>
      <c r="AL25" s="145"/>
      <c r="AM25" s="145"/>
      <c r="AN25" s="145"/>
      <c r="AO25" s="145"/>
      <c r="AP25" s="277"/>
      <c r="AQ25" s="277"/>
      <c r="AR25" s="145"/>
      <c r="AS25" s="245"/>
      <c r="AT25" s="411"/>
      <c r="AU25" s="145"/>
      <c r="AV25" s="145"/>
      <c r="AW25" s="145"/>
      <c r="AX25" s="277"/>
      <c r="AY25" s="277"/>
      <c r="AZ25" s="145"/>
      <c r="BA25" s="245"/>
      <c r="BB25" s="411"/>
      <c r="BC25" s="145"/>
      <c r="BD25" s="145"/>
      <c r="BE25" s="145"/>
      <c r="BF25" s="277"/>
      <c r="BG25" s="277"/>
      <c r="BH25" s="145"/>
      <c r="BI25" s="245"/>
      <c r="BJ25" s="411"/>
      <c r="BK25" s="145"/>
      <c r="BL25" s="145"/>
      <c r="BM25" s="145"/>
      <c r="BN25" s="145"/>
      <c r="BO25" s="277"/>
      <c r="BP25" s="277"/>
      <c r="BQ25" s="145"/>
      <c r="BR25" s="245"/>
      <c r="BS25" s="412"/>
      <c r="BT25" s="145"/>
      <c r="BU25" s="145"/>
      <c r="BV25" s="145"/>
      <c r="BW25" s="277"/>
      <c r="BX25" s="277"/>
      <c r="BY25" s="145"/>
      <c r="BZ25" s="245"/>
      <c r="CA25" s="412"/>
      <c r="CB25" s="145"/>
      <c r="CC25" s="145"/>
      <c r="CD25" s="145"/>
      <c r="CE25" s="277"/>
      <c r="CF25" s="277"/>
      <c r="CG25" s="145"/>
      <c r="CH25" s="245"/>
      <c r="CI25" s="412"/>
      <c r="CJ25" s="145"/>
      <c r="CK25" s="145"/>
      <c r="CL25" s="145"/>
      <c r="CM25" s="277"/>
      <c r="CN25" s="277"/>
      <c r="CO25" s="145"/>
      <c r="CP25" s="245"/>
      <c r="CQ25" s="411"/>
      <c r="CR25" s="174"/>
      <c r="CS25" s="174"/>
      <c r="CT25" s="174"/>
      <c r="CU25" s="185">
        <f>+CR25-CS25</f>
        <v>0</v>
      </c>
      <c r="CV25" s="185">
        <f>+CR25-CT25</f>
        <v>0</v>
      </c>
      <c r="CW25" s="174"/>
      <c r="CX25" s="245" t="str">
        <f t="shared" si="4"/>
        <v>-</v>
      </c>
      <c r="CY25" s="2006"/>
      <c r="CZ25" s="415"/>
      <c r="DA25" s="145"/>
      <c r="DB25" s="145"/>
      <c r="DC25" s="145"/>
      <c r="DD25" s="145"/>
      <c r="DE25" s="245"/>
      <c r="DF25" s="245"/>
      <c r="DG25" s="245"/>
      <c r="DH25" s="245"/>
      <c r="DI25" s="142"/>
      <c r="DJ25" s="118">
        <f t="shared" si="0"/>
        <v>0</v>
      </c>
      <c r="DK25" s="118">
        <f t="shared" si="1"/>
        <v>0</v>
      </c>
      <c r="DL25" s="118">
        <f t="shared" si="2"/>
        <v>0</v>
      </c>
      <c r="DM25" s="118">
        <f t="shared" si="3"/>
        <v>0</v>
      </c>
      <c r="DN25" s="477">
        <f>0/(10^6)</f>
        <v>0</v>
      </c>
      <c r="DO25" s="119">
        <f t="shared" si="5"/>
        <v>0</v>
      </c>
      <c r="DP25" s="956"/>
      <c r="DQ25" s="2008"/>
      <c r="DX25" s="389">
        <f t="shared" si="6"/>
        <v>0</v>
      </c>
      <c r="DY25" s="389">
        <f t="shared" si="7"/>
        <v>0</v>
      </c>
      <c r="DZ25" s="389">
        <f t="shared" si="8"/>
        <v>0</v>
      </c>
    </row>
    <row r="26" spans="1:130" ht="15" customHeight="1">
      <c r="A26" s="589"/>
      <c r="B26" s="869" t="s">
        <v>1115</v>
      </c>
      <c r="C26" s="665" t="s">
        <v>1116</v>
      </c>
      <c r="D26" s="534"/>
      <c r="E26" s="534"/>
      <c r="F26" s="534"/>
      <c r="G26" s="534"/>
      <c r="H26" s="535"/>
      <c r="I26" s="150"/>
      <c r="J26" s="534"/>
      <c r="K26" s="534"/>
      <c r="L26" s="534"/>
      <c r="M26" s="534"/>
      <c r="N26" s="535"/>
      <c r="O26" s="537"/>
      <c r="P26" s="534"/>
      <c r="Q26" s="534"/>
      <c r="R26" s="534"/>
      <c r="S26" s="534"/>
      <c r="T26" s="535"/>
      <c r="U26" s="537"/>
      <c r="V26" s="534"/>
      <c r="W26" s="534"/>
      <c r="X26" s="534"/>
      <c r="Y26" s="533"/>
      <c r="Z26" s="2013"/>
      <c r="AA26" s="534"/>
      <c r="AB26" s="535"/>
      <c r="AC26" s="537"/>
      <c r="AD26" s="534"/>
      <c r="AE26" s="534"/>
      <c r="AF26" s="534"/>
      <c r="AG26" s="533"/>
      <c r="AH26" s="2013"/>
      <c r="AI26" s="534"/>
      <c r="AJ26" s="535"/>
      <c r="AK26" s="536"/>
      <c r="AL26" s="534"/>
      <c r="AM26" s="534"/>
      <c r="AN26" s="534"/>
      <c r="AO26" s="534"/>
      <c r="AP26" s="533"/>
      <c r="AQ26" s="533"/>
      <c r="AR26" s="534"/>
      <c r="AS26" s="535"/>
      <c r="AT26" s="536"/>
      <c r="AU26" s="534"/>
      <c r="AV26" s="534"/>
      <c r="AW26" s="534"/>
      <c r="AX26" s="533"/>
      <c r="AY26" s="533"/>
      <c r="AZ26" s="534"/>
      <c r="BA26" s="535"/>
      <c r="BB26" s="536"/>
      <c r="BC26" s="534"/>
      <c r="BD26" s="534"/>
      <c r="BE26" s="534"/>
      <c r="BF26" s="533"/>
      <c r="BG26" s="533"/>
      <c r="BH26" s="534"/>
      <c r="BI26" s="535"/>
      <c r="BJ26" s="536"/>
      <c r="BK26" s="534"/>
      <c r="BL26" s="534"/>
      <c r="BM26" s="534"/>
      <c r="BN26" s="534"/>
      <c r="BO26" s="533"/>
      <c r="BP26" s="533"/>
      <c r="BQ26" s="534"/>
      <c r="BR26" s="535"/>
      <c r="BS26" s="537"/>
      <c r="BT26" s="534"/>
      <c r="BU26" s="534"/>
      <c r="BV26" s="534"/>
      <c r="BW26" s="533"/>
      <c r="BX26" s="533"/>
      <c r="BY26" s="534"/>
      <c r="BZ26" s="535"/>
      <c r="CA26" s="537"/>
      <c r="CB26" s="534"/>
      <c r="CC26" s="534"/>
      <c r="CD26" s="534"/>
      <c r="CE26" s="533"/>
      <c r="CF26" s="533"/>
      <c r="CG26" s="534"/>
      <c r="CH26" s="535"/>
      <c r="CI26" s="537"/>
      <c r="CJ26" s="534"/>
      <c r="CK26" s="534"/>
      <c r="CL26" s="534"/>
      <c r="CM26" s="533"/>
      <c r="CN26" s="533"/>
      <c r="CO26" s="534"/>
      <c r="CP26" s="535"/>
      <c r="CQ26" s="411"/>
      <c r="CR26" s="2013"/>
      <c r="CS26" s="2013"/>
      <c r="CT26" s="2013"/>
      <c r="CU26" s="2013">
        <f>+CR26-CS26</f>
        <v>0</v>
      </c>
      <c r="CV26" s="2013">
        <f>+CR26-CT26</f>
        <v>0</v>
      </c>
      <c r="CW26" s="2013"/>
      <c r="CX26" s="245" t="str">
        <f t="shared" si="4"/>
        <v>-</v>
      </c>
      <c r="CY26" s="1994"/>
      <c r="CZ26" s="539"/>
      <c r="DA26" s="534"/>
      <c r="DB26" s="534"/>
      <c r="DC26" s="534"/>
      <c r="DD26" s="534"/>
      <c r="DE26" s="535"/>
      <c r="DF26" s="535"/>
      <c r="DG26" s="535"/>
      <c r="DH26" s="535"/>
      <c r="DI26" s="142"/>
      <c r="DJ26" s="118">
        <f t="shared" si="0"/>
        <v>0</v>
      </c>
      <c r="DK26" s="118">
        <f t="shared" si="1"/>
        <v>0</v>
      </c>
      <c r="DL26" s="118">
        <f t="shared" si="2"/>
        <v>0</v>
      </c>
      <c r="DM26" s="118">
        <f t="shared" si="3"/>
        <v>0</v>
      </c>
      <c r="DN26" s="2015" t="e">
        <f>#VALUE!</f>
        <v>#VALUE!</v>
      </c>
      <c r="DO26" s="119" t="e">
        <f t="shared" si="5"/>
        <v>#VALUE!</v>
      </c>
      <c r="DX26" s="389">
        <f t="shared" si="6"/>
        <v>0</v>
      </c>
      <c r="DY26" s="389">
        <f t="shared" si="7"/>
        <v>0</v>
      </c>
      <c r="DZ26" s="389">
        <f t="shared" si="8"/>
        <v>0</v>
      </c>
    </row>
    <row r="27" spans="1:130" s="15" customFormat="1" ht="3.75" customHeight="1">
      <c r="C27" s="665" t="s">
        <v>1117</v>
      </c>
      <c r="D27" s="1047"/>
      <c r="E27" s="174"/>
      <c r="F27" s="174"/>
      <c r="G27" s="174"/>
      <c r="H27" s="245"/>
      <c r="I27" s="2005"/>
      <c r="J27" s="1047"/>
      <c r="K27" s="174"/>
      <c r="L27" s="174"/>
      <c r="M27" s="174"/>
      <c r="N27" s="245"/>
      <c r="O27" s="412"/>
      <c r="P27" s="1047"/>
      <c r="Q27" s="174"/>
      <c r="R27" s="174"/>
      <c r="S27" s="174"/>
      <c r="T27" s="245"/>
      <c r="U27" s="412"/>
      <c r="V27" s="1047"/>
      <c r="W27" s="174"/>
      <c r="X27" s="174"/>
      <c r="Y27" s="277"/>
      <c r="Z27" s="185"/>
      <c r="AA27" s="174"/>
      <c r="AB27" s="245"/>
      <c r="AC27" s="412"/>
      <c r="AD27" s="1047"/>
      <c r="AE27" s="174"/>
      <c r="AF27" s="174"/>
      <c r="AG27" s="277"/>
      <c r="AH27" s="185"/>
      <c r="AI27" s="174"/>
      <c r="AJ27" s="245"/>
      <c r="AK27" s="411"/>
      <c r="AL27" s="1047"/>
      <c r="AM27" s="174"/>
      <c r="AN27" s="174"/>
      <c r="AO27" s="174"/>
      <c r="AP27" s="277"/>
      <c r="AQ27" s="277"/>
      <c r="AR27" s="174"/>
      <c r="AS27" s="245"/>
      <c r="AT27" s="411"/>
      <c r="AU27" s="1047"/>
      <c r="AV27" s="174"/>
      <c r="AW27" s="174"/>
      <c r="AX27" s="277"/>
      <c r="AY27" s="277"/>
      <c r="AZ27" s="174"/>
      <c r="BA27" s="245"/>
      <c r="BB27" s="411"/>
      <c r="BC27" s="1047"/>
      <c r="BD27" s="174"/>
      <c r="BE27" s="174"/>
      <c r="BF27" s="277"/>
      <c r="BG27" s="277"/>
      <c r="BH27" s="174"/>
      <c r="BI27" s="245"/>
      <c r="BJ27" s="411"/>
      <c r="BK27" s="1047"/>
      <c r="BL27" s="174"/>
      <c r="BM27" s="174"/>
      <c r="BN27" s="174"/>
      <c r="BO27" s="277"/>
      <c r="BP27" s="277"/>
      <c r="BQ27" s="174"/>
      <c r="BR27" s="245"/>
      <c r="BS27" s="412"/>
      <c r="BT27" s="1047"/>
      <c r="BU27" s="174"/>
      <c r="BV27" s="174"/>
      <c r="BW27" s="277"/>
      <c r="BX27" s="277"/>
      <c r="BY27" s="174"/>
      <c r="BZ27" s="245"/>
      <c r="CA27" s="412"/>
      <c r="CB27" s="1047"/>
      <c r="CC27" s="174"/>
      <c r="CD27" s="174"/>
      <c r="CE27" s="277"/>
      <c r="CF27" s="277"/>
      <c r="CG27" s="174"/>
      <c r="CH27" s="245"/>
      <c r="CI27" s="412"/>
      <c r="CJ27" s="1047"/>
      <c r="CK27" s="174"/>
      <c r="CL27" s="174"/>
      <c r="CM27" s="277"/>
      <c r="CN27" s="277"/>
      <c r="CO27" s="174"/>
      <c r="CP27" s="245"/>
      <c r="CQ27" s="411"/>
      <c r="CR27" s="185"/>
      <c r="CS27" s="185"/>
      <c r="CT27" s="185"/>
      <c r="CU27" s="185"/>
      <c r="CV27" s="185"/>
      <c r="CW27" s="185"/>
      <c r="CX27" s="245" t="str">
        <f t="shared" si="4"/>
        <v>-</v>
      </c>
      <c r="CY27" s="2006"/>
      <c r="CZ27" s="2016"/>
      <c r="DA27" s="174"/>
      <c r="DB27" s="174"/>
      <c r="DC27" s="174"/>
      <c r="DD27" s="174"/>
      <c r="DE27" s="245"/>
      <c r="DF27" s="245"/>
      <c r="DG27" s="245"/>
      <c r="DH27" s="245"/>
      <c r="DI27" s="142"/>
      <c r="DJ27" s="118">
        <f t="shared" si="0"/>
        <v>0</v>
      </c>
      <c r="DK27" s="118">
        <f t="shared" si="1"/>
        <v>0</v>
      </c>
      <c r="DL27" s="118">
        <f t="shared" si="2"/>
        <v>0</v>
      </c>
      <c r="DM27" s="118">
        <f t="shared" si="3"/>
        <v>0</v>
      </c>
      <c r="DN27" s="2017"/>
      <c r="DO27" s="119">
        <f t="shared" si="5"/>
        <v>0</v>
      </c>
      <c r="DP27" s="956"/>
      <c r="DQ27" s="2008"/>
      <c r="DX27" s="389">
        <f t="shared" si="6"/>
        <v>0</v>
      </c>
      <c r="DY27" s="389">
        <f t="shared" si="7"/>
        <v>0</v>
      </c>
      <c r="DZ27" s="389">
        <f t="shared" si="8"/>
        <v>0</v>
      </c>
    </row>
    <row r="28" spans="1:130" ht="23.25" customHeight="1">
      <c r="A28" s="2002"/>
      <c r="B28" s="1877" t="s">
        <v>1118</v>
      </c>
      <c r="C28" s="665" t="s">
        <v>1119</v>
      </c>
      <c r="D28" s="389"/>
      <c r="E28" s="389"/>
      <c r="F28" s="389"/>
      <c r="G28" s="389"/>
      <c r="H28" s="390"/>
      <c r="I28" s="127"/>
      <c r="J28" s="389"/>
      <c r="K28" s="389"/>
      <c r="L28" s="389"/>
      <c r="M28" s="389"/>
      <c r="N28" s="2018"/>
      <c r="O28" s="396"/>
      <c r="P28" s="389"/>
      <c r="Q28" s="389"/>
      <c r="R28" s="389"/>
      <c r="S28" s="389"/>
      <c r="T28" s="2018"/>
      <c r="U28" s="396"/>
      <c r="V28" s="389"/>
      <c r="W28" s="389"/>
      <c r="X28" s="389"/>
      <c r="Y28" s="388"/>
      <c r="Z28" s="389"/>
      <c r="AA28" s="389"/>
      <c r="AB28" s="390"/>
      <c r="AC28" s="396"/>
      <c r="AD28" s="389"/>
      <c r="AE28" s="389"/>
      <c r="AF28" s="389"/>
      <c r="AG28" s="388"/>
      <c r="AH28" s="389"/>
      <c r="AI28" s="389"/>
      <c r="AJ28" s="390"/>
      <c r="AK28" s="392"/>
      <c r="AL28" s="389"/>
      <c r="AM28" s="389"/>
      <c r="AN28" s="389"/>
      <c r="AO28" s="389"/>
      <c r="AP28" s="388"/>
      <c r="AQ28" s="388"/>
      <c r="AR28" s="389"/>
      <c r="AS28" s="390"/>
      <c r="AT28" s="392"/>
      <c r="AU28" s="389"/>
      <c r="AV28" s="389"/>
      <c r="AW28" s="389"/>
      <c r="AX28" s="388"/>
      <c r="AY28" s="388"/>
      <c r="AZ28" s="389"/>
      <c r="BA28" s="390"/>
      <c r="BB28" s="392"/>
      <c r="BC28" s="389"/>
      <c r="BD28" s="389"/>
      <c r="BE28" s="389"/>
      <c r="BF28" s="388"/>
      <c r="BG28" s="388"/>
      <c r="BH28" s="389"/>
      <c r="BI28" s="390"/>
      <c r="BJ28" s="392"/>
      <c r="BK28" s="389"/>
      <c r="BL28" s="389"/>
      <c r="BM28" s="389"/>
      <c r="BN28" s="389"/>
      <c r="BO28" s="388"/>
      <c r="BP28" s="388"/>
      <c r="BQ28" s="389"/>
      <c r="BR28" s="390"/>
      <c r="BS28" s="396"/>
      <c r="BT28" s="389"/>
      <c r="BU28" s="389"/>
      <c r="BV28" s="389"/>
      <c r="BW28" s="388"/>
      <c r="BX28" s="388"/>
      <c r="BY28" s="389"/>
      <c r="BZ28" s="390"/>
      <c r="CA28" s="396"/>
      <c r="CB28" s="389"/>
      <c r="CC28" s="389"/>
      <c r="CD28" s="389"/>
      <c r="CE28" s="388"/>
      <c r="CF28" s="388"/>
      <c r="CG28" s="389"/>
      <c r="CH28" s="390"/>
      <c r="CI28" s="396"/>
      <c r="CJ28" s="389"/>
      <c r="CK28" s="389"/>
      <c r="CL28" s="389"/>
      <c r="CM28" s="388"/>
      <c r="CN28" s="388"/>
      <c r="CO28" s="389"/>
      <c r="CP28" s="390"/>
      <c r="CQ28" s="688"/>
      <c r="CR28" s="389"/>
      <c r="CS28" s="389"/>
      <c r="CT28" s="389"/>
      <c r="CU28" s="389">
        <f t="shared" ref="CU28:CU41" si="11">+CR28-CS28</f>
        <v>0</v>
      </c>
      <c r="CV28" s="389">
        <f t="shared" ref="CV28:CV41" si="12">+CR28-CT28</f>
        <v>0</v>
      </c>
      <c r="CW28" s="389"/>
      <c r="CX28" s="1999" t="str">
        <f t="shared" si="4"/>
        <v>-</v>
      </c>
      <c r="CY28" s="2000"/>
      <c r="CZ28" s="400"/>
      <c r="DA28" s="389"/>
      <c r="DB28" s="389"/>
      <c r="DC28" s="389"/>
      <c r="DD28" s="389"/>
      <c r="DE28" s="390" t="e">
        <f>+CZ28/DD28-1</f>
        <v>#DIV/0!</v>
      </c>
      <c r="DF28" s="390" t="e">
        <f>+DA28/DD28-1</f>
        <v>#DIV/0!</v>
      </c>
      <c r="DG28" s="390" t="e">
        <f>+DB28/DD28-1</f>
        <v>#DIV/0!</v>
      </c>
      <c r="DH28" s="390" t="e">
        <f>+DC28/DD28-1</f>
        <v>#DIV/0!</v>
      </c>
      <c r="DI28" s="142"/>
      <c r="DJ28" s="118">
        <f t="shared" si="0"/>
        <v>0</v>
      </c>
      <c r="DK28" s="118">
        <f t="shared" si="1"/>
        <v>0</v>
      </c>
      <c r="DL28" s="118">
        <f t="shared" si="2"/>
        <v>0</v>
      </c>
      <c r="DM28" s="118">
        <f t="shared" si="3"/>
        <v>0</v>
      </c>
      <c r="DN28" s="2001">
        <f>SUM(DN29:DN41)</f>
        <v>2369.3415480000003</v>
      </c>
      <c r="DO28" s="119">
        <f t="shared" si="5"/>
        <v>2369.3415480000003</v>
      </c>
      <c r="DX28" s="389">
        <f t="shared" si="6"/>
        <v>0</v>
      </c>
      <c r="DY28" s="389">
        <f t="shared" si="7"/>
        <v>0</v>
      </c>
      <c r="DZ28" s="389">
        <f t="shared" si="8"/>
        <v>0</v>
      </c>
    </row>
    <row r="29" spans="1:130" ht="15" customHeight="1">
      <c r="A29" s="578"/>
      <c r="B29" s="699" t="s">
        <v>1120</v>
      </c>
      <c r="C29" s="665" t="s">
        <v>1121</v>
      </c>
      <c r="D29" s="544"/>
      <c r="E29" s="544"/>
      <c r="F29" s="544"/>
      <c r="G29" s="544"/>
      <c r="H29" s="545"/>
      <c r="I29" s="150"/>
      <c r="J29" s="544"/>
      <c r="K29" s="544"/>
      <c r="L29" s="544"/>
      <c r="M29" s="544"/>
      <c r="N29" s="545"/>
      <c r="O29" s="547"/>
      <c r="P29" s="544"/>
      <c r="Q29" s="544"/>
      <c r="R29" s="544"/>
      <c r="S29" s="544"/>
      <c r="T29" s="545"/>
      <c r="U29" s="547"/>
      <c r="V29" s="544"/>
      <c r="W29" s="544"/>
      <c r="X29" s="544"/>
      <c r="Y29" s="543"/>
      <c r="Z29" s="544"/>
      <c r="AA29" s="544"/>
      <c r="AB29" s="545"/>
      <c r="AC29" s="547"/>
      <c r="AD29" s="544"/>
      <c r="AE29" s="544"/>
      <c r="AF29" s="544"/>
      <c r="AG29" s="543"/>
      <c r="AH29" s="544"/>
      <c r="AI29" s="544"/>
      <c r="AJ29" s="545"/>
      <c r="AK29" s="546"/>
      <c r="AL29" s="544"/>
      <c r="AM29" s="544"/>
      <c r="AN29" s="544"/>
      <c r="AO29" s="544"/>
      <c r="AP29" s="543"/>
      <c r="AQ29" s="543"/>
      <c r="AR29" s="544"/>
      <c r="AS29" s="545"/>
      <c r="AT29" s="546"/>
      <c r="AU29" s="544"/>
      <c r="AV29" s="544"/>
      <c r="AW29" s="544"/>
      <c r="AX29" s="543"/>
      <c r="AY29" s="543"/>
      <c r="AZ29" s="544"/>
      <c r="BA29" s="545"/>
      <c r="BB29" s="546"/>
      <c r="BC29" s="544"/>
      <c r="BD29" s="544"/>
      <c r="BE29" s="544"/>
      <c r="BF29" s="543"/>
      <c r="BG29" s="543"/>
      <c r="BH29" s="544"/>
      <c r="BI29" s="545"/>
      <c r="BJ29" s="546"/>
      <c r="BK29" s="544"/>
      <c r="BL29" s="544"/>
      <c r="BM29" s="544"/>
      <c r="BN29" s="544"/>
      <c r="BO29" s="543"/>
      <c r="BP29" s="543"/>
      <c r="BQ29" s="544"/>
      <c r="BR29" s="545"/>
      <c r="BS29" s="547"/>
      <c r="BT29" s="544"/>
      <c r="BU29" s="544"/>
      <c r="BV29" s="544"/>
      <c r="BW29" s="543"/>
      <c r="BX29" s="543"/>
      <c r="BY29" s="544"/>
      <c r="BZ29" s="545"/>
      <c r="CA29" s="547"/>
      <c r="CB29" s="544"/>
      <c r="CC29" s="544"/>
      <c r="CD29" s="544"/>
      <c r="CE29" s="543"/>
      <c r="CF29" s="543"/>
      <c r="CG29" s="544"/>
      <c r="CH29" s="545"/>
      <c r="CI29" s="547"/>
      <c r="CJ29" s="544"/>
      <c r="CK29" s="544"/>
      <c r="CL29" s="544"/>
      <c r="CM29" s="543"/>
      <c r="CN29" s="543"/>
      <c r="CO29" s="544"/>
      <c r="CP29" s="545"/>
      <c r="CQ29" s="411"/>
      <c r="CR29" s="544"/>
      <c r="CS29" s="544"/>
      <c r="CT29" s="544"/>
      <c r="CU29" s="544">
        <f t="shared" si="11"/>
        <v>0</v>
      </c>
      <c r="CV29" s="544">
        <f t="shared" si="12"/>
        <v>0</v>
      </c>
      <c r="CW29" s="544"/>
      <c r="CX29" s="245" t="str">
        <f t="shared" si="4"/>
        <v>-</v>
      </c>
      <c r="CY29" s="1994"/>
      <c r="CZ29" s="549"/>
      <c r="DA29" s="544"/>
      <c r="DB29" s="544"/>
      <c r="DC29" s="544"/>
      <c r="DD29" s="544"/>
      <c r="DE29" s="545"/>
      <c r="DF29" s="545"/>
      <c r="DG29" s="545"/>
      <c r="DH29" s="545"/>
      <c r="DI29" s="142"/>
      <c r="DJ29" s="118">
        <f t="shared" si="0"/>
        <v>0</v>
      </c>
      <c r="DK29" s="118">
        <f t="shared" si="1"/>
        <v>0</v>
      </c>
      <c r="DL29" s="118">
        <f t="shared" si="2"/>
        <v>0</v>
      </c>
      <c r="DM29" s="118">
        <f t="shared" si="3"/>
        <v>0</v>
      </c>
      <c r="DN29" s="2007">
        <f>0/(10^6)</f>
        <v>0</v>
      </c>
      <c r="DO29" s="119">
        <f t="shared" si="5"/>
        <v>0</v>
      </c>
      <c r="DX29" s="389">
        <f t="shared" si="6"/>
        <v>0</v>
      </c>
      <c r="DY29" s="389">
        <f t="shared" si="7"/>
        <v>0</v>
      </c>
      <c r="DZ29" s="389">
        <f t="shared" si="8"/>
        <v>0</v>
      </c>
    </row>
    <row r="30" spans="1:130" ht="15" customHeight="1">
      <c r="A30" s="2009"/>
      <c r="B30" s="840" t="s">
        <v>1122</v>
      </c>
      <c r="C30" s="665" t="s">
        <v>1123</v>
      </c>
      <c r="D30" s="145"/>
      <c r="E30" s="145"/>
      <c r="F30" s="145"/>
      <c r="G30" s="145"/>
      <c r="H30" s="245"/>
      <c r="I30" s="2005"/>
      <c r="J30" s="145"/>
      <c r="K30" s="145"/>
      <c r="L30" s="145"/>
      <c r="M30" s="145"/>
      <c r="N30" s="245"/>
      <c r="O30" s="412"/>
      <c r="P30" s="145"/>
      <c r="Q30" s="145"/>
      <c r="R30" s="145"/>
      <c r="S30" s="145"/>
      <c r="T30" s="245"/>
      <c r="U30" s="412"/>
      <c r="V30" s="145"/>
      <c r="W30" s="145"/>
      <c r="X30" s="145"/>
      <c r="Y30" s="277"/>
      <c r="Z30" s="174"/>
      <c r="AA30" s="145"/>
      <c r="AB30" s="245"/>
      <c r="AC30" s="412"/>
      <c r="AD30" s="145"/>
      <c r="AE30" s="145"/>
      <c r="AF30" s="145"/>
      <c r="AG30" s="277"/>
      <c r="AH30" s="174"/>
      <c r="AI30" s="145"/>
      <c r="AJ30" s="245"/>
      <c r="AK30" s="411"/>
      <c r="AL30" s="145"/>
      <c r="AM30" s="145"/>
      <c r="AN30" s="145"/>
      <c r="AO30" s="145"/>
      <c r="AP30" s="277"/>
      <c r="AQ30" s="277"/>
      <c r="AR30" s="145"/>
      <c r="AS30" s="245"/>
      <c r="AT30" s="411"/>
      <c r="AU30" s="145"/>
      <c r="AV30" s="145"/>
      <c r="AW30" s="145"/>
      <c r="AX30" s="277"/>
      <c r="AY30" s="277"/>
      <c r="AZ30" s="145"/>
      <c r="BA30" s="245"/>
      <c r="BB30" s="411"/>
      <c r="BC30" s="145"/>
      <c r="BD30" s="145"/>
      <c r="BE30" s="145"/>
      <c r="BF30" s="277"/>
      <c r="BG30" s="277"/>
      <c r="BH30" s="145"/>
      <c r="BI30" s="245"/>
      <c r="BJ30" s="411"/>
      <c r="BK30" s="145"/>
      <c r="BL30" s="145"/>
      <c r="BM30" s="145"/>
      <c r="BN30" s="145"/>
      <c r="BO30" s="277"/>
      <c r="BP30" s="277"/>
      <c r="BQ30" s="145"/>
      <c r="BR30" s="245"/>
      <c r="BS30" s="412"/>
      <c r="BT30" s="145"/>
      <c r="BU30" s="145"/>
      <c r="BV30" s="145"/>
      <c r="BW30" s="277"/>
      <c r="BX30" s="277"/>
      <c r="BY30" s="145"/>
      <c r="BZ30" s="245"/>
      <c r="CA30" s="412"/>
      <c r="CB30" s="145"/>
      <c r="CC30" s="145"/>
      <c r="CD30" s="145"/>
      <c r="CE30" s="277"/>
      <c r="CF30" s="277"/>
      <c r="CG30" s="145"/>
      <c r="CH30" s="245"/>
      <c r="CI30" s="412"/>
      <c r="CJ30" s="145"/>
      <c r="CK30" s="145"/>
      <c r="CL30" s="145"/>
      <c r="CM30" s="277"/>
      <c r="CN30" s="277"/>
      <c r="CO30" s="145"/>
      <c r="CP30" s="245"/>
      <c r="CQ30" s="411"/>
      <c r="CR30" s="174"/>
      <c r="CS30" s="174"/>
      <c r="CT30" s="174"/>
      <c r="CU30" s="174">
        <f t="shared" si="11"/>
        <v>0</v>
      </c>
      <c r="CV30" s="174">
        <f t="shared" si="12"/>
        <v>0</v>
      </c>
      <c r="CW30" s="174"/>
      <c r="CX30" s="245" t="str">
        <f t="shared" si="4"/>
        <v>-</v>
      </c>
      <c r="CY30" s="2006"/>
      <c r="CZ30" s="415"/>
      <c r="DA30" s="145"/>
      <c r="DB30" s="145"/>
      <c r="DC30" s="145"/>
      <c r="DD30" s="145"/>
      <c r="DE30" s="245"/>
      <c r="DF30" s="245"/>
      <c r="DG30" s="245"/>
      <c r="DH30" s="245"/>
      <c r="DI30" s="142"/>
      <c r="DJ30" s="118">
        <f t="shared" si="0"/>
        <v>0</v>
      </c>
      <c r="DK30" s="118">
        <f t="shared" si="1"/>
        <v>0</v>
      </c>
      <c r="DL30" s="118">
        <f t="shared" si="2"/>
        <v>0</v>
      </c>
      <c r="DM30" s="118">
        <f t="shared" si="3"/>
        <v>0</v>
      </c>
      <c r="DN30" s="477">
        <f>0/(10^6)</f>
        <v>0</v>
      </c>
      <c r="DO30" s="119">
        <f t="shared" si="5"/>
        <v>0</v>
      </c>
      <c r="DX30" s="389">
        <f t="shared" si="6"/>
        <v>0</v>
      </c>
      <c r="DY30" s="389">
        <f t="shared" si="7"/>
        <v>0</v>
      </c>
      <c r="DZ30" s="389">
        <f t="shared" si="8"/>
        <v>0</v>
      </c>
    </row>
    <row r="31" spans="1:130" ht="15" customHeight="1">
      <c r="A31" s="579"/>
      <c r="B31" s="840" t="s">
        <v>1124</v>
      </c>
      <c r="C31" s="665" t="s">
        <v>1125</v>
      </c>
      <c r="D31" s="145"/>
      <c r="E31" s="145"/>
      <c r="F31" s="145"/>
      <c r="G31" s="145"/>
      <c r="H31" s="245"/>
      <c r="I31" s="205"/>
      <c r="J31" s="145"/>
      <c r="K31" s="145"/>
      <c r="L31" s="145"/>
      <c r="M31" s="145"/>
      <c r="N31" s="245"/>
      <c r="O31" s="412"/>
      <c r="P31" s="145"/>
      <c r="Q31" s="145"/>
      <c r="R31" s="145"/>
      <c r="S31" s="145"/>
      <c r="T31" s="245"/>
      <c r="U31" s="412"/>
      <c r="V31" s="145"/>
      <c r="W31" s="145"/>
      <c r="X31" s="145"/>
      <c r="Y31" s="277"/>
      <c r="Z31" s="174"/>
      <c r="AA31" s="145"/>
      <c r="AB31" s="245"/>
      <c r="AC31" s="412"/>
      <c r="AD31" s="145"/>
      <c r="AE31" s="145"/>
      <c r="AF31" s="145"/>
      <c r="AG31" s="277"/>
      <c r="AH31" s="174"/>
      <c r="AI31" s="145"/>
      <c r="AJ31" s="245"/>
      <c r="AK31" s="411"/>
      <c r="AL31" s="145"/>
      <c r="AM31" s="145"/>
      <c r="AN31" s="145"/>
      <c r="AO31" s="145"/>
      <c r="AP31" s="277"/>
      <c r="AQ31" s="277"/>
      <c r="AR31" s="145"/>
      <c r="AS31" s="245"/>
      <c r="AT31" s="411"/>
      <c r="AU31" s="145"/>
      <c r="AV31" s="145"/>
      <c r="AW31" s="145"/>
      <c r="AX31" s="277"/>
      <c r="AY31" s="277"/>
      <c r="AZ31" s="145"/>
      <c r="BA31" s="245"/>
      <c r="BB31" s="411"/>
      <c r="BC31" s="145"/>
      <c r="BD31" s="145"/>
      <c r="BE31" s="145"/>
      <c r="BF31" s="277"/>
      <c r="BG31" s="277"/>
      <c r="BH31" s="145"/>
      <c r="BI31" s="245"/>
      <c r="BJ31" s="411"/>
      <c r="BK31" s="145"/>
      <c r="BL31" s="145"/>
      <c r="BM31" s="145"/>
      <c r="BN31" s="145"/>
      <c r="BO31" s="277"/>
      <c r="BP31" s="277"/>
      <c r="BQ31" s="145"/>
      <c r="BR31" s="245"/>
      <c r="BS31" s="412"/>
      <c r="BT31" s="145"/>
      <c r="BU31" s="145"/>
      <c r="BV31" s="145"/>
      <c r="BW31" s="277"/>
      <c r="BX31" s="277"/>
      <c r="BY31" s="145"/>
      <c r="BZ31" s="245"/>
      <c r="CA31" s="412"/>
      <c r="CB31" s="145"/>
      <c r="CC31" s="145"/>
      <c r="CD31" s="145"/>
      <c r="CE31" s="277"/>
      <c r="CF31" s="277"/>
      <c r="CG31" s="145"/>
      <c r="CH31" s="245"/>
      <c r="CI31" s="412"/>
      <c r="CJ31" s="145"/>
      <c r="CK31" s="145"/>
      <c r="CL31" s="145"/>
      <c r="CM31" s="277"/>
      <c r="CN31" s="277"/>
      <c r="CO31" s="145"/>
      <c r="CP31" s="245"/>
      <c r="CQ31" s="411"/>
      <c r="CR31" s="174"/>
      <c r="CS31" s="174"/>
      <c r="CT31" s="174"/>
      <c r="CU31" s="174">
        <f t="shared" si="11"/>
        <v>0</v>
      </c>
      <c r="CV31" s="174">
        <f t="shared" si="12"/>
        <v>0</v>
      </c>
      <c r="CW31" s="174"/>
      <c r="CX31" s="245" t="str">
        <f t="shared" si="4"/>
        <v>-</v>
      </c>
      <c r="CY31" s="414"/>
      <c r="CZ31" s="415"/>
      <c r="DA31" s="145"/>
      <c r="DB31" s="145"/>
      <c r="DC31" s="145"/>
      <c r="DD31" s="145"/>
      <c r="DE31" s="245" t="e">
        <f>+CZ31/DD31-1</f>
        <v>#DIV/0!</v>
      </c>
      <c r="DF31" s="245" t="e">
        <f>+DA31/DD31-1</f>
        <v>#DIV/0!</v>
      </c>
      <c r="DG31" s="245" t="e">
        <f>+DB31/DD31-1</f>
        <v>#DIV/0!</v>
      </c>
      <c r="DH31" s="245" t="e">
        <f>+DC31/DD31-1</f>
        <v>#DIV/0!</v>
      </c>
      <c r="DI31" s="142"/>
      <c r="DJ31" s="118">
        <f t="shared" si="0"/>
        <v>0</v>
      </c>
      <c r="DK31" s="118">
        <f t="shared" si="1"/>
        <v>0</v>
      </c>
      <c r="DL31" s="118">
        <f t="shared" si="2"/>
        <v>0</v>
      </c>
      <c r="DM31" s="118">
        <f t="shared" si="3"/>
        <v>0</v>
      </c>
      <c r="DN31" s="477">
        <v>1943.4630099999999</v>
      </c>
      <c r="DO31" s="119">
        <f t="shared" si="5"/>
        <v>1943.4630099999999</v>
      </c>
      <c r="DX31" s="389">
        <f t="shared" si="6"/>
        <v>0</v>
      </c>
      <c r="DY31" s="389">
        <f t="shared" si="7"/>
        <v>0</v>
      </c>
      <c r="DZ31" s="389">
        <f t="shared" si="8"/>
        <v>0</v>
      </c>
    </row>
    <row r="32" spans="1:130" ht="15" customHeight="1">
      <c r="A32" s="579"/>
      <c r="B32" s="840" t="s">
        <v>1126</v>
      </c>
      <c r="C32" s="665" t="s">
        <v>1127</v>
      </c>
      <c r="D32" s="145"/>
      <c r="E32" s="145"/>
      <c r="F32" s="145"/>
      <c r="G32" s="145"/>
      <c r="H32" s="245"/>
      <c r="I32" s="205"/>
      <c r="J32" s="145"/>
      <c r="K32" s="145"/>
      <c r="L32" s="145"/>
      <c r="M32" s="145"/>
      <c r="N32" s="245"/>
      <c r="O32" s="412"/>
      <c r="P32" s="145"/>
      <c r="Q32" s="145"/>
      <c r="R32" s="145"/>
      <c r="S32" s="145"/>
      <c r="T32" s="245"/>
      <c r="U32" s="412"/>
      <c r="V32" s="145"/>
      <c r="W32" s="145"/>
      <c r="X32" s="145"/>
      <c r="Y32" s="277"/>
      <c r="Z32" s="174"/>
      <c r="AA32" s="145"/>
      <c r="AB32" s="245"/>
      <c r="AC32" s="412"/>
      <c r="AD32" s="145"/>
      <c r="AE32" s="145"/>
      <c r="AF32" s="145"/>
      <c r="AG32" s="277"/>
      <c r="AH32" s="174"/>
      <c r="AI32" s="145"/>
      <c r="AJ32" s="245"/>
      <c r="AK32" s="411"/>
      <c r="AL32" s="145"/>
      <c r="AM32" s="145"/>
      <c r="AN32" s="145"/>
      <c r="AO32" s="145"/>
      <c r="AP32" s="277"/>
      <c r="AQ32" s="277"/>
      <c r="AR32" s="145"/>
      <c r="AS32" s="245"/>
      <c r="AT32" s="411"/>
      <c r="AU32" s="145"/>
      <c r="AV32" s="145"/>
      <c r="AW32" s="145"/>
      <c r="AX32" s="277"/>
      <c r="AY32" s="277"/>
      <c r="AZ32" s="145"/>
      <c r="BA32" s="245"/>
      <c r="BB32" s="411"/>
      <c r="BC32" s="145"/>
      <c r="BD32" s="145"/>
      <c r="BE32" s="145"/>
      <c r="BF32" s="277"/>
      <c r="BG32" s="277"/>
      <c r="BH32" s="145"/>
      <c r="BI32" s="245"/>
      <c r="BJ32" s="411"/>
      <c r="BK32" s="145"/>
      <c r="BL32" s="145"/>
      <c r="BM32" s="145"/>
      <c r="BN32" s="145"/>
      <c r="BO32" s="277"/>
      <c r="BP32" s="277"/>
      <c r="BQ32" s="145"/>
      <c r="BR32" s="245"/>
      <c r="BS32" s="412"/>
      <c r="BT32" s="145"/>
      <c r="BU32" s="145"/>
      <c r="BV32" s="145"/>
      <c r="BW32" s="277"/>
      <c r="BX32" s="277"/>
      <c r="BY32" s="145"/>
      <c r="BZ32" s="245"/>
      <c r="CA32" s="412"/>
      <c r="CB32" s="145"/>
      <c r="CC32" s="145"/>
      <c r="CD32" s="145"/>
      <c r="CE32" s="277"/>
      <c r="CF32" s="277"/>
      <c r="CG32" s="145"/>
      <c r="CH32" s="245"/>
      <c r="CI32" s="412"/>
      <c r="CJ32" s="145"/>
      <c r="CK32" s="145"/>
      <c r="CL32" s="145"/>
      <c r="CM32" s="277"/>
      <c r="CN32" s="277"/>
      <c r="CO32" s="145"/>
      <c r="CP32" s="245"/>
      <c r="CQ32" s="411"/>
      <c r="CR32" s="174"/>
      <c r="CS32" s="174"/>
      <c r="CT32" s="174"/>
      <c r="CU32" s="174">
        <f t="shared" si="11"/>
        <v>0</v>
      </c>
      <c r="CV32" s="174">
        <f t="shared" si="12"/>
        <v>0</v>
      </c>
      <c r="CW32" s="174"/>
      <c r="CX32" s="245" t="str">
        <f t="shared" si="4"/>
        <v>-</v>
      </c>
      <c r="CY32" s="414"/>
      <c r="CZ32" s="415"/>
      <c r="DA32" s="145"/>
      <c r="DB32" s="145"/>
      <c r="DC32" s="145"/>
      <c r="DD32" s="145"/>
      <c r="DE32" s="245"/>
      <c r="DF32" s="245"/>
      <c r="DG32" s="245"/>
      <c r="DH32" s="245"/>
      <c r="DI32" s="142"/>
      <c r="DJ32" s="118">
        <f t="shared" si="0"/>
        <v>0</v>
      </c>
      <c r="DK32" s="118">
        <f t="shared" si="1"/>
        <v>0</v>
      </c>
      <c r="DL32" s="118">
        <f t="shared" si="2"/>
        <v>0</v>
      </c>
      <c r="DM32" s="118">
        <f t="shared" si="3"/>
        <v>0</v>
      </c>
      <c r="DN32" s="477">
        <f>0/(10^6)</f>
        <v>0</v>
      </c>
      <c r="DO32" s="119">
        <f t="shared" si="5"/>
        <v>0</v>
      </c>
      <c r="DX32" s="389">
        <f t="shared" si="6"/>
        <v>0</v>
      </c>
      <c r="DY32" s="389">
        <f t="shared" si="7"/>
        <v>0</v>
      </c>
      <c r="DZ32" s="389">
        <f t="shared" si="8"/>
        <v>0</v>
      </c>
    </row>
    <row r="33" spans="1:130" ht="15" customHeight="1">
      <c r="A33" s="579"/>
      <c r="B33" s="840" t="s">
        <v>1128</v>
      </c>
      <c r="C33" s="665" t="s">
        <v>1129</v>
      </c>
      <c r="D33" s="145"/>
      <c r="E33" s="145"/>
      <c r="F33" s="145"/>
      <c r="G33" s="145"/>
      <c r="H33" s="245"/>
      <c r="I33" s="205"/>
      <c r="J33" s="145"/>
      <c r="K33" s="145"/>
      <c r="L33" s="145"/>
      <c r="M33" s="145"/>
      <c r="N33" s="245"/>
      <c r="O33" s="412"/>
      <c r="P33" s="145"/>
      <c r="Q33" s="145"/>
      <c r="R33" s="145"/>
      <c r="S33" s="145"/>
      <c r="T33" s="245"/>
      <c r="U33" s="412"/>
      <c r="V33" s="145"/>
      <c r="W33" s="145"/>
      <c r="X33" s="145"/>
      <c r="Y33" s="277"/>
      <c r="Z33" s="174"/>
      <c r="AA33" s="145"/>
      <c r="AB33" s="245"/>
      <c r="AC33" s="412"/>
      <c r="AD33" s="145"/>
      <c r="AE33" s="145"/>
      <c r="AF33" s="145"/>
      <c r="AG33" s="277"/>
      <c r="AH33" s="174"/>
      <c r="AI33" s="145"/>
      <c r="AJ33" s="245"/>
      <c r="AK33" s="411"/>
      <c r="AL33" s="145"/>
      <c r="AM33" s="145"/>
      <c r="AN33" s="145"/>
      <c r="AO33" s="145"/>
      <c r="AP33" s="277"/>
      <c r="AQ33" s="277"/>
      <c r="AR33" s="145"/>
      <c r="AS33" s="245"/>
      <c r="AT33" s="411"/>
      <c r="AU33" s="145"/>
      <c r="AV33" s="145"/>
      <c r="AW33" s="145"/>
      <c r="AX33" s="277"/>
      <c r="AY33" s="277"/>
      <c r="AZ33" s="145"/>
      <c r="BA33" s="245"/>
      <c r="BB33" s="411"/>
      <c r="BC33" s="145"/>
      <c r="BD33" s="145"/>
      <c r="BE33" s="145"/>
      <c r="BF33" s="277"/>
      <c r="BG33" s="277"/>
      <c r="BH33" s="145"/>
      <c r="BI33" s="245"/>
      <c r="BJ33" s="411"/>
      <c r="BK33" s="145"/>
      <c r="BL33" s="145"/>
      <c r="BM33" s="145"/>
      <c r="BN33" s="145"/>
      <c r="BO33" s="277"/>
      <c r="BP33" s="277"/>
      <c r="BQ33" s="145"/>
      <c r="BR33" s="245"/>
      <c r="BS33" s="412"/>
      <c r="BT33" s="145"/>
      <c r="BU33" s="145"/>
      <c r="BV33" s="145"/>
      <c r="BW33" s="277"/>
      <c r="BX33" s="277"/>
      <c r="BY33" s="145"/>
      <c r="BZ33" s="245"/>
      <c r="CA33" s="412"/>
      <c r="CB33" s="145"/>
      <c r="CC33" s="145"/>
      <c r="CD33" s="145"/>
      <c r="CE33" s="277"/>
      <c r="CF33" s="277"/>
      <c r="CG33" s="145"/>
      <c r="CH33" s="245"/>
      <c r="CI33" s="412"/>
      <c r="CJ33" s="145"/>
      <c r="CK33" s="145"/>
      <c r="CL33" s="145"/>
      <c r="CM33" s="277"/>
      <c r="CN33" s="277"/>
      <c r="CO33" s="145"/>
      <c r="CP33" s="245"/>
      <c r="CQ33" s="411"/>
      <c r="CR33" s="174"/>
      <c r="CS33" s="174"/>
      <c r="CT33" s="174"/>
      <c r="CU33" s="174">
        <f t="shared" si="11"/>
        <v>0</v>
      </c>
      <c r="CV33" s="174">
        <f t="shared" si="12"/>
        <v>0</v>
      </c>
      <c r="CW33" s="174"/>
      <c r="CX33" s="245" t="str">
        <f t="shared" si="4"/>
        <v>-</v>
      </c>
      <c r="CY33" s="414"/>
      <c r="CZ33" s="415"/>
      <c r="DA33" s="145"/>
      <c r="DB33" s="145"/>
      <c r="DC33" s="145"/>
      <c r="DD33" s="145"/>
      <c r="DE33" s="245"/>
      <c r="DF33" s="245"/>
      <c r="DG33" s="245"/>
      <c r="DH33" s="245"/>
      <c r="DI33" s="142"/>
      <c r="DJ33" s="118">
        <f t="shared" si="0"/>
        <v>0</v>
      </c>
      <c r="DK33" s="118">
        <f t="shared" si="1"/>
        <v>0</v>
      </c>
      <c r="DL33" s="118">
        <f t="shared" si="2"/>
        <v>0</v>
      </c>
      <c r="DM33" s="118">
        <f t="shared" si="3"/>
        <v>0</v>
      </c>
      <c r="DN33" s="477">
        <f>0/(10^6)</f>
        <v>0</v>
      </c>
      <c r="DO33" s="119">
        <f t="shared" si="5"/>
        <v>0</v>
      </c>
      <c r="DX33" s="389">
        <f t="shared" si="6"/>
        <v>0</v>
      </c>
      <c r="DY33" s="389">
        <f t="shared" si="7"/>
        <v>0</v>
      </c>
      <c r="DZ33" s="389">
        <f t="shared" si="8"/>
        <v>0</v>
      </c>
    </row>
    <row r="34" spans="1:130" ht="15" customHeight="1">
      <c r="A34" s="579"/>
      <c r="B34" s="840" t="s">
        <v>1130</v>
      </c>
      <c r="C34" s="665" t="s">
        <v>1131</v>
      </c>
      <c r="D34" s="145"/>
      <c r="E34" s="145"/>
      <c r="F34" s="145"/>
      <c r="G34" s="145"/>
      <c r="H34" s="245"/>
      <c r="I34" s="205"/>
      <c r="J34" s="145"/>
      <c r="K34" s="145"/>
      <c r="L34" s="145"/>
      <c r="M34" s="145"/>
      <c r="N34" s="245"/>
      <c r="O34" s="412"/>
      <c r="P34" s="145"/>
      <c r="Q34" s="145"/>
      <c r="R34" s="145"/>
      <c r="S34" s="145"/>
      <c r="T34" s="245"/>
      <c r="U34" s="412"/>
      <c r="V34" s="145"/>
      <c r="W34" s="145"/>
      <c r="X34" s="145"/>
      <c r="Y34" s="277"/>
      <c r="Z34" s="174"/>
      <c r="AA34" s="145"/>
      <c r="AB34" s="245"/>
      <c r="AC34" s="412"/>
      <c r="AD34" s="145"/>
      <c r="AE34" s="145"/>
      <c r="AF34" s="145"/>
      <c r="AG34" s="277"/>
      <c r="AH34" s="174"/>
      <c r="AI34" s="145"/>
      <c r="AJ34" s="245"/>
      <c r="AK34" s="411"/>
      <c r="AL34" s="145"/>
      <c r="AM34" s="145"/>
      <c r="AN34" s="145"/>
      <c r="AO34" s="145"/>
      <c r="AP34" s="277"/>
      <c r="AQ34" s="277"/>
      <c r="AR34" s="145"/>
      <c r="AS34" s="245"/>
      <c r="AT34" s="411"/>
      <c r="AU34" s="145"/>
      <c r="AV34" s="145"/>
      <c r="AW34" s="145"/>
      <c r="AX34" s="277"/>
      <c r="AY34" s="277"/>
      <c r="AZ34" s="145"/>
      <c r="BA34" s="245"/>
      <c r="BB34" s="411"/>
      <c r="BC34" s="145"/>
      <c r="BD34" s="145"/>
      <c r="BE34" s="145"/>
      <c r="BF34" s="277"/>
      <c r="BG34" s="277"/>
      <c r="BH34" s="145"/>
      <c r="BI34" s="245"/>
      <c r="BJ34" s="411"/>
      <c r="BK34" s="145"/>
      <c r="BL34" s="145"/>
      <c r="BM34" s="145"/>
      <c r="BN34" s="145"/>
      <c r="BO34" s="277"/>
      <c r="BP34" s="277"/>
      <c r="BQ34" s="145"/>
      <c r="BR34" s="245"/>
      <c r="BS34" s="412"/>
      <c r="BT34" s="145"/>
      <c r="BU34" s="145"/>
      <c r="BV34" s="145"/>
      <c r="BW34" s="277"/>
      <c r="BX34" s="277"/>
      <c r="BY34" s="145"/>
      <c r="BZ34" s="245"/>
      <c r="CA34" s="412"/>
      <c r="CB34" s="145"/>
      <c r="CC34" s="145"/>
      <c r="CD34" s="145"/>
      <c r="CE34" s="277"/>
      <c r="CF34" s="277"/>
      <c r="CG34" s="145"/>
      <c r="CH34" s="245"/>
      <c r="CI34" s="412"/>
      <c r="CJ34" s="145"/>
      <c r="CK34" s="145"/>
      <c r="CL34" s="145"/>
      <c r="CM34" s="277"/>
      <c r="CN34" s="277"/>
      <c r="CO34" s="145"/>
      <c r="CP34" s="245"/>
      <c r="CQ34" s="411"/>
      <c r="CR34" s="174"/>
      <c r="CS34" s="174"/>
      <c r="CT34" s="174"/>
      <c r="CU34" s="174">
        <f t="shared" si="11"/>
        <v>0</v>
      </c>
      <c r="CV34" s="174">
        <f t="shared" si="12"/>
        <v>0</v>
      </c>
      <c r="CW34" s="174"/>
      <c r="CX34" s="245" t="str">
        <f t="shared" si="4"/>
        <v>-</v>
      </c>
      <c r="CY34" s="414"/>
      <c r="CZ34" s="415"/>
      <c r="DA34" s="145"/>
      <c r="DB34" s="145"/>
      <c r="DC34" s="145"/>
      <c r="DD34" s="145"/>
      <c r="DE34" s="245"/>
      <c r="DF34" s="245"/>
      <c r="DG34" s="245"/>
      <c r="DH34" s="245"/>
      <c r="DI34" s="142"/>
      <c r="DJ34" s="118">
        <f t="shared" si="0"/>
        <v>0</v>
      </c>
      <c r="DK34" s="118">
        <f t="shared" si="1"/>
        <v>0</v>
      </c>
      <c r="DL34" s="118">
        <f t="shared" si="2"/>
        <v>0</v>
      </c>
      <c r="DM34" s="118">
        <f t="shared" si="3"/>
        <v>0</v>
      </c>
      <c r="DN34" s="477">
        <f>0/(10^6)</f>
        <v>0</v>
      </c>
      <c r="DO34" s="119">
        <f t="shared" si="5"/>
        <v>0</v>
      </c>
      <c r="DX34" s="389">
        <f t="shared" si="6"/>
        <v>0</v>
      </c>
      <c r="DY34" s="389">
        <f t="shared" si="7"/>
        <v>0</v>
      </c>
      <c r="DZ34" s="389">
        <f t="shared" si="8"/>
        <v>0</v>
      </c>
    </row>
    <row r="35" spans="1:130" ht="15" customHeight="1">
      <c r="A35" s="579"/>
      <c r="B35" s="840" t="s">
        <v>1132</v>
      </c>
      <c r="C35" s="665" t="s">
        <v>1133</v>
      </c>
      <c r="D35" s="145"/>
      <c r="E35" s="145"/>
      <c r="F35" s="145"/>
      <c r="G35" s="145"/>
      <c r="H35" s="245"/>
      <c r="I35" s="205"/>
      <c r="J35" s="145"/>
      <c r="K35" s="145"/>
      <c r="L35" s="145"/>
      <c r="M35" s="145"/>
      <c r="N35" s="245"/>
      <c r="O35" s="412"/>
      <c r="P35" s="145"/>
      <c r="Q35" s="145"/>
      <c r="R35" s="145"/>
      <c r="S35" s="145"/>
      <c r="T35" s="245"/>
      <c r="U35" s="412"/>
      <c r="V35" s="145"/>
      <c r="W35" s="145"/>
      <c r="X35" s="145"/>
      <c r="Y35" s="277"/>
      <c r="Z35" s="174"/>
      <c r="AA35" s="145"/>
      <c r="AB35" s="245"/>
      <c r="AC35" s="412"/>
      <c r="AD35" s="145"/>
      <c r="AE35" s="145"/>
      <c r="AF35" s="145"/>
      <c r="AG35" s="277"/>
      <c r="AH35" s="174"/>
      <c r="AI35" s="145"/>
      <c r="AJ35" s="245"/>
      <c r="AK35" s="411"/>
      <c r="AL35" s="145"/>
      <c r="AM35" s="145"/>
      <c r="AN35" s="145"/>
      <c r="AO35" s="145"/>
      <c r="AP35" s="277"/>
      <c r="AQ35" s="277"/>
      <c r="AR35" s="145"/>
      <c r="AS35" s="245"/>
      <c r="AT35" s="411"/>
      <c r="AU35" s="145"/>
      <c r="AV35" s="145"/>
      <c r="AW35" s="145"/>
      <c r="AX35" s="277"/>
      <c r="AY35" s="277"/>
      <c r="AZ35" s="145"/>
      <c r="BA35" s="245"/>
      <c r="BB35" s="411"/>
      <c r="BC35" s="145"/>
      <c r="BD35" s="145"/>
      <c r="BE35" s="145"/>
      <c r="BF35" s="277"/>
      <c r="BG35" s="277"/>
      <c r="BH35" s="145"/>
      <c r="BI35" s="245"/>
      <c r="BJ35" s="411"/>
      <c r="BK35" s="145"/>
      <c r="BL35" s="145"/>
      <c r="BM35" s="145"/>
      <c r="BN35" s="145"/>
      <c r="BO35" s="277"/>
      <c r="BP35" s="277"/>
      <c r="BQ35" s="145"/>
      <c r="BR35" s="245"/>
      <c r="BS35" s="412"/>
      <c r="BT35" s="145"/>
      <c r="BU35" s="145"/>
      <c r="BV35" s="145"/>
      <c r="BW35" s="277"/>
      <c r="BX35" s="277"/>
      <c r="BY35" s="145"/>
      <c r="BZ35" s="245"/>
      <c r="CA35" s="412"/>
      <c r="CB35" s="145"/>
      <c r="CC35" s="145"/>
      <c r="CD35" s="145"/>
      <c r="CE35" s="277"/>
      <c r="CF35" s="277"/>
      <c r="CG35" s="145"/>
      <c r="CH35" s="245"/>
      <c r="CI35" s="412"/>
      <c r="CJ35" s="145"/>
      <c r="CK35" s="145"/>
      <c r="CL35" s="145"/>
      <c r="CM35" s="277"/>
      <c r="CN35" s="277"/>
      <c r="CO35" s="145"/>
      <c r="CP35" s="245"/>
      <c r="CQ35" s="411"/>
      <c r="CR35" s="174"/>
      <c r="CS35" s="174"/>
      <c r="CT35" s="174"/>
      <c r="CU35" s="174">
        <f t="shared" si="11"/>
        <v>0</v>
      </c>
      <c r="CV35" s="174">
        <f t="shared" si="12"/>
        <v>0</v>
      </c>
      <c r="CW35" s="174"/>
      <c r="CX35" s="245" t="str">
        <f t="shared" si="4"/>
        <v>-</v>
      </c>
      <c r="CY35" s="414"/>
      <c r="CZ35" s="415"/>
      <c r="DA35" s="145"/>
      <c r="DB35" s="145"/>
      <c r="DC35" s="145"/>
      <c r="DD35" s="145"/>
      <c r="DE35" s="245"/>
      <c r="DF35" s="245"/>
      <c r="DG35" s="245"/>
      <c r="DH35" s="245"/>
      <c r="DI35" s="142"/>
      <c r="DJ35" s="118">
        <f t="shared" si="0"/>
        <v>0</v>
      </c>
      <c r="DK35" s="118">
        <f t="shared" si="1"/>
        <v>0</v>
      </c>
      <c r="DL35" s="118">
        <f t="shared" si="2"/>
        <v>0</v>
      </c>
      <c r="DM35" s="118">
        <f t="shared" si="3"/>
        <v>0</v>
      </c>
      <c r="DN35" s="477">
        <v>22.204944000000001</v>
      </c>
      <c r="DO35" s="119">
        <f t="shared" si="5"/>
        <v>22.204944000000001</v>
      </c>
      <c r="DX35" s="389">
        <f t="shared" si="6"/>
        <v>0</v>
      </c>
      <c r="DY35" s="389">
        <f t="shared" si="7"/>
        <v>0</v>
      </c>
      <c r="DZ35" s="389">
        <f t="shared" si="8"/>
        <v>0</v>
      </c>
    </row>
    <row r="36" spans="1:130" ht="15" customHeight="1">
      <c r="A36" s="579"/>
      <c r="B36" s="840" t="s">
        <v>1134</v>
      </c>
      <c r="C36" s="665" t="s">
        <v>1135</v>
      </c>
      <c r="D36" s="145"/>
      <c r="E36" s="145"/>
      <c r="F36" s="145"/>
      <c r="G36" s="145"/>
      <c r="H36" s="245"/>
      <c r="I36" s="205"/>
      <c r="J36" s="145"/>
      <c r="K36" s="145"/>
      <c r="L36" s="145"/>
      <c r="M36" s="145"/>
      <c r="N36" s="245"/>
      <c r="O36" s="412"/>
      <c r="P36" s="145"/>
      <c r="Q36" s="145"/>
      <c r="R36" s="145"/>
      <c r="S36" s="145"/>
      <c r="T36" s="245"/>
      <c r="U36" s="412"/>
      <c r="V36" s="145"/>
      <c r="W36" s="145"/>
      <c r="X36" s="145"/>
      <c r="Y36" s="277"/>
      <c r="Z36" s="174"/>
      <c r="AA36" s="145"/>
      <c r="AB36" s="245"/>
      <c r="AC36" s="412"/>
      <c r="AD36" s="145"/>
      <c r="AE36" s="145"/>
      <c r="AF36" s="145"/>
      <c r="AG36" s="277"/>
      <c r="AH36" s="174"/>
      <c r="AI36" s="145"/>
      <c r="AJ36" s="245"/>
      <c r="AK36" s="411"/>
      <c r="AL36" s="145"/>
      <c r="AM36" s="145"/>
      <c r="AN36" s="145"/>
      <c r="AO36" s="145"/>
      <c r="AP36" s="277"/>
      <c r="AQ36" s="277"/>
      <c r="AR36" s="145"/>
      <c r="AS36" s="245"/>
      <c r="AT36" s="411"/>
      <c r="AU36" s="145"/>
      <c r="AV36" s="145"/>
      <c r="AW36" s="145"/>
      <c r="AX36" s="277"/>
      <c r="AY36" s="277"/>
      <c r="AZ36" s="145"/>
      <c r="BA36" s="245"/>
      <c r="BB36" s="411"/>
      <c r="BC36" s="145"/>
      <c r="BD36" s="145"/>
      <c r="BE36" s="145"/>
      <c r="BF36" s="277"/>
      <c r="BG36" s="277"/>
      <c r="BH36" s="145"/>
      <c r="BI36" s="245"/>
      <c r="BJ36" s="411"/>
      <c r="BK36" s="145"/>
      <c r="BL36" s="145"/>
      <c r="BM36" s="145"/>
      <c r="BN36" s="145"/>
      <c r="BO36" s="277"/>
      <c r="BP36" s="277"/>
      <c r="BQ36" s="145"/>
      <c r="BR36" s="245"/>
      <c r="BS36" s="412"/>
      <c r="BT36" s="145"/>
      <c r="BU36" s="145"/>
      <c r="BV36" s="145"/>
      <c r="BW36" s="277"/>
      <c r="BX36" s="277"/>
      <c r="BY36" s="145"/>
      <c r="BZ36" s="245"/>
      <c r="CA36" s="412"/>
      <c r="CB36" s="145"/>
      <c r="CC36" s="145"/>
      <c r="CD36" s="145"/>
      <c r="CE36" s="277"/>
      <c r="CF36" s="277"/>
      <c r="CG36" s="145"/>
      <c r="CH36" s="245"/>
      <c r="CI36" s="412"/>
      <c r="CJ36" s="145"/>
      <c r="CK36" s="145"/>
      <c r="CL36" s="145"/>
      <c r="CM36" s="277"/>
      <c r="CN36" s="277"/>
      <c r="CO36" s="145"/>
      <c r="CP36" s="245"/>
      <c r="CQ36" s="411"/>
      <c r="CR36" s="174"/>
      <c r="CS36" s="174"/>
      <c r="CT36" s="174"/>
      <c r="CU36" s="174">
        <f t="shared" si="11"/>
        <v>0</v>
      </c>
      <c r="CV36" s="174">
        <f t="shared" si="12"/>
        <v>0</v>
      </c>
      <c r="CW36" s="174"/>
      <c r="CX36" s="245" t="str">
        <f t="shared" si="4"/>
        <v>-</v>
      </c>
      <c r="CY36" s="414"/>
      <c r="CZ36" s="415"/>
      <c r="DA36" s="145"/>
      <c r="DB36" s="145"/>
      <c r="DC36" s="145"/>
      <c r="DD36" s="145"/>
      <c r="DE36" s="245"/>
      <c r="DF36" s="245"/>
      <c r="DG36" s="245"/>
      <c r="DH36" s="245"/>
      <c r="DI36" s="142"/>
      <c r="DJ36" s="118">
        <f t="shared" si="0"/>
        <v>0</v>
      </c>
      <c r="DK36" s="118">
        <f t="shared" si="1"/>
        <v>0</v>
      </c>
      <c r="DL36" s="118">
        <f t="shared" si="2"/>
        <v>0</v>
      </c>
      <c r="DM36" s="118">
        <f t="shared" si="3"/>
        <v>0</v>
      </c>
      <c r="DN36" s="477">
        <f>0/(10^6)</f>
        <v>0</v>
      </c>
      <c r="DO36" s="119">
        <f t="shared" si="5"/>
        <v>0</v>
      </c>
      <c r="DX36" s="389">
        <f t="shared" si="6"/>
        <v>0</v>
      </c>
      <c r="DY36" s="389">
        <f t="shared" si="7"/>
        <v>0</v>
      </c>
      <c r="DZ36" s="389">
        <f t="shared" si="8"/>
        <v>0</v>
      </c>
    </row>
    <row r="37" spans="1:130" ht="15" customHeight="1">
      <c r="A37" s="2009"/>
      <c r="B37" s="840" t="s">
        <v>1136</v>
      </c>
      <c r="C37" s="665" t="s">
        <v>1137</v>
      </c>
      <c r="D37" s="145"/>
      <c r="E37" s="145"/>
      <c r="F37" s="145"/>
      <c r="G37" s="145"/>
      <c r="H37" s="245"/>
      <c r="I37" s="2005"/>
      <c r="J37" s="145"/>
      <c r="K37" s="145"/>
      <c r="L37" s="145"/>
      <c r="M37" s="145"/>
      <c r="N37" s="245"/>
      <c r="O37" s="412"/>
      <c r="P37" s="145"/>
      <c r="Q37" s="145"/>
      <c r="R37" s="145"/>
      <c r="S37" s="145"/>
      <c r="T37" s="245"/>
      <c r="U37" s="412"/>
      <c r="V37" s="145"/>
      <c r="W37" s="145"/>
      <c r="X37" s="145"/>
      <c r="Y37" s="277"/>
      <c r="Z37" s="174"/>
      <c r="AA37" s="145"/>
      <c r="AB37" s="245"/>
      <c r="AC37" s="412"/>
      <c r="AD37" s="145"/>
      <c r="AE37" s="145"/>
      <c r="AF37" s="145"/>
      <c r="AG37" s="277"/>
      <c r="AH37" s="174"/>
      <c r="AI37" s="145"/>
      <c r="AJ37" s="245"/>
      <c r="AK37" s="411"/>
      <c r="AL37" s="145"/>
      <c r="AM37" s="145"/>
      <c r="AN37" s="145"/>
      <c r="AO37" s="145"/>
      <c r="AP37" s="277"/>
      <c r="AQ37" s="277"/>
      <c r="AR37" s="145"/>
      <c r="AS37" s="245"/>
      <c r="AT37" s="411"/>
      <c r="AU37" s="145"/>
      <c r="AV37" s="145"/>
      <c r="AW37" s="145"/>
      <c r="AX37" s="277"/>
      <c r="AY37" s="277"/>
      <c r="AZ37" s="145"/>
      <c r="BA37" s="245"/>
      <c r="BB37" s="411"/>
      <c r="BC37" s="145"/>
      <c r="BD37" s="145"/>
      <c r="BE37" s="145"/>
      <c r="BF37" s="277"/>
      <c r="BG37" s="277"/>
      <c r="BH37" s="145"/>
      <c r="BI37" s="245"/>
      <c r="BJ37" s="411"/>
      <c r="BK37" s="145"/>
      <c r="BL37" s="145"/>
      <c r="BM37" s="145"/>
      <c r="BN37" s="145"/>
      <c r="BO37" s="277"/>
      <c r="BP37" s="277"/>
      <c r="BQ37" s="145"/>
      <c r="BR37" s="245"/>
      <c r="BS37" s="412"/>
      <c r="BT37" s="145"/>
      <c r="BU37" s="145"/>
      <c r="BV37" s="145"/>
      <c r="BW37" s="277"/>
      <c r="BX37" s="277"/>
      <c r="BY37" s="145"/>
      <c r="BZ37" s="245"/>
      <c r="CA37" s="412"/>
      <c r="CB37" s="145"/>
      <c r="CC37" s="145"/>
      <c r="CD37" s="145"/>
      <c r="CE37" s="277"/>
      <c r="CF37" s="277"/>
      <c r="CG37" s="145"/>
      <c r="CH37" s="245"/>
      <c r="CI37" s="412"/>
      <c r="CJ37" s="145"/>
      <c r="CK37" s="145"/>
      <c r="CL37" s="145"/>
      <c r="CM37" s="277"/>
      <c r="CN37" s="277"/>
      <c r="CO37" s="145"/>
      <c r="CP37" s="245"/>
      <c r="CQ37" s="411"/>
      <c r="CR37" s="174"/>
      <c r="CS37" s="174"/>
      <c r="CT37" s="174"/>
      <c r="CU37" s="174">
        <f t="shared" si="11"/>
        <v>0</v>
      </c>
      <c r="CV37" s="174">
        <f t="shared" si="12"/>
        <v>0</v>
      </c>
      <c r="CW37" s="174"/>
      <c r="CX37" s="245" t="str">
        <f t="shared" si="4"/>
        <v>-</v>
      </c>
      <c r="CY37" s="2006"/>
      <c r="CZ37" s="415"/>
      <c r="DA37" s="145"/>
      <c r="DB37" s="145"/>
      <c r="DC37" s="145"/>
      <c r="DD37" s="145"/>
      <c r="DE37" s="245" t="e">
        <f>+CZ37/DD37-1</f>
        <v>#DIV/0!</v>
      </c>
      <c r="DF37" s="245" t="e">
        <f>+DA37/DD37-1</f>
        <v>#DIV/0!</v>
      </c>
      <c r="DG37" s="245" t="e">
        <f>+DB37/DD37-1</f>
        <v>#DIV/0!</v>
      </c>
      <c r="DH37" s="245" t="e">
        <f>+DC37/DD37-1</f>
        <v>#DIV/0!</v>
      </c>
      <c r="DI37" s="142"/>
      <c r="DJ37" s="118">
        <f t="shared" si="0"/>
        <v>0</v>
      </c>
      <c r="DK37" s="118">
        <f t="shared" si="1"/>
        <v>0</v>
      </c>
      <c r="DL37" s="118">
        <f t="shared" si="2"/>
        <v>0</v>
      </c>
      <c r="DM37" s="118">
        <f t="shared" si="3"/>
        <v>0</v>
      </c>
      <c r="DN37" s="477">
        <v>364.63380000000001</v>
      </c>
      <c r="DO37" s="119">
        <f t="shared" si="5"/>
        <v>364.63380000000001</v>
      </c>
      <c r="DX37" s="389">
        <f t="shared" si="6"/>
        <v>0</v>
      </c>
      <c r="DY37" s="389">
        <f t="shared" si="7"/>
        <v>0</v>
      </c>
      <c r="DZ37" s="389">
        <f t="shared" si="8"/>
        <v>0</v>
      </c>
    </row>
    <row r="38" spans="1:130" ht="15" customHeight="1">
      <c r="A38" s="579"/>
      <c r="B38" s="840" t="s">
        <v>1138</v>
      </c>
      <c r="C38" s="665" t="s">
        <v>1139</v>
      </c>
      <c r="D38" s="145"/>
      <c r="E38" s="145"/>
      <c r="F38" s="145"/>
      <c r="G38" s="145"/>
      <c r="H38" s="245"/>
      <c r="I38" s="205"/>
      <c r="J38" s="145"/>
      <c r="K38" s="145"/>
      <c r="L38" s="145"/>
      <c r="M38" s="145"/>
      <c r="N38" s="245"/>
      <c r="O38" s="412"/>
      <c r="P38" s="145"/>
      <c r="Q38" s="145"/>
      <c r="R38" s="145"/>
      <c r="S38" s="145"/>
      <c r="T38" s="245"/>
      <c r="U38" s="412"/>
      <c r="V38" s="145"/>
      <c r="W38" s="145"/>
      <c r="X38" s="145"/>
      <c r="Y38" s="277"/>
      <c r="Z38" s="174"/>
      <c r="AA38" s="145"/>
      <c r="AB38" s="245"/>
      <c r="AC38" s="412"/>
      <c r="AD38" s="145"/>
      <c r="AE38" s="145"/>
      <c r="AF38" s="145"/>
      <c r="AG38" s="277"/>
      <c r="AH38" s="174"/>
      <c r="AI38" s="145"/>
      <c r="AJ38" s="245"/>
      <c r="AK38" s="411"/>
      <c r="AL38" s="145"/>
      <c r="AM38" s="145"/>
      <c r="AN38" s="145"/>
      <c r="AO38" s="145"/>
      <c r="AP38" s="277"/>
      <c r="AQ38" s="277"/>
      <c r="AR38" s="145"/>
      <c r="AS38" s="245"/>
      <c r="AT38" s="411"/>
      <c r="AU38" s="145"/>
      <c r="AV38" s="145"/>
      <c r="AW38" s="145"/>
      <c r="AX38" s="277"/>
      <c r="AY38" s="277"/>
      <c r="AZ38" s="145"/>
      <c r="BA38" s="245"/>
      <c r="BB38" s="411"/>
      <c r="BC38" s="145"/>
      <c r="BD38" s="145"/>
      <c r="BE38" s="145"/>
      <c r="BF38" s="277"/>
      <c r="BG38" s="277"/>
      <c r="BH38" s="145"/>
      <c r="BI38" s="245"/>
      <c r="BJ38" s="411"/>
      <c r="BK38" s="145"/>
      <c r="BL38" s="145"/>
      <c r="BM38" s="145"/>
      <c r="BN38" s="145"/>
      <c r="BO38" s="277"/>
      <c r="BP38" s="277"/>
      <c r="BQ38" s="145"/>
      <c r="BR38" s="245"/>
      <c r="BS38" s="412"/>
      <c r="BT38" s="145"/>
      <c r="BU38" s="145"/>
      <c r="BV38" s="145"/>
      <c r="BW38" s="277"/>
      <c r="BX38" s="277"/>
      <c r="BY38" s="145"/>
      <c r="BZ38" s="245"/>
      <c r="CA38" s="412"/>
      <c r="CB38" s="145"/>
      <c r="CC38" s="145"/>
      <c r="CD38" s="145"/>
      <c r="CE38" s="277"/>
      <c r="CF38" s="277"/>
      <c r="CG38" s="145"/>
      <c r="CH38" s="245"/>
      <c r="CI38" s="412"/>
      <c r="CJ38" s="145"/>
      <c r="CK38" s="145"/>
      <c r="CL38" s="145"/>
      <c r="CM38" s="277"/>
      <c r="CN38" s="277"/>
      <c r="CO38" s="145"/>
      <c r="CP38" s="245"/>
      <c r="CQ38" s="411"/>
      <c r="CR38" s="174"/>
      <c r="CS38" s="174"/>
      <c r="CT38" s="174"/>
      <c r="CU38" s="174">
        <f t="shared" si="11"/>
        <v>0</v>
      </c>
      <c r="CV38" s="174">
        <f t="shared" si="12"/>
        <v>0</v>
      </c>
      <c r="CW38" s="174"/>
      <c r="CX38" s="245" t="str">
        <f t="shared" si="4"/>
        <v>-</v>
      </c>
      <c r="CY38" s="414"/>
      <c r="CZ38" s="415"/>
      <c r="DA38" s="145"/>
      <c r="DB38" s="145"/>
      <c r="DC38" s="145"/>
      <c r="DD38" s="145"/>
      <c r="DE38" s="245"/>
      <c r="DF38" s="245"/>
      <c r="DG38" s="245"/>
      <c r="DH38" s="245"/>
      <c r="DI38" s="142"/>
      <c r="DJ38" s="118">
        <f t="shared" si="0"/>
        <v>0</v>
      </c>
      <c r="DK38" s="118">
        <f t="shared" si="1"/>
        <v>0</v>
      </c>
      <c r="DL38" s="118">
        <f t="shared" si="2"/>
        <v>0</v>
      </c>
      <c r="DM38" s="118">
        <f t="shared" si="3"/>
        <v>0</v>
      </c>
      <c r="DN38" s="477">
        <v>0</v>
      </c>
      <c r="DO38" s="119">
        <f t="shared" si="5"/>
        <v>0</v>
      </c>
      <c r="DX38" s="389">
        <f t="shared" si="6"/>
        <v>0</v>
      </c>
      <c r="DY38" s="389">
        <f t="shared" si="7"/>
        <v>0</v>
      </c>
      <c r="DZ38" s="389">
        <f t="shared" si="8"/>
        <v>0</v>
      </c>
    </row>
    <row r="39" spans="1:130" ht="15" customHeight="1">
      <c r="A39" s="579"/>
      <c r="B39" s="840" t="s">
        <v>1140</v>
      </c>
      <c r="C39" s="665" t="s">
        <v>1141</v>
      </c>
      <c r="D39" s="145"/>
      <c r="E39" s="145"/>
      <c r="F39" s="145"/>
      <c r="G39" s="145"/>
      <c r="H39" s="245"/>
      <c r="I39" s="205"/>
      <c r="J39" s="145"/>
      <c r="K39" s="145"/>
      <c r="L39" s="145"/>
      <c r="M39" s="145"/>
      <c r="N39" s="245"/>
      <c r="O39" s="412"/>
      <c r="P39" s="145"/>
      <c r="Q39" s="145"/>
      <c r="R39" s="145"/>
      <c r="S39" s="145"/>
      <c r="T39" s="245"/>
      <c r="U39" s="412"/>
      <c r="V39" s="145"/>
      <c r="W39" s="145"/>
      <c r="X39" s="145"/>
      <c r="Y39" s="277"/>
      <c r="Z39" s="174"/>
      <c r="AA39" s="145"/>
      <c r="AB39" s="245"/>
      <c r="AC39" s="412"/>
      <c r="AD39" s="145"/>
      <c r="AE39" s="145"/>
      <c r="AF39" s="145"/>
      <c r="AG39" s="277"/>
      <c r="AH39" s="174"/>
      <c r="AI39" s="145"/>
      <c r="AJ39" s="245"/>
      <c r="AK39" s="411"/>
      <c r="AL39" s="145"/>
      <c r="AM39" s="145"/>
      <c r="AN39" s="145"/>
      <c r="AO39" s="145"/>
      <c r="AP39" s="277"/>
      <c r="AQ39" s="277"/>
      <c r="AR39" s="145"/>
      <c r="AS39" s="245"/>
      <c r="AT39" s="411"/>
      <c r="AU39" s="145"/>
      <c r="AV39" s="145"/>
      <c r="AW39" s="145"/>
      <c r="AX39" s="277"/>
      <c r="AY39" s="277"/>
      <c r="AZ39" s="145"/>
      <c r="BA39" s="245"/>
      <c r="BB39" s="411"/>
      <c r="BC39" s="145"/>
      <c r="BD39" s="145"/>
      <c r="BE39" s="145"/>
      <c r="BF39" s="277"/>
      <c r="BG39" s="277"/>
      <c r="BH39" s="145"/>
      <c r="BI39" s="245"/>
      <c r="BJ39" s="411"/>
      <c r="BK39" s="145"/>
      <c r="BL39" s="145"/>
      <c r="BM39" s="145"/>
      <c r="BN39" s="145"/>
      <c r="BO39" s="277"/>
      <c r="BP39" s="277"/>
      <c r="BQ39" s="145"/>
      <c r="BR39" s="245"/>
      <c r="BS39" s="412"/>
      <c r="BT39" s="145"/>
      <c r="BU39" s="145"/>
      <c r="BV39" s="145"/>
      <c r="BW39" s="277"/>
      <c r="BX39" s="277"/>
      <c r="BY39" s="145"/>
      <c r="BZ39" s="245"/>
      <c r="CA39" s="412"/>
      <c r="CB39" s="145"/>
      <c r="CC39" s="145"/>
      <c r="CD39" s="145"/>
      <c r="CE39" s="277"/>
      <c r="CF39" s="277"/>
      <c r="CG39" s="145"/>
      <c r="CH39" s="245"/>
      <c r="CI39" s="412"/>
      <c r="CJ39" s="145"/>
      <c r="CK39" s="145"/>
      <c r="CL39" s="145"/>
      <c r="CM39" s="277"/>
      <c r="CN39" s="277"/>
      <c r="CO39" s="145"/>
      <c r="CP39" s="245"/>
      <c r="CQ39" s="411"/>
      <c r="CR39" s="174"/>
      <c r="CS39" s="174"/>
      <c r="CT39" s="174"/>
      <c r="CU39" s="174">
        <f t="shared" si="11"/>
        <v>0</v>
      </c>
      <c r="CV39" s="174">
        <f t="shared" si="12"/>
        <v>0</v>
      </c>
      <c r="CW39" s="174"/>
      <c r="CX39" s="245" t="str">
        <f t="shared" si="4"/>
        <v>-</v>
      </c>
      <c r="CY39" s="414"/>
      <c r="CZ39" s="415"/>
      <c r="DA39" s="145"/>
      <c r="DB39" s="145"/>
      <c r="DC39" s="145"/>
      <c r="DD39" s="145"/>
      <c r="DE39" s="245"/>
      <c r="DF39" s="245"/>
      <c r="DG39" s="245"/>
      <c r="DH39" s="245"/>
      <c r="DI39" s="142"/>
      <c r="DJ39" s="118">
        <f t="shared" si="0"/>
        <v>0</v>
      </c>
      <c r="DK39" s="118">
        <f t="shared" si="1"/>
        <v>0</v>
      </c>
      <c r="DL39" s="118">
        <f t="shared" si="2"/>
        <v>0</v>
      </c>
      <c r="DM39" s="118">
        <f t="shared" si="3"/>
        <v>0</v>
      </c>
      <c r="DN39" s="477">
        <v>2.806203</v>
      </c>
      <c r="DO39" s="119">
        <f t="shared" si="5"/>
        <v>2.806203</v>
      </c>
      <c r="DX39" s="389">
        <f t="shared" si="6"/>
        <v>0</v>
      </c>
      <c r="DY39" s="389">
        <f t="shared" si="7"/>
        <v>0</v>
      </c>
      <c r="DZ39" s="389">
        <f t="shared" si="8"/>
        <v>0</v>
      </c>
    </row>
    <row r="40" spans="1:130" ht="15" customHeight="1">
      <c r="A40" s="579"/>
      <c r="B40" s="840" t="s">
        <v>1142</v>
      </c>
      <c r="C40" s="665" t="s">
        <v>1143</v>
      </c>
      <c r="D40" s="410"/>
      <c r="E40" s="145"/>
      <c r="F40" s="145"/>
      <c r="G40" s="145"/>
      <c r="H40" s="245"/>
      <c r="I40" s="205"/>
      <c r="J40" s="410"/>
      <c r="K40" s="145"/>
      <c r="L40" s="145"/>
      <c r="M40" s="145"/>
      <c r="N40" s="245"/>
      <c r="O40" s="412"/>
      <c r="P40" s="410"/>
      <c r="Q40" s="145"/>
      <c r="R40" s="145"/>
      <c r="S40" s="145"/>
      <c r="T40" s="245"/>
      <c r="U40" s="412"/>
      <c r="V40" s="410"/>
      <c r="W40" s="145"/>
      <c r="X40" s="145"/>
      <c r="Y40" s="277"/>
      <c r="Z40" s="174"/>
      <c r="AA40" s="145"/>
      <c r="AB40" s="245"/>
      <c r="AC40" s="412"/>
      <c r="AD40" s="410"/>
      <c r="AE40" s="145"/>
      <c r="AF40" s="145"/>
      <c r="AG40" s="277"/>
      <c r="AH40" s="174"/>
      <c r="AI40" s="145"/>
      <c r="AJ40" s="245"/>
      <c r="AK40" s="411"/>
      <c r="AL40" s="410"/>
      <c r="AM40" s="145"/>
      <c r="AN40" s="145"/>
      <c r="AO40" s="145"/>
      <c r="AP40" s="277"/>
      <c r="AQ40" s="277"/>
      <c r="AR40" s="145"/>
      <c r="AS40" s="245"/>
      <c r="AT40" s="411"/>
      <c r="AU40" s="410"/>
      <c r="AV40" s="145"/>
      <c r="AW40" s="145"/>
      <c r="AX40" s="277"/>
      <c r="AY40" s="277"/>
      <c r="AZ40" s="145"/>
      <c r="BA40" s="245"/>
      <c r="BB40" s="411"/>
      <c r="BC40" s="410"/>
      <c r="BD40" s="145"/>
      <c r="BE40" s="145"/>
      <c r="BF40" s="277"/>
      <c r="BG40" s="277"/>
      <c r="BH40" s="145"/>
      <c r="BI40" s="245"/>
      <c r="BJ40" s="411"/>
      <c r="BK40" s="410"/>
      <c r="BL40" s="145"/>
      <c r="BM40" s="145"/>
      <c r="BN40" s="145"/>
      <c r="BO40" s="277"/>
      <c r="BP40" s="277"/>
      <c r="BQ40" s="145"/>
      <c r="BR40" s="245"/>
      <c r="BS40" s="412"/>
      <c r="BT40" s="410"/>
      <c r="BU40" s="145"/>
      <c r="BV40" s="145"/>
      <c r="BW40" s="277"/>
      <c r="BX40" s="277"/>
      <c r="BY40" s="145"/>
      <c r="BZ40" s="245"/>
      <c r="CA40" s="412"/>
      <c r="CB40" s="410"/>
      <c r="CC40" s="145"/>
      <c r="CD40" s="145"/>
      <c r="CE40" s="277"/>
      <c r="CF40" s="277"/>
      <c r="CG40" s="145"/>
      <c r="CH40" s="245"/>
      <c r="CI40" s="412"/>
      <c r="CJ40" s="410"/>
      <c r="CK40" s="145"/>
      <c r="CL40" s="145"/>
      <c r="CM40" s="277"/>
      <c r="CN40" s="277"/>
      <c r="CO40" s="145"/>
      <c r="CP40" s="245"/>
      <c r="CQ40" s="411"/>
      <c r="CR40" s="174"/>
      <c r="CS40" s="174"/>
      <c r="CT40" s="174"/>
      <c r="CU40" s="174">
        <f t="shared" si="11"/>
        <v>0</v>
      </c>
      <c r="CV40" s="174">
        <f t="shared" si="12"/>
        <v>0</v>
      </c>
      <c r="CW40" s="174"/>
      <c r="CX40" s="245" t="str">
        <f t="shared" si="4"/>
        <v>-</v>
      </c>
      <c r="CY40" s="414"/>
      <c r="CZ40" s="415"/>
      <c r="DA40" s="145"/>
      <c r="DB40" s="145"/>
      <c r="DC40" s="145"/>
      <c r="DD40" s="145"/>
      <c r="DE40" s="245" t="e">
        <f>+CZ40/DD40-1</f>
        <v>#DIV/0!</v>
      </c>
      <c r="DF40" s="245" t="e">
        <f>+DA40/DD40-1</f>
        <v>#DIV/0!</v>
      </c>
      <c r="DG40" s="245" t="e">
        <f>+DB40/DD40-1</f>
        <v>#DIV/0!</v>
      </c>
      <c r="DH40" s="245" t="e">
        <f>+DC40/DD40-1</f>
        <v>#DIV/0!</v>
      </c>
      <c r="DI40" s="142"/>
      <c r="DJ40" s="118">
        <f t="shared" si="0"/>
        <v>0</v>
      </c>
      <c r="DK40" s="118">
        <f t="shared" si="1"/>
        <v>0</v>
      </c>
      <c r="DL40" s="118">
        <f t="shared" si="2"/>
        <v>0</v>
      </c>
      <c r="DM40" s="118">
        <f t="shared" si="3"/>
        <v>0</v>
      </c>
      <c r="DN40" s="2019">
        <v>7.2941909999999996</v>
      </c>
      <c r="DO40" s="119">
        <f t="shared" si="5"/>
        <v>7.2941909999999996</v>
      </c>
      <c r="DX40" s="389">
        <f t="shared" si="6"/>
        <v>0</v>
      </c>
      <c r="DY40" s="389">
        <f t="shared" si="7"/>
        <v>0</v>
      </c>
      <c r="DZ40" s="389">
        <f t="shared" si="8"/>
        <v>0</v>
      </c>
    </row>
    <row r="41" spans="1:130" ht="15" customHeight="1">
      <c r="A41" s="589"/>
      <c r="B41" s="869" t="s">
        <v>1144</v>
      </c>
      <c r="C41" s="665" t="s">
        <v>1145</v>
      </c>
      <c r="D41" s="534"/>
      <c r="E41" s="2013"/>
      <c r="F41" s="2013"/>
      <c r="G41" s="2013"/>
      <c r="H41" s="535"/>
      <c r="I41" s="2020"/>
      <c r="J41" s="534"/>
      <c r="K41" s="2013"/>
      <c r="L41" s="2013"/>
      <c r="M41" s="2013"/>
      <c r="N41" s="535"/>
      <c r="O41" s="1271"/>
      <c r="P41" s="534"/>
      <c r="Q41" s="2013"/>
      <c r="R41" s="2013"/>
      <c r="S41" s="2013"/>
      <c r="T41" s="535"/>
      <c r="U41" s="1271"/>
      <c r="V41" s="534"/>
      <c r="W41" s="2013"/>
      <c r="X41" s="2013"/>
      <c r="Y41" s="277"/>
      <c r="Z41" s="2013"/>
      <c r="AA41" s="2013"/>
      <c r="AB41" s="535"/>
      <c r="AC41" s="1271"/>
      <c r="AD41" s="534"/>
      <c r="AE41" s="2013"/>
      <c r="AF41" s="2013"/>
      <c r="AG41" s="277"/>
      <c r="AH41" s="2013"/>
      <c r="AI41" s="2013"/>
      <c r="AJ41" s="535"/>
      <c r="AK41" s="1068"/>
      <c r="AL41" s="534"/>
      <c r="AM41" s="2013"/>
      <c r="AN41" s="2013"/>
      <c r="AO41" s="2013"/>
      <c r="AP41" s="277"/>
      <c r="AQ41" s="277"/>
      <c r="AR41" s="2013"/>
      <c r="AS41" s="535"/>
      <c r="AT41" s="1068"/>
      <c r="AU41" s="534"/>
      <c r="AV41" s="2013"/>
      <c r="AW41" s="2013"/>
      <c r="AX41" s="2013"/>
      <c r="AY41" s="2013"/>
      <c r="AZ41" s="2013"/>
      <c r="BA41" s="535"/>
      <c r="BB41" s="1068"/>
      <c r="BC41" s="534"/>
      <c r="BD41" s="2013"/>
      <c r="BE41" s="2013"/>
      <c r="BF41" s="2013"/>
      <c r="BG41" s="2013"/>
      <c r="BH41" s="2013"/>
      <c r="BI41" s="535"/>
      <c r="BJ41" s="1068"/>
      <c r="BK41" s="534"/>
      <c r="BL41" s="2013"/>
      <c r="BM41" s="2013"/>
      <c r="BN41" s="2013"/>
      <c r="BO41" s="2013"/>
      <c r="BP41" s="2013"/>
      <c r="BQ41" s="2013"/>
      <c r="BR41" s="535"/>
      <c r="BS41" s="1271"/>
      <c r="BT41" s="534"/>
      <c r="BU41" s="2013"/>
      <c r="BV41" s="2013"/>
      <c r="BW41" s="2013"/>
      <c r="BX41" s="2013"/>
      <c r="BY41" s="2013"/>
      <c r="BZ41" s="535"/>
      <c r="CA41" s="1271"/>
      <c r="CB41" s="534"/>
      <c r="CC41" s="2013"/>
      <c r="CD41" s="2013"/>
      <c r="CE41" s="2013"/>
      <c r="CF41" s="2013"/>
      <c r="CG41" s="2013"/>
      <c r="CH41" s="535"/>
      <c r="CI41" s="1271"/>
      <c r="CJ41" s="534"/>
      <c r="CK41" s="2013"/>
      <c r="CL41" s="2013"/>
      <c r="CM41" s="2013"/>
      <c r="CN41" s="2013"/>
      <c r="CO41" s="2013"/>
      <c r="CP41" s="535"/>
      <c r="CQ41" s="1068"/>
      <c r="CR41" s="2013"/>
      <c r="CS41" s="2013"/>
      <c r="CT41" s="2013"/>
      <c r="CU41" s="2013">
        <f t="shared" si="11"/>
        <v>0</v>
      </c>
      <c r="CV41" s="2013">
        <f t="shared" si="12"/>
        <v>0</v>
      </c>
      <c r="CW41" s="2013"/>
      <c r="CX41" s="236" t="str">
        <f t="shared" si="4"/>
        <v>-</v>
      </c>
      <c r="CY41" s="2021"/>
      <c r="CZ41" s="2022"/>
      <c r="DA41" s="2023"/>
      <c r="DB41" s="2023"/>
      <c r="DC41" s="2023"/>
      <c r="DD41" s="2023"/>
      <c r="DE41" s="1272" t="e">
        <f>+CZ41/DD41-1</f>
        <v>#DIV/0!</v>
      </c>
      <c r="DF41" s="1272" t="e">
        <f>+DA41/DD41-1</f>
        <v>#DIV/0!</v>
      </c>
      <c r="DG41" s="1272" t="e">
        <f>+DB41/DD41-1</f>
        <v>#DIV/0!</v>
      </c>
      <c r="DH41" s="1272" t="e">
        <f>+DC41/DD41-1</f>
        <v>#DIV/0!</v>
      </c>
      <c r="DI41" s="142"/>
      <c r="DJ41" s="118">
        <f t="shared" si="0"/>
        <v>0</v>
      </c>
      <c r="DK41" s="118">
        <f t="shared" si="1"/>
        <v>0</v>
      </c>
      <c r="DL41" s="118">
        <f t="shared" si="2"/>
        <v>0</v>
      </c>
      <c r="DM41" s="118">
        <f t="shared" si="3"/>
        <v>0</v>
      </c>
      <c r="DN41" s="2015">
        <v>28.939399999999999</v>
      </c>
      <c r="DO41" s="119">
        <f t="shared" si="5"/>
        <v>28.939399999999999</v>
      </c>
      <c r="DX41" s="389">
        <f t="shared" ref="DX41:DX72" si="13">(CS41-CZ41)*10^6</f>
        <v>0</v>
      </c>
      <c r="DY41" s="389">
        <f t="shared" ref="DY41:DY72" si="14">(CT41-DC41)*10^6</f>
        <v>0</v>
      </c>
      <c r="DZ41" s="389">
        <f t="shared" ref="DZ41:DZ72" si="15">(CW41-DD41)*10^6</f>
        <v>0</v>
      </c>
    </row>
    <row r="42" spans="1:130" ht="30" customHeight="1">
      <c r="DA42" s="47"/>
      <c r="DI42" s="142"/>
      <c r="DX42" s="389">
        <f t="shared" si="13"/>
        <v>0</v>
      </c>
      <c r="DY42" s="389">
        <f t="shared" si="14"/>
        <v>0</v>
      </c>
      <c r="DZ42" s="389">
        <f t="shared" si="15"/>
        <v>0</v>
      </c>
    </row>
    <row r="43" spans="1:130" ht="23.25" customHeight="1"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  <c r="CO43" s="259"/>
      <c r="CP43" s="259"/>
      <c r="CQ43" s="259"/>
      <c r="CR43" s="2024"/>
      <c r="CS43" s="2024"/>
      <c r="CT43" s="2024"/>
      <c r="CU43" s="244"/>
      <c r="CV43" s="244"/>
      <c r="CW43" s="268"/>
      <c r="CX43" s="259"/>
      <c r="CY43" s="25"/>
      <c r="CZ43" s="268"/>
      <c r="DA43" s="268"/>
      <c r="DB43" s="268"/>
      <c r="DC43" s="268"/>
      <c r="DD43" s="243"/>
      <c r="DI43" s="142"/>
      <c r="DX43" s="389">
        <f t="shared" si="13"/>
        <v>0</v>
      </c>
      <c r="DY43" s="389">
        <f t="shared" si="14"/>
        <v>0</v>
      </c>
      <c r="DZ43" s="389">
        <f t="shared" si="15"/>
        <v>0</v>
      </c>
    </row>
    <row r="44" spans="1:130" ht="20.25" customHeight="1"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  <c r="CO44" s="259"/>
      <c r="CP44" s="259"/>
      <c r="CQ44" s="259"/>
      <c r="CR44" s="2024"/>
      <c r="CS44" s="2024"/>
      <c r="CT44" s="630"/>
      <c r="CU44" s="630"/>
      <c r="CV44" s="630"/>
      <c r="CW44" s="630"/>
      <c r="CX44" s="259"/>
      <c r="CY44" s="25"/>
      <c r="CZ44" s="630"/>
      <c r="DA44" s="630"/>
      <c r="DB44" s="630"/>
      <c r="DC44" s="630"/>
      <c r="DD44" s="2025"/>
      <c r="DI44" s="142"/>
      <c r="DX44" s="389">
        <f t="shared" si="13"/>
        <v>0</v>
      </c>
      <c r="DY44" s="389">
        <f t="shared" si="14"/>
        <v>0</v>
      </c>
      <c r="DZ44" s="389">
        <f t="shared" si="15"/>
        <v>0</v>
      </c>
    </row>
    <row r="45" spans="1:130"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  <c r="CO45" s="259"/>
      <c r="CP45" s="259"/>
      <c r="CQ45" s="259"/>
      <c r="CR45" s="630"/>
      <c r="CS45" s="630"/>
      <c r="CT45" s="630"/>
      <c r="CU45" s="630"/>
      <c r="CV45" s="630"/>
      <c r="CW45" s="630"/>
      <c r="CX45" s="259"/>
      <c r="CY45" s="25"/>
      <c r="CZ45" s="630"/>
      <c r="DA45" s="630"/>
      <c r="DB45" s="630"/>
      <c r="DC45" s="630"/>
      <c r="DD45" s="2025"/>
      <c r="DI45" s="142"/>
      <c r="DX45" s="389">
        <f t="shared" si="13"/>
        <v>0</v>
      </c>
      <c r="DY45" s="389">
        <f t="shared" si="14"/>
        <v>0</v>
      </c>
      <c r="DZ45" s="389">
        <f t="shared" si="15"/>
        <v>0</v>
      </c>
    </row>
    <row r="46" spans="1:130"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  <c r="CO46" s="259"/>
      <c r="CP46" s="259"/>
      <c r="CQ46" s="259"/>
      <c r="CR46" s="630"/>
      <c r="CS46" s="630"/>
      <c r="CT46" s="630"/>
      <c r="CU46" s="630"/>
      <c r="CV46" s="630"/>
      <c r="CW46" s="630"/>
      <c r="CX46" s="259"/>
      <c r="CY46" s="25"/>
      <c r="CZ46" s="630"/>
      <c r="DA46" s="630"/>
      <c r="DB46" s="630"/>
      <c r="DC46" s="630"/>
      <c r="DD46" s="2025"/>
      <c r="DI46" s="142"/>
      <c r="DX46" s="389">
        <f t="shared" si="13"/>
        <v>0</v>
      </c>
      <c r="DY46" s="389">
        <f t="shared" si="14"/>
        <v>0</v>
      </c>
      <c r="DZ46" s="389">
        <f t="shared" si="15"/>
        <v>0</v>
      </c>
    </row>
    <row r="47" spans="1:130"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  <c r="CO47" s="259"/>
      <c r="CP47" s="259"/>
      <c r="CQ47" s="259"/>
      <c r="CR47" s="630"/>
      <c r="CS47" s="630"/>
      <c r="CT47" s="630"/>
      <c r="CU47" s="630"/>
      <c r="CV47" s="630"/>
      <c r="CW47" s="630"/>
      <c r="CX47" s="259"/>
      <c r="CY47" s="25"/>
      <c r="CZ47" s="630"/>
      <c r="DA47" s="630"/>
      <c r="DB47" s="630"/>
      <c r="DC47" s="630"/>
      <c r="DD47" s="2025"/>
      <c r="DX47" s="389">
        <f t="shared" si="13"/>
        <v>0</v>
      </c>
      <c r="DY47" s="389">
        <f t="shared" si="14"/>
        <v>0</v>
      </c>
      <c r="DZ47" s="389">
        <f t="shared" si="15"/>
        <v>0</v>
      </c>
    </row>
    <row r="48" spans="1:130" ht="12.75" customHeight="1">
      <c r="B48" t="s">
        <v>1146</v>
      </c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  <c r="CO48" s="259"/>
      <c r="CP48" s="259"/>
      <c r="CQ48" s="259"/>
      <c r="CR48" s="630"/>
      <c r="CS48" s="630"/>
      <c r="CT48" s="630"/>
      <c r="CU48" s="630"/>
      <c r="CV48" s="630"/>
      <c r="CW48" s="630"/>
      <c r="CX48" s="259"/>
      <c r="CY48" s="25"/>
      <c r="CZ48" s="630"/>
      <c r="DA48" s="630"/>
      <c r="DB48" s="630"/>
      <c r="DC48" s="630"/>
      <c r="DD48" s="2025"/>
      <c r="DX48" s="389">
        <f t="shared" si="13"/>
        <v>0</v>
      </c>
      <c r="DY48" s="389">
        <f t="shared" si="14"/>
        <v>0</v>
      </c>
      <c r="DZ48" s="389">
        <f t="shared" si="15"/>
        <v>0</v>
      </c>
    </row>
    <row r="49" spans="2:130" ht="12.75" customHeight="1">
      <c r="B49" t="s">
        <v>1147</v>
      </c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  <c r="CO49" s="259"/>
      <c r="CP49" s="259"/>
      <c r="CQ49" s="259"/>
      <c r="CR49" s="630"/>
      <c r="CS49" s="630"/>
      <c r="CT49" s="630"/>
      <c r="CU49" s="630"/>
      <c r="CV49" s="630"/>
      <c r="CW49" s="630"/>
      <c r="CX49" s="259"/>
      <c r="CY49" s="25"/>
      <c r="CZ49" s="630"/>
      <c r="DA49" s="630"/>
      <c r="DB49" s="630"/>
      <c r="DC49" s="630"/>
      <c r="DD49" s="2025"/>
      <c r="DX49" s="389">
        <f t="shared" si="13"/>
        <v>0</v>
      </c>
      <c r="DY49" s="389">
        <f t="shared" si="14"/>
        <v>0</v>
      </c>
      <c r="DZ49" s="389">
        <f t="shared" si="15"/>
        <v>0</v>
      </c>
    </row>
    <row r="50" spans="2:130" ht="12.75" customHeight="1">
      <c r="B50" t="s">
        <v>1148</v>
      </c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  <c r="CO50" s="259"/>
      <c r="CP50" s="259"/>
      <c r="CQ50" s="259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156"/>
      <c r="DX50" s="389">
        <f t="shared" si="13"/>
        <v>0</v>
      </c>
      <c r="DY50" s="389">
        <f t="shared" si="14"/>
        <v>0</v>
      </c>
      <c r="DZ50" s="389">
        <f t="shared" si="15"/>
        <v>0</v>
      </c>
    </row>
    <row r="51" spans="2:130" ht="12.75" customHeight="1">
      <c r="B51" t="s">
        <v>1149</v>
      </c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  <c r="CO51" s="259"/>
      <c r="CP51" s="259"/>
      <c r="CQ51" s="259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156"/>
      <c r="DX51" s="389">
        <f t="shared" si="13"/>
        <v>0</v>
      </c>
      <c r="DY51" s="389">
        <f t="shared" si="14"/>
        <v>0</v>
      </c>
      <c r="DZ51" s="389">
        <f t="shared" si="15"/>
        <v>0</v>
      </c>
    </row>
    <row r="52" spans="2:130" ht="12.75" customHeight="1">
      <c r="B52" t="s">
        <v>1150</v>
      </c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  <c r="CO52" s="259"/>
      <c r="CP52" s="259"/>
      <c r="CQ52" s="259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156"/>
      <c r="DX52" s="389">
        <f t="shared" si="13"/>
        <v>0</v>
      </c>
      <c r="DY52" s="389">
        <f t="shared" si="14"/>
        <v>0</v>
      </c>
      <c r="DZ52" s="389">
        <f t="shared" si="15"/>
        <v>0</v>
      </c>
    </row>
    <row r="53" spans="2:130" ht="12.75" customHeight="1">
      <c r="B53" t="s">
        <v>1151</v>
      </c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  <c r="CO53" s="259"/>
      <c r="CP53" s="259"/>
      <c r="CQ53" s="259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156"/>
      <c r="DX53" s="389">
        <f t="shared" si="13"/>
        <v>0</v>
      </c>
      <c r="DY53" s="389">
        <f t="shared" si="14"/>
        <v>0</v>
      </c>
      <c r="DZ53" s="389">
        <f t="shared" si="15"/>
        <v>0</v>
      </c>
    </row>
    <row r="54" spans="2:130" ht="12.75" customHeight="1">
      <c r="B54" t="s">
        <v>1152</v>
      </c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  <c r="CO54" s="259"/>
      <c r="CP54" s="259"/>
      <c r="CQ54" s="259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156"/>
      <c r="DX54" s="389">
        <f t="shared" si="13"/>
        <v>0</v>
      </c>
      <c r="DY54" s="389">
        <f t="shared" si="14"/>
        <v>0</v>
      </c>
      <c r="DZ54" s="389">
        <f t="shared" si="15"/>
        <v>0</v>
      </c>
    </row>
    <row r="55" spans="2:130" ht="12.75" customHeight="1">
      <c r="B55" t="s">
        <v>1153</v>
      </c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  <c r="CO55" s="259"/>
      <c r="CP55" s="259"/>
      <c r="CQ55" s="259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156"/>
      <c r="DX55" s="389">
        <f t="shared" si="13"/>
        <v>0</v>
      </c>
      <c r="DY55" s="389">
        <f t="shared" si="14"/>
        <v>0</v>
      </c>
      <c r="DZ55" s="389">
        <f t="shared" si="15"/>
        <v>0</v>
      </c>
    </row>
    <row r="56" spans="2:130" ht="12.75" customHeight="1"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  <c r="CO56" s="259"/>
      <c r="CP56" s="259"/>
      <c r="CQ56" s="259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156"/>
      <c r="DX56" s="389">
        <f t="shared" si="13"/>
        <v>0</v>
      </c>
      <c r="DY56" s="389">
        <f t="shared" si="14"/>
        <v>0</v>
      </c>
      <c r="DZ56" s="389">
        <f t="shared" si="15"/>
        <v>0</v>
      </c>
    </row>
    <row r="57" spans="2:130" ht="12.75" customHeight="1"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  <c r="CO57" s="259"/>
      <c r="CP57" s="259"/>
      <c r="CQ57" s="259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156"/>
      <c r="DX57" s="389">
        <f t="shared" si="13"/>
        <v>0</v>
      </c>
      <c r="DY57" s="389">
        <f t="shared" si="14"/>
        <v>0</v>
      </c>
      <c r="DZ57" s="389">
        <f t="shared" si="15"/>
        <v>0</v>
      </c>
    </row>
    <row r="58" spans="2:130"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  <c r="CO58" s="259"/>
      <c r="CP58" s="259"/>
      <c r="CQ58" s="259"/>
      <c r="CR58" s="630"/>
      <c r="CS58" s="630"/>
      <c r="CT58" s="630"/>
      <c r="CU58" s="630"/>
      <c r="CV58" s="630"/>
      <c r="CW58" s="630"/>
      <c r="CX58" s="259"/>
      <c r="CY58" s="25"/>
      <c r="CZ58" s="630"/>
      <c r="DA58" s="630"/>
      <c r="DB58" s="630"/>
      <c r="DC58" s="630"/>
      <c r="DD58" s="2025"/>
      <c r="DX58" s="389">
        <f t="shared" si="13"/>
        <v>0</v>
      </c>
      <c r="DY58" s="389">
        <f t="shared" si="14"/>
        <v>0</v>
      </c>
      <c r="DZ58" s="389">
        <f t="shared" si="15"/>
        <v>0</v>
      </c>
    </row>
    <row r="59" spans="2:130"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  <c r="CO59" s="259"/>
      <c r="CP59" s="259"/>
      <c r="CQ59" s="259"/>
      <c r="CR59" s="630"/>
      <c r="CS59" s="630"/>
      <c r="CT59" s="630"/>
      <c r="CU59" s="630"/>
      <c r="CV59" s="630"/>
      <c r="CW59" s="630"/>
      <c r="CX59" s="259"/>
      <c r="CY59" s="25"/>
      <c r="CZ59" s="630"/>
      <c r="DA59" s="630"/>
      <c r="DB59" s="630"/>
      <c r="DC59" s="630"/>
      <c r="DD59" s="2025"/>
      <c r="DX59" s="389">
        <f t="shared" si="13"/>
        <v>0</v>
      </c>
      <c r="DY59" s="389">
        <f t="shared" si="14"/>
        <v>0</v>
      </c>
      <c r="DZ59" s="389">
        <f t="shared" si="15"/>
        <v>0</v>
      </c>
    </row>
    <row r="60" spans="2:130"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  <c r="CO60" s="259"/>
      <c r="CP60" s="259"/>
      <c r="CQ60" s="259"/>
      <c r="CR60" s="630"/>
      <c r="CS60" s="630"/>
      <c r="CT60" s="630"/>
      <c r="CU60" s="630"/>
      <c r="CV60" s="630"/>
      <c r="CW60" s="630"/>
      <c r="CX60" s="259"/>
      <c r="CY60" s="25"/>
      <c r="CZ60" s="630"/>
      <c r="DA60" s="630"/>
      <c r="DB60" s="630"/>
      <c r="DC60" s="630"/>
      <c r="DD60" s="2025"/>
      <c r="DX60" s="389">
        <f t="shared" si="13"/>
        <v>0</v>
      </c>
      <c r="DY60" s="389">
        <f t="shared" si="14"/>
        <v>0</v>
      </c>
      <c r="DZ60" s="389">
        <f t="shared" si="15"/>
        <v>0</v>
      </c>
    </row>
    <row r="61" spans="2:130"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  <c r="CO61" s="259"/>
      <c r="CP61" s="259"/>
      <c r="CQ61" s="259"/>
      <c r="CR61" s="630"/>
      <c r="CS61" s="630"/>
      <c r="CT61" s="630"/>
      <c r="CU61" s="630"/>
      <c r="CV61" s="630"/>
      <c r="CW61" s="630"/>
      <c r="CX61" s="259"/>
      <c r="CY61" s="25"/>
      <c r="CZ61" s="630"/>
      <c r="DA61" s="630"/>
      <c r="DB61" s="630"/>
      <c r="DC61" s="630"/>
      <c r="DD61" s="2025"/>
      <c r="DX61" s="389">
        <f t="shared" si="13"/>
        <v>0</v>
      </c>
      <c r="DY61" s="389">
        <f t="shared" si="14"/>
        <v>0</v>
      </c>
      <c r="DZ61" s="389">
        <f t="shared" si="15"/>
        <v>0</v>
      </c>
    </row>
    <row r="62" spans="2:130"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  <c r="CO62" s="259"/>
      <c r="CP62" s="259"/>
      <c r="CQ62" s="259"/>
      <c r="CR62" s="630"/>
      <c r="CS62" s="630"/>
      <c r="CT62" s="630"/>
      <c r="CU62" s="630"/>
      <c r="CV62" s="630"/>
      <c r="CW62" s="630"/>
      <c r="CX62" s="259"/>
      <c r="CY62" s="25"/>
      <c r="CZ62" s="630"/>
      <c r="DA62" s="630"/>
      <c r="DB62" s="630"/>
      <c r="DC62" s="630"/>
      <c r="DD62" s="2025"/>
      <c r="DX62" s="389">
        <f t="shared" si="13"/>
        <v>0</v>
      </c>
      <c r="DY62" s="389">
        <f t="shared" si="14"/>
        <v>0</v>
      </c>
      <c r="DZ62" s="389">
        <f t="shared" si="15"/>
        <v>0</v>
      </c>
    </row>
    <row r="63" spans="2:130"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  <c r="CO63" s="259"/>
      <c r="CP63" s="259"/>
      <c r="CQ63" s="259"/>
      <c r="CR63" s="630"/>
      <c r="CS63" s="630"/>
      <c r="CT63" s="630"/>
      <c r="CU63" s="630"/>
      <c r="CV63" s="630"/>
      <c r="CW63" s="630"/>
      <c r="CX63" s="259"/>
      <c r="CY63" s="25"/>
      <c r="CZ63" s="630"/>
      <c r="DA63" s="630"/>
      <c r="DB63" s="630"/>
      <c r="DC63" s="630"/>
      <c r="DD63" s="2025"/>
      <c r="DX63" s="389">
        <f t="shared" si="13"/>
        <v>0</v>
      </c>
      <c r="DY63" s="389">
        <f t="shared" si="14"/>
        <v>0</v>
      </c>
      <c r="DZ63" s="389">
        <f t="shared" si="15"/>
        <v>0</v>
      </c>
    </row>
    <row r="64" spans="2:130"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  <c r="CO64" s="259"/>
      <c r="CP64" s="259"/>
      <c r="CQ64" s="259"/>
      <c r="CR64" s="630"/>
      <c r="CS64" s="630"/>
      <c r="CT64" s="630"/>
      <c r="CU64" s="630"/>
      <c r="CV64" s="630"/>
      <c r="CW64" s="630"/>
      <c r="CX64" s="259"/>
      <c r="CY64" s="25"/>
      <c r="CZ64" s="630"/>
      <c r="DA64" s="630"/>
      <c r="DB64" s="630"/>
      <c r="DC64" s="630"/>
      <c r="DD64" s="2025"/>
      <c r="DX64" s="389">
        <f t="shared" si="13"/>
        <v>0</v>
      </c>
      <c r="DY64" s="389">
        <f t="shared" si="14"/>
        <v>0</v>
      </c>
      <c r="DZ64" s="389">
        <f t="shared" si="15"/>
        <v>0</v>
      </c>
    </row>
    <row r="65" spans="128:130">
      <c r="DX65" s="389">
        <f t="shared" si="13"/>
        <v>0</v>
      </c>
      <c r="DY65" s="389">
        <f t="shared" si="14"/>
        <v>0</v>
      </c>
      <c r="DZ65" s="389">
        <f t="shared" si="15"/>
        <v>0</v>
      </c>
    </row>
    <row r="66" spans="128:130">
      <c r="DX66" s="389">
        <f t="shared" si="13"/>
        <v>0</v>
      </c>
      <c r="DY66" s="389">
        <f t="shared" si="14"/>
        <v>0</v>
      </c>
      <c r="DZ66" s="389">
        <f t="shared" si="15"/>
        <v>0</v>
      </c>
    </row>
    <row r="67" spans="128:130">
      <c r="DX67" s="389">
        <f t="shared" si="13"/>
        <v>0</v>
      </c>
      <c r="DY67" s="389">
        <f t="shared" si="14"/>
        <v>0</v>
      </c>
      <c r="DZ67" s="389">
        <f t="shared" si="15"/>
        <v>0</v>
      </c>
    </row>
    <row r="68" spans="128:130">
      <c r="DX68" s="389">
        <f t="shared" si="13"/>
        <v>0</v>
      </c>
      <c r="DY68" s="389">
        <f t="shared" si="14"/>
        <v>0</v>
      </c>
      <c r="DZ68" s="389">
        <f t="shared" si="15"/>
        <v>0</v>
      </c>
    </row>
    <row r="69" spans="128:130">
      <c r="DX69" s="389">
        <f t="shared" si="13"/>
        <v>0</v>
      </c>
      <c r="DY69" s="389">
        <f t="shared" si="14"/>
        <v>0</v>
      </c>
      <c r="DZ69" s="389">
        <f t="shared" si="15"/>
        <v>0</v>
      </c>
    </row>
    <row r="70" spans="128:130">
      <c r="DX70" s="389">
        <f t="shared" si="13"/>
        <v>0</v>
      </c>
      <c r="DY70" s="389">
        <f t="shared" si="14"/>
        <v>0</v>
      </c>
      <c r="DZ70" s="389">
        <f t="shared" si="15"/>
        <v>0</v>
      </c>
    </row>
    <row r="71" spans="128:130">
      <c r="DX71" s="389">
        <f t="shared" si="13"/>
        <v>0</v>
      </c>
      <c r="DY71" s="389">
        <f t="shared" si="14"/>
        <v>0</v>
      </c>
      <c r="DZ71" s="389">
        <f t="shared" si="15"/>
        <v>0</v>
      </c>
    </row>
    <row r="72" spans="128:130">
      <c r="DX72" s="389">
        <f t="shared" si="13"/>
        <v>0</v>
      </c>
      <c r="DY72" s="389">
        <f t="shared" si="14"/>
        <v>0</v>
      </c>
      <c r="DZ72" s="389">
        <f t="shared" si="15"/>
        <v>0</v>
      </c>
    </row>
    <row r="73" spans="128:130">
      <c r="DX73" s="389">
        <f t="shared" ref="DX73:DX104" si="16">(CS73-CZ73)*10^6</f>
        <v>0</v>
      </c>
      <c r="DY73" s="389">
        <f t="shared" ref="DY73:DY104" si="17">(CT73-DC73)*10^6</f>
        <v>0</v>
      </c>
      <c r="DZ73" s="389">
        <f t="shared" ref="DZ73:DZ104" si="18">(CW73-DD73)*10^6</f>
        <v>0</v>
      </c>
    </row>
    <row r="74" spans="128:130">
      <c r="DX74" s="389">
        <f t="shared" si="16"/>
        <v>0</v>
      </c>
      <c r="DY74" s="389">
        <f t="shared" si="17"/>
        <v>0</v>
      </c>
      <c r="DZ74" s="389">
        <f t="shared" si="18"/>
        <v>0</v>
      </c>
    </row>
    <row r="75" spans="128:130">
      <c r="DX75" s="389">
        <f t="shared" si="16"/>
        <v>0</v>
      </c>
      <c r="DY75" s="389">
        <f t="shared" si="17"/>
        <v>0</v>
      </c>
      <c r="DZ75" s="389">
        <f t="shared" si="18"/>
        <v>0</v>
      </c>
    </row>
    <row r="76" spans="128:130">
      <c r="DX76" s="389">
        <f t="shared" si="16"/>
        <v>0</v>
      </c>
      <c r="DY76" s="389">
        <f t="shared" si="17"/>
        <v>0</v>
      </c>
      <c r="DZ76" s="389">
        <f t="shared" si="18"/>
        <v>0</v>
      </c>
    </row>
    <row r="77" spans="128:130">
      <c r="DX77" s="389">
        <f t="shared" si="16"/>
        <v>0</v>
      </c>
      <c r="DY77" s="389">
        <f t="shared" si="17"/>
        <v>0</v>
      </c>
      <c r="DZ77" s="389">
        <f t="shared" si="18"/>
        <v>0</v>
      </c>
    </row>
    <row r="78" spans="128:130">
      <c r="DX78" s="389">
        <f t="shared" si="16"/>
        <v>0</v>
      </c>
      <c r="DY78" s="389">
        <f t="shared" si="17"/>
        <v>0</v>
      </c>
      <c r="DZ78" s="389">
        <f t="shared" si="18"/>
        <v>0</v>
      </c>
    </row>
    <row r="79" spans="128:130">
      <c r="DX79" s="389">
        <f t="shared" si="16"/>
        <v>0</v>
      </c>
      <c r="DY79" s="389">
        <f t="shared" si="17"/>
        <v>0</v>
      </c>
      <c r="DZ79" s="389">
        <f t="shared" si="18"/>
        <v>0</v>
      </c>
    </row>
    <row r="80" spans="128:130">
      <c r="DX80" s="389">
        <f t="shared" si="16"/>
        <v>0</v>
      </c>
      <c r="DY80" s="389">
        <f t="shared" si="17"/>
        <v>0</v>
      </c>
      <c r="DZ80" s="389">
        <f t="shared" si="18"/>
        <v>0</v>
      </c>
    </row>
    <row r="81" spans="128:130">
      <c r="DX81" s="389">
        <f t="shared" si="16"/>
        <v>0</v>
      </c>
      <c r="DY81" s="389">
        <f t="shared" si="17"/>
        <v>0</v>
      </c>
      <c r="DZ81" s="389">
        <f t="shared" si="18"/>
        <v>0</v>
      </c>
    </row>
    <row r="82" spans="128:130">
      <c r="DX82" s="389">
        <f t="shared" si="16"/>
        <v>0</v>
      </c>
      <c r="DY82" s="389">
        <f t="shared" si="17"/>
        <v>0</v>
      </c>
      <c r="DZ82" s="389">
        <f t="shared" si="18"/>
        <v>0</v>
      </c>
    </row>
    <row r="83" spans="128:130">
      <c r="DX83" s="389">
        <f t="shared" si="16"/>
        <v>0</v>
      </c>
      <c r="DY83" s="389">
        <f t="shared" si="17"/>
        <v>0</v>
      </c>
      <c r="DZ83" s="389">
        <f t="shared" si="18"/>
        <v>0</v>
      </c>
    </row>
    <row r="84" spans="128:130">
      <c r="DX84" s="389">
        <f t="shared" si="16"/>
        <v>0</v>
      </c>
      <c r="DY84" s="389">
        <f t="shared" si="17"/>
        <v>0</v>
      </c>
      <c r="DZ84" s="389">
        <f t="shared" si="18"/>
        <v>0</v>
      </c>
    </row>
    <row r="85" spans="128:130">
      <c r="DX85" s="389">
        <f t="shared" si="16"/>
        <v>0</v>
      </c>
      <c r="DY85" s="389">
        <f t="shared" si="17"/>
        <v>0</v>
      </c>
      <c r="DZ85" s="389">
        <f t="shared" si="18"/>
        <v>0</v>
      </c>
    </row>
    <row r="86" spans="128:130">
      <c r="DX86" s="389">
        <f t="shared" si="16"/>
        <v>0</v>
      </c>
      <c r="DY86" s="389">
        <f t="shared" si="17"/>
        <v>0</v>
      </c>
      <c r="DZ86" s="389">
        <f t="shared" si="18"/>
        <v>0</v>
      </c>
    </row>
    <row r="87" spans="128:130">
      <c r="DX87" s="389">
        <f t="shared" si="16"/>
        <v>0</v>
      </c>
      <c r="DY87" s="389">
        <f t="shared" si="17"/>
        <v>0</v>
      </c>
      <c r="DZ87" s="389">
        <f t="shared" si="18"/>
        <v>0</v>
      </c>
    </row>
    <row r="88" spans="128:130">
      <c r="DX88" s="389">
        <f t="shared" si="16"/>
        <v>0</v>
      </c>
      <c r="DY88" s="389">
        <f t="shared" si="17"/>
        <v>0</v>
      </c>
      <c r="DZ88" s="389">
        <f t="shared" si="18"/>
        <v>0</v>
      </c>
    </row>
    <row r="89" spans="128:130">
      <c r="DX89" s="389">
        <f t="shared" si="16"/>
        <v>0</v>
      </c>
      <c r="DY89" s="389">
        <f t="shared" si="17"/>
        <v>0</v>
      </c>
      <c r="DZ89" s="389">
        <f t="shared" si="18"/>
        <v>0</v>
      </c>
    </row>
    <row r="90" spans="128:130">
      <c r="DX90" s="389">
        <f t="shared" si="16"/>
        <v>0</v>
      </c>
      <c r="DY90" s="389">
        <f t="shared" si="17"/>
        <v>0</v>
      </c>
      <c r="DZ90" s="389">
        <f t="shared" si="18"/>
        <v>0</v>
      </c>
    </row>
    <row r="91" spans="128:130">
      <c r="DX91" s="389">
        <f t="shared" si="16"/>
        <v>0</v>
      </c>
      <c r="DY91" s="389">
        <f t="shared" si="17"/>
        <v>0</v>
      </c>
      <c r="DZ91" s="389">
        <f t="shared" si="18"/>
        <v>0</v>
      </c>
    </row>
    <row r="92" spans="128:130">
      <c r="DX92" s="389">
        <f t="shared" si="16"/>
        <v>0</v>
      </c>
      <c r="DY92" s="389">
        <f t="shared" si="17"/>
        <v>0</v>
      </c>
      <c r="DZ92" s="389">
        <f t="shared" si="18"/>
        <v>0</v>
      </c>
    </row>
    <row r="93" spans="128:130">
      <c r="DX93" s="389">
        <f t="shared" si="16"/>
        <v>0</v>
      </c>
      <c r="DY93" s="389">
        <f t="shared" si="17"/>
        <v>0</v>
      </c>
      <c r="DZ93" s="389">
        <f t="shared" si="18"/>
        <v>0</v>
      </c>
    </row>
    <row r="94" spans="128:130">
      <c r="DX94" s="389">
        <f t="shared" si="16"/>
        <v>0</v>
      </c>
      <c r="DY94" s="389">
        <f t="shared" si="17"/>
        <v>0</v>
      </c>
      <c r="DZ94" s="389">
        <f t="shared" si="18"/>
        <v>0</v>
      </c>
    </row>
    <row r="95" spans="128:130">
      <c r="DX95" s="389">
        <f t="shared" si="16"/>
        <v>0</v>
      </c>
      <c r="DY95" s="389">
        <f t="shared" si="17"/>
        <v>0</v>
      </c>
      <c r="DZ95" s="389">
        <f t="shared" si="18"/>
        <v>0</v>
      </c>
    </row>
    <row r="96" spans="128:130">
      <c r="DX96" s="389">
        <f t="shared" si="16"/>
        <v>0</v>
      </c>
      <c r="DY96" s="389">
        <f t="shared" si="17"/>
        <v>0</v>
      </c>
      <c r="DZ96" s="389">
        <f t="shared" si="18"/>
        <v>0</v>
      </c>
    </row>
    <row r="97" spans="128:130">
      <c r="DX97" s="389">
        <f t="shared" si="16"/>
        <v>0</v>
      </c>
      <c r="DY97" s="389">
        <f t="shared" si="17"/>
        <v>0</v>
      </c>
      <c r="DZ97" s="389">
        <f t="shared" si="18"/>
        <v>0</v>
      </c>
    </row>
    <row r="98" spans="128:130">
      <c r="DX98" s="389">
        <f t="shared" si="16"/>
        <v>0</v>
      </c>
      <c r="DY98" s="389">
        <f t="shared" si="17"/>
        <v>0</v>
      </c>
      <c r="DZ98" s="389">
        <f t="shared" si="18"/>
        <v>0</v>
      </c>
    </row>
    <row r="99" spans="128:130">
      <c r="DX99" s="389">
        <f t="shared" si="16"/>
        <v>0</v>
      </c>
      <c r="DY99" s="389">
        <f t="shared" si="17"/>
        <v>0</v>
      </c>
      <c r="DZ99" s="389">
        <f t="shared" si="18"/>
        <v>0</v>
      </c>
    </row>
    <row r="100" spans="128:130">
      <c r="DX100" s="389">
        <f t="shared" si="16"/>
        <v>0</v>
      </c>
      <c r="DY100" s="389">
        <f t="shared" si="17"/>
        <v>0</v>
      </c>
      <c r="DZ100" s="389">
        <f t="shared" si="18"/>
        <v>0</v>
      </c>
    </row>
    <row r="101" spans="128:130">
      <c r="DX101" s="389">
        <f t="shared" si="16"/>
        <v>0</v>
      </c>
      <c r="DY101" s="389">
        <f t="shared" si="17"/>
        <v>0</v>
      </c>
      <c r="DZ101" s="389">
        <f t="shared" si="18"/>
        <v>0</v>
      </c>
    </row>
    <row r="102" spans="128:130">
      <c r="DX102" s="389">
        <f t="shared" si="16"/>
        <v>0</v>
      </c>
      <c r="DY102" s="389">
        <f t="shared" si="17"/>
        <v>0</v>
      </c>
      <c r="DZ102" s="389">
        <f t="shared" si="18"/>
        <v>0</v>
      </c>
    </row>
    <row r="103" spans="128:130">
      <c r="DX103" s="389">
        <f t="shared" si="16"/>
        <v>0</v>
      </c>
      <c r="DY103" s="389">
        <f t="shared" si="17"/>
        <v>0</v>
      </c>
      <c r="DZ103" s="389">
        <f t="shared" si="18"/>
        <v>0</v>
      </c>
    </row>
    <row r="104" spans="128:130">
      <c r="DX104" s="389">
        <f t="shared" si="16"/>
        <v>0</v>
      </c>
      <c r="DY104" s="389">
        <f t="shared" si="17"/>
        <v>0</v>
      </c>
      <c r="DZ104" s="389">
        <f t="shared" si="18"/>
        <v>0</v>
      </c>
    </row>
    <row r="105" spans="128:130">
      <c r="DX105" s="389">
        <f t="shared" ref="DX105:DX136" si="19">(CS105-CZ105)*10^6</f>
        <v>0</v>
      </c>
      <c r="DY105" s="389">
        <f t="shared" ref="DY105:DY136" si="20">(CT105-DC105)*10^6</f>
        <v>0</v>
      </c>
      <c r="DZ105" s="389">
        <f t="shared" ref="DZ105:DZ136" si="21">(CW105-DD105)*10^6</f>
        <v>0</v>
      </c>
    </row>
    <row r="106" spans="128:130">
      <c r="DX106" s="389">
        <f t="shared" si="19"/>
        <v>0</v>
      </c>
      <c r="DY106" s="389">
        <f t="shared" si="20"/>
        <v>0</v>
      </c>
      <c r="DZ106" s="389">
        <f t="shared" si="21"/>
        <v>0</v>
      </c>
    </row>
    <row r="107" spans="128:130">
      <c r="DX107" s="389">
        <f t="shared" si="19"/>
        <v>0</v>
      </c>
      <c r="DY107" s="389">
        <f t="shared" si="20"/>
        <v>0</v>
      </c>
      <c r="DZ107" s="389">
        <f t="shared" si="21"/>
        <v>0</v>
      </c>
    </row>
    <row r="108" spans="128:130">
      <c r="DX108" s="389">
        <f t="shared" si="19"/>
        <v>0</v>
      </c>
      <c r="DY108" s="389">
        <f t="shared" si="20"/>
        <v>0</v>
      </c>
      <c r="DZ108" s="389">
        <f t="shared" si="21"/>
        <v>0</v>
      </c>
    </row>
    <row r="109" spans="128:130">
      <c r="DX109" s="389">
        <f t="shared" si="19"/>
        <v>0</v>
      </c>
      <c r="DY109" s="389">
        <f t="shared" si="20"/>
        <v>0</v>
      </c>
      <c r="DZ109" s="389">
        <f t="shared" si="21"/>
        <v>0</v>
      </c>
    </row>
    <row r="110" spans="128:130">
      <c r="DX110" s="389">
        <f t="shared" si="19"/>
        <v>0</v>
      </c>
      <c r="DY110" s="389">
        <f t="shared" si="20"/>
        <v>0</v>
      </c>
      <c r="DZ110" s="389">
        <f t="shared" si="21"/>
        <v>0</v>
      </c>
    </row>
    <row r="111" spans="128:130">
      <c r="DX111" s="389">
        <f t="shared" si="19"/>
        <v>0</v>
      </c>
      <c r="DY111" s="389">
        <f t="shared" si="20"/>
        <v>0</v>
      </c>
      <c r="DZ111" s="389">
        <f t="shared" si="21"/>
        <v>0</v>
      </c>
    </row>
    <row r="112" spans="128:130">
      <c r="DX112" s="389">
        <f t="shared" si="19"/>
        <v>0</v>
      </c>
      <c r="DY112" s="389">
        <f t="shared" si="20"/>
        <v>0</v>
      </c>
      <c r="DZ112" s="389">
        <f t="shared" si="21"/>
        <v>0</v>
      </c>
    </row>
    <row r="113" spans="128:130">
      <c r="DX113" s="389">
        <f t="shared" si="19"/>
        <v>0</v>
      </c>
      <c r="DY113" s="389">
        <f t="shared" si="20"/>
        <v>0</v>
      </c>
      <c r="DZ113" s="389">
        <f t="shared" si="21"/>
        <v>0</v>
      </c>
    </row>
    <row r="114" spans="128:130">
      <c r="DX114" s="389">
        <f t="shared" si="19"/>
        <v>0</v>
      </c>
      <c r="DY114" s="389">
        <f t="shared" si="20"/>
        <v>0</v>
      </c>
      <c r="DZ114" s="389">
        <f t="shared" si="21"/>
        <v>0</v>
      </c>
    </row>
    <row r="115" spans="128:130">
      <c r="DX115" s="389">
        <f t="shared" si="19"/>
        <v>0</v>
      </c>
      <c r="DY115" s="389">
        <f t="shared" si="20"/>
        <v>0</v>
      </c>
      <c r="DZ115" s="389">
        <f t="shared" si="21"/>
        <v>0</v>
      </c>
    </row>
    <row r="116" spans="128:130">
      <c r="DX116" s="389">
        <f t="shared" si="19"/>
        <v>0</v>
      </c>
      <c r="DY116" s="389">
        <f t="shared" si="20"/>
        <v>0</v>
      </c>
      <c r="DZ116" s="389">
        <f t="shared" si="21"/>
        <v>0</v>
      </c>
    </row>
    <row r="117" spans="128:130">
      <c r="DX117" s="389">
        <f t="shared" si="19"/>
        <v>0</v>
      </c>
      <c r="DY117" s="389">
        <f t="shared" si="20"/>
        <v>0</v>
      </c>
      <c r="DZ117" s="389">
        <f t="shared" si="21"/>
        <v>0</v>
      </c>
    </row>
    <row r="118" spans="128:130">
      <c r="DX118" s="389">
        <f t="shared" si="19"/>
        <v>0</v>
      </c>
      <c r="DY118" s="389">
        <f t="shared" si="20"/>
        <v>0</v>
      </c>
      <c r="DZ118" s="389">
        <f t="shared" si="21"/>
        <v>0</v>
      </c>
    </row>
    <row r="119" spans="128:130">
      <c r="DX119" s="389">
        <f t="shared" si="19"/>
        <v>0</v>
      </c>
      <c r="DY119" s="389">
        <f t="shared" si="20"/>
        <v>0</v>
      </c>
      <c r="DZ119" s="389">
        <f t="shared" si="21"/>
        <v>0</v>
      </c>
    </row>
    <row r="120" spans="128:130">
      <c r="DX120" s="389">
        <f t="shared" si="19"/>
        <v>0</v>
      </c>
      <c r="DY120" s="389">
        <f t="shared" si="20"/>
        <v>0</v>
      </c>
      <c r="DZ120" s="389">
        <f t="shared" si="21"/>
        <v>0</v>
      </c>
    </row>
    <row r="121" spans="128:130">
      <c r="DX121" s="389">
        <f t="shared" si="19"/>
        <v>0</v>
      </c>
      <c r="DY121" s="389">
        <f t="shared" si="20"/>
        <v>0</v>
      </c>
      <c r="DZ121" s="389">
        <f t="shared" si="21"/>
        <v>0</v>
      </c>
    </row>
    <row r="122" spans="128:130">
      <c r="DX122" s="389">
        <f t="shared" si="19"/>
        <v>0</v>
      </c>
      <c r="DY122" s="389">
        <f t="shared" si="20"/>
        <v>0</v>
      </c>
      <c r="DZ122" s="389">
        <f t="shared" si="21"/>
        <v>0</v>
      </c>
    </row>
    <row r="123" spans="128:130">
      <c r="DX123" s="389">
        <f t="shared" si="19"/>
        <v>0</v>
      </c>
      <c r="DY123" s="389">
        <f t="shared" si="20"/>
        <v>0</v>
      </c>
      <c r="DZ123" s="389">
        <f t="shared" si="21"/>
        <v>0</v>
      </c>
    </row>
    <row r="124" spans="128:130">
      <c r="DX124" s="389">
        <f t="shared" si="19"/>
        <v>0</v>
      </c>
      <c r="DY124" s="389">
        <f t="shared" si="20"/>
        <v>0</v>
      </c>
      <c r="DZ124" s="389">
        <f t="shared" si="21"/>
        <v>0</v>
      </c>
    </row>
    <row r="125" spans="128:130">
      <c r="DX125" s="389">
        <f t="shared" si="19"/>
        <v>0</v>
      </c>
      <c r="DY125" s="389">
        <f t="shared" si="20"/>
        <v>0</v>
      </c>
      <c r="DZ125" s="389">
        <f t="shared" si="21"/>
        <v>0</v>
      </c>
    </row>
    <row r="126" spans="128:130">
      <c r="DX126" s="389">
        <f t="shared" si="19"/>
        <v>0</v>
      </c>
      <c r="DY126" s="389">
        <f t="shared" si="20"/>
        <v>0</v>
      </c>
      <c r="DZ126" s="389">
        <f t="shared" si="21"/>
        <v>0</v>
      </c>
    </row>
    <row r="127" spans="128:130">
      <c r="DX127" s="389">
        <f t="shared" si="19"/>
        <v>0</v>
      </c>
      <c r="DY127" s="389">
        <f t="shared" si="20"/>
        <v>0</v>
      </c>
      <c r="DZ127" s="389">
        <f t="shared" si="21"/>
        <v>0</v>
      </c>
    </row>
    <row r="128" spans="128:130">
      <c r="DX128" s="389">
        <f t="shared" si="19"/>
        <v>0</v>
      </c>
      <c r="DY128" s="389">
        <f t="shared" si="20"/>
        <v>0</v>
      </c>
      <c r="DZ128" s="389">
        <f t="shared" si="21"/>
        <v>0</v>
      </c>
    </row>
    <row r="129" spans="128:130">
      <c r="DX129" s="389">
        <f t="shared" si="19"/>
        <v>0</v>
      </c>
      <c r="DY129" s="389">
        <f t="shared" si="20"/>
        <v>0</v>
      </c>
      <c r="DZ129" s="389">
        <f t="shared" si="21"/>
        <v>0</v>
      </c>
    </row>
    <row r="130" spans="128:130">
      <c r="DX130" s="389">
        <f t="shared" si="19"/>
        <v>0</v>
      </c>
      <c r="DY130" s="389">
        <f t="shared" si="20"/>
        <v>0</v>
      </c>
      <c r="DZ130" s="389">
        <f t="shared" si="21"/>
        <v>0</v>
      </c>
    </row>
    <row r="131" spans="128:130">
      <c r="DX131" s="389">
        <f t="shared" si="19"/>
        <v>0</v>
      </c>
      <c r="DY131" s="389">
        <f t="shared" si="20"/>
        <v>0</v>
      </c>
      <c r="DZ131" s="389">
        <f t="shared" si="21"/>
        <v>0</v>
      </c>
    </row>
    <row r="132" spans="128:130">
      <c r="DX132" s="389">
        <f t="shared" si="19"/>
        <v>0</v>
      </c>
      <c r="DY132" s="389">
        <f t="shared" si="20"/>
        <v>0</v>
      </c>
      <c r="DZ132" s="389">
        <f t="shared" si="21"/>
        <v>0</v>
      </c>
    </row>
    <row r="133" spans="128:130">
      <c r="DX133" s="389">
        <f t="shared" si="19"/>
        <v>0</v>
      </c>
      <c r="DY133" s="389">
        <f t="shared" si="20"/>
        <v>0</v>
      </c>
      <c r="DZ133" s="389">
        <f t="shared" si="21"/>
        <v>0</v>
      </c>
    </row>
    <row r="134" spans="128:130">
      <c r="DX134" s="389">
        <f t="shared" si="19"/>
        <v>0</v>
      </c>
      <c r="DY134" s="389">
        <f t="shared" si="20"/>
        <v>0</v>
      </c>
      <c r="DZ134" s="389">
        <f t="shared" si="21"/>
        <v>0</v>
      </c>
    </row>
    <row r="135" spans="128:130">
      <c r="DX135" s="389">
        <f t="shared" si="19"/>
        <v>0</v>
      </c>
      <c r="DY135" s="389">
        <f t="shared" si="20"/>
        <v>0</v>
      </c>
      <c r="DZ135" s="389">
        <f t="shared" si="21"/>
        <v>0</v>
      </c>
    </row>
    <row r="136" spans="128:130">
      <c r="DX136" s="389">
        <f t="shared" si="19"/>
        <v>0</v>
      </c>
      <c r="DY136" s="389">
        <f t="shared" si="20"/>
        <v>0</v>
      </c>
      <c r="DZ136" s="389">
        <f t="shared" si="21"/>
        <v>0</v>
      </c>
    </row>
    <row r="137" spans="128:130">
      <c r="DX137" s="389">
        <f t="shared" ref="DX137:DX168" si="22">(CS137-CZ137)*10^6</f>
        <v>0</v>
      </c>
      <c r="DY137" s="389">
        <f t="shared" ref="DY137:DY168" si="23">(CT137-DC137)*10^6</f>
        <v>0</v>
      </c>
      <c r="DZ137" s="389">
        <f t="shared" ref="DZ137:DZ168" si="24">(CW137-DD137)*10^6</f>
        <v>0</v>
      </c>
    </row>
    <row r="138" spans="128:130">
      <c r="DX138" s="389">
        <f t="shared" si="22"/>
        <v>0</v>
      </c>
      <c r="DY138" s="389">
        <f t="shared" si="23"/>
        <v>0</v>
      </c>
      <c r="DZ138" s="389">
        <f t="shared" si="24"/>
        <v>0</v>
      </c>
    </row>
    <row r="139" spans="128:130">
      <c r="DX139" s="389">
        <f t="shared" si="22"/>
        <v>0</v>
      </c>
      <c r="DY139" s="389">
        <f t="shared" si="23"/>
        <v>0</v>
      </c>
      <c r="DZ139" s="389">
        <f t="shared" si="24"/>
        <v>0</v>
      </c>
    </row>
    <row r="140" spans="128:130">
      <c r="DX140" s="389">
        <f t="shared" si="22"/>
        <v>0</v>
      </c>
      <c r="DY140" s="389">
        <f t="shared" si="23"/>
        <v>0</v>
      </c>
      <c r="DZ140" s="389">
        <f t="shared" si="24"/>
        <v>0</v>
      </c>
    </row>
    <row r="141" spans="128:130">
      <c r="DX141" s="389">
        <f t="shared" si="22"/>
        <v>0</v>
      </c>
      <c r="DY141" s="389">
        <f t="shared" si="23"/>
        <v>0</v>
      </c>
      <c r="DZ141" s="389">
        <f t="shared" si="24"/>
        <v>0</v>
      </c>
    </row>
    <row r="142" spans="128:130">
      <c r="DX142" s="389">
        <f t="shared" si="22"/>
        <v>0</v>
      </c>
      <c r="DY142" s="389">
        <f t="shared" si="23"/>
        <v>0</v>
      </c>
      <c r="DZ142" s="389">
        <f t="shared" si="24"/>
        <v>0</v>
      </c>
    </row>
    <row r="143" spans="128:130">
      <c r="DX143" s="389">
        <f t="shared" si="22"/>
        <v>0</v>
      </c>
      <c r="DY143" s="389">
        <f t="shared" si="23"/>
        <v>0</v>
      </c>
      <c r="DZ143" s="389">
        <f t="shared" si="24"/>
        <v>0</v>
      </c>
    </row>
    <row r="144" spans="128:130">
      <c r="DX144" s="389">
        <f t="shared" si="22"/>
        <v>0</v>
      </c>
      <c r="DY144" s="389">
        <f t="shared" si="23"/>
        <v>0</v>
      </c>
      <c r="DZ144" s="389">
        <f t="shared" si="24"/>
        <v>0</v>
      </c>
    </row>
    <row r="145" spans="128:130">
      <c r="DX145" s="389">
        <f t="shared" si="22"/>
        <v>0</v>
      </c>
      <c r="DY145" s="389">
        <f t="shared" si="23"/>
        <v>0</v>
      </c>
      <c r="DZ145" s="389">
        <f t="shared" si="24"/>
        <v>0</v>
      </c>
    </row>
    <row r="146" spans="128:130">
      <c r="DX146" s="389">
        <f t="shared" si="22"/>
        <v>0</v>
      </c>
      <c r="DY146" s="389">
        <f t="shared" si="23"/>
        <v>0</v>
      </c>
      <c r="DZ146" s="389">
        <f t="shared" si="24"/>
        <v>0</v>
      </c>
    </row>
    <row r="147" spans="128:130">
      <c r="DX147" s="389">
        <f t="shared" si="22"/>
        <v>0</v>
      </c>
      <c r="DY147" s="389">
        <f t="shared" si="23"/>
        <v>0</v>
      </c>
      <c r="DZ147" s="389">
        <f t="shared" si="24"/>
        <v>0</v>
      </c>
    </row>
    <row r="148" spans="128:130">
      <c r="DX148" s="389">
        <f t="shared" si="22"/>
        <v>0</v>
      </c>
      <c r="DY148" s="389">
        <f t="shared" si="23"/>
        <v>0</v>
      </c>
      <c r="DZ148" s="389">
        <f t="shared" si="24"/>
        <v>0</v>
      </c>
    </row>
    <row r="149" spans="128:130">
      <c r="DX149" s="389">
        <f t="shared" si="22"/>
        <v>0</v>
      </c>
      <c r="DY149" s="389">
        <f t="shared" si="23"/>
        <v>0</v>
      </c>
      <c r="DZ149" s="389">
        <f t="shared" si="24"/>
        <v>0</v>
      </c>
    </row>
    <row r="150" spans="128:130">
      <c r="DX150" s="389">
        <f t="shared" si="22"/>
        <v>0</v>
      </c>
      <c r="DY150" s="389">
        <f t="shared" si="23"/>
        <v>0</v>
      </c>
      <c r="DZ150" s="389">
        <f t="shared" si="24"/>
        <v>0</v>
      </c>
    </row>
    <row r="151" spans="128:130">
      <c r="DX151" s="389">
        <f t="shared" si="22"/>
        <v>0</v>
      </c>
      <c r="DY151" s="389">
        <f t="shared" si="23"/>
        <v>0</v>
      </c>
      <c r="DZ151" s="389">
        <f t="shared" si="24"/>
        <v>0</v>
      </c>
    </row>
    <row r="152" spans="128:130">
      <c r="DX152" s="389">
        <f t="shared" si="22"/>
        <v>0</v>
      </c>
      <c r="DY152" s="389">
        <f t="shared" si="23"/>
        <v>0</v>
      </c>
      <c r="DZ152" s="389">
        <f t="shared" si="24"/>
        <v>0</v>
      </c>
    </row>
    <row r="153" spans="128:130">
      <c r="DX153" s="389">
        <f t="shared" si="22"/>
        <v>0</v>
      </c>
      <c r="DY153" s="389">
        <f t="shared" si="23"/>
        <v>0</v>
      </c>
      <c r="DZ153" s="389">
        <f t="shared" si="24"/>
        <v>0</v>
      </c>
    </row>
    <row r="154" spans="128:130">
      <c r="DX154" s="389">
        <f t="shared" si="22"/>
        <v>0</v>
      </c>
      <c r="DY154" s="389">
        <f t="shared" si="23"/>
        <v>0</v>
      </c>
      <c r="DZ154" s="389">
        <f t="shared" si="24"/>
        <v>0</v>
      </c>
    </row>
    <row r="155" spans="128:130">
      <c r="DX155" s="389">
        <f t="shared" si="22"/>
        <v>0</v>
      </c>
      <c r="DY155" s="389">
        <f t="shared" si="23"/>
        <v>0</v>
      </c>
      <c r="DZ155" s="389">
        <f t="shared" si="24"/>
        <v>0</v>
      </c>
    </row>
    <row r="156" spans="128:130">
      <c r="DX156" s="389">
        <f t="shared" si="22"/>
        <v>0</v>
      </c>
      <c r="DY156" s="389">
        <f t="shared" si="23"/>
        <v>0</v>
      </c>
      <c r="DZ156" s="389">
        <f t="shared" si="24"/>
        <v>0</v>
      </c>
    </row>
    <row r="157" spans="128:130">
      <c r="DX157" s="389">
        <f t="shared" si="22"/>
        <v>0</v>
      </c>
      <c r="DY157" s="389">
        <f t="shared" si="23"/>
        <v>0</v>
      </c>
      <c r="DZ157" s="389">
        <f t="shared" si="24"/>
        <v>0</v>
      </c>
    </row>
    <row r="158" spans="128:130">
      <c r="DX158" s="389">
        <f t="shared" si="22"/>
        <v>0</v>
      </c>
      <c r="DY158" s="389">
        <f t="shared" si="23"/>
        <v>0</v>
      </c>
      <c r="DZ158" s="389">
        <f t="shared" si="24"/>
        <v>0</v>
      </c>
    </row>
    <row r="159" spans="128:130">
      <c r="DX159" s="389">
        <f t="shared" si="22"/>
        <v>0</v>
      </c>
      <c r="DY159" s="389">
        <f t="shared" si="23"/>
        <v>0</v>
      </c>
      <c r="DZ159" s="389">
        <f t="shared" si="24"/>
        <v>0</v>
      </c>
    </row>
    <row r="160" spans="128:130">
      <c r="DX160" s="389">
        <f t="shared" si="22"/>
        <v>0</v>
      </c>
      <c r="DY160" s="389">
        <f t="shared" si="23"/>
        <v>0</v>
      </c>
      <c r="DZ160" s="389">
        <f t="shared" si="24"/>
        <v>0</v>
      </c>
    </row>
    <row r="161" spans="128:130">
      <c r="DX161" s="389">
        <f t="shared" si="22"/>
        <v>0</v>
      </c>
      <c r="DY161" s="389">
        <f t="shared" si="23"/>
        <v>0</v>
      </c>
      <c r="DZ161" s="389">
        <f t="shared" si="24"/>
        <v>0</v>
      </c>
    </row>
    <row r="162" spans="128:130">
      <c r="DX162" s="389">
        <f t="shared" si="22"/>
        <v>0</v>
      </c>
      <c r="DY162" s="389">
        <f t="shared" si="23"/>
        <v>0</v>
      </c>
      <c r="DZ162" s="389">
        <f t="shared" si="24"/>
        <v>0</v>
      </c>
    </row>
    <row r="163" spans="128:130">
      <c r="DX163" s="389">
        <f t="shared" si="22"/>
        <v>0</v>
      </c>
      <c r="DY163" s="389">
        <f t="shared" si="23"/>
        <v>0</v>
      </c>
      <c r="DZ163" s="389">
        <f t="shared" si="24"/>
        <v>0</v>
      </c>
    </row>
    <row r="164" spans="128:130">
      <c r="DX164" s="389">
        <f t="shared" si="22"/>
        <v>0</v>
      </c>
      <c r="DY164" s="389">
        <f t="shared" si="23"/>
        <v>0</v>
      </c>
      <c r="DZ164" s="389">
        <f t="shared" si="24"/>
        <v>0</v>
      </c>
    </row>
    <row r="165" spans="128:130">
      <c r="DX165" s="389">
        <f t="shared" si="22"/>
        <v>0</v>
      </c>
      <c r="DY165" s="389">
        <f t="shared" si="23"/>
        <v>0</v>
      </c>
      <c r="DZ165" s="389">
        <f t="shared" si="24"/>
        <v>0</v>
      </c>
    </row>
    <row r="166" spans="128:130">
      <c r="DX166" s="389">
        <f t="shared" si="22"/>
        <v>0</v>
      </c>
      <c r="DY166" s="389">
        <f t="shared" si="23"/>
        <v>0</v>
      </c>
      <c r="DZ166" s="389">
        <f t="shared" si="24"/>
        <v>0</v>
      </c>
    </row>
    <row r="167" spans="128:130">
      <c r="DX167" s="389">
        <f t="shared" si="22"/>
        <v>0</v>
      </c>
      <c r="DY167" s="389">
        <f t="shared" si="23"/>
        <v>0</v>
      </c>
      <c r="DZ167" s="389">
        <f t="shared" si="24"/>
        <v>0</v>
      </c>
    </row>
    <row r="168" spans="128:130">
      <c r="DX168" s="389">
        <f t="shared" si="22"/>
        <v>0</v>
      </c>
      <c r="DY168" s="389">
        <f t="shared" si="23"/>
        <v>0</v>
      </c>
      <c r="DZ168" s="389">
        <f t="shared" si="24"/>
        <v>0</v>
      </c>
    </row>
    <row r="169" spans="128:130">
      <c r="DX169" s="389">
        <f t="shared" ref="DX169:DX189" si="25">(CS169-CZ169)*10^6</f>
        <v>0</v>
      </c>
      <c r="DY169" s="389">
        <f t="shared" ref="DY169:DY189" si="26">(CT169-DC169)*10^6</f>
        <v>0</v>
      </c>
      <c r="DZ169" s="389">
        <f t="shared" ref="DZ169:DZ189" si="27">(CW169-DD169)*10^6</f>
        <v>0</v>
      </c>
    </row>
    <row r="170" spans="128:130">
      <c r="DX170" s="389">
        <f t="shared" si="25"/>
        <v>0</v>
      </c>
      <c r="DY170" s="389">
        <f t="shared" si="26"/>
        <v>0</v>
      </c>
      <c r="DZ170" s="389">
        <f t="shared" si="27"/>
        <v>0</v>
      </c>
    </row>
    <row r="171" spans="128:130">
      <c r="DX171" s="389">
        <f t="shared" si="25"/>
        <v>0</v>
      </c>
      <c r="DY171" s="389">
        <f t="shared" si="26"/>
        <v>0</v>
      </c>
      <c r="DZ171" s="389">
        <f t="shared" si="27"/>
        <v>0</v>
      </c>
    </row>
    <row r="172" spans="128:130">
      <c r="DX172" s="389">
        <f t="shared" si="25"/>
        <v>0</v>
      </c>
      <c r="DY172" s="389">
        <f t="shared" si="26"/>
        <v>0</v>
      </c>
      <c r="DZ172" s="389">
        <f t="shared" si="27"/>
        <v>0</v>
      </c>
    </row>
    <row r="173" spans="128:130">
      <c r="DX173" s="389">
        <f t="shared" si="25"/>
        <v>0</v>
      </c>
      <c r="DY173" s="389">
        <f t="shared" si="26"/>
        <v>0</v>
      </c>
      <c r="DZ173" s="389">
        <f t="shared" si="27"/>
        <v>0</v>
      </c>
    </row>
    <row r="174" spans="128:130">
      <c r="DX174" s="389">
        <f t="shared" si="25"/>
        <v>0</v>
      </c>
      <c r="DY174" s="389">
        <f t="shared" si="26"/>
        <v>0</v>
      </c>
      <c r="DZ174" s="389">
        <f t="shared" si="27"/>
        <v>0</v>
      </c>
    </row>
    <row r="175" spans="128:130">
      <c r="DX175" s="389">
        <f t="shared" si="25"/>
        <v>0</v>
      </c>
      <c r="DY175" s="389">
        <f t="shared" si="26"/>
        <v>0</v>
      </c>
      <c r="DZ175" s="389">
        <f t="shared" si="27"/>
        <v>0</v>
      </c>
    </row>
    <row r="176" spans="128:130">
      <c r="DX176" s="389">
        <f t="shared" si="25"/>
        <v>0</v>
      </c>
      <c r="DY176" s="389">
        <f t="shared" si="26"/>
        <v>0</v>
      </c>
      <c r="DZ176" s="389">
        <f t="shared" si="27"/>
        <v>0</v>
      </c>
    </row>
    <row r="177" spans="128:130">
      <c r="DX177" s="389">
        <f t="shared" si="25"/>
        <v>0</v>
      </c>
      <c r="DY177" s="389">
        <f t="shared" si="26"/>
        <v>0</v>
      </c>
      <c r="DZ177" s="389">
        <f t="shared" si="27"/>
        <v>0</v>
      </c>
    </row>
    <row r="178" spans="128:130">
      <c r="DX178" s="389">
        <f t="shared" si="25"/>
        <v>0</v>
      </c>
      <c r="DY178" s="389">
        <f t="shared" si="26"/>
        <v>0</v>
      </c>
      <c r="DZ178" s="389">
        <f t="shared" si="27"/>
        <v>0</v>
      </c>
    </row>
    <row r="179" spans="128:130">
      <c r="DX179" s="389">
        <f t="shared" si="25"/>
        <v>0</v>
      </c>
      <c r="DY179" s="389">
        <f t="shared" si="26"/>
        <v>0</v>
      </c>
      <c r="DZ179" s="389">
        <f t="shared" si="27"/>
        <v>0</v>
      </c>
    </row>
    <row r="180" spans="128:130">
      <c r="DX180" s="389">
        <f t="shared" si="25"/>
        <v>0</v>
      </c>
      <c r="DY180" s="389">
        <f t="shared" si="26"/>
        <v>0</v>
      </c>
      <c r="DZ180" s="389">
        <f t="shared" si="27"/>
        <v>0</v>
      </c>
    </row>
    <row r="181" spans="128:130">
      <c r="DX181" s="389">
        <f t="shared" si="25"/>
        <v>0</v>
      </c>
      <c r="DY181" s="389">
        <f t="shared" si="26"/>
        <v>0</v>
      </c>
      <c r="DZ181" s="389">
        <f t="shared" si="27"/>
        <v>0</v>
      </c>
    </row>
    <row r="182" spans="128:130">
      <c r="DX182" s="389">
        <f t="shared" si="25"/>
        <v>0</v>
      </c>
      <c r="DY182" s="389">
        <f t="shared" si="26"/>
        <v>0</v>
      </c>
      <c r="DZ182" s="389">
        <f t="shared" si="27"/>
        <v>0</v>
      </c>
    </row>
    <row r="183" spans="128:130">
      <c r="DX183" s="389">
        <f t="shared" si="25"/>
        <v>0</v>
      </c>
      <c r="DY183" s="389">
        <f t="shared" si="26"/>
        <v>0</v>
      </c>
      <c r="DZ183" s="389">
        <f t="shared" si="27"/>
        <v>0</v>
      </c>
    </row>
    <row r="184" spans="128:130">
      <c r="DX184" s="389">
        <f t="shared" si="25"/>
        <v>0</v>
      </c>
      <c r="DY184" s="389">
        <f t="shared" si="26"/>
        <v>0</v>
      </c>
      <c r="DZ184" s="389">
        <f t="shared" si="27"/>
        <v>0</v>
      </c>
    </row>
    <row r="185" spans="128:130">
      <c r="DX185" s="389">
        <f t="shared" si="25"/>
        <v>0</v>
      </c>
      <c r="DY185" s="389">
        <f t="shared" si="26"/>
        <v>0</v>
      </c>
      <c r="DZ185" s="389">
        <f t="shared" si="27"/>
        <v>0</v>
      </c>
    </row>
    <row r="186" spans="128:130">
      <c r="DX186" s="389">
        <f t="shared" si="25"/>
        <v>0</v>
      </c>
      <c r="DY186" s="389">
        <f t="shared" si="26"/>
        <v>0</v>
      </c>
      <c r="DZ186" s="389">
        <f t="shared" si="27"/>
        <v>0</v>
      </c>
    </row>
    <row r="187" spans="128:130">
      <c r="DX187" s="389">
        <f t="shared" si="25"/>
        <v>0</v>
      </c>
      <c r="DY187" s="389">
        <f t="shared" si="26"/>
        <v>0</v>
      </c>
      <c r="DZ187" s="389">
        <f t="shared" si="27"/>
        <v>0</v>
      </c>
    </row>
    <row r="188" spans="128:130">
      <c r="DX188" s="389">
        <f t="shared" si="25"/>
        <v>0</v>
      </c>
      <c r="DY188" s="389">
        <f t="shared" si="26"/>
        <v>0</v>
      </c>
      <c r="DZ188" s="389">
        <f t="shared" si="27"/>
        <v>0</v>
      </c>
    </row>
    <row r="189" spans="128:130">
      <c r="DX189" s="389">
        <f t="shared" si="25"/>
        <v>0</v>
      </c>
      <c r="DY189" s="389">
        <f t="shared" si="26"/>
        <v>0</v>
      </c>
      <c r="DZ189" s="389">
        <f t="shared" si="27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4">
    <mergeCell ref="CB4:CH4"/>
    <mergeCell ref="CJ4:CP4"/>
    <mergeCell ref="CR4:CX4"/>
    <mergeCell ref="CZ4:DH4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4" orientation="landscape" horizontalDpi="300" verticalDpi="300" r:id="rId1"/>
  <headerFooter>
    <oddFooter>&amp;LMoov Bénin&amp;C&amp;P/&amp;N&amp;RTBG 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375"/>
  <sheetViews>
    <sheetView view="pageBreakPreview" zoomScaleNormal="85" workbookViewId="0"/>
  </sheetViews>
  <sheetFormatPr defaultColWidth="11.54296875" defaultRowHeight="18.5"/>
  <cols>
    <col min="1" max="1" width="174" style="2026" customWidth="1"/>
    <col min="2" max="2" width="39.81640625" style="2027" customWidth="1"/>
    <col min="3" max="3" width="20.1796875" style="2028" customWidth="1"/>
    <col min="4" max="4" width="46.81640625" style="2029" customWidth="1"/>
    <col min="5" max="5" width="14" style="2029" customWidth="1"/>
    <col min="6" max="7" width="18.36328125" style="2029" customWidth="1"/>
    <col min="8" max="8" width="21.36328125" style="2029" customWidth="1"/>
    <col min="9" max="9" width="20.36328125" style="2029" customWidth="1"/>
    <col min="10" max="11" width="18.36328125" style="2029" customWidth="1"/>
    <col min="12" max="12" width="21.36328125" style="2029" customWidth="1"/>
    <col min="13" max="15" width="18.36328125" style="2029" customWidth="1"/>
    <col min="16" max="16" width="21.36328125" style="2027" customWidth="1"/>
    <col min="17" max="17" width="18.36328125" style="2029" customWidth="1"/>
    <col min="18" max="18" width="20.36328125" style="2029" customWidth="1"/>
    <col min="19" max="19" width="18.36328125" style="2029" customWidth="1"/>
    <col min="20" max="20" width="21.36328125" style="2029" customWidth="1"/>
    <col min="21" max="21" width="20.36328125" style="2029" customWidth="1"/>
    <col min="22" max="23" width="18.36328125" style="2029" customWidth="1"/>
    <col min="24" max="24" width="21.36328125" style="2029" customWidth="1"/>
    <col min="25" max="27" width="18.36328125" style="2029" customWidth="1"/>
    <col min="28" max="28" width="21.36328125" style="2029" customWidth="1"/>
    <col min="29" max="31" width="20.36328125" style="2029" customWidth="1"/>
    <col min="32" max="32" width="21.36328125" style="2029" customWidth="1"/>
    <col min="33" max="35" width="20.36328125" style="2029" customWidth="1"/>
    <col min="36" max="36" width="21.36328125" style="2029" customWidth="1"/>
    <col min="37" max="37" width="20.36328125" style="2029" customWidth="1"/>
    <col min="38" max="38" width="16.6328125" style="2029" customWidth="1"/>
    <col min="39" max="39" width="20.36328125" style="2029" customWidth="1"/>
    <col min="40" max="40" width="21.36328125" style="2029" customWidth="1"/>
    <col min="41" max="41" width="20.36328125" style="2029" customWidth="1"/>
    <col min="42" max="42" width="18.36328125" style="2029" customWidth="1"/>
    <col min="43" max="43" width="20.36328125" style="2029" customWidth="1"/>
    <col min="44" max="44" width="21.36328125" style="2029" customWidth="1"/>
    <col min="45" max="47" width="18.36328125" style="2029" customWidth="1"/>
    <col min="48" max="48" width="21.36328125" style="2029" customWidth="1"/>
    <col min="49" max="51" width="20.36328125" style="2029" customWidth="1"/>
    <col min="52" max="52" width="21.36328125" style="2029" customWidth="1"/>
    <col min="53" max="53" width="20.36328125" style="2027" customWidth="1"/>
    <col min="54" max="54" width="21.453125" style="2030" customWidth="1"/>
    <col min="55" max="55" width="21.453125" style="2031" hidden="1" customWidth="1"/>
    <col min="56" max="1024" width="11.453125" style="2031"/>
  </cols>
  <sheetData>
    <row r="1" spans="1:55" ht="18">
      <c r="A1" s="2032" t="s">
        <v>1154</v>
      </c>
      <c r="B1" s="2033"/>
      <c r="C1" s="2032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  <c r="P1" s="2033"/>
      <c r="Q1" s="2034"/>
      <c r="R1" s="2034"/>
      <c r="S1" s="2034"/>
      <c r="T1" s="2034"/>
      <c r="U1" s="2034"/>
      <c r="V1" s="2034"/>
      <c r="W1" s="2034"/>
      <c r="X1" s="2034"/>
      <c r="Y1" s="2034"/>
      <c r="Z1" s="2034"/>
      <c r="AA1" s="2034"/>
      <c r="AB1" s="2034"/>
      <c r="AC1" s="2034"/>
      <c r="AD1" s="2034"/>
      <c r="AE1" s="2034"/>
      <c r="AF1" s="2034"/>
      <c r="AG1" s="2034"/>
      <c r="AH1" s="2034"/>
      <c r="AI1" s="2034"/>
      <c r="AJ1" s="2034"/>
      <c r="AK1" s="2034"/>
      <c r="AL1" s="2034"/>
      <c r="AM1" s="2034"/>
      <c r="AN1" s="2034"/>
      <c r="AO1" s="2034"/>
      <c r="AP1" s="2034"/>
      <c r="AQ1" s="2034"/>
      <c r="AR1" s="2034"/>
      <c r="AS1" s="2034"/>
      <c r="AT1" s="2034"/>
      <c r="AU1" s="2034"/>
      <c r="AV1" s="2034"/>
      <c r="AW1" s="2034"/>
      <c r="AX1" s="2034"/>
      <c r="AY1" s="2034"/>
      <c r="AZ1" s="2034"/>
      <c r="BA1" s="2033"/>
      <c r="BB1" s="2033"/>
    </row>
    <row r="2" spans="1:55">
      <c r="A2" s="2035"/>
      <c r="B2" s="2036"/>
      <c r="C2" s="2037"/>
      <c r="D2" s="2038"/>
      <c r="E2" s="2038"/>
      <c r="F2" s="2039"/>
      <c r="G2" s="2039"/>
      <c r="H2" s="2039"/>
      <c r="I2" s="2039"/>
      <c r="J2" s="2039"/>
      <c r="K2" s="2039"/>
      <c r="L2" s="2039"/>
      <c r="M2" s="2039"/>
      <c r="N2" s="2039"/>
      <c r="O2" s="2039"/>
      <c r="P2" s="2039"/>
      <c r="Q2" s="2036"/>
      <c r="R2" s="2039"/>
      <c r="S2" s="2039"/>
      <c r="T2" s="2039"/>
      <c r="U2" s="2039"/>
      <c r="V2" s="2039"/>
      <c r="W2" s="2039"/>
      <c r="X2" s="2039"/>
      <c r="Y2" s="2039"/>
      <c r="Z2" s="2039"/>
      <c r="AA2" s="2039"/>
      <c r="AB2" s="2039"/>
      <c r="AC2" s="2039"/>
      <c r="AD2" s="2039"/>
      <c r="AE2" s="2039"/>
      <c r="AF2" s="2039"/>
      <c r="AG2" s="2039"/>
      <c r="AH2" s="2039"/>
      <c r="AI2" s="2039"/>
      <c r="AJ2" s="2039"/>
      <c r="AK2" s="2039"/>
      <c r="AL2" s="2039"/>
      <c r="AM2" s="2039"/>
      <c r="AN2" s="2039"/>
      <c r="AO2" s="2039"/>
      <c r="AP2" s="2039"/>
      <c r="AQ2" s="2039"/>
      <c r="AR2" s="2039"/>
      <c r="AS2" s="2039"/>
      <c r="AT2" s="2039"/>
      <c r="AU2" s="2039"/>
      <c r="AV2" s="2039"/>
      <c r="AW2" s="2039"/>
      <c r="AX2" s="2039"/>
      <c r="AY2" s="2039"/>
      <c r="AZ2" s="2039"/>
      <c r="BA2" s="2040" t="s">
        <v>1155</v>
      </c>
      <c r="BB2" s="2041"/>
      <c r="BC2" s="2036"/>
    </row>
    <row r="3" spans="1:55">
      <c r="A3" s="2035"/>
      <c r="B3" s="2036"/>
      <c r="C3" s="2037"/>
      <c r="D3" s="2038"/>
      <c r="E3" s="2038"/>
      <c r="F3" s="2039"/>
      <c r="G3" s="2039"/>
      <c r="H3" s="2039"/>
      <c r="I3" s="2039"/>
      <c r="J3" s="2039"/>
      <c r="K3" s="2039"/>
      <c r="L3" s="2039"/>
      <c r="M3" s="2039"/>
      <c r="N3" s="2039"/>
      <c r="O3" s="2039"/>
      <c r="P3" s="2039"/>
      <c r="Q3" s="2036"/>
      <c r="R3" s="2039"/>
      <c r="S3" s="2039"/>
      <c r="T3" s="2039"/>
      <c r="U3" s="2039"/>
      <c r="V3" s="2039"/>
      <c r="W3" s="2039"/>
      <c r="X3" s="2039"/>
      <c r="Y3" s="2039"/>
      <c r="Z3" s="2039"/>
      <c r="AA3" s="2039"/>
      <c r="AB3" s="2039"/>
      <c r="AC3" s="2039"/>
      <c r="AD3" s="2039"/>
      <c r="AE3" s="2039"/>
      <c r="AF3" s="2039"/>
      <c r="AG3" s="2039"/>
      <c r="AH3" s="2039"/>
      <c r="AI3" s="2039"/>
      <c r="AJ3" s="2039"/>
      <c r="AK3" s="2039"/>
      <c r="AL3" s="2039"/>
      <c r="AM3" s="2039"/>
      <c r="AN3" s="2039"/>
      <c r="AO3" s="2039"/>
      <c r="AP3" s="2039"/>
      <c r="AQ3" s="2039"/>
      <c r="AR3" s="2039"/>
      <c r="AS3" s="2039"/>
      <c r="AT3" s="2039"/>
      <c r="AU3" s="2039"/>
      <c r="AV3" s="2039"/>
      <c r="AW3" s="2039"/>
      <c r="AX3" s="2039"/>
      <c r="AY3" s="2039"/>
      <c r="AZ3" s="2039"/>
      <c r="BA3" s="2039"/>
      <c r="BC3" s="2036"/>
    </row>
    <row r="4" spans="1:55" s="2030" customFormat="1" ht="15" customHeight="1">
      <c r="A4" s="2363" t="s">
        <v>1156</v>
      </c>
      <c r="B4" s="2363" t="s">
        <v>1157</v>
      </c>
      <c r="C4" s="2363" t="s">
        <v>1158</v>
      </c>
      <c r="D4" s="2363" t="s">
        <v>1159</v>
      </c>
      <c r="E4" s="2364" t="s">
        <v>1160</v>
      </c>
      <c r="F4" s="2365" t="s">
        <v>1161</v>
      </c>
      <c r="G4" s="2365"/>
      <c r="H4" s="2365"/>
      <c r="I4" s="2365"/>
      <c r="J4" s="2366" t="s">
        <v>1162</v>
      </c>
      <c r="K4" s="2366"/>
      <c r="L4" s="2366"/>
      <c r="M4" s="2366"/>
      <c r="N4" s="2366" t="s">
        <v>1163</v>
      </c>
      <c r="O4" s="2366"/>
      <c r="P4" s="2366"/>
      <c r="Q4" s="2366"/>
      <c r="R4" s="2365" t="s">
        <v>1164</v>
      </c>
      <c r="S4" s="2365"/>
      <c r="T4" s="2365"/>
      <c r="U4" s="2365"/>
      <c r="V4" s="2365" t="s">
        <v>1165</v>
      </c>
      <c r="W4" s="2365"/>
      <c r="X4" s="2365"/>
      <c r="Y4" s="2365"/>
      <c r="Z4" s="2365" t="s">
        <v>1166</v>
      </c>
      <c r="AA4" s="2365"/>
      <c r="AB4" s="2365"/>
      <c r="AC4" s="2365"/>
      <c r="AD4" s="2365" t="s">
        <v>1167</v>
      </c>
      <c r="AE4" s="2365"/>
      <c r="AF4" s="2365"/>
      <c r="AG4" s="2365"/>
      <c r="AH4" s="2365" t="s">
        <v>1168</v>
      </c>
      <c r="AI4" s="2365"/>
      <c r="AJ4" s="2365"/>
      <c r="AK4" s="2365"/>
      <c r="AL4" s="2365" t="s">
        <v>1169</v>
      </c>
      <c r="AM4" s="2365"/>
      <c r="AN4" s="2365"/>
      <c r="AO4" s="2365"/>
      <c r="AP4" s="2365" t="s">
        <v>1170</v>
      </c>
      <c r="AQ4" s="2365"/>
      <c r="AR4" s="2365"/>
      <c r="AS4" s="2365"/>
      <c r="AT4" s="2365" t="s">
        <v>1171</v>
      </c>
      <c r="AU4" s="2365"/>
      <c r="AV4" s="2365"/>
      <c r="AW4" s="2365"/>
      <c r="AX4" s="2365" t="s">
        <v>1172</v>
      </c>
      <c r="AY4" s="2365"/>
      <c r="AZ4" s="2365"/>
      <c r="BA4" s="2365"/>
      <c r="BB4" s="2044" t="s">
        <v>1173</v>
      </c>
      <c r="BC4" s="2363" t="s">
        <v>1174</v>
      </c>
    </row>
    <row r="5" spans="1:55" s="2030" customFormat="1">
      <c r="A5" s="2363"/>
      <c r="B5" s="2363"/>
      <c r="C5" s="2363"/>
      <c r="D5" s="2363"/>
      <c r="E5" s="2364"/>
      <c r="F5" s="2045" t="s">
        <v>1175</v>
      </c>
      <c r="G5" s="2045" t="s">
        <v>1176</v>
      </c>
      <c r="H5" s="2045" t="s">
        <v>1177</v>
      </c>
      <c r="I5" s="2042" t="s">
        <v>1178</v>
      </c>
      <c r="J5" s="2045" t="s">
        <v>1175</v>
      </c>
      <c r="K5" s="2045" t="s">
        <v>1176</v>
      </c>
      <c r="L5" s="2045" t="s">
        <v>1177</v>
      </c>
      <c r="M5" s="2042" t="s">
        <v>1178</v>
      </c>
      <c r="N5" s="2045" t="s">
        <v>1175</v>
      </c>
      <c r="O5" s="2045" t="s">
        <v>1176</v>
      </c>
      <c r="P5" s="2045" t="s">
        <v>1177</v>
      </c>
      <c r="Q5" s="2043" t="s">
        <v>1178</v>
      </c>
      <c r="R5" s="2045" t="s">
        <v>1175</v>
      </c>
      <c r="S5" s="2045" t="s">
        <v>1176</v>
      </c>
      <c r="T5" s="2045" t="s">
        <v>1177</v>
      </c>
      <c r="U5" s="2042" t="s">
        <v>1178</v>
      </c>
      <c r="V5" s="2045" t="s">
        <v>1175</v>
      </c>
      <c r="W5" s="2045" t="s">
        <v>1176</v>
      </c>
      <c r="X5" s="2045" t="s">
        <v>1177</v>
      </c>
      <c r="Y5" s="2042" t="s">
        <v>1178</v>
      </c>
      <c r="Z5" s="2045" t="s">
        <v>1175</v>
      </c>
      <c r="AA5" s="2045" t="s">
        <v>1176</v>
      </c>
      <c r="AB5" s="2045" t="s">
        <v>1177</v>
      </c>
      <c r="AC5" s="2042" t="s">
        <v>1178</v>
      </c>
      <c r="AD5" s="2045" t="s">
        <v>1175</v>
      </c>
      <c r="AE5" s="2045" t="s">
        <v>1176</v>
      </c>
      <c r="AF5" s="2045" t="s">
        <v>1177</v>
      </c>
      <c r="AG5" s="2042" t="s">
        <v>1178</v>
      </c>
      <c r="AH5" s="2046" t="s">
        <v>1175</v>
      </c>
      <c r="AI5" s="2046" t="s">
        <v>1176</v>
      </c>
      <c r="AJ5" s="2046" t="s">
        <v>1177</v>
      </c>
      <c r="AK5" s="2047" t="s">
        <v>1178</v>
      </c>
      <c r="AL5" s="2045" t="s">
        <v>1175</v>
      </c>
      <c r="AM5" s="2045" t="s">
        <v>1176</v>
      </c>
      <c r="AN5" s="2045" t="s">
        <v>1177</v>
      </c>
      <c r="AO5" s="2042" t="s">
        <v>1178</v>
      </c>
      <c r="AP5" s="2045" t="s">
        <v>1175</v>
      </c>
      <c r="AQ5" s="2045" t="s">
        <v>1176</v>
      </c>
      <c r="AR5" s="2045" t="s">
        <v>1177</v>
      </c>
      <c r="AS5" s="2042" t="s">
        <v>1178</v>
      </c>
      <c r="AT5" s="2045" t="s">
        <v>1175</v>
      </c>
      <c r="AU5" s="2045" t="s">
        <v>1176</v>
      </c>
      <c r="AV5" s="2045" t="s">
        <v>1177</v>
      </c>
      <c r="AW5" s="2042" t="s">
        <v>1178</v>
      </c>
      <c r="AX5" s="2045" t="s">
        <v>1175</v>
      </c>
      <c r="AY5" s="2045" t="s">
        <v>1176</v>
      </c>
      <c r="AZ5" s="2045" t="s">
        <v>1177</v>
      </c>
      <c r="BA5" s="2042" t="s">
        <v>1178</v>
      </c>
      <c r="BB5" s="2044" t="s">
        <v>1179</v>
      </c>
      <c r="BC5" s="2363"/>
    </row>
    <row r="6" spans="1:55">
      <c r="A6" s="2048"/>
      <c r="B6" s="2030"/>
      <c r="C6" s="2049"/>
      <c r="D6" s="2050"/>
      <c r="E6" s="2050"/>
      <c r="F6" s="2051"/>
      <c r="G6" s="2051"/>
      <c r="H6" s="2051"/>
      <c r="I6" s="2051"/>
      <c r="J6" s="2051"/>
      <c r="K6" s="2051"/>
      <c r="L6" s="2051"/>
      <c r="M6" s="2051"/>
      <c r="N6" s="2051"/>
      <c r="O6" s="2051"/>
      <c r="P6" s="2051"/>
      <c r="Q6" s="2030"/>
      <c r="R6" s="2051"/>
      <c r="S6" s="2051"/>
      <c r="T6" s="2051"/>
      <c r="U6" s="2051"/>
      <c r="V6" s="2051"/>
      <c r="W6" s="2051"/>
      <c r="X6" s="2051"/>
      <c r="Y6" s="2051"/>
      <c r="Z6" s="2051"/>
      <c r="AA6" s="2051"/>
      <c r="AB6" s="2051"/>
      <c r="AC6" s="2051"/>
      <c r="AD6" s="2051"/>
      <c r="AE6" s="2051"/>
      <c r="AF6" s="2051"/>
      <c r="AG6" s="2051"/>
      <c r="AH6" s="2052"/>
      <c r="AI6" s="2052"/>
      <c r="AJ6" s="2052"/>
      <c r="AK6" s="2052"/>
      <c r="AL6" s="2051"/>
      <c r="AM6" s="2051"/>
      <c r="AN6" s="2051"/>
      <c r="AO6" s="2051"/>
      <c r="AP6" s="2051"/>
      <c r="AQ6" s="2051"/>
      <c r="AR6" s="2051"/>
      <c r="AS6" s="2051"/>
      <c r="AT6" s="2051"/>
      <c r="AU6" s="2051"/>
      <c r="AV6" s="2051"/>
      <c r="AW6" s="2051"/>
      <c r="AX6" s="2051"/>
      <c r="AY6" s="2051"/>
      <c r="AZ6" s="2051"/>
      <c r="BA6" s="2051"/>
      <c r="BC6" s="2027"/>
    </row>
    <row r="7" spans="1:55" s="2060" customFormat="1">
      <c r="A7" s="2053"/>
      <c r="B7" s="2054"/>
      <c r="C7" s="2055"/>
      <c r="D7" s="2053"/>
      <c r="E7" s="2053"/>
      <c r="F7" s="2056"/>
      <c r="G7" s="2056"/>
      <c r="H7" s="2056"/>
      <c r="I7" s="2056"/>
      <c r="J7" s="2056"/>
      <c r="K7" s="2056"/>
      <c r="L7" s="2056"/>
      <c r="M7" s="2056"/>
      <c r="N7" s="2056"/>
      <c r="O7" s="2056"/>
      <c r="P7" s="2056"/>
      <c r="Q7" s="2056"/>
      <c r="R7" s="2056"/>
      <c r="S7" s="2056"/>
      <c r="T7" s="2056"/>
      <c r="U7" s="2056"/>
      <c r="V7" s="2056"/>
      <c r="W7" s="2056"/>
      <c r="X7" s="2056"/>
      <c r="Y7" s="2056"/>
      <c r="Z7" s="2056"/>
      <c r="AA7" s="2056"/>
      <c r="AB7" s="2056"/>
      <c r="AC7" s="2056"/>
      <c r="AD7" s="2056"/>
      <c r="AE7" s="2056"/>
      <c r="AF7" s="2056"/>
      <c r="AG7" s="2056"/>
      <c r="AH7" s="2056"/>
      <c r="AI7" s="2056"/>
      <c r="AJ7" s="2056"/>
      <c r="AK7" s="2056"/>
      <c r="AL7" s="2056"/>
      <c r="AM7" s="2056"/>
      <c r="AN7" s="2056"/>
      <c r="AO7" s="2056"/>
      <c r="AP7" s="2056"/>
      <c r="AQ7" s="2056"/>
      <c r="AR7" s="2056"/>
      <c r="AS7" s="2056"/>
      <c r="AT7" s="2056"/>
      <c r="AU7" s="2056"/>
      <c r="AV7" s="2056"/>
      <c r="AW7" s="2056"/>
      <c r="AX7" s="2057"/>
      <c r="AY7" s="2057"/>
      <c r="AZ7" s="2057"/>
      <c r="BA7" s="2057"/>
      <c r="BB7" s="2058">
        <f>+I7+M7+Q7+U7+Y7+AC7+AG7+AK7+AO7+AS7+AW7+BA7</f>
        <v>0</v>
      </c>
      <c r="BC7" s="2059"/>
    </row>
    <row r="8" spans="1:55" s="2060" customFormat="1" ht="30" customHeight="1">
      <c r="A8" s="2061" t="s">
        <v>1180</v>
      </c>
      <c r="B8" s="2062"/>
      <c r="C8" s="2063"/>
      <c r="D8" s="2064"/>
      <c r="E8" s="2064"/>
      <c r="F8" s="2065">
        <f t="shared" ref="F8:AK8" si="0">SUM(F7:F7)</f>
        <v>0</v>
      </c>
      <c r="G8" s="2065">
        <f t="shared" si="0"/>
        <v>0</v>
      </c>
      <c r="H8" s="2065">
        <f t="shared" si="0"/>
        <v>0</v>
      </c>
      <c r="I8" s="2065">
        <f t="shared" si="0"/>
        <v>0</v>
      </c>
      <c r="J8" s="2065">
        <f t="shared" si="0"/>
        <v>0</v>
      </c>
      <c r="K8" s="2065">
        <f t="shared" si="0"/>
        <v>0</v>
      </c>
      <c r="L8" s="2065">
        <f t="shared" si="0"/>
        <v>0</v>
      </c>
      <c r="M8" s="2065">
        <f t="shared" si="0"/>
        <v>0</v>
      </c>
      <c r="N8" s="2065">
        <f t="shared" si="0"/>
        <v>0</v>
      </c>
      <c r="O8" s="2065">
        <f t="shared" si="0"/>
        <v>0</v>
      </c>
      <c r="P8" s="2065">
        <f t="shared" si="0"/>
        <v>0</v>
      </c>
      <c r="Q8" s="2065">
        <f t="shared" si="0"/>
        <v>0</v>
      </c>
      <c r="R8" s="2065">
        <f t="shared" si="0"/>
        <v>0</v>
      </c>
      <c r="S8" s="2065">
        <f t="shared" si="0"/>
        <v>0</v>
      </c>
      <c r="T8" s="2065">
        <f t="shared" si="0"/>
        <v>0</v>
      </c>
      <c r="U8" s="2065">
        <f t="shared" si="0"/>
        <v>0</v>
      </c>
      <c r="V8" s="2065">
        <f t="shared" si="0"/>
        <v>0</v>
      </c>
      <c r="W8" s="2065">
        <f t="shared" si="0"/>
        <v>0</v>
      </c>
      <c r="X8" s="2065">
        <f t="shared" si="0"/>
        <v>0</v>
      </c>
      <c r="Y8" s="2065">
        <f t="shared" si="0"/>
        <v>0</v>
      </c>
      <c r="Z8" s="2065">
        <f t="shared" si="0"/>
        <v>0</v>
      </c>
      <c r="AA8" s="2065">
        <f t="shared" si="0"/>
        <v>0</v>
      </c>
      <c r="AB8" s="2065">
        <f t="shared" si="0"/>
        <v>0</v>
      </c>
      <c r="AC8" s="2065">
        <f t="shared" si="0"/>
        <v>0</v>
      </c>
      <c r="AD8" s="2065">
        <f t="shared" si="0"/>
        <v>0</v>
      </c>
      <c r="AE8" s="2065">
        <f t="shared" si="0"/>
        <v>0</v>
      </c>
      <c r="AF8" s="2065">
        <f t="shared" si="0"/>
        <v>0</v>
      </c>
      <c r="AG8" s="2065">
        <f t="shared" si="0"/>
        <v>0</v>
      </c>
      <c r="AH8" s="2065">
        <f t="shared" si="0"/>
        <v>0</v>
      </c>
      <c r="AI8" s="2065">
        <f t="shared" si="0"/>
        <v>0</v>
      </c>
      <c r="AJ8" s="2065">
        <f t="shared" si="0"/>
        <v>0</v>
      </c>
      <c r="AK8" s="2065">
        <f t="shared" si="0"/>
        <v>0</v>
      </c>
      <c r="AL8" s="2065">
        <f t="shared" ref="AL8:BQ8" si="1">SUM(AL7:AL7)</f>
        <v>0</v>
      </c>
      <c r="AM8" s="2065">
        <f t="shared" si="1"/>
        <v>0</v>
      </c>
      <c r="AN8" s="2065">
        <f t="shared" si="1"/>
        <v>0</v>
      </c>
      <c r="AO8" s="2065">
        <f t="shared" si="1"/>
        <v>0</v>
      </c>
      <c r="AP8" s="2065">
        <f t="shared" si="1"/>
        <v>0</v>
      </c>
      <c r="AQ8" s="2065">
        <f t="shared" si="1"/>
        <v>0</v>
      </c>
      <c r="AR8" s="2065">
        <f t="shared" si="1"/>
        <v>0</v>
      </c>
      <c r="AS8" s="2065">
        <f t="shared" si="1"/>
        <v>0</v>
      </c>
      <c r="AT8" s="2065">
        <f t="shared" si="1"/>
        <v>0</v>
      </c>
      <c r="AU8" s="2065">
        <f t="shared" si="1"/>
        <v>0</v>
      </c>
      <c r="AV8" s="2065">
        <f t="shared" si="1"/>
        <v>0</v>
      </c>
      <c r="AW8" s="2065">
        <f t="shared" si="1"/>
        <v>0</v>
      </c>
      <c r="AX8" s="2065">
        <f t="shared" si="1"/>
        <v>0</v>
      </c>
      <c r="AY8" s="2065">
        <f t="shared" si="1"/>
        <v>0</v>
      </c>
      <c r="AZ8" s="2065">
        <f t="shared" si="1"/>
        <v>0</v>
      </c>
      <c r="BA8" s="2065">
        <f t="shared" si="1"/>
        <v>0</v>
      </c>
      <c r="BB8" s="2065">
        <f t="shared" si="1"/>
        <v>0</v>
      </c>
      <c r="BC8" s="2066">
        <f t="shared" si="1"/>
        <v>0</v>
      </c>
    </row>
    <row r="9" spans="1:55" s="2060" customFormat="1" ht="30" customHeight="1">
      <c r="A9" s="2067"/>
      <c r="B9" s="2068"/>
      <c r="C9" s="2069"/>
      <c r="D9" s="2070"/>
      <c r="E9" s="2070"/>
      <c r="F9" s="2071"/>
      <c r="G9" s="2071"/>
      <c r="H9" s="2071"/>
      <c r="I9" s="2071"/>
      <c r="J9" s="2071"/>
      <c r="K9" s="2071"/>
      <c r="L9" s="2071"/>
      <c r="M9" s="2071"/>
      <c r="N9" s="2071"/>
      <c r="O9" s="2071"/>
      <c r="P9" s="2071"/>
      <c r="Q9" s="2071"/>
      <c r="R9" s="2071"/>
      <c r="S9" s="2071"/>
      <c r="T9" s="2071"/>
      <c r="U9" s="2071"/>
      <c r="V9" s="2071"/>
      <c r="W9" s="2071"/>
      <c r="X9" s="2071"/>
      <c r="Y9" s="2071"/>
      <c r="Z9" s="2071"/>
      <c r="AA9" s="2071"/>
      <c r="AB9" s="2071"/>
      <c r="AC9" s="2071"/>
      <c r="AD9" s="2071"/>
      <c r="AE9" s="2071"/>
      <c r="AF9" s="2071"/>
      <c r="AG9" s="2071"/>
      <c r="AH9" s="2071"/>
      <c r="AI9" s="2071"/>
      <c r="AJ9" s="2071"/>
      <c r="AK9" s="2071"/>
      <c r="AL9" s="2071"/>
      <c r="AM9" s="2071"/>
      <c r="AN9" s="2071"/>
      <c r="AO9" s="2071"/>
      <c r="AP9" s="2071"/>
      <c r="AQ9" s="2071"/>
      <c r="AR9" s="2071"/>
      <c r="AS9" s="2071"/>
      <c r="AT9" s="2071"/>
      <c r="AU9" s="2071"/>
      <c r="AV9" s="2071"/>
      <c r="AW9" s="2071"/>
      <c r="AX9" s="2071"/>
      <c r="AY9" s="2071"/>
      <c r="AZ9" s="2071"/>
      <c r="BA9" s="2071"/>
      <c r="BB9" s="2072"/>
      <c r="BC9" s="2071"/>
    </row>
    <row r="10" spans="1:55" s="2060" customFormat="1" ht="30" customHeight="1">
      <c r="A10" s="2026"/>
      <c r="B10" s="2027"/>
      <c r="C10" s="2028"/>
      <c r="D10" s="2029"/>
      <c r="E10" s="2029"/>
      <c r="F10" s="2029"/>
      <c r="G10" s="2029"/>
      <c r="H10" s="2029"/>
      <c r="I10" s="2029"/>
      <c r="J10" s="2029"/>
      <c r="K10" s="2029"/>
      <c r="L10" s="2029"/>
      <c r="M10" s="2029"/>
      <c r="N10" s="2029"/>
      <c r="O10" s="2029"/>
      <c r="P10" s="2027"/>
      <c r="Q10" s="2029"/>
      <c r="R10" s="2029"/>
      <c r="S10" s="2029"/>
      <c r="T10" s="2029"/>
      <c r="U10" s="2029"/>
      <c r="V10" s="2029"/>
      <c r="W10" s="2029"/>
      <c r="X10" s="2029"/>
      <c r="Y10" s="2029"/>
      <c r="Z10" s="2029"/>
      <c r="AA10" s="2029"/>
      <c r="AB10" s="2029"/>
      <c r="AC10" s="2029"/>
      <c r="AD10" s="2029"/>
      <c r="AE10" s="2029"/>
      <c r="AF10" s="2029"/>
      <c r="AG10" s="2029"/>
      <c r="AH10" s="2029"/>
      <c r="AI10" s="2029"/>
      <c r="AJ10" s="2029"/>
      <c r="AK10" s="2029"/>
      <c r="AL10" s="2029"/>
      <c r="AM10" s="2029"/>
      <c r="AN10" s="2029"/>
      <c r="AO10" s="2029"/>
      <c r="AP10" s="2029"/>
      <c r="AQ10" s="2029"/>
      <c r="AR10" s="2029"/>
      <c r="AS10" s="2029"/>
      <c r="AT10" s="2029"/>
      <c r="AU10" s="2029"/>
      <c r="AV10" s="2029"/>
      <c r="AW10" s="2029"/>
      <c r="AX10" s="2029"/>
      <c r="AY10" s="2029"/>
      <c r="AZ10" s="2029"/>
      <c r="BA10" s="2027"/>
      <c r="BB10" s="2030"/>
    </row>
    <row r="11" spans="1:55" s="2060" customFormat="1" ht="30" customHeight="1">
      <c r="A11" s="2026"/>
      <c r="B11" s="2027"/>
      <c r="C11" s="2028"/>
      <c r="D11" s="2029"/>
      <c r="E11" s="2029"/>
      <c r="F11" s="2029"/>
      <c r="G11" s="2029"/>
      <c r="H11" s="2029"/>
      <c r="I11" s="2029"/>
      <c r="J11" s="2029"/>
      <c r="K11" s="2029"/>
      <c r="L11" s="2029"/>
      <c r="M11" s="2029"/>
      <c r="N11" s="2029"/>
      <c r="O11" s="2029"/>
      <c r="P11" s="2027"/>
      <c r="Q11" s="2029"/>
      <c r="R11" s="2029"/>
      <c r="S11" s="2029"/>
      <c r="T11" s="2029"/>
      <c r="U11" s="2029"/>
      <c r="V11" s="2029"/>
      <c r="W11" s="2029"/>
      <c r="X11" s="2029"/>
      <c r="Y11" s="2029"/>
      <c r="Z11" s="2029"/>
      <c r="AA11" s="2029"/>
      <c r="AB11" s="2029"/>
      <c r="AC11" s="2029"/>
      <c r="AD11" s="2029"/>
      <c r="AE11" s="2029"/>
      <c r="AF11" s="2029"/>
      <c r="AG11" s="2029"/>
      <c r="AH11" s="2029"/>
      <c r="AI11" s="2029"/>
      <c r="AJ11" s="2029"/>
      <c r="AK11" s="2029"/>
      <c r="AL11" s="2029"/>
      <c r="AM11" s="2029"/>
      <c r="AN11" s="2029"/>
      <c r="AO11" s="2029"/>
      <c r="AP11" s="2029"/>
      <c r="AQ11" s="2029"/>
      <c r="AR11" s="2029"/>
      <c r="AS11" s="2029"/>
      <c r="AT11" s="2029"/>
      <c r="AU11" s="2029"/>
      <c r="AV11" s="2029"/>
      <c r="AW11" s="2029"/>
      <c r="AX11" s="2029"/>
      <c r="AY11" s="2029"/>
      <c r="AZ11" s="2029"/>
      <c r="BA11" s="2027"/>
      <c r="BB11" s="2051"/>
      <c r="BC11" s="2073"/>
    </row>
    <row r="12" spans="1:55" s="2060" customFormat="1" ht="30" customHeight="1">
      <c r="A12" s="2026"/>
      <c r="B12" s="2027"/>
      <c r="C12" s="2028"/>
      <c r="D12" s="2029"/>
      <c r="E12" s="2029"/>
      <c r="F12" s="2029"/>
      <c r="G12" s="2029"/>
      <c r="H12" s="2029"/>
      <c r="I12" s="2029"/>
      <c r="J12" s="2029"/>
      <c r="K12" s="2029"/>
      <c r="L12" s="2029"/>
      <c r="M12" s="2029"/>
      <c r="N12" s="2029"/>
      <c r="O12" s="2029"/>
      <c r="P12" s="2027"/>
      <c r="Q12" s="2029"/>
      <c r="R12" s="2029"/>
      <c r="S12" s="2029"/>
      <c r="T12" s="2029"/>
      <c r="U12" s="2029"/>
      <c r="V12" s="2029"/>
      <c r="W12" s="2029"/>
      <c r="X12" s="2029"/>
      <c r="Y12" s="2029"/>
      <c r="Z12" s="2029"/>
      <c r="AA12" s="2029"/>
      <c r="AB12" s="2029"/>
      <c r="AC12" s="2029"/>
      <c r="AD12" s="2029"/>
      <c r="AE12" s="2029"/>
      <c r="AF12" s="2029"/>
      <c r="AG12" s="2029"/>
      <c r="AH12" s="2029"/>
      <c r="AI12" s="2029"/>
      <c r="AJ12" s="2029"/>
      <c r="AK12" s="2029"/>
      <c r="AL12" s="2029"/>
      <c r="AM12" s="2029"/>
      <c r="AN12" s="2029"/>
      <c r="AO12" s="2029"/>
      <c r="AP12" s="2029"/>
      <c r="AQ12" s="2029"/>
      <c r="AR12" s="2029"/>
      <c r="AS12" s="2029"/>
      <c r="AT12" s="2029"/>
      <c r="AU12" s="2029"/>
      <c r="AV12" s="2029"/>
      <c r="AW12" s="2029"/>
      <c r="AX12" s="2029"/>
      <c r="AY12" s="2029"/>
      <c r="AZ12" s="2029"/>
      <c r="BA12" s="2027"/>
      <c r="BB12" s="2051"/>
    </row>
    <row r="13" spans="1:55" s="2060" customFormat="1" ht="30" customHeight="1">
      <c r="A13" s="2026"/>
      <c r="B13" s="2027"/>
      <c r="C13" s="2028"/>
      <c r="D13" s="2029"/>
      <c r="E13" s="2029"/>
      <c r="F13" s="2029"/>
      <c r="G13" s="2029"/>
      <c r="H13" s="2029"/>
      <c r="I13" s="2029"/>
      <c r="J13" s="2029"/>
      <c r="K13" s="2029"/>
      <c r="L13" s="2029"/>
      <c r="M13" s="2029"/>
      <c r="N13" s="2029"/>
      <c r="O13" s="2029"/>
      <c r="P13" s="2027"/>
      <c r="Q13" s="2029"/>
      <c r="R13" s="2029"/>
      <c r="S13" s="2029"/>
      <c r="T13" s="2029"/>
      <c r="U13" s="2029"/>
      <c r="V13" s="2029"/>
      <c r="W13" s="2029"/>
      <c r="X13" s="2029"/>
      <c r="Y13" s="2029"/>
      <c r="Z13" s="2029"/>
      <c r="AA13" s="2029"/>
      <c r="AB13" s="2029"/>
      <c r="AC13" s="2029"/>
      <c r="AD13" s="2029"/>
      <c r="AE13" s="2029"/>
      <c r="AF13" s="2029"/>
      <c r="AG13" s="2029"/>
      <c r="AH13" s="2029"/>
      <c r="AI13" s="2029"/>
      <c r="AJ13" s="2029"/>
      <c r="AK13" s="2029"/>
      <c r="AL13" s="2029"/>
      <c r="AM13" s="2029"/>
      <c r="AN13" s="2029"/>
      <c r="AO13" s="2029"/>
      <c r="AP13" s="2029"/>
      <c r="AQ13" s="2029"/>
      <c r="AR13" s="2029"/>
      <c r="AS13" s="2029"/>
      <c r="AT13" s="2029"/>
      <c r="AU13" s="2029"/>
      <c r="AV13" s="2029"/>
      <c r="AW13" s="2029"/>
      <c r="AX13" s="2029"/>
      <c r="AY13" s="2029"/>
      <c r="AZ13" s="2029"/>
      <c r="BA13" s="2027"/>
      <c r="BC13" s="2074">
        <f>BB13+BB14</f>
        <v>0</v>
      </c>
    </row>
    <row r="14" spans="1:55" s="2060" customFormat="1" ht="30" customHeight="1">
      <c r="A14" s="2026"/>
      <c r="B14" s="2027"/>
      <c r="C14" s="2028"/>
      <c r="D14" s="2029"/>
      <c r="E14" s="2029"/>
      <c r="F14" s="2029"/>
      <c r="G14" s="2029"/>
      <c r="H14" s="2029"/>
      <c r="I14" s="2029"/>
      <c r="J14" s="2029"/>
      <c r="K14" s="2029"/>
      <c r="L14" s="2029"/>
      <c r="M14" s="2029"/>
      <c r="N14" s="2029"/>
      <c r="O14" s="2029"/>
      <c r="P14" s="2027"/>
      <c r="Q14" s="2029"/>
      <c r="R14" s="2029"/>
      <c r="S14" s="2029"/>
      <c r="T14" s="2029"/>
      <c r="U14" s="2029"/>
      <c r="V14" s="2029"/>
      <c r="W14" s="2029"/>
      <c r="X14" s="2029"/>
      <c r="Y14" s="2029"/>
      <c r="Z14" s="2029"/>
      <c r="AA14" s="2029"/>
      <c r="AB14" s="2029"/>
      <c r="AC14" s="2029"/>
      <c r="AD14" s="2029"/>
      <c r="AE14" s="2029"/>
      <c r="AF14" s="2029"/>
      <c r="AG14" s="2029"/>
      <c r="AH14" s="2029"/>
      <c r="AI14" s="2029"/>
      <c r="AJ14" s="2029"/>
      <c r="AK14" s="2029"/>
      <c r="AL14" s="2029"/>
      <c r="AM14" s="2029"/>
      <c r="AN14" s="2029"/>
      <c r="AO14" s="2029"/>
      <c r="AP14" s="2029"/>
      <c r="AQ14" s="2029"/>
      <c r="AR14" s="2029"/>
      <c r="AS14" s="2029"/>
      <c r="AT14" s="2029"/>
      <c r="AU14" s="2029"/>
      <c r="AV14" s="2029"/>
      <c r="AW14" s="2029"/>
      <c r="AX14" s="2029"/>
      <c r="AY14" s="2029"/>
      <c r="AZ14" s="2029"/>
      <c r="BA14" s="2027"/>
      <c r="BC14" s="2074">
        <f>BC13-BB12</f>
        <v>0</v>
      </c>
    </row>
    <row r="15" spans="1:55" s="2060" customFormat="1" ht="30" customHeight="1">
      <c r="A15" s="2026"/>
      <c r="B15" s="2027"/>
      <c r="C15" s="2028"/>
      <c r="D15" s="2029"/>
      <c r="E15" s="2029"/>
      <c r="F15" s="2029"/>
      <c r="G15" s="2029"/>
      <c r="H15" s="2029"/>
      <c r="I15" s="2029"/>
      <c r="J15" s="2029"/>
      <c r="K15" s="2029"/>
      <c r="L15" s="2029"/>
      <c r="M15" s="2029"/>
      <c r="N15" s="2029"/>
      <c r="O15" s="2029"/>
      <c r="P15" s="2027"/>
      <c r="Q15" s="2029"/>
      <c r="R15" s="2029"/>
      <c r="S15" s="2029"/>
      <c r="T15" s="2029"/>
      <c r="U15" s="2029"/>
      <c r="V15" s="2029"/>
      <c r="W15" s="2029"/>
      <c r="X15" s="2029"/>
      <c r="Y15" s="2029"/>
      <c r="Z15" s="2029"/>
      <c r="AA15" s="2029"/>
      <c r="AB15" s="2029"/>
      <c r="AC15" s="2029"/>
      <c r="AD15" s="2029"/>
      <c r="AE15" s="2029"/>
      <c r="AF15" s="2029"/>
      <c r="AG15" s="2029"/>
      <c r="AH15" s="2029"/>
      <c r="AI15" s="2029"/>
      <c r="AJ15" s="2029"/>
      <c r="AK15" s="2029"/>
      <c r="AL15" s="2029"/>
      <c r="AM15" s="2029"/>
      <c r="AN15" s="2029"/>
      <c r="AO15" s="2029"/>
      <c r="AP15" s="2029"/>
      <c r="AQ15" s="2029"/>
      <c r="AR15" s="2029"/>
      <c r="AS15" s="2029"/>
      <c r="AT15" s="2029"/>
      <c r="AU15" s="2029"/>
      <c r="AV15" s="2029"/>
      <c r="AW15" s="2029"/>
      <c r="AX15" s="2029"/>
      <c r="AY15" s="2029"/>
      <c r="AZ15" s="2029"/>
      <c r="BA15" s="2027"/>
      <c r="BB15" s="2051"/>
    </row>
    <row r="16" spans="1:55" s="2076" customFormat="1" ht="30" customHeight="1">
      <c r="A16" s="2026"/>
      <c r="B16" s="2027"/>
      <c r="C16" s="2028"/>
      <c r="D16" s="2029"/>
      <c r="E16" s="2029"/>
      <c r="F16" s="2029"/>
      <c r="G16" s="2029"/>
      <c r="H16" s="2029"/>
      <c r="I16" s="2029"/>
      <c r="J16" s="2029"/>
      <c r="K16" s="2029"/>
      <c r="L16" s="2029"/>
      <c r="M16" s="2029"/>
      <c r="N16" s="2029"/>
      <c r="O16" s="2029"/>
      <c r="P16" s="2027"/>
      <c r="Q16" s="2029"/>
      <c r="R16" s="2029"/>
      <c r="S16" s="2029"/>
      <c r="T16" s="2029"/>
      <c r="U16" s="2029"/>
      <c r="V16" s="2029"/>
      <c r="W16" s="2029"/>
      <c r="X16" s="2029"/>
      <c r="Y16" s="2029"/>
      <c r="Z16" s="2029"/>
      <c r="AA16" s="2029"/>
      <c r="AB16" s="2029"/>
      <c r="AC16" s="2029"/>
      <c r="AD16" s="2029"/>
      <c r="AE16" s="2029"/>
      <c r="AF16" s="2029"/>
      <c r="AG16" s="2029"/>
      <c r="AH16" s="2029"/>
      <c r="AI16" s="2029"/>
      <c r="AJ16" s="2029"/>
      <c r="AK16" s="2029"/>
      <c r="AL16" s="2029"/>
      <c r="AM16" s="2029"/>
      <c r="AN16" s="2029"/>
      <c r="AO16" s="2029"/>
      <c r="AP16" s="2029"/>
      <c r="AQ16" s="2029"/>
      <c r="AR16" s="2029"/>
      <c r="AS16" s="2029"/>
      <c r="AT16" s="2029"/>
      <c r="AU16" s="2029"/>
      <c r="AV16" s="2029"/>
      <c r="AW16" s="2029"/>
      <c r="AX16" s="2029"/>
      <c r="AY16" s="2029"/>
      <c r="AZ16" s="2029"/>
      <c r="BA16" s="2027"/>
      <c r="BB16" s="2075"/>
    </row>
    <row r="17" spans="1:54" s="2060" customFormat="1" ht="30" customHeight="1">
      <c r="A17" s="2026"/>
      <c r="B17" s="2027"/>
      <c r="C17" s="2028"/>
      <c r="D17" s="2029"/>
      <c r="E17" s="2029"/>
      <c r="F17" s="2029"/>
      <c r="G17" s="2029"/>
      <c r="H17" s="2029"/>
      <c r="I17" s="2029"/>
      <c r="J17" s="2029"/>
      <c r="K17" s="2029"/>
      <c r="L17" s="2029"/>
      <c r="M17" s="2029"/>
      <c r="N17" s="2029"/>
      <c r="O17" s="2029"/>
      <c r="P17" s="2027"/>
      <c r="Q17" s="2029"/>
      <c r="R17" s="2029"/>
      <c r="S17" s="2029"/>
      <c r="T17" s="2029"/>
      <c r="U17" s="2029"/>
      <c r="V17" s="2029"/>
      <c r="W17" s="2029"/>
      <c r="X17" s="2029"/>
      <c r="Y17" s="2029"/>
      <c r="Z17" s="2029"/>
      <c r="AA17" s="2029"/>
      <c r="AB17" s="2029"/>
      <c r="AC17" s="2029"/>
      <c r="AD17" s="2029"/>
      <c r="AE17" s="2029"/>
      <c r="AF17" s="2029"/>
      <c r="AG17" s="2029"/>
      <c r="AH17" s="2029"/>
      <c r="AI17" s="2029"/>
      <c r="AJ17" s="2029"/>
      <c r="AK17" s="2029"/>
      <c r="AL17" s="2029"/>
      <c r="AM17" s="2029"/>
      <c r="AN17" s="2029"/>
      <c r="AO17" s="2029"/>
      <c r="AP17" s="2029"/>
      <c r="AQ17" s="2029"/>
      <c r="AR17" s="2029"/>
      <c r="AS17" s="2029"/>
      <c r="AT17" s="2029"/>
      <c r="AU17" s="2029"/>
      <c r="AV17" s="2029"/>
      <c r="AW17" s="2029"/>
      <c r="AX17" s="2029"/>
      <c r="AY17" s="2029"/>
      <c r="AZ17" s="2029"/>
      <c r="BA17" s="2027"/>
      <c r="BB17" s="2077"/>
    </row>
    <row r="18" spans="1:54" s="2060" customFormat="1" ht="30" customHeight="1">
      <c r="A18" s="2026"/>
      <c r="B18" s="2027"/>
      <c r="C18" s="2028"/>
      <c r="D18" s="2029"/>
      <c r="E18" s="2029"/>
      <c r="F18" s="2029"/>
      <c r="G18" s="2029"/>
      <c r="H18" s="2029"/>
      <c r="I18" s="2029"/>
      <c r="J18" s="2029"/>
      <c r="K18" s="2029"/>
      <c r="L18" s="2029"/>
      <c r="M18" s="2029"/>
      <c r="N18" s="2029"/>
      <c r="O18" s="2029"/>
      <c r="P18" s="2029"/>
      <c r="Q18" s="2029"/>
      <c r="R18" s="2029"/>
      <c r="S18" s="2029"/>
      <c r="T18" s="2029"/>
      <c r="U18" s="2029"/>
      <c r="V18" s="2029"/>
      <c r="W18" s="2029"/>
      <c r="X18" s="2029"/>
      <c r="Y18" s="2029"/>
      <c r="Z18" s="2029"/>
      <c r="AA18" s="2029"/>
      <c r="AB18" s="2029"/>
      <c r="AC18" s="2029"/>
      <c r="AD18" s="2029"/>
      <c r="AE18" s="2029"/>
      <c r="AF18" s="2029"/>
      <c r="AG18" s="2029"/>
      <c r="AH18" s="2029"/>
      <c r="AI18" s="2029"/>
      <c r="AJ18" s="2029"/>
      <c r="AK18" s="2029"/>
      <c r="AL18" s="2029"/>
      <c r="AM18" s="2029"/>
      <c r="AN18" s="2029"/>
      <c r="AO18" s="2029"/>
      <c r="AP18" s="2029"/>
      <c r="AQ18" s="2029"/>
      <c r="AR18" s="2029"/>
      <c r="AS18" s="2029"/>
      <c r="AT18" s="2029"/>
      <c r="AU18" s="2029"/>
      <c r="AV18" s="2029"/>
      <c r="AW18" s="2029"/>
      <c r="AX18" s="2029"/>
      <c r="AY18" s="2029"/>
      <c r="AZ18" s="2029"/>
      <c r="BA18" s="2027"/>
      <c r="BB18" s="2030"/>
    </row>
    <row r="19" spans="1:54" s="2060" customFormat="1" ht="30" customHeight="1">
      <c r="A19" s="2026"/>
      <c r="B19" s="2027"/>
      <c r="C19" s="2028"/>
      <c r="D19" s="2029"/>
      <c r="E19" s="2029"/>
      <c r="F19" s="2029"/>
      <c r="G19" s="2029"/>
      <c r="H19" s="2029"/>
      <c r="I19" s="2029"/>
      <c r="J19" s="2029"/>
      <c r="K19" s="2029"/>
      <c r="L19" s="2029"/>
      <c r="M19" s="2029"/>
      <c r="N19" s="2029"/>
      <c r="O19" s="2029"/>
      <c r="P19" s="2027"/>
      <c r="Q19" s="2029"/>
      <c r="R19" s="2029"/>
      <c r="S19" s="2029"/>
      <c r="T19" s="2029"/>
      <c r="U19" s="2029"/>
      <c r="V19" s="2029"/>
      <c r="W19" s="2029"/>
      <c r="X19" s="2029"/>
      <c r="Y19" s="2029"/>
      <c r="Z19" s="2029"/>
      <c r="AA19" s="2029"/>
      <c r="AB19" s="2029"/>
      <c r="AC19" s="2029"/>
      <c r="AD19" s="2029"/>
      <c r="AE19" s="2029"/>
      <c r="AF19" s="2029"/>
      <c r="AG19" s="2029"/>
      <c r="AH19" s="2029"/>
      <c r="AI19" s="2029"/>
      <c r="AJ19" s="2029"/>
      <c r="AK19" s="2029"/>
      <c r="AL19" s="2029"/>
      <c r="AM19" s="2029"/>
      <c r="AN19" s="2029"/>
      <c r="AO19" s="2029"/>
      <c r="AP19" s="2029"/>
      <c r="AQ19" s="2029"/>
      <c r="AR19" s="2029"/>
      <c r="AS19" s="2029"/>
      <c r="AT19" s="2029"/>
      <c r="AU19" s="2029"/>
      <c r="AV19" s="2029"/>
      <c r="AW19" s="2029"/>
      <c r="AX19" s="2029"/>
      <c r="AY19" s="2029"/>
      <c r="AZ19" s="2029"/>
      <c r="BA19" s="2027"/>
      <c r="BB19" s="2030"/>
    </row>
    <row r="20" spans="1:54" s="2060" customFormat="1" ht="30" customHeight="1">
      <c r="A20" s="2026"/>
      <c r="B20" s="2027"/>
      <c r="C20" s="2028"/>
      <c r="D20" s="2029"/>
      <c r="E20" s="2029"/>
      <c r="F20" s="2029"/>
      <c r="G20" s="2029"/>
      <c r="H20" s="2029"/>
      <c r="I20" s="2029"/>
      <c r="J20" s="2029"/>
      <c r="K20" s="2029"/>
      <c r="L20" s="2029"/>
      <c r="M20" s="2029"/>
      <c r="N20" s="2029"/>
      <c r="O20" s="2029"/>
      <c r="P20" s="2027"/>
      <c r="Q20" s="2029"/>
      <c r="R20" s="2029"/>
      <c r="S20" s="2029"/>
      <c r="T20" s="2029"/>
      <c r="U20" s="2029"/>
      <c r="V20" s="2029"/>
      <c r="W20" s="2029"/>
      <c r="X20" s="2029"/>
      <c r="Y20" s="2029"/>
      <c r="Z20" s="2029"/>
      <c r="AA20" s="2029"/>
      <c r="AB20" s="2029"/>
      <c r="AC20" s="2029"/>
      <c r="AD20" s="2029"/>
      <c r="AE20" s="2029"/>
      <c r="AF20" s="2029"/>
      <c r="AG20" s="2029"/>
      <c r="AH20" s="2029"/>
      <c r="AI20" s="2029"/>
      <c r="AJ20" s="2029"/>
      <c r="AK20" s="2029"/>
      <c r="AL20" s="2029"/>
      <c r="AM20" s="2029"/>
      <c r="AN20" s="2029"/>
      <c r="AO20" s="2029"/>
      <c r="AP20" s="2029"/>
      <c r="AQ20" s="2029"/>
      <c r="AR20" s="2029"/>
      <c r="AS20" s="2029"/>
      <c r="AT20" s="2029"/>
      <c r="AU20" s="2029"/>
      <c r="AV20" s="2029"/>
      <c r="AW20" s="2029"/>
      <c r="AX20" s="2029"/>
      <c r="AY20" s="2029"/>
      <c r="AZ20" s="2029"/>
      <c r="BA20" s="2027"/>
      <c r="BB20" s="2030"/>
    </row>
    <row r="21" spans="1:54" s="2060" customFormat="1" ht="30" customHeight="1">
      <c r="A21" s="2026"/>
      <c r="B21" s="2027"/>
      <c r="C21" s="2028"/>
      <c r="D21" s="2029"/>
      <c r="E21" s="2029"/>
      <c r="F21" s="2029"/>
      <c r="G21" s="2029"/>
      <c r="H21" s="2029"/>
      <c r="I21" s="2029"/>
      <c r="J21" s="2029"/>
      <c r="K21" s="2029"/>
      <c r="L21" s="2029"/>
      <c r="M21" s="2029"/>
      <c r="N21" s="2029"/>
      <c r="O21" s="2029"/>
      <c r="P21" s="2027"/>
      <c r="Q21" s="2029"/>
      <c r="R21" s="2029"/>
      <c r="S21" s="2029"/>
      <c r="T21" s="2029"/>
      <c r="U21" s="2029"/>
      <c r="V21" s="2029"/>
      <c r="W21" s="2029"/>
      <c r="X21" s="2029"/>
      <c r="Y21" s="2029"/>
      <c r="Z21" s="2029"/>
      <c r="AA21" s="2029"/>
      <c r="AB21" s="2029"/>
      <c r="AC21" s="2029"/>
      <c r="AD21" s="2029"/>
      <c r="AE21" s="2029"/>
      <c r="AF21" s="2029"/>
      <c r="AG21" s="2029"/>
      <c r="AH21" s="2029"/>
      <c r="AI21" s="2029"/>
      <c r="AJ21" s="2029"/>
      <c r="AK21" s="2029"/>
      <c r="AL21" s="2029"/>
      <c r="AM21" s="2029"/>
      <c r="AN21" s="2029"/>
      <c r="AO21" s="2029"/>
      <c r="AP21" s="2029"/>
      <c r="AQ21" s="2029"/>
      <c r="AR21" s="2029"/>
      <c r="AS21" s="2029"/>
      <c r="AT21" s="2029"/>
      <c r="AU21" s="2029"/>
      <c r="AV21" s="2029"/>
      <c r="AW21" s="2029"/>
      <c r="AX21" s="2029"/>
      <c r="AY21" s="2029"/>
      <c r="AZ21" s="2029"/>
      <c r="BA21" s="2027"/>
      <c r="BB21" s="2030"/>
    </row>
    <row r="22" spans="1:54" s="2060" customFormat="1" ht="30" customHeight="1">
      <c r="A22" s="2026"/>
      <c r="B22" s="2027"/>
      <c r="C22" s="2028"/>
      <c r="D22" s="2029"/>
      <c r="E22" s="2029"/>
      <c r="F22" s="2029"/>
      <c r="G22" s="2029"/>
      <c r="H22" s="2029"/>
      <c r="I22" s="2029"/>
      <c r="J22" s="2029"/>
      <c r="K22" s="2029"/>
      <c r="L22" s="2029"/>
      <c r="M22" s="2029"/>
      <c r="N22" s="2029"/>
      <c r="O22" s="2029"/>
      <c r="P22" s="2027"/>
      <c r="Q22" s="2029"/>
      <c r="R22" s="2029"/>
      <c r="S22" s="2029"/>
      <c r="T22" s="2029"/>
      <c r="U22" s="2029"/>
      <c r="V22" s="2029"/>
      <c r="W22" s="2029"/>
      <c r="X22" s="2029"/>
      <c r="Y22" s="2029"/>
      <c r="Z22" s="2029"/>
      <c r="AA22" s="2029"/>
      <c r="AB22" s="2029"/>
      <c r="AC22" s="2029"/>
      <c r="AD22" s="2029"/>
      <c r="AE22" s="2029"/>
      <c r="AF22" s="2029"/>
      <c r="AG22" s="2029"/>
      <c r="AH22" s="2029"/>
      <c r="AI22" s="2029"/>
      <c r="AJ22" s="2029"/>
      <c r="AK22" s="2029"/>
      <c r="AL22" s="2029"/>
      <c r="AM22" s="2029"/>
      <c r="AN22" s="2029"/>
      <c r="AO22" s="2029"/>
      <c r="AP22" s="2029"/>
      <c r="AQ22" s="2029"/>
      <c r="AR22" s="2029"/>
      <c r="AS22" s="2029"/>
      <c r="AT22" s="2029"/>
      <c r="AU22" s="2029"/>
      <c r="AV22" s="2029"/>
      <c r="AW22" s="2029"/>
      <c r="AX22" s="2029"/>
      <c r="AY22" s="2029"/>
      <c r="AZ22" s="2029"/>
      <c r="BA22" s="2027"/>
      <c r="BB22" s="2030"/>
    </row>
    <row r="23" spans="1:54" s="2060" customFormat="1" ht="30" customHeight="1">
      <c r="A23" s="2026"/>
      <c r="B23" s="2027"/>
      <c r="C23" s="2028"/>
      <c r="D23" s="2029"/>
      <c r="E23" s="2029"/>
      <c r="F23" s="2029"/>
      <c r="G23" s="2029"/>
      <c r="H23" s="2029"/>
      <c r="I23" s="2029"/>
      <c r="J23" s="2029"/>
      <c r="K23" s="2029"/>
      <c r="L23" s="2029"/>
      <c r="M23" s="2029"/>
      <c r="N23" s="2029"/>
      <c r="O23" s="2029"/>
      <c r="P23" s="2027"/>
      <c r="Q23" s="2029"/>
      <c r="R23" s="2029"/>
      <c r="S23" s="2029"/>
      <c r="T23" s="2029"/>
      <c r="U23" s="2029"/>
      <c r="V23" s="2029"/>
      <c r="W23" s="2029"/>
      <c r="X23" s="2029"/>
      <c r="Y23" s="2029"/>
      <c r="Z23" s="2029"/>
      <c r="AA23" s="2029"/>
      <c r="AB23" s="2029"/>
      <c r="AC23" s="2029"/>
      <c r="AD23" s="2029"/>
      <c r="AE23" s="2029"/>
      <c r="AF23" s="2029"/>
      <c r="AG23" s="2029"/>
      <c r="AH23" s="2029"/>
      <c r="AI23" s="2029"/>
      <c r="AJ23" s="2029"/>
      <c r="AK23" s="2029"/>
      <c r="AL23" s="2029"/>
      <c r="AM23" s="2029"/>
      <c r="AN23" s="2029"/>
      <c r="AO23" s="2029"/>
      <c r="AP23" s="2029"/>
      <c r="AQ23" s="2029"/>
      <c r="AR23" s="2029"/>
      <c r="AS23" s="2029"/>
      <c r="AT23" s="2029"/>
      <c r="AU23" s="2029"/>
      <c r="AV23" s="2029"/>
      <c r="AW23" s="2029"/>
      <c r="AX23" s="2029"/>
      <c r="AY23" s="2029"/>
      <c r="AZ23" s="2029"/>
      <c r="BA23" s="2027"/>
      <c r="BB23" s="2030"/>
    </row>
    <row r="24" spans="1:54" s="2060" customFormat="1" ht="30" customHeight="1">
      <c r="A24" s="2026"/>
      <c r="B24" s="2027"/>
      <c r="C24" s="2028"/>
      <c r="D24" s="2029"/>
      <c r="E24" s="2029"/>
      <c r="F24" s="2029"/>
      <c r="G24" s="2029"/>
      <c r="H24" s="2029"/>
      <c r="I24" s="2029"/>
      <c r="J24" s="2029"/>
      <c r="K24" s="2029"/>
      <c r="L24" s="2029"/>
      <c r="M24" s="2029"/>
      <c r="N24" s="2029"/>
      <c r="O24" s="2029"/>
      <c r="P24" s="2027"/>
      <c r="Q24" s="2029"/>
      <c r="R24" s="2029"/>
      <c r="S24" s="2029"/>
      <c r="T24" s="2029"/>
      <c r="U24" s="2029"/>
      <c r="V24" s="2029"/>
      <c r="W24" s="2029"/>
      <c r="X24" s="2029"/>
      <c r="Y24" s="2029"/>
      <c r="Z24" s="2029"/>
      <c r="AA24" s="2029"/>
      <c r="AB24" s="2029"/>
      <c r="AC24" s="2029"/>
      <c r="AD24" s="2029"/>
      <c r="AE24" s="2029"/>
      <c r="AF24" s="2029"/>
      <c r="AG24" s="2029"/>
      <c r="AH24" s="2029"/>
      <c r="AI24" s="2029"/>
      <c r="AJ24" s="2029"/>
      <c r="AK24" s="2029"/>
      <c r="AL24" s="2029"/>
      <c r="AM24" s="2029"/>
      <c r="AN24" s="2029"/>
      <c r="AO24" s="2029"/>
      <c r="AP24" s="2029"/>
      <c r="AQ24" s="2029"/>
      <c r="AR24" s="2029"/>
      <c r="AS24" s="2029"/>
      <c r="AT24" s="2029"/>
      <c r="AU24" s="2029"/>
      <c r="AV24" s="2029"/>
      <c r="AW24" s="2029"/>
      <c r="AX24" s="2029"/>
      <c r="AY24" s="2029"/>
      <c r="AZ24" s="2029"/>
      <c r="BA24" s="2027"/>
      <c r="BB24" s="2030"/>
    </row>
    <row r="25" spans="1:54" s="2060" customFormat="1" ht="30" customHeight="1">
      <c r="A25" s="2026"/>
      <c r="B25" s="2027"/>
      <c r="C25" s="2028"/>
      <c r="D25" s="2029"/>
      <c r="E25" s="2029"/>
      <c r="F25" s="2029"/>
      <c r="G25" s="2029"/>
      <c r="H25" s="2029"/>
      <c r="I25" s="2029"/>
      <c r="J25" s="2029"/>
      <c r="K25" s="2029"/>
      <c r="L25" s="2029"/>
      <c r="M25" s="2029"/>
      <c r="N25" s="2029"/>
      <c r="O25" s="2029"/>
      <c r="P25" s="2027"/>
      <c r="Q25" s="2029"/>
      <c r="R25" s="2029"/>
      <c r="S25" s="2029"/>
      <c r="T25" s="2029"/>
      <c r="U25" s="2029"/>
      <c r="V25" s="2029"/>
      <c r="W25" s="2029"/>
      <c r="X25" s="2029"/>
      <c r="Y25" s="2029"/>
      <c r="Z25" s="2029"/>
      <c r="AA25" s="2029"/>
      <c r="AB25" s="2029"/>
      <c r="AC25" s="2029"/>
      <c r="AD25" s="2029"/>
      <c r="AE25" s="2029"/>
      <c r="AF25" s="2029"/>
      <c r="AG25" s="2029"/>
      <c r="AH25" s="2029"/>
      <c r="AI25" s="2029"/>
      <c r="AJ25" s="2029"/>
      <c r="AK25" s="2029"/>
      <c r="AL25" s="2029"/>
      <c r="AM25" s="2029"/>
      <c r="AN25" s="2029"/>
      <c r="AO25" s="2029"/>
      <c r="AP25" s="2029"/>
      <c r="AQ25" s="2029"/>
      <c r="AR25" s="2029"/>
      <c r="AS25" s="2029"/>
      <c r="AT25" s="2029"/>
      <c r="AU25" s="2029"/>
      <c r="AV25" s="2029"/>
      <c r="AW25" s="2029"/>
      <c r="AX25" s="2029"/>
      <c r="AY25" s="2029"/>
      <c r="AZ25" s="2029"/>
      <c r="BA25" s="2027"/>
      <c r="BB25" s="2030"/>
    </row>
    <row r="26" spans="1:54" s="2060" customFormat="1" ht="30" customHeight="1">
      <c r="A26" s="2026"/>
      <c r="B26" s="2027"/>
      <c r="C26" s="2028"/>
      <c r="D26" s="2029"/>
      <c r="E26" s="2029"/>
      <c r="F26" s="2029"/>
      <c r="G26" s="2029"/>
      <c r="H26" s="2029"/>
      <c r="I26" s="2029"/>
      <c r="J26" s="2029"/>
      <c r="K26" s="2029"/>
      <c r="L26" s="2029"/>
      <c r="M26" s="2029"/>
      <c r="N26" s="2029"/>
      <c r="O26" s="2029"/>
      <c r="P26" s="2027"/>
      <c r="Q26" s="2029"/>
      <c r="R26" s="2029"/>
      <c r="S26" s="2029"/>
      <c r="T26" s="2029"/>
      <c r="U26" s="2029"/>
      <c r="V26" s="2029"/>
      <c r="W26" s="2029"/>
      <c r="X26" s="2029"/>
      <c r="Y26" s="2029"/>
      <c r="Z26" s="2029"/>
      <c r="AA26" s="2029"/>
      <c r="AB26" s="2029"/>
      <c r="AC26" s="2029"/>
      <c r="AD26" s="2029"/>
      <c r="AE26" s="2029"/>
      <c r="AF26" s="2029"/>
      <c r="AG26" s="2029"/>
      <c r="AH26" s="2029"/>
      <c r="AI26" s="2029"/>
      <c r="AJ26" s="2029"/>
      <c r="AK26" s="2029"/>
      <c r="AL26" s="2029"/>
      <c r="AM26" s="2029"/>
      <c r="AN26" s="2029"/>
      <c r="AO26" s="2029"/>
      <c r="AP26" s="2029"/>
      <c r="AQ26" s="2029"/>
      <c r="AR26" s="2029"/>
      <c r="AS26" s="2029"/>
      <c r="AT26" s="2029"/>
      <c r="AU26" s="2029"/>
      <c r="AV26" s="2029"/>
      <c r="AW26" s="2029"/>
      <c r="AX26" s="2029"/>
      <c r="AY26" s="2029"/>
      <c r="AZ26" s="2029"/>
      <c r="BA26" s="2027"/>
      <c r="BB26" s="2030"/>
    </row>
    <row r="27" spans="1:54" s="2060" customFormat="1" ht="30" customHeight="1">
      <c r="A27" s="2026"/>
      <c r="B27" s="2027"/>
      <c r="C27" s="2028"/>
      <c r="D27" s="2029"/>
      <c r="E27" s="2029"/>
      <c r="F27" s="2029"/>
      <c r="G27" s="2029"/>
      <c r="H27" s="2029"/>
      <c r="I27" s="2029"/>
      <c r="J27" s="2029"/>
      <c r="K27" s="2029"/>
      <c r="L27" s="2029"/>
      <c r="M27" s="2029"/>
      <c r="N27" s="2029"/>
      <c r="O27" s="2029"/>
      <c r="P27" s="2027"/>
      <c r="Q27" s="2029"/>
      <c r="R27" s="2029"/>
      <c r="S27" s="2029"/>
      <c r="T27" s="2029"/>
      <c r="U27" s="2029"/>
      <c r="V27" s="2029"/>
      <c r="W27" s="2029"/>
      <c r="X27" s="2029"/>
      <c r="Y27" s="2029"/>
      <c r="Z27" s="2029"/>
      <c r="AA27" s="2029"/>
      <c r="AB27" s="2029"/>
      <c r="AC27" s="2029"/>
      <c r="AD27" s="2029"/>
      <c r="AE27" s="2029"/>
      <c r="AF27" s="2029"/>
      <c r="AG27" s="2029"/>
      <c r="AH27" s="2029"/>
      <c r="AI27" s="2029"/>
      <c r="AJ27" s="2029"/>
      <c r="AK27" s="2029"/>
      <c r="AL27" s="2029"/>
      <c r="AM27" s="2029"/>
      <c r="AN27" s="2029"/>
      <c r="AO27" s="2029"/>
      <c r="AP27" s="2029"/>
      <c r="AQ27" s="2029"/>
      <c r="AR27" s="2029"/>
      <c r="AS27" s="2029"/>
      <c r="AT27" s="2029"/>
      <c r="AU27" s="2029"/>
      <c r="AV27" s="2029"/>
      <c r="AW27" s="2029"/>
      <c r="AX27" s="2029"/>
      <c r="AY27" s="2029"/>
      <c r="AZ27" s="2029"/>
      <c r="BA27" s="2027"/>
      <c r="BB27" s="2030"/>
    </row>
    <row r="28" spans="1:54" s="2060" customFormat="1" ht="30" customHeight="1">
      <c r="A28" s="2026"/>
      <c r="B28" s="2027"/>
      <c r="C28" s="2028"/>
      <c r="D28" s="2029"/>
      <c r="E28" s="2029"/>
      <c r="F28" s="2029"/>
      <c r="G28" s="2029"/>
      <c r="H28" s="2029"/>
      <c r="I28" s="2029"/>
      <c r="J28" s="2029"/>
      <c r="K28" s="2029"/>
      <c r="L28" s="2029"/>
      <c r="M28" s="2029"/>
      <c r="N28" s="2029"/>
      <c r="O28" s="2029"/>
      <c r="P28" s="2027"/>
      <c r="Q28" s="2029"/>
      <c r="R28" s="2029"/>
      <c r="S28" s="2029"/>
      <c r="T28" s="2029"/>
      <c r="U28" s="2029"/>
      <c r="V28" s="2029"/>
      <c r="W28" s="2029"/>
      <c r="X28" s="2029"/>
      <c r="Y28" s="2029"/>
      <c r="Z28" s="2029"/>
      <c r="AA28" s="2029"/>
      <c r="AB28" s="2029"/>
      <c r="AC28" s="2029"/>
      <c r="AD28" s="2029"/>
      <c r="AE28" s="2029"/>
      <c r="AF28" s="2029"/>
      <c r="AG28" s="2029"/>
      <c r="AH28" s="2029"/>
      <c r="AI28" s="2029"/>
      <c r="AJ28" s="2029"/>
      <c r="AK28" s="2029"/>
      <c r="AL28" s="2029"/>
      <c r="AM28" s="2029"/>
      <c r="AN28" s="2029"/>
      <c r="AO28" s="2029"/>
      <c r="AP28" s="2029"/>
      <c r="AQ28" s="2029"/>
      <c r="AR28" s="2029"/>
      <c r="AS28" s="2029"/>
      <c r="AT28" s="2029"/>
      <c r="AU28" s="2029"/>
      <c r="AV28" s="2029"/>
      <c r="AW28" s="2029"/>
      <c r="AX28" s="2029"/>
      <c r="AY28" s="2029"/>
      <c r="AZ28" s="2029"/>
      <c r="BA28" s="2027"/>
      <c r="BB28" s="2030"/>
    </row>
    <row r="29" spans="1:54" s="2060" customFormat="1" ht="30" customHeight="1">
      <c r="A29" s="2026"/>
      <c r="B29" s="2027"/>
      <c r="C29" s="2028"/>
      <c r="D29" s="2029"/>
      <c r="E29" s="2029"/>
      <c r="F29" s="2029"/>
      <c r="G29" s="2029"/>
      <c r="H29" s="2029"/>
      <c r="I29" s="2029"/>
      <c r="J29" s="2029"/>
      <c r="K29" s="2029"/>
      <c r="L29" s="2029"/>
      <c r="M29" s="2029"/>
      <c r="N29" s="2029"/>
      <c r="O29" s="2029"/>
      <c r="P29" s="2027"/>
      <c r="Q29" s="2029"/>
      <c r="R29" s="2029"/>
      <c r="S29" s="2029"/>
      <c r="T29" s="2029"/>
      <c r="U29" s="2029"/>
      <c r="V29" s="2029"/>
      <c r="W29" s="2029"/>
      <c r="X29" s="2029"/>
      <c r="Y29" s="2029"/>
      <c r="Z29" s="2029"/>
      <c r="AA29" s="2029"/>
      <c r="AB29" s="2029"/>
      <c r="AC29" s="2029"/>
      <c r="AD29" s="2029"/>
      <c r="AE29" s="2029"/>
      <c r="AF29" s="2029"/>
      <c r="AG29" s="2029"/>
      <c r="AH29" s="2029"/>
      <c r="AI29" s="2029"/>
      <c r="AJ29" s="2029"/>
      <c r="AK29" s="2029"/>
      <c r="AL29" s="2029"/>
      <c r="AM29" s="2029"/>
      <c r="AN29" s="2029"/>
      <c r="AO29" s="2029"/>
      <c r="AP29" s="2029"/>
      <c r="AQ29" s="2029"/>
      <c r="AR29" s="2029"/>
      <c r="AS29" s="2029"/>
      <c r="AT29" s="2029"/>
      <c r="AU29" s="2029"/>
      <c r="AV29" s="2029"/>
      <c r="AW29" s="2029"/>
      <c r="AX29" s="2029"/>
      <c r="AY29" s="2029"/>
      <c r="AZ29" s="2029"/>
      <c r="BA29" s="2027"/>
      <c r="BB29" s="2030"/>
    </row>
    <row r="30" spans="1:54" s="2060" customFormat="1" ht="30" customHeight="1">
      <c r="A30" s="2026"/>
      <c r="B30" s="2027"/>
      <c r="C30" s="2028"/>
      <c r="D30" s="2029"/>
      <c r="E30" s="2029"/>
      <c r="F30" s="2029"/>
      <c r="G30" s="2029"/>
      <c r="H30" s="2029"/>
      <c r="I30" s="2029"/>
      <c r="J30" s="2029"/>
      <c r="K30" s="2029"/>
      <c r="L30" s="2029"/>
      <c r="M30" s="2029"/>
      <c r="N30" s="2029"/>
      <c r="O30" s="2029"/>
      <c r="P30" s="2027"/>
      <c r="Q30" s="2029"/>
      <c r="R30" s="2029"/>
      <c r="S30" s="2029"/>
      <c r="T30" s="2029"/>
      <c r="U30" s="2029"/>
      <c r="V30" s="2029"/>
      <c r="W30" s="2029"/>
      <c r="X30" s="2029"/>
      <c r="Y30" s="2029"/>
      <c r="Z30" s="2029"/>
      <c r="AA30" s="2029"/>
      <c r="AB30" s="2029"/>
      <c r="AC30" s="2029"/>
      <c r="AD30" s="2029"/>
      <c r="AE30" s="2029"/>
      <c r="AF30" s="2029"/>
      <c r="AG30" s="2029"/>
      <c r="AH30" s="2029"/>
      <c r="AI30" s="2029"/>
      <c r="AJ30" s="2029"/>
      <c r="AK30" s="2029"/>
      <c r="AL30" s="2029"/>
      <c r="AM30" s="2029"/>
      <c r="AN30" s="2029"/>
      <c r="AO30" s="2029"/>
      <c r="AP30" s="2029"/>
      <c r="AQ30" s="2029"/>
      <c r="AR30" s="2029"/>
      <c r="AS30" s="2029"/>
      <c r="AT30" s="2029"/>
      <c r="AU30" s="2029"/>
      <c r="AV30" s="2029"/>
      <c r="AW30" s="2029"/>
      <c r="AX30" s="2029"/>
      <c r="AY30" s="2029"/>
      <c r="AZ30" s="2029"/>
      <c r="BA30" s="2027"/>
      <c r="BB30" s="2030"/>
    </row>
    <row r="31" spans="1:54" s="2060" customFormat="1" ht="30" customHeight="1">
      <c r="A31" s="2026"/>
      <c r="B31" s="2027"/>
      <c r="C31" s="2028"/>
      <c r="D31" s="2029"/>
      <c r="E31" s="2029"/>
      <c r="F31" s="2029"/>
      <c r="G31" s="2029"/>
      <c r="H31" s="2029"/>
      <c r="I31" s="2029"/>
      <c r="J31" s="2029"/>
      <c r="K31" s="2029"/>
      <c r="L31" s="2029"/>
      <c r="M31" s="2029"/>
      <c r="N31" s="2029"/>
      <c r="O31" s="2029"/>
      <c r="P31" s="2027"/>
      <c r="Q31" s="2029"/>
      <c r="R31" s="2029"/>
      <c r="S31" s="2029"/>
      <c r="T31" s="2029"/>
      <c r="U31" s="2029"/>
      <c r="V31" s="2029"/>
      <c r="W31" s="2029"/>
      <c r="X31" s="2029"/>
      <c r="Y31" s="2029"/>
      <c r="Z31" s="2029"/>
      <c r="AA31" s="2029"/>
      <c r="AB31" s="2029"/>
      <c r="AC31" s="2029"/>
      <c r="AD31" s="2029"/>
      <c r="AE31" s="2029"/>
      <c r="AF31" s="2029"/>
      <c r="AG31" s="2029"/>
      <c r="AH31" s="2029"/>
      <c r="AI31" s="2029"/>
      <c r="AJ31" s="2029"/>
      <c r="AK31" s="2029"/>
      <c r="AL31" s="2029"/>
      <c r="AM31" s="2029"/>
      <c r="AN31" s="2029"/>
      <c r="AO31" s="2029"/>
      <c r="AP31" s="2029"/>
      <c r="AQ31" s="2029"/>
      <c r="AR31" s="2029"/>
      <c r="AS31" s="2029"/>
      <c r="AT31" s="2029"/>
      <c r="AU31" s="2029"/>
      <c r="AV31" s="2029"/>
      <c r="AW31" s="2029"/>
      <c r="AX31" s="2029"/>
      <c r="AY31" s="2029"/>
      <c r="AZ31" s="2029"/>
      <c r="BA31" s="2027"/>
      <c r="BB31" s="2030"/>
    </row>
    <row r="32" spans="1:54" s="2060" customFormat="1" ht="30" customHeight="1">
      <c r="A32" s="2026"/>
      <c r="B32" s="2027"/>
      <c r="C32" s="2028"/>
      <c r="D32" s="2029"/>
      <c r="E32" s="2029"/>
      <c r="F32" s="2029"/>
      <c r="G32" s="2029"/>
      <c r="H32" s="2029"/>
      <c r="I32" s="2029"/>
      <c r="J32" s="2029"/>
      <c r="K32" s="2029"/>
      <c r="L32" s="2029"/>
      <c r="M32" s="2029"/>
      <c r="N32" s="2029"/>
      <c r="O32" s="2029"/>
      <c r="P32" s="2027"/>
      <c r="Q32" s="2029"/>
      <c r="R32" s="2029"/>
      <c r="S32" s="2029"/>
      <c r="T32" s="2029"/>
      <c r="U32" s="2029"/>
      <c r="V32" s="2029"/>
      <c r="W32" s="2029"/>
      <c r="X32" s="2029"/>
      <c r="Y32" s="2029"/>
      <c r="Z32" s="2029"/>
      <c r="AA32" s="2029"/>
      <c r="AB32" s="2029"/>
      <c r="AC32" s="2029"/>
      <c r="AD32" s="2029"/>
      <c r="AE32" s="2029"/>
      <c r="AF32" s="2029"/>
      <c r="AG32" s="2029"/>
      <c r="AH32" s="2029"/>
      <c r="AI32" s="2029"/>
      <c r="AJ32" s="2029"/>
      <c r="AK32" s="2029"/>
      <c r="AL32" s="2029"/>
      <c r="AM32" s="2029"/>
      <c r="AN32" s="2029"/>
      <c r="AO32" s="2029"/>
      <c r="AP32" s="2029"/>
      <c r="AQ32" s="2029"/>
      <c r="AR32" s="2029"/>
      <c r="AS32" s="2029"/>
      <c r="AT32" s="2029"/>
      <c r="AU32" s="2029"/>
      <c r="AV32" s="2029"/>
      <c r="AW32" s="2029"/>
      <c r="AX32" s="2029"/>
      <c r="AY32" s="2029"/>
      <c r="AZ32" s="2029"/>
      <c r="BA32" s="2027"/>
      <c r="BB32" s="2030"/>
    </row>
    <row r="33" spans="1:54" s="2060" customFormat="1" ht="30" customHeight="1">
      <c r="A33" s="2026"/>
      <c r="B33" s="2027"/>
      <c r="C33" s="2028"/>
      <c r="D33" s="2029"/>
      <c r="E33" s="2029"/>
      <c r="F33" s="2029"/>
      <c r="G33" s="2029"/>
      <c r="H33" s="2029"/>
      <c r="I33" s="2029"/>
      <c r="J33" s="2029"/>
      <c r="K33" s="2029"/>
      <c r="L33" s="2029"/>
      <c r="M33" s="2029"/>
      <c r="N33" s="2029"/>
      <c r="O33" s="2029"/>
      <c r="P33" s="2027"/>
      <c r="Q33" s="2029"/>
      <c r="R33" s="2029"/>
      <c r="S33" s="2029"/>
      <c r="T33" s="2029"/>
      <c r="U33" s="2029"/>
      <c r="V33" s="2029"/>
      <c r="W33" s="2029"/>
      <c r="X33" s="2029"/>
      <c r="Y33" s="2029"/>
      <c r="Z33" s="2029"/>
      <c r="AA33" s="2029"/>
      <c r="AB33" s="2029"/>
      <c r="AC33" s="2029"/>
      <c r="AD33" s="2029"/>
      <c r="AE33" s="2029"/>
      <c r="AF33" s="2029"/>
      <c r="AG33" s="2029"/>
      <c r="AH33" s="2029"/>
      <c r="AI33" s="2029"/>
      <c r="AJ33" s="2029"/>
      <c r="AK33" s="2029"/>
      <c r="AL33" s="2029"/>
      <c r="AM33" s="2029"/>
      <c r="AN33" s="2029"/>
      <c r="AO33" s="2029"/>
      <c r="AP33" s="2029"/>
      <c r="AQ33" s="2029"/>
      <c r="AR33" s="2029"/>
      <c r="AS33" s="2029"/>
      <c r="AT33" s="2029"/>
      <c r="AU33" s="2029"/>
      <c r="AV33" s="2029"/>
      <c r="AW33" s="2029"/>
      <c r="AX33" s="2029"/>
      <c r="AY33" s="2029"/>
      <c r="AZ33" s="2029"/>
      <c r="BA33" s="2027"/>
      <c r="BB33" s="2030"/>
    </row>
    <row r="34" spans="1:54" s="2060" customFormat="1" ht="30" customHeight="1">
      <c r="A34" s="2026"/>
      <c r="B34" s="2027"/>
      <c r="C34" s="2028"/>
      <c r="D34" s="2029"/>
      <c r="E34" s="2029"/>
      <c r="F34" s="2029"/>
      <c r="G34" s="2029"/>
      <c r="H34" s="2029"/>
      <c r="I34" s="2029"/>
      <c r="J34" s="2029"/>
      <c r="K34" s="2029"/>
      <c r="L34" s="2029"/>
      <c r="M34" s="2029"/>
      <c r="N34" s="2029"/>
      <c r="O34" s="2029"/>
      <c r="P34" s="2027"/>
      <c r="Q34" s="2029"/>
      <c r="R34" s="2029"/>
      <c r="S34" s="2029"/>
      <c r="T34" s="2029"/>
      <c r="U34" s="2029"/>
      <c r="V34" s="2029"/>
      <c r="W34" s="2029"/>
      <c r="X34" s="2029"/>
      <c r="Y34" s="2029"/>
      <c r="Z34" s="2029"/>
      <c r="AA34" s="2029"/>
      <c r="AB34" s="2029"/>
      <c r="AC34" s="2029"/>
      <c r="AD34" s="2029"/>
      <c r="AE34" s="2029"/>
      <c r="AF34" s="2029"/>
      <c r="AG34" s="2029"/>
      <c r="AH34" s="2029"/>
      <c r="AI34" s="2029"/>
      <c r="AJ34" s="2029"/>
      <c r="AK34" s="2029"/>
      <c r="AL34" s="2029"/>
      <c r="AM34" s="2029"/>
      <c r="AN34" s="2029"/>
      <c r="AO34" s="2029"/>
      <c r="AP34" s="2029"/>
      <c r="AQ34" s="2029"/>
      <c r="AR34" s="2029"/>
      <c r="AS34" s="2029"/>
      <c r="AT34" s="2029"/>
      <c r="AU34" s="2029"/>
      <c r="AV34" s="2029"/>
      <c r="AW34" s="2029"/>
      <c r="AX34" s="2029"/>
      <c r="AY34" s="2029"/>
      <c r="AZ34" s="2029"/>
      <c r="BA34" s="2027"/>
      <c r="BB34" s="2030"/>
    </row>
    <row r="35" spans="1:54" s="2060" customFormat="1" ht="30" customHeight="1">
      <c r="A35" s="2026"/>
      <c r="B35" s="2027"/>
      <c r="C35" s="2028"/>
      <c r="D35" s="2029"/>
      <c r="E35" s="2029"/>
      <c r="F35" s="2029"/>
      <c r="G35" s="2029"/>
      <c r="H35" s="2029"/>
      <c r="I35" s="2029"/>
      <c r="J35" s="2029"/>
      <c r="K35" s="2029"/>
      <c r="L35" s="2029"/>
      <c r="M35" s="2029"/>
      <c r="N35" s="2029"/>
      <c r="O35" s="2029"/>
      <c r="P35" s="2027"/>
      <c r="Q35" s="2029"/>
      <c r="R35" s="2029"/>
      <c r="S35" s="2029"/>
      <c r="T35" s="2029"/>
      <c r="U35" s="2029"/>
      <c r="V35" s="2029"/>
      <c r="W35" s="2029"/>
      <c r="X35" s="2029"/>
      <c r="Y35" s="2029"/>
      <c r="Z35" s="2029"/>
      <c r="AA35" s="2029"/>
      <c r="AB35" s="2029"/>
      <c r="AC35" s="2029"/>
      <c r="AD35" s="2029"/>
      <c r="AE35" s="2029"/>
      <c r="AF35" s="2029"/>
      <c r="AG35" s="2029"/>
      <c r="AH35" s="2029"/>
      <c r="AI35" s="2029"/>
      <c r="AJ35" s="2029"/>
      <c r="AK35" s="2029"/>
      <c r="AL35" s="2029"/>
      <c r="AM35" s="2029"/>
      <c r="AN35" s="2029"/>
      <c r="AO35" s="2029"/>
      <c r="AP35" s="2029"/>
      <c r="AQ35" s="2029"/>
      <c r="AR35" s="2029"/>
      <c r="AS35" s="2029"/>
      <c r="AT35" s="2029"/>
      <c r="AU35" s="2029"/>
      <c r="AV35" s="2029"/>
      <c r="AW35" s="2029"/>
      <c r="AX35" s="2029"/>
      <c r="AY35" s="2029"/>
      <c r="AZ35" s="2029"/>
      <c r="BA35" s="2027"/>
      <c r="BB35" s="2030"/>
    </row>
    <row r="36" spans="1:54" s="2060" customFormat="1" ht="30" customHeight="1">
      <c r="A36" s="2026"/>
      <c r="B36" s="2027"/>
      <c r="C36" s="2028"/>
      <c r="D36" s="2029"/>
      <c r="E36" s="2029"/>
      <c r="F36" s="2029"/>
      <c r="G36" s="2029"/>
      <c r="H36" s="2029"/>
      <c r="I36" s="2029"/>
      <c r="J36" s="2029"/>
      <c r="K36" s="2029"/>
      <c r="L36" s="2029"/>
      <c r="M36" s="2029"/>
      <c r="N36" s="2029"/>
      <c r="O36" s="2029"/>
      <c r="P36" s="2027"/>
      <c r="Q36" s="2029"/>
      <c r="R36" s="2029"/>
      <c r="S36" s="2029"/>
      <c r="T36" s="2029"/>
      <c r="U36" s="2029"/>
      <c r="V36" s="2029"/>
      <c r="W36" s="2029"/>
      <c r="X36" s="2029"/>
      <c r="Y36" s="2029"/>
      <c r="Z36" s="2029"/>
      <c r="AA36" s="2029"/>
      <c r="AB36" s="2029"/>
      <c r="AC36" s="2029"/>
      <c r="AD36" s="2029"/>
      <c r="AE36" s="2029"/>
      <c r="AF36" s="2029"/>
      <c r="AG36" s="2029"/>
      <c r="AH36" s="2029"/>
      <c r="AI36" s="2029"/>
      <c r="AJ36" s="2029"/>
      <c r="AK36" s="2029"/>
      <c r="AL36" s="2029"/>
      <c r="AM36" s="2029"/>
      <c r="AN36" s="2029"/>
      <c r="AO36" s="2029"/>
      <c r="AP36" s="2029"/>
      <c r="AQ36" s="2029"/>
      <c r="AR36" s="2029"/>
      <c r="AS36" s="2029"/>
      <c r="AT36" s="2029"/>
      <c r="AU36" s="2029"/>
      <c r="AV36" s="2029"/>
      <c r="AW36" s="2029"/>
      <c r="AX36" s="2029"/>
      <c r="AY36" s="2029"/>
      <c r="AZ36" s="2029"/>
      <c r="BA36" s="2027"/>
      <c r="BB36" s="2030"/>
    </row>
    <row r="37" spans="1:54" s="2060" customFormat="1" ht="30" customHeight="1">
      <c r="A37" s="2026"/>
      <c r="B37" s="2027"/>
      <c r="C37" s="2028"/>
      <c r="D37" s="2029"/>
      <c r="E37" s="2029"/>
      <c r="F37" s="2029"/>
      <c r="G37" s="2029"/>
      <c r="H37" s="2029"/>
      <c r="I37" s="2029"/>
      <c r="J37" s="2029"/>
      <c r="K37" s="2029"/>
      <c r="L37" s="2029"/>
      <c r="M37" s="2029"/>
      <c r="N37" s="2029"/>
      <c r="O37" s="2029"/>
      <c r="P37" s="2027"/>
      <c r="Q37" s="2029"/>
      <c r="R37" s="2029"/>
      <c r="S37" s="2029"/>
      <c r="T37" s="2029"/>
      <c r="U37" s="2029"/>
      <c r="V37" s="2029"/>
      <c r="W37" s="2029"/>
      <c r="X37" s="2029"/>
      <c r="Y37" s="2029"/>
      <c r="Z37" s="2029"/>
      <c r="AA37" s="2029"/>
      <c r="AB37" s="2029"/>
      <c r="AC37" s="2029"/>
      <c r="AD37" s="2029"/>
      <c r="AE37" s="2029"/>
      <c r="AF37" s="2029"/>
      <c r="AG37" s="2029"/>
      <c r="AH37" s="2029"/>
      <c r="AI37" s="2029"/>
      <c r="AJ37" s="2029"/>
      <c r="AK37" s="2029"/>
      <c r="AL37" s="2029"/>
      <c r="AM37" s="2029"/>
      <c r="AN37" s="2029"/>
      <c r="AO37" s="2029"/>
      <c r="AP37" s="2029"/>
      <c r="AQ37" s="2029"/>
      <c r="AR37" s="2029"/>
      <c r="AS37" s="2029"/>
      <c r="AT37" s="2029"/>
      <c r="AU37" s="2029"/>
      <c r="AV37" s="2029"/>
      <c r="AW37" s="2029"/>
      <c r="AX37" s="2029"/>
      <c r="AY37" s="2029"/>
      <c r="AZ37" s="2029"/>
      <c r="BA37" s="2027"/>
      <c r="BB37" s="2030"/>
    </row>
    <row r="38" spans="1:54" s="2060" customFormat="1" ht="30" customHeight="1">
      <c r="A38" s="2026"/>
      <c r="B38" s="2027"/>
      <c r="C38" s="2028"/>
      <c r="D38" s="2029"/>
      <c r="E38" s="2029"/>
      <c r="F38" s="2029"/>
      <c r="G38" s="2029"/>
      <c r="H38" s="2029"/>
      <c r="I38" s="2029"/>
      <c r="J38" s="2029"/>
      <c r="K38" s="2029"/>
      <c r="L38" s="2029"/>
      <c r="M38" s="2029"/>
      <c r="N38" s="2029"/>
      <c r="O38" s="2029"/>
      <c r="P38" s="2027"/>
      <c r="Q38" s="2029"/>
      <c r="R38" s="2029"/>
      <c r="S38" s="2029"/>
      <c r="T38" s="2029"/>
      <c r="U38" s="2029"/>
      <c r="V38" s="2029"/>
      <c r="W38" s="2029"/>
      <c r="X38" s="2029"/>
      <c r="Y38" s="2029"/>
      <c r="Z38" s="2029"/>
      <c r="AA38" s="2029"/>
      <c r="AB38" s="2029"/>
      <c r="AC38" s="2029"/>
      <c r="AD38" s="2029"/>
      <c r="AE38" s="2029"/>
      <c r="AF38" s="2029"/>
      <c r="AG38" s="2029"/>
      <c r="AH38" s="2029"/>
      <c r="AI38" s="2029"/>
      <c r="AJ38" s="2029"/>
      <c r="AK38" s="2029"/>
      <c r="AL38" s="2029"/>
      <c r="AM38" s="2029"/>
      <c r="AN38" s="2029"/>
      <c r="AO38" s="2029"/>
      <c r="AP38" s="2029"/>
      <c r="AQ38" s="2029"/>
      <c r="AR38" s="2029"/>
      <c r="AS38" s="2029"/>
      <c r="AT38" s="2029"/>
      <c r="AU38" s="2029"/>
      <c r="AV38" s="2029"/>
      <c r="AW38" s="2029"/>
      <c r="AX38" s="2029"/>
      <c r="AY38" s="2029"/>
      <c r="AZ38" s="2029"/>
      <c r="BA38" s="2027"/>
      <c r="BB38" s="2030"/>
    </row>
    <row r="39" spans="1:54" s="2060" customFormat="1" ht="30" customHeight="1">
      <c r="A39" s="2026"/>
      <c r="B39" s="2027"/>
      <c r="C39" s="2028"/>
      <c r="D39" s="2029"/>
      <c r="E39" s="2029"/>
      <c r="F39" s="2029"/>
      <c r="G39" s="2029"/>
      <c r="H39" s="2029"/>
      <c r="I39" s="2029"/>
      <c r="J39" s="2029"/>
      <c r="K39" s="2029"/>
      <c r="L39" s="2029"/>
      <c r="M39" s="2029"/>
      <c r="N39" s="2029"/>
      <c r="O39" s="2029"/>
      <c r="P39" s="2027"/>
      <c r="Q39" s="2029"/>
      <c r="R39" s="2029"/>
      <c r="S39" s="2029"/>
      <c r="T39" s="2029"/>
      <c r="U39" s="2029"/>
      <c r="V39" s="2029"/>
      <c r="W39" s="2029"/>
      <c r="X39" s="2029"/>
      <c r="Y39" s="2029"/>
      <c r="Z39" s="2029"/>
      <c r="AA39" s="2029"/>
      <c r="AB39" s="2029"/>
      <c r="AC39" s="2029"/>
      <c r="AD39" s="2029"/>
      <c r="AE39" s="2029"/>
      <c r="AF39" s="2029"/>
      <c r="AG39" s="2029"/>
      <c r="AH39" s="2029"/>
      <c r="AI39" s="2029"/>
      <c r="AJ39" s="2029"/>
      <c r="AK39" s="2029"/>
      <c r="AL39" s="2029"/>
      <c r="AM39" s="2029"/>
      <c r="AN39" s="2029"/>
      <c r="AO39" s="2029"/>
      <c r="AP39" s="2029"/>
      <c r="AQ39" s="2029"/>
      <c r="AR39" s="2029"/>
      <c r="AS39" s="2029"/>
      <c r="AT39" s="2029"/>
      <c r="AU39" s="2029"/>
      <c r="AV39" s="2029"/>
      <c r="AW39" s="2029"/>
      <c r="AX39" s="2029"/>
      <c r="AY39" s="2029"/>
      <c r="AZ39" s="2029"/>
      <c r="BA39" s="2027"/>
      <c r="BB39" s="2030"/>
    </row>
    <row r="40" spans="1:54" s="2060" customFormat="1" ht="30" customHeight="1">
      <c r="A40" s="2026"/>
      <c r="B40" s="2027"/>
      <c r="C40" s="2028"/>
      <c r="D40" s="2029"/>
      <c r="E40" s="2029"/>
      <c r="F40" s="2029"/>
      <c r="G40" s="2029"/>
      <c r="H40" s="2029"/>
      <c r="I40" s="2029"/>
      <c r="J40" s="2029"/>
      <c r="K40" s="2029"/>
      <c r="L40" s="2029"/>
      <c r="M40" s="2029"/>
      <c r="N40" s="2029"/>
      <c r="O40" s="2029"/>
      <c r="P40" s="2027"/>
      <c r="Q40" s="2029"/>
      <c r="R40" s="2029"/>
      <c r="S40" s="2029"/>
      <c r="T40" s="2029"/>
      <c r="U40" s="2029"/>
      <c r="V40" s="2029"/>
      <c r="W40" s="2029"/>
      <c r="X40" s="2029"/>
      <c r="Y40" s="2029"/>
      <c r="Z40" s="2029"/>
      <c r="AA40" s="2029"/>
      <c r="AB40" s="2029"/>
      <c r="AC40" s="2029"/>
      <c r="AD40" s="2029"/>
      <c r="AE40" s="2029"/>
      <c r="AF40" s="2029"/>
      <c r="AG40" s="2029"/>
      <c r="AH40" s="2029"/>
      <c r="AI40" s="2029"/>
      <c r="AJ40" s="2029"/>
      <c r="AK40" s="2029"/>
      <c r="AL40" s="2029"/>
      <c r="AM40" s="2029"/>
      <c r="AN40" s="2029"/>
      <c r="AO40" s="2029"/>
      <c r="AP40" s="2029"/>
      <c r="AQ40" s="2029"/>
      <c r="AR40" s="2029"/>
      <c r="AS40" s="2029"/>
      <c r="AT40" s="2029"/>
      <c r="AU40" s="2029"/>
      <c r="AV40" s="2029"/>
      <c r="AW40" s="2029"/>
      <c r="AX40" s="2029"/>
      <c r="AY40" s="2029"/>
      <c r="AZ40" s="2029"/>
      <c r="BA40" s="2027"/>
      <c r="BB40" s="2030"/>
    </row>
    <row r="41" spans="1:54" s="2060" customFormat="1" ht="30" customHeight="1">
      <c r="A41" s="2026"/>
      <c r="B41" s="2027"/>
      <c r="C41" s="2028"/>
      <c r="D41" s="2029"/>
      <c r="E41" s="2029"/>
      <c r="F41" s="2029"/>
      <c r="G41" s="2029"/>
      <c r="H41" s="2029"/>
      <c r="I41" s="2029"/>
      <c r="J41" s="2029"/>
      <c r="K41" s="2029"/>
      <c r="L41" s="2029"/>
      <c r="M41" s="2029"/>
      <c r="N41" s="2029"/>
      <c r="O41" s="2029"/>
      <c r="P41" s="2027"/>
      <c r="Q41" s="2029"/>
      <c r="R41" s="2029"/>
      <c r="S41" s="2029"/>
      <c r="T41" s="2029"/>
      <c r="U41" s="2029"/>
      <c r="V41" s="2029"/>
      <c r="W41" s="2029"/>
      <c r="X41" s="2029"/>
      <c r="Y41" s="2029"/>
      <c r="Z41" s="2029"/>
      <c r="AA41" s="2029"/>
      <c r="AB41" s="2029"/>
      <c r="AC41" s="2029"/>
      <c r="AD41" s="2029"/>
      <c r="AE41" s="2029"/>
      <c r="AF41" s="2029"/>
      <c r="AG41" s="2029"/>
      <c r="AH41" s="2029"/>
      <c r="AI41" s="2029"/>
      <c r="AJ41" s="2029"/>
      <c r="AK41" s="2029"/>
      <c r="AL41" s="2029"/>
      <c r="AM41" s="2029"/>
      <c r="AN41" s="2029"/>
      <c r="AO41" s="2029"/>
      <c r="AP41" s="2029"/>
      <c r="AQ41" s="2029"/>
      <c r="AR41" s="2029"/>
      <c r="AS41" s="2029"/>
      <c r="AT41" s="2029"/>
      <c r="AU41" s="2029"/>
      <c r="AV41" s="2029"/>
      <c r="AW41" s="2029"/>
      <c r="AX41" s="2029"/>
      <c r="AY41" s="2029"/>
      <c r="AZ41" s="2029"/>
      <c r="BA41" s="2027"/>
      <c r="BB41" s="2030"/>
    </row>
    <row r="42" spans="1:54" s="2060" customFormat="1" ht="30" customHeight="1">
      <c r="A42" s="2026"/>
      <c r="B42" s="2027"/>
      <c r="C42" s="2028"/>
      <c r="D42" s="2029"/>
      <c r="E42" s="2029"/>
      <c r="F42" s="2029"/>
      <c r="G42" s="2029"/>
      <c r="H42" s="2029"/>
      <c r="I42" s="2029"/>
      <c r="J42" s="2029"/>
      <c r="K42" s="2029"/>
      <c r="L42" s="2029"/>
      <c r="M42" s="2029"/>
      <c r="N42" s="2029"/>
      <c r="O42" s="2029"/>
      <c r="P42" s="2027"/>
      <c r="Q42" s="2029"/>
      <c r="R42" s="2029"/>
      <c r="S42" s="2029"/>
      <c r="T42" s="2029"/>
      <c r="U42" s="2029"/>
      <c r="V42" s="2029"/>
      <c r="W42" s="2029"/>
      <c r="X42" s="2029"/>
      <c r="Y42" s="2029"/>
      <c r="Z42" s="2029"/>
      <c r="AA42" s="2029"/>
      <c r="AB42" s="2029"/>
      <c r="AC42" s="2029"/>
      <c r="AD42" s="2029"/>
      <c r="AE42" s="2029"/>
      <c r="AF42" s="2029"/>
      <c r="AG42" s="2029"/>
      <c r="AH42" s="2029"/>
      <c r="AI42" s="2029"/>
      <c r="AJ42" s="2029"/>
      <c r="AK42" s="2029"/>
      <c r="AL42" s="2029"/>
      <c r="AM42" s="2029"/>
      <c r="AN42" s="2029"/>
      <c r="AO42" s="2029"/>
      <c r="AP42" s="2029"/>
      <c r="AQ42" s="2029"/>
      <c r="AR42" s="2029"/>
      <c r="AS42" s="2029"/>
      <c r="AT42" s="2029"/>
      <c r="AU42" s="2029"/>
      <c r="AV42" s="2029"/>
      <c r="AW42" s="2029"/>
      <c r="AX42" s="2029"/>
      <c r="AY42" s="2029"/>
      <c r="AZ42" s="2029"/>
      <c r="BA42" s="2027"/>
      <c r="BB42" s="2030"/>
    </row>
    <row r="43" spans="1:54" s="2060" customFormat="1" ht="30" customHeight="1">
      <c r="A43" s="2026"/>
      <c r="B43" s="2027"/>
      <c r="C43" s="2028"/>
      <c r="D43" s="2029"/>
      <c r="E43" s="2029"/>
      <c r="F43" s="2029"/>
      <c r="G43" s="2029"/>
      <c r="H43" s="2029"/>
      <c r="I43" s="2029"/>
      <c r="J43" s="2029"/>
      <c r="K43" s="2029"/>
      <c r="L43" s="2029"/>
      <c r="M43" s="2029"/>
      <c r="N43" s="2029"/>
      <c r="O43" s="2029"/>
      <c r="P43" s="2027"/>
      <c r="Q43" s="2029"/>
      <c r="R43" s="2029"/>
      <c r="S43" s="2029"/>
      <c r="T43" s="2029"/>
      <c r="U43" s="2029"/>
      <c r="V43" s="2029"/>
      <c r="W43" s="2029"/>
      <c r="X43" s="2029"/>
      <c r="Y43" s="2029"/>
      <c r="Z43" s="2029"/>
      <c r="AA43" s="2029"/>
      <c r="AB43" s="2029"/>
      <c r="AC43" s="2029"/>
      <c r="AD43" s="2029"/>
      <c r="AE43" s="2029"/>
      <c r="AF43" s="2029"/>
      <c r="AG43" s="2029"/>
      <c r="AH43" s="2029"/>
      <c r="AI43" s="2029"/>
      <c r="AJ43" s="2029"/>
      <c r="AK43" s="2029"/>
      <c r="AL43" s="2029"/>
      <c r="AM43" s="2029"/>
      <c r="AN43" s="2029"/>
      <c r="AO43" s="2029"/>
      <c r="AP43" s="2029"/>
      <c r="AQ43" s="2029"/>
      <c r="AR43" s="2029"/>
      <c r="AS43" s="2029"/>
      <c r="AT43" s="2029"/>
      <c r="AU43" s="2029"/>
      <c r="AV43" s="2029"/>
      <c r="AW43" s="2029"/>
      <c r="AX43" s="2029"/>
      <c r="AY43" s="2029"/>
      <c r="AZ43" s="2029"/>
      <c r="BA43" s="2027"/>
      <c r="BB43" s="2030"/>
    </row>
    <row r="44" spans="1:54" s="2060" customFormat="1" ht="30" customHeight="1">
      <c r="A44" s="2026"/>
      <c r="B44" s="2027"/>
      <c r="C44" s="2028"/>
      <c r="D44" s="2029"/>
      <c r="E44" s="2029"/>
      <c r="F44" s="2029"/>
      <c r="G44" s="2029"/>
      <c r="H44" s="2029"/>
      <c r="I44" s="2029"/>
      <c r="J44" s="2029"/>
      <c r="K44" s="2029"/>
      <c r="L44" s="2029"/>
      <c r="M44" s="2029"/>
      <c r="N44" s="2029"/>
      <c r="O44" s="2029"/>
      <c r="P44" s="2027"/>
      <c r="Q44" s="2029"/>
      <c r="R44" s="2029"/>
      <c r="S44" s="2029"/>
      <c r="T44" s="2029"/>
      <c r="U44" s="2029"/>
      <c r="V44" s="2029"/>
      <c r="W44" s="2029"/>
      <c r="X44" s="2029"/>
      <c r="Y44" s="2029"/>
      <c r="Z44" s="2029"/>
      <c r="AA44" s="2029"/>
      <c r="AB44" s="2029"/>
      <c r="AC44" s="2029"/>
      <c r="AD44" s="2029"/>
      <c r="AE44" s="2029"/>
      <c r="AF44" s="2029"/>
      <c r="AG44" s="2029"/>
      <c r="AH44" s="2029"/>
      <c r="AI44" s="2029"/>
      <c r="AJ44" s="2029"/>
      <c r="AK44" s="2029"/>
      <c r="AL44" s="2029"/>
      <c r="AM44" s="2029"/>
      <c r="AN44" s="2029"/>
      <c r="AO44" s="2029"/>
      <c r="AP44" s="2029"/>
      <c r="AQ44" s="2029"/>
      <c r="AR44" s="2029"/>
      <c r="AS44" s="2029"/>
      <c r="AT44" s="2029"/>
      <c r="AU44" s="2029"/>
      <c r="AV44" s="2029"/>
      <c r="AW44" s="2029"/>
      <c r="AX44" s="2029"/>
      <c r="AY44" s="2029"/>
      <c r="AZ44" s="2029"/>
      <c r="BA44" s="2027"/>
      <c r="BB44" s="2030"/>
    </row>
    <row r="45" spans="1:54" s="2060" customFormat="1" ht="30" customHeight="1">
      <c r="A45" s="2026"/>
      <c r="B45" s="2027"/>
      <c r="C45" s="2028"/>
      <c r="D45" s="2029"/>
      <c r="E45" s="2029"/>
      <c r="F45" s="2029"/>
      <c r="G45" s="2029"/>
      <c r="H45" s="2029"/>
      <c r="I45" s="2029"/>
      <c r="J45" s="2029"/>
      <c r="K45" s="2029"/>
      <c r="L45" s="2029"/>
      <c r="M45" s="2029"/>
      <c r="N45" s="2029"/>
      <c r="O45" s="2029"/>
      <c r="P45" s="2027"/>
      <c r="Q45" s="2029"/>
      <c r="R45" s="2029"/>
      <c r="S45" s="2029"/>
      <c r="T45" s="2029"/>
      <c r="U45" s="2029"/>
      <c r="V45" s="2029"/>
      <c r="W45" s="2029"/>
      <c r="X45" s="2029"/>
      <c r="Y45" s="2029"/>
      <c r="Z45" s="2029"/>
      <c r="AA45" s="2029"/>
      <c r="AB45" s="2029"/>
      <c r="AC45" s="2029"/>
      <c r="AD45" s="2029"/>
      <c r="AE45" s="2029"/>
      <c r="AF45" s="2029"/>
      <c r="AG45" s="2029"/>
      <c r="AH45" s="2029"/>
      <c r="AI45" s="2029"/>
      <c r="AJ45" s="2029"/>
      <c r="AK45" s="2029"/>
      <c r="AL45" s="2029"/>
      <c r="AM45" s="2029"/>
      <c r="AN45" s="2029"/>
      <c r="AO45" s="2029"/>
      <c r="AP45" s="2029"/>
      <c r="AQ45" s="2029"/>
      <c r="AR45" s="2029"/>
      <c r="AS45" s="2029"/>
      <c r="AT45" s="2029"/>
      <c r="AU45" s="2029"/>
      <c r="AV45" s="2029"/>
      <c r="AW45" s="2029"/>
      <c r="AX45" s="2029"/>
      <c r="AY45" s="2029"/>
      <c r="AZ45" s="2029"/>
      <c r="BA45" s="2027"/>
      <c r="BB45" s="2030"/>
    </row>
    <row r="46" spans="1:54" s="2060" customFormat="1" ht="30" customHeight="1">
      <c r="A46" s="2026"/>
      <c r="B46" s="2027"/>
      <c r="C46" s="2028"/>
      <c r="D46" s="2029"/>
      <c r="E46" s="2029"/>
      <c r="F46" s="2029"/>
      <c r="G46" s="2029"/>
      <c r="H46" s="2029"/>
      <c r="I46" s="2029"/>
      <c r="J46" s="2029"/>
      <c r="K46" s="2029"/>
      <c r="L46" s="2029"/>
      <c r="M46" s="2029"/>
      <c r="N46" s="2029"/>
      <c r="O46" s="2029"/>
      <c r="P46" s="2027"/>
      <c r="Q46" s="2029"/>
      <c r="R46" s="2029"/>
      <c r="S46" s="2029"/>
      <c r="T46" s="2029"/>
      <c r="U46" s="2029"/>
      <c r="V46" s="2029"/>
      <c r="W46" s="2029"/>
      <c r="X46" s="2029"/>
      <c r="Y46" s="2029"/>
      <c r="Z46" s="2029"/>
      <c r="AA46" s="2029"/>
      <c r="AB46" s="2029"/>
      <c r="AC46" s="2029"/>
      <c r="AD46" s="2029"/>
      <c r="AE46" s="2029"/>
      <c r="AF46" s="2029"/>
      <c r="AG46" s="2029"/>
      <c r="AH46" s="2029"/>
      <c r="AI46" s="2029"/>
      <c r="AJ46" s="2029"/>
      <c r="AK46" s="2029"/>
      <c r="AL46" s="2029"/>
      <c r="AM46" s="2029"/>
      <c r="AN46" s="2029"/>
      <c r="AO46" s="2029"/>
      <c r="AP46" s="2029"/>
      <c r="AQ46" s="2029"/>
      <c r="AR46" s="2029"/>
      <c r="AS46" s="2029"/>
      <c r="AT46" s="2029"/>
      <c r="AU46" s="2029"/>
      <c r="AV46" s="2029"/>
      <c r="AW46" s="2029"/>
      <c r="AX46" s="2029"/>
      <c r="AY46" s="2029"/>
      <c r="AZ46" s="2029"/>
      <c r="BA46" s="2027"/>
      <c r="BB46" s="2030"/>
    </row>
    <row r="47" spans="1:54" s="2060" customFormat="1" ht="30" customHeight="1">
      <c r="A47" s="2026"/>
      <c r="B47" s="2027"/>
      <c r="C47" s="2028"/>
      <c r="D47" s="2029"/>
      <c r="E47" s="2029"/>
      <c r="F47" s="2029"/>
      <c r="G47" s="2029"/>
      <c r="H47" s="2029"/>
      <c r="I47" s="2029"/>
      <c r="J47" s="2029"/>
      <c r="K47" s="2029"/>
      <c r="L47" s="2029"/>
      <c r="M47" s="2029"/>
      <c r="N47" s="2029"/>
      <c r="O47" s="2029"/>
      <c r="P47" s="2027"/>
      <c r="Q47" s="2029"/>
      <c r="R47" s="2029"/>
      <c r="S47" s="2029"/>
      <c r="T47" s="2029"/>
      <c r="U47" s="2029"/>
      <c r="V47" s="2029"/>
      <c r="W47" s="2029"/>
      <c r="X47" s="2029"/>
      <c r="Y47" s="2029"/>
      <c r="Z47" s="2029"/>
      <c r="AA47" s="2029"/>
      <c r="AB47" s="2029"/>
      <c r="AC47" s="2029"/>
      <c r="AD47" s="2029"/>
      <c r="AE47" s="2029"/>
      <c r="AF47" s="2029"/>
      <c r="AG47" s="2029"/>
      <c r="AH47" s="2029"/>
      <c r="AI47" s="2029"/>
      <c r="AJ47" s="2029"/>
      <c r="AK47" s="2029"/>
      <c r="AL47" s="2029"/>
      <c r="AM47" s="2029"/>
      <c r="AN47" s="2029"/>
      <c r="AO47" s="2029"/>
      <c r="AP47" s="2029"/>
      <c r="AQ47" s="2029"/>
      <c r="AR47" s="2029"/>
      <c r="AS47" s="2029"/>
      <c r="AT47" s="2029"/>
      <c r="AU47" s="2029"/>
      <c r="AV47" s="2029"/>
      <c r="AW47" s="2029"/>
      <c r="AX47" s="2029"/>
      <c r="AY47" s="2029"/>
      <c r="AZ47" s="2029"/>
      <c r="BA47" s="2027"/>
      <c r="BB47" s="2030"/>
    </row>
    <row r="48" spans="1:54" s="2060" customFormat="1" ht="30" customHeight="1">
      <c r="A48" s="2026"/>
      <c r="B48" s="2027"/>
      <c r="C48" s="2028"/>
      <c r="D48" s="2029"/>
      <c r="E48" s="2029"/>
      <c r="F48" s="2029"/>
      <c r="G48" s="2029"/>
      <c r="H48" s="2029"/>
      <c r="I48" s="2029"/>
      <c r="J48" s="2029"/>
      <c r="K48" s="2029"/>
      <c r="L48" s="2029"/>
      <c r="M48" s="2029"/>
      <c r="N48" s="2029"/>
      <c r="O48" s="2029"/>
      <c r="P48" s="2027"/>
      <c r="Q48" s="2029"/>
      <c r="R48" s="2029"/>
      <c r="S48" s="2029"/>
      <c r="T48" s="2029"/>
      <c r="U48" s="2029"/>
      <c r="V48" s="2029"/>
      <c r="W48" s="2029"/>
      <c r="X48" s="2029"/>
      <c r="Y48" s="2029"/>
      <c r="Z48" s="2029"/>
      <c r="AA48" s="2029"/>
      <c r="AB48" s="2029"/>
      <c r="AC48" s="2029"/>
      <c r="AD48" s="2029"/>
      <c r="AE48" s="2029"/>
      <c r="AF48" s="2029"/>
      <c r="AG48" s="2029"/>
      <c r="AH48" s="2029"/>
      <c r="AI48" s="2029"/>
      <c r="AJ48" s="2029"/>
      <c r="AK48" s="2029"/>
      <c r="AL48" s="2029"/>
      <c r="AM48" s="2029"/>
      <c r="AN48" s="2029"/>
      <c r="AO48" s="2029"/>
      <c r="AP48" s="2029"/>
      <c r="AQ48" s="2029"/>
      <c r="AR48" s="2029"/>
      <c r="AS48" s="2029"/>
      <c r="AT48" s="2029"/>
      <c r="AU48" s="2029"/>
      <c r="AV48" s="2029"/>
      <c r="AW48" s="2029"/>
      <c r="AX48" s="2029"/>
      <c r="AY48" s="2029"/>
      <c r="AZ48" s="2029"/>
      <c r="BA48" s="2027"/>
      <c r="BB48" s="2030"/>
    </row>
    <row r="49" spans="1:54" s="2060" customFormat="1" ht="30" customHeight="1">
      <c r="A49" s="2026"/>
      <c r="B49" s="2027"/>
      <c r="C49" s="2028"/>
      <c r="D49" s="2029"/>
      <c r="E49" s="2029"/>
      <c r="F49" s="2029"/>
      <c r="G49" s="2029"/>
      <c r="H49" s="2029"/>
      <c r="I49" s="2029"/>
      <c r="J49" s="2029"/>
      <c r="K49" s="2029"/>
      <c r="L49" s="2029"/>
      <c r="M49" s="2029"/>
      <c r="N49" s="2029"/>
      <c r="O49" s="2029"/>
      <c r="P49" s="2027"/>
      <c r="Q49" s="2029"/>
      <c r="R49" s="2029"/>
      <c r="S49" s="2029"/>
      <c r="T49" s="2029"/>
      <c r="U49" s="2029"/>
      <c r="V49" s="2029"/>
      <c r="W49" s="2029"/>
      <c r="X49" s="2029"/>
      <c r="Y49" s="2029"/>
      <c r="Z49" s="2029"/>
      <c r="AA49" s="2029"/>
      <c r="AB49" s="2029"/>
      <c r="AC49" s="2029"/>
      <c r="AD49" s="2029"/>
      <c r="AE49" s="2029"/>
      <c r="AF49" s="2029"/>
      <c r="AG49" s="2029"/>
      <c r="AH49" s="2029"/>
      <c r="AI49" s="2029"/>
      <c r="AJ49" s="2029"/>
      <c r="AK49" s="2029"/>
      <c r="AL49" s="2029"/>
      <c r="AM49" s="2029"/>
      <c r="AN49" s="2029"/>
      <c r="AO49" s="2029"/>
      <c r="AP49" s="2029"/>
      <c r="AQ49" s="2029"/>
      <c r="AR49" s="2029"/>
      <c r="AS49" s="2029"/>
      <c r="AT49" s="2029"/>
      <c r="AU49" s="2029"/>
      <c r="AV49" s="2029"/>
      <c r="AW49" s="2029"/>
      <c r="AX49" s="2029"/>
      <c r="AY49" s="2029"/>
      <c r="AZ49" s="2029"/>
      <c r="BA49" s="2027"/>
      <c r="BB49" s="2030"/>
    </row>
    <row r="50" spans="1:54" s="2060" customFormat="1" ht="30" customHeight="1">
      <c r="A50" s="2026"/>
      <c r="B50" s="2027"/>
      <c r="C50" s="2028"/>
      <c r="D50" s="2029"/>
      <c r="E50" s="2029"/>
      <c r="F50" s="2029"/>
      <c r="G50" s="2029"/>
      <c r="H50" s="2029"/>
      <c r="I50" s="2029"/>
      <c r="J50" s="2029"/>
      <c r="K50" s="2029"/>
      <c r="L50" s="2029"/>
      <c r="M50" s="2029"/>
      <c r="N50" s="2029"/>
      <c r="O50" s="2029"/>
      <c r="P50" s="2027"/>
      <c r="Q50" s="2029"/>
      <c r="R50" s="2029"/>
      <c r="S50" s="2029"/>
      <c r="T50" s="2029"/>
      <c r="U50" s="2029"/>
      <c r="V50" s="2029"/>
      <c r="W50" s="2029"/>
      <c r="X50" s="2029"/>
      <c r="Y50" s="2029"/>
      <c r="Z50" s="2029"/>
      <c r="AA50" s="2029"/>
      <c r="AB50" s="2029"/>
      <c r="AC50" s="2029"/>
      <c r="AD50" s="2029"/>
      <c r="AE50" s="2029"/>
      <c r="AF50" s="2029"/>
      <c r="AG50" s="2029"/>
      <c r="AH50" s="2029"/>
      <c r="AI50" s="2029"/>
      <c r="AJ50" s="2029"/>
      <c r="AK50" s="2029"/>
      <c r="AL50" s="2029"/>
      <c r="AM50" s="2029"/>
      <c r="AN50" s="2029"/>
      <c r="AO50" s="2029"/>
      <c r="AP50" s="2029"/>
      <c r="AQ50" s="2029"/>
      <c r="AR50" s="2029"/>
      <c r="AS50" s="2029"/>
      <c r="AT50" s="2029"/>
      <c r="AU50" s="2029"/>
      <c r="AV50" s="2029"/>
      <c r="AW50" s="2029"/>
      <c r="AX50" s="2029"/>
      <c r="AY50" s="2029"/>
      <c r="AZ50" s="2029"/>
      <c r="BA50" s="2027"/>
      <c r="BB50" s="2030"/>
    </row>
    <row r="51" spans="1:54" s="2060" customFormat="1" ht="30" customHeight="1">
      <c r="A51" s="2026"/>
      <c r="B51" s="2027"/>
      <c r="C51" s="2028"/>
      <c r="D51" s="2029"/>
      <c r="E51" s="2029"/>
      <c r="F51" s="2029"/>
      <c r="G51" s="2029"/>
      <c r="H51" s="2029"/>
      <c r="I51" s="2029"/>
      <c r="J51" s="2029"/>
      <c r="K51" s="2029"/>
      <c r="L51" s="2029"/>
      <c r="M51" s="2029"/>
      <c r="N51" s="2029"/>
      <c r="O51" s="2029"/>
      <c r="P51" s="2027"/>
      <c r="Q51" s="2029"/>
      <c r="R51" s="2029"/>
      <c r="S51" s="2029"/>
      <c r="T51" s="2029"/>
      <c r="U51" s="2029"/>
      <c r="V51" s="2029"/>
      <c r="W51" s="2029"/>
      <c r="X51" s="2029"/>
      <c r="Y51" s="2029"/>
      <c r="Z51" s="2029"/>
      <c r="AA51" s="2029"/>
      <c r="AB51" s="2029"/>
      <c r="AC51" s="2029"/>
      <c r="AD51" s="2029"/>
      <c r="AE51" s="2029"/>
      <c r="AF51" s="2029"/>
      <c r="AG51" s="2029"/>
      <c r="AH51" s="2029"/>
      <c r="AI51" s="2029"/>
      <c r="AJ51" s="2029"/>
      <c r="AK51" s="2029"/>
      <c r="AL51" s="2029"/>
      <c r="AM51" s="2029"/>
      <c r="AN51" s="2029"/>
      <c r="AO51" s="2029"/>
      <c r="AP51" s="2029"/>
      <c r="AQ51" s="2029"/>
      <c r="AR51" s="2029"/>
      <c r="AS51" s="2029"/>
      <c r="AT51" s="2029"/>
      <c r="AU51" s="2029"/>
      <c r="AV51" s="2029"/>
      <c r="AW51" s="2029"/>
      <c r="AX51" s="2029"/>
      <c r="AY51" s="2029"/>
      <c r="AZ51" s="2029"/>
      <c r="BA51" s="2027"/>
      <c r="BB51" s="2030"/>
    </row>
    <row r="52" spans="1:54" s="2060" customFormat="1" ht="30" customHeight="1">
      <c r="A52" s="2026"/>
      <c r="B52" s="2027"/>
      <c r="C52" s="2028"/>
      <c r="D52" s="2029"/>
      <c r="E52" s="2029"/>
      <c r="F52" s="2029"/>
      <c r="G52" s="2029"/>
      <c r="H52" s="2029"/>
      <c r="I52" s="2029"/>
      <c r="J52" s="2029"/>
      <c r="K52" s="2029"/>
      <c r="L52" s="2029"/>
      <c r="M52" s="2029"/>
      <c r="N52" s="2029"/>
      <c r="O52" s="2029"/>
      <c r="P52" s="2027"/>
      <c r="Q52" s="2029"/>
      <c r="R52" s="2029"/>
      <c r="S52" s="2029"/>
      <c r="T52" s="2029"/>
      <c r="U52" s="2029"/>
      <c r="V52" s="2029"/>
      <c r="W52" s="2029"/>
      <c r="X52" s="2029"/>
      <c r="Y52" s="2029"/>
      <c r="Z52" s="2029"/>
      <c r="AA52" s="2029"/>
      <c r="AB52" s="2029"/>
      <c r="AC52" s="2029"/>
      <c r="AD52" s="2029"/>
      <c r="AE52" s="2029"/>
      <c r="AF52" s="2029"/>
      <c r="AG52" s="2029"/>
      <c r="AH52" s="2029"/>
      <c r="AI52" s="2029"/>
      <c r="AJ52" s="2029"/>
      <c r="AK52" s="2029"/>
      <c r="AL52" s="2029"/>
      <c r="AM52" s="2029"/>
      <c r="AN52" s="2029"/>
      <c r="AO52" s="2029"/>
      <c r="AP52" s="2029"/>
      <c r="AQ52" s="2029"/>
      <c r="AR52" s="2029"/>
      <c r="AS52" s="2029"/>
      <c r="AT52" s="2029"/>
      <c r="AU52" s="2029"/>
      <c r="AV52" s="2029"/>
      <c r="AW52" s="2029"/>
      <c r="AX52" s="2029"/>
      <c r="AY52" s="2029"/>
      <c r="AZ52" s="2029"/>
      <c r="BA52" s="2027"/>
      <c r="BB52" s="2030"/>
    </row>
    <row r="53" spans="1:54" s="2060" customFormat="1" ht="30" customHeight="1">
      <c r="A53" s="2026"/>
      <c r="B53" s="2027"/>
      <c r="C53" s="2028"/>
      <c r="D53" s="2029"/>
      <c r="E53" s="2029"/>
      <c r="F53" s="2029"/>
      <c r="G53" s="2029"/>
      <c r="H53" s="2029"/>
      <c r="I53" s="2029"/>
      <c r="J53" s="2029"/>
      <c r="K53" s="2029"/>
      <c r="L53" s="2029"/>
      <c r="M53" s="2029"/>
      <c r="N53" s="2029"/>
      <c r="O53" s="2029"/>
      <c r="P53" s="2027"/>
      <c r="Q53" s="2029"/>
      <c r="R53" s="2029"/>
      <c r="S53" s="2029"/>
      <c r="T53" s="2029"/>
      <c r="U53" s="2029"/>
      <c r="V53" s="2029"/>
      <c r="W53" s="2029"/>
      <c r="X53" s="2029"/>
      <c r="Y53" s="2029"/>
      <c r="Z53" s="2029"/>
      <c r="AA53" s="2029"/>
      <c r="AB53" s="2029"/>
      <c r="AC53" s="2029"/>
      <c r="AD53" s="2029"/>
      <c r="AE53" s="2029"/>
      <c r="AF53" s="2029"/>
      <c r="AG53" s="2029"/>
      <c r="AH53" s="2029"/>
      <c r="AI53" s="2029"/>
      <c r="AJ53" s="2029"/>
      <c r="AK53" s="2029"/>
      <c r="AL53" s="2029"/>
      <c r="AM53" s="2029"/>
      <c r="AN53" s="2029"/>
      <c r="AO53" s="2029"/>
      <c r="AP53" s="2029"/>
      <c r="AQ53" s="2029"/>
      <c r="AR53" s="2029"/>
      <c r="AS53" s="2029"/>
      <c r="AT53" s="2029"/>
      <c r="AU53" s="2029"/>
      <c r="AV53" s="2029"/>
      <c r="AW53" s="2029"/>
      <c r="AX53" s="2029"/>
      <c r="AY53" s="2029"/>
      <c r="AZ53" s="2029"/>
      <c r="BA53" s="2027"/>
      <c r="BB53" s="2030"/>
    </row>
    <row r="54" spans="1:54" s="2060" customFormat="1" ht="30" customHeight="1">
      <c r="A54" s="2026"/>
      <c r="B54" s="2027"/>
      <c r="C54" s="2028"/>
      <c r="D54" s="2029"/>
      <c r="E54" s="2029"/>
      <c r="F54" s="2029"/>
      <c r="G54" s="2029"/>
      <c r="H54" s="2029"/>
      <c r="I54" s="2029"/>
      <c r="J54" s="2029"/>
      <c r="K54" s="2029"/>
      <c r="L54" s="2029"/>
      <c r="M54" s="2029"/>
      <c r="N54" s="2029"/>
      <c r="O54" s="2029"/>
      <c r="P54" s="2027"/>
      <c r="Q54" s="2029"/>
      <c r="R54" s="2029"/>
      <c r="S54" s="2029"/>
      <c r="T54" s="2029"/>
      <c r="U54" s="2029"/>
      <c r="V54" s="2029"/>
      <c r="W54" s="2029"/>
      <c r="X54" s="2029"/>
      <c r="Y54" s="2029"/>
      <c r="Z54" s="2029"/>
      <c r="AA54" s="2029"/>
      <c r="AB54" s="2029"/>
      <c r="AC54" s="2029"/>
      <c r="AD54" s="2029"/>
      <c r="AE54" s="2029"/>
      <c r="AF54" s="2029"/>
      <c r="AG54" s="2029"/>
      <c r="AH54" s="2029"/>
      <c r="AI54" s="2029"/>
      <c r="AJ54" s="2029"/>
      <c r="AK54" s="2029"/>
      <c r="AL54" s="2029"/>
      <c r="AM54" s="2029"/>
      <c r="AN54" s="2029"/>
      <c r="AO54" s="2029"/>
      <c r="AP54" s="2029"/>
      <c r="AQ54" s="2029"/>
      <c r="AR54" s="2029"/>
      <c r="AS54" s="2029"/>
      <c r="AT54" s="2029"/>
      <c r="AU54" s="2029"/>
      <c r="AV54" s="2029"/>
      <c r="AW54" s="2029"/>
      <c r="AX54" s="2029"/>
      <c r="AY54" s="2029"/>
      <c r="AZ54" s="2029"/>
      <c r="BA54" s="2027"/>
      <c r="BB54" s="2030"/>
    </row>
    <row r="55" spans="1:54" s="2060" customFormat="1" ht="30" customHeight="1">
      <c r="A55" s="2026"/>
      <c r="B55" s="2027"/>
      <c r="C55" s="2028"/>
      <c r="D55" s="2029"/>
      <c r="E55" s="2029"/>
      <c r="F55" s="2029"/>
      <c r="G55" s="2029"/>
      <c r="H55" s="2029"/>
      <c r="I55" s="2029"/>
      <c r="J55" s="2029"/>
      <c r="K55" s="2029"/>
      <c r="L55" s="2029"/>
      <c r="M55" s="2029"/>
      <c r="N55" s="2029"/>
      <c r="O55" s="2029"/>
      <c r="P55" s="2027"/>
      <c r="Q55" s="2029"/>
      <c r="R55" s="2029"/>
      <c r="S55" s="2029"/>
      <c r="T55" s="2029"/>
      <c r="U55" s="2029"/>
      <c r="V55" s="2029"/>
      <c r="W55" s="2029"/>
      <c r="X55" s="2029"/>
      <c r="Y55" s="2029"/>
      <c r="Z55" s="2029"/>
      <c r="AA55" s="2029"/>
      <c r="AB55" s="2029"/>
      <c r="AC55" s="2029"/>
      <c r="AD55" s="2029"/>
      <c r="AE55" s="2029"/>
      <c r="AF55" s="2029"/>
      <c r="AG55" s="2029"/>
      <c r="AH55" s="2029"/>
      <c r="AI55" s="2029"/>
      <c r="AJ55" s="2029"/>
      <c r="AK55" s="2029"/>
      <c r="AL55" s="2029"/>
      <c r="AM55" s="2029"/>
      <c r="AN55" s="2029"/>
      <c r="AO55" s="2029"/>
      <c r="AP55" s="2029"/>
      <c r="AQ55" s="2029"/>
      <c r="AR55" s="2029"/>
      <c r="AS55" s="2029"/>
      <c r="AT55" s="2029"/>
      <c r="AU55" s="2029"/>
      <c r="AV55" s="2029"/>
      <c r="AW55" s="2029"/>
      <c r="AX55" s="2029"/>
      <c r="AY55" s="2029"/>
      <c r="AZ55" s="2029"/>
      <c r="BA55" s="2027"/>
      <c r="BB55" s="2030"/>
    </row>
    <row r="56" spans="1:54" s="2060" customFormat="1" ht="30" customHeight="1">
      <c r="A56" s="2026"/>
      <c r="B56" s="2027"/>
      <c r="C56" s="2028"/>
      <c r="D56" s="2029"/>
      <c r="E56" s="2029"/>
      <c r="F56" s="2029"/>
      <c r="G56" s="2029"/>
      <c r="H56" s="2029"/>
      <c r="I56" s="2029"/>
      <c r="J56" s="2029"/>
      <c r="K56" s="2029"/>
      <c r="L56" s="2029"/>
      <c r="M56" s="2029"/>
      <c r="N56" s="2029"/>
      <c r="O56" s="2029"/>
      <c r="P56" s="2027"/>
      <c r="Q56" s="2029"/>
      <c r="R56" s="2029"/>
      <c r="S56" s="2029"/>
      <c r="T56" s="2029"/>
      <c r="U56" s="2029"/>
      <c r="V56" s="2029"/>
      <c r="W56" s="2029"/>
      <c r="X56" s="2029"/>
      <c r="Y56" s="2029"/>
      <c r="Z56" s="2029"/>
      <c r="AA56" s="2029"/>
      <c r="AB56" s="2029"/>
      <c r="AC56" s="2029"/>
      <c r="AD56" s="2029"/>
      <c r="AE56" s="2029"/>
      <c r="AF56" s="2029"/>
      <c r="AG56" s="2029"/>
      <c r="AH56" s="2029"/>
      <c r="AI56" s="2029"/>
      <c r="AJ56" s="2029"/>
      <c r="AK56" s="2029"/>
      <c r="AL56" s="2029"/>
      <c r="AM56" s="2029"/>
      <c r="AN56" s="2029"/>
      <c r="AO56" s="2029"/>
      <c r="AP56" s="2029"/>
      <c r="AQ56" s="2029"/>
      <c r="AR56" s="2029"/>
      <c r="AS56" s="2029"/>
      <c r="AT56" s="2029"/>
      <c r="AU56" s="2029"/>
      <c r="AV56" s="2029"/>
      <c r="AW56" s="2029"/>
      <c r="AX56" s="2029"/>
      <c r="AY56" s="2029"/>
      <c r="AZ56" s="2029"/>
      <c r="BA56" s="2027"/>
      <c r="BB56" s="2030"/>
    </row>
    <row r="57" spans="1:54" s="2060" customFormat="1" ht="30" customHeight="1">
      <c r="A57" s="2026"/>
      <c r="B57" s="2027"/>
      <c r="C57" s="2028"/>
      <c r="D57" s="2029"/>
      <c r="E57" s="2029"/>
      <c r="F57" s="2029"/>
      <c r="G57" s="2029"/>
      <c r="H57" s="2029"/>
      <c r="I57" s="2029"/>
      <c r="J57" s="2029"/>
      <c r="K57" s="2029"/>
      <c r="L57" s="2029"/>
      <c r="M57" s="2029"/>
      <c r="N57" s="2029"/>
      <c r="O57" s="2029"/>
      <c r="P57" s="2027"/>
      <c r="Q57" s="2029"/>
      <c r="R57" s="2029"/>
      <c r="S57" s="2029"/>
      <c r="T57" s="2029"/>
      <c r="U57" s="2029"/>
      <c r="V57" s="2029"/>
      <c r="W57" s="2029"/>
      <c r="X57" s="2029"/>
      <c r="Y57" s="2029"/>
      <c r="Z57" s="2029"/>
      <c r="AA57" s="2029"/>
      <c r="AB57" s="2029"/>
      <c r="AC57" s="2029"/>
      <c r="AD57" s="2029"/>
      <c r="AE57" s="2029"/>
      <c r="AF57" s="2029"/>
      <c r="AG57" s="2029"/>
      <c r="AH57" s="2029"/>
      <c r="AI57" s="2029"/>
      <c r="AJ57" s="2029"/>
      <c r="AK57" s="2029"/>
      <c r="AL57" s="2029"/>
      <c r="AM57" s="2029"/>
      <c r="AN57" s="2029"/>
      <c r="AO57" s="2029"/>
      <c r="AP57" s="2029"/>
      <c r="AQ57" s="2029"/>
      <c r="AR57" s="2029"/>
      <c r="AS57" s="2029"/>
      <c r="AT57" s="2029"/>
      <c r="AU57" s="2029"/>
      <c r="AV57" s="2029"/>
      <c r="AW57" s="2029"/>
      <c r="AX57" s="2029"/>
      <c r="AY57" s="2029"/>
      <c r="AZ57" s="2029"/>
      <c r="BA57" s="2027"/>
      <c r="BB57" s="2030"/>
    </row>
    <row r="58" spans="1:54" s="2060" customFormat="1" ht="30" customHeight="1">
      <c r="A58" s="2026"/>
      <c r="B58" s="2027"/>
      <c r="C58" s="2028"/>
      <c r="D58" s="2029"/>
      <c r="E58" s="2029"/>
      <c r="F58" s="2029"/>
      <c r="G58" s="2029"/>
      <c r="H58" s="2029"/>
      <c r="I58" s="2029"/>
      <c r="J58" s="2029"/>
      <c r="K58" s="2029"/>
      <c r="L58" s="2029"/>
      <c r="M58" s="2029"/>
      <c r="N58" s="2029"/>
      <c r="O58" s="2029"/>
      <c r="P58" s="2027"/>
      <c r="Q58" s="2029"/>
      <c r="R58" s="2029"/>
      <c r="S58" s="2029"/>
      <c r="T58" s="2029"/>
      <c r="U58" s="2029"/>
      <c r="V58" s="2029"/>
      <c r="W58" s="2029"/>
      <c r="X58" s="2029"/>
      <c r="Y58" s="2029"/>
      <c r="Z58" s="2029"/>
      <c r="AA58" s="2029"/>
      <c r="AB58" s="2029"/>
      <c r="AC58" s="2029"/>
      <c r="AD58" s="2029"/>
      <c r="AE58" s="2029"/>
      <c r="AF58" s="2029"/>
      <c r="AG58" s="2029"/>
      <c r="AH58" s="2029"/>
      <c r="AI58" s="2029"/>
      <c r="AJ58" s="2029"/>
      <c r="AK58" s="2029"/>
      <c r="AL58" s="2029"/>
      <c r="AM58" s="2029"/>
      <c r="AN58" s="2029"/>
      <c r="AO58" s="2029"/>
      <c r="AP58" s="2029"/>
      <c r="AQ58" s="2029"/>
      <c r="AR58" s="2029"/>
      <c r="AS58" s="2029"/>
      <c r="AT58" s="2029"/>
      <c r="AU58" s="2029"/>
      <c r="AV58" s="2029"/>
      <c r="AW58" s="2029"/>
      <c r="AX58" s="2029"/>
      <c r="AY58" s="2029"/>
      <c r="AZ58" s="2029"/>
      <c r="BA58" s="2027"/>
      <c r="BB58" s="2030"/>
    </row>
    <row r="59" spans="1:54" s="2060" customFormat="1" ht="30" customHeight="1">
      <c r="A59" s="2026"/>
      <c r="B59" s="2027"/>
      <c r="C59" s="2028"/>
      <c r="D59" s="2029"/>
      <c r="E59" s="2029"/>
      <c r="F59" s="2029"/>
      <c r="G59" s="2029"/>
      <c r="H59" s="2029"/>
      <c r="I59" s="2029"/>
      <c r="J59" s="2029"/>
      <c r="K59" s="2029"/>
      <c r="L59" s="2029"/>
      <c r="M59" s="2029"/>
      <c r="N59" s="2029"/>
      <c r="O59" s="2029"/>
      <c r="P59" s="2027"/>
      <c r="Q59" s="2029"/>
      <c r="R59" s="2029"/>
      <c r="S59" s="2029"/>
      <c r="T59" s="2029"/>
      <c r="U59" s="2029"/>
      <c r="V59" s="2029"/>
      <c r="W59" s="2029"/>
      <c r="X59" s="2029"/>
      <c r="Y59" s="2029"/>
      <c r="Z59" s="2029"/>
      <c r="AA59" s="2029"/>
      <c r="AB59" s="2029"/>
      <c r="AC59" s="2029"/>
      <c r="AD59" s="2029"/>
      <c r="AE59" s="2029"/>
      <c r="AF59" s="2029"/>
      <c r="AG59" s="2029"/>
      <c r="AH59" s="2029"/>
      <c r="AI59" s="2029"/>
      <c r="AJ59" s="2029"/>
      <c r="AK59" s="2029"/>
      <c r="AL59" s="2029"/>
      <c r="AM59" s="2029"/>
      <c r="AN59" s="2029"/>
      <c r="AO59" s="2029"/>
      <c r="AP59" s="2029"/>
      <c r="AQ59" s="2029"/>
      <c r="AR59" s="2029"/>
      <c r="AS59" s="2029"/>
      <c r="AT59" s="2029"/>
      <c r="AU59" s="2029"/>
      <c r="AV59" s="2029"/>
      <c r="AW59" s="2029"/>
      <c r="AX59" s="2029"/>
      <c r="AY59" s="2029"/>
      <c r="AZ59" s="2029"/>
      <c r="BA59" s="2027"/>
      <c r="BB59" s="2030"/>
    </row>
    <row r="60" spans="1:54" s="2060" customFormat="1" ht="30" customHeight="1">
      <c r="A60" s="2026"/>
      <c r="B60" s="2027"/>
      <c r="C60" s="2028"/>
      <c r="D60" s="2029"/>
      <c r="E60" s="2029"/>
      <c r="F60" s="2029"/>
      <c r="G60" s="2029"/>
      <c r="H60" s="2029"/>
      <c r="I60" s="2029"/>
      <c r="J60" s="2029"/>
      <c r="K60" s="2029"/>
      <c r="L60" s="2029"/>
      <c r="M60" s="2029"/>
      <c r="N60" s="2029"/>
      <c r="O60" s="2029"/>
      <c r="P60" s="2027"/>
      <c r="Q60" s="2029"/>
      <c r="R60" s="2029"/>
      <c r="S60" s="2029"/>
      <c r="T60" s="2029"/>
      <c r="U60" s="2029"/>
      <c r="V60" s="2029"/>
      <c r="W60" s="2029"/>
      <c r="X60" s="2029"/>
      <c r="Y60" s="2029"/>
      <c r="Z60" s="2029"/>
      <c r="AA60" s="2029"/>
      <c r="AB60" s="2029"/>
      <c r="AC60" s="2029"/>
      <c r="AD60" s="2029"/>
      <c r="AE60" s="2029"/>
      <c r="AF60" s="2029"/>
      <c r="AG60" s="2029"/>
      <c r="AH60" s="2029"/>
      <c r="AI60" s="2029"/>
      <c r="AJ60" s="2029"/>
      <c r="AK60" s="2029"/>
      <c r="AL60" s="2029"/>
      <c r="AM60" s="2029"/>
      <c r="AN60" s="2029"/>
      <c r="AO60" s="2029"/>
      <c r="AP60" s="2029"/>
      <c r="AQ60" s="2029"/>
      <c r="AR60" s="2029"/>
      <c r="AS60" s="2029"/>
      <c r="AT60" s="2029"/>
      <c r="AU60" s="2029"/>
      <c r="AV60" s="2029"/>
      <c r="AW60" s="2029"/>
      <c r="AX60" s="2029"/>
      <c r="AY60" s="2029"/>
      <c r="AZ60" s="2029"/>
      <c r="BA60" s="2027"/>
      <c r="BB60" s="2030"/>
    </row>
    <row r="61" spans="1:54" s="2060" customFormat="1" ht="30" customHeight="1">
      <c r="A61" s="2026"/>
      <c r="B61" s="2027"/>
      <c r="C61" s="2028"/>
      <c r="D61" s="2029"/>
      <c r="E61" s="2029"/>
      <c r="F61" s="2029"/>
      <c r="G61" s="2029"/>
      <c r="H61" s="2029"/>
      <c r="I61" s="2029"/>
      <c r="J61" s="2029"/>
      <c r="K61" s="2029"/>
      <c r="L61" s="2029"/>
      <c r="M61" s="2029"/>
      <c r="N61" s="2029"/>
      <c r="O61" s="2029"/>
      <c r="P61" s="2027"/>
      <c r="Q61" s="2029"/>
      <c r="R61" s="2029"/>
      <c r="S61" s="2029"/>
      <c r="T61" s="2029"/>
      <c r="U61" s="2029"/>
      <c r="V61" s="2029"/>
      <c r="W61" s="2029"/>
      <c r="X61" s="2029"/>
      <c r="Y61" s="2029"/>
      <c r="Z61" s="2029"/>
      <c r="AA61" s="2029"/>
      <c r="AB61" s="2029"/>
      <c r="AC61" s="2029"/>
      <c r="AD61" s="2029"/>
      <c r="AE61" s="2029"/>
      <c r="AF61" s="2029"/>
      <c r="AG61" s="2029"/>
      <c r="AH61" s="2029"/>
      <c r="AI61" s="2029"/>
      <c r="AJ61" s="2029"/>
      <c r="AK61" s="2029"/>
      <c r="AL61" s="2029"/>
      <c r="AM61" s="2029"/>
      <c r="AN61" s="2029"/>
      <c r="AO61" s="2029"/>
      <c r="AP61" s="2029"/>
      <c r="AQ61" s="2029"/>
      <c r="AR61" s="2029"/>
      <c r="AS61" s="2029"/>
      <c r="AT61" s="2029"/>
      <c r="AU61" s="2029"/>
      <c r="AV61" s="2029"/>
      <c r="AW61" s="2029"/>
      <c r="AX61" s="2029"/>
      <c r="AY61" s="2029"/>
      <c r="AZ61" s="2029"/>
      <c r="BA61" s="2027"/>
      <c r="BB61" s="2030"/>
    </row>
    <row r="62" spans="1:54" s="2060" customFormat="1" ht="30" customHeight="1">
      <c r="A62" s="2026"/>
      <c r="B62" s="2027"/>
      <c r="C62" s="2028"/>
      <c r="D62" s="2029"/>
      <c r="E62" s="2029"/>
      <c r="F62" s="2029"/>
      <c r="G62" s="2029"/>
      <c r="H62" s="2029"/>
      <c r="I62" s="2029"/>
      <c r="J62" s="2029"/>
      <c r="K62" s="2029"/>
      <c r="L62" s="2029"/>
      <c r="M62" s="2029"/>
      <c r="N62" s="2029"/>
      <c r="O62" s="2029"/>
      <c r="P62" s="2027"/>
      <c r="Q62" s="2029"/>
      <c r="R62" s="2029"/>
      <c r="S62" s="2029"/>
      <c r="T62" s="2029"/>
      <c r="U62" s="2029"/>
      <c r="V62" s="2029"/>
      <c r="W62" s="2029"/>
      <c r="X62" s="2029"/>
      <c r="Y62" s="2029"/>
      <c r="Z62" s="2029"/>
      <c r="AA62" s="2029"/>
      <c r="AB62" s="2029"/>
      <c r="AC62" s="2029"/>
      <c r="AD62" s="2029"/>
      <c r="AE62" s="2029"/>
      <c r="AF62" s="2029"/>
      <c r="AG62" s="2029"/>
      <c r="AH62" s="2029"/>
      <c r="AI62" s="2029"/>
      <c r="AJ62" s="2029"/>
      <c r="AK62" s="2029"/>
      <c r="AL62" s="2029"/>
      <c r="AM62" s="2029"/>
      <c r="AN62" s="2029"/>
      <c r="AO62" s="2029"/>
      <c r="AP62" s="2029"/>
      <c r="AQ62" s="2029"/>
      <c r="AR62" s="2029"/>
      <c r="AS62" s="2029"/>
      <c r="AT62" s="2029"/>
      <c r="AU62" s="2029"/>
      <c r="AV62" s="2029"/>
      <c r="AW62" s="2029"/>
      <c r="AX62" s="2029"/>
      <c r="AY62" s="2029"/>
      <c r="AZ62" s="2029"/>
      <c r="BA62" s="2027"/>
      <c r="BB62" s="2030"/>
    </row>
    <row r="63" spans="1:54" s="2060" customFormat="1" ht="30" customHeight="1">
      <c r="A63" s="2026"/>
      <c r="B63" s="2027"/>
      <c r="C63" s="2028"/>
      <c r="D63" s="2029"/>
      <c r="E63" s="2029"/>
      <c r="F63" s="2029"/>
      <c r="G63" s="2029"/>
      <c r="H63" s="2029"/>
      <c r="I63" s="2029"/>
      <c r="J63" s="2029"/>
      <c r="K63" s="2029"/>
      <c r="L63" s="2029"/>
      <c r="M63" s="2029"/>
      <c r="N63" s="2029"/>
      <c r="O63" s="2029"/>
      <c r="P63" s="2027"/>
      <c r="Q63" s="2029"/>
      <c r="R63" s="2029"/>
      <c r="S63" s="2029"/>
      <c r="T63" s="2029"/>
      <c r="U63" s="2029"/>
      <c r="V63" s="2029"/>
      <c r="W63" s="2029"/>
      <c r="X63" s="2029"/>
      <c r="Y63" s="2029"/>
      <c r="Z63" s="2029"/>
      <c r="AA63" s="2029"/>
      <c r="AB63" s="2029"/>
      <c r="AC63" s="2029"/>
      <c r="AD63" s="2029"/>
      <c r="AE63" s="2029"/>
      <c r="AF63" s="2029"/>
      <c r="AG63" s="2029"/>
      <c r="AH63" s="2029"/>
      <c r="AI63" s="2029"/>
      <c r="AJ63" s="2029"/>
      <c r="AK63" s="2029"/>
      <c r="AL63" s="2029"/>
      <c r="AM63" s="2029"/>
      <c r="AN63" s="2029"/>
      <c r="AO63" s="2029"/>
      <c r="AP63" s="2029"/>
      <c r="AQ63" s="2029"/>
      <c r="AR63" s="2029"/>
      <c r="AS63" s="2029"/>
      <c r="AT63" s="2029"/>
      <c r="AU63" s="2029"/>
      <c r="AV63" s="2029"/>
      <c r="AW63" s="2029"/>
      <c r="AX63" s="2029"/>
      <c r="AY63" s="2029"/>
      <c r="AZ63" s="2029"/>
      <c r="BA63" s="2027"/>
      <c r="BB63" s="2030"/>
    </row>
    <row r="64" spans="1:54" s="2060" customFormat="1" ht="30" customHeight="1">
      <c r="A64" s="2026"/>
      <c r="B64" s="2027"/>
      <c r="C64" s="2028"/>
      <c r="D64" s="2029"/>
      <c r="E64" s="2029"/>
      <c r="F64" s="2029"/>
      <c r="G64" s="2029"/>
      <c r="H64" s="2029"/>
      <c r="I64" s="2029"/>
      <c r="J64" s="2029"/>
      <c r="K64" s="2029"/>
      <c r="L64" s="2029"/>
      <c r="M64" s="2029"/>
      <c r="N64" s="2029"/>
      <c r="O64" s="2029"/>
      <c r="P64" s="2027"/>
      <c r="Q64" s="2029"/>
      <c r="R64" s="2029"/>
      <c r="S64" s="2029"/>
      <c r="T64" s="2029"/>
      <c r="U64" s="2029"/>
      <c r="V64" s="2029"/>
      <c r="W64" s="2029"/>
      <c r="X64" s="2029"/>
      <c r="Y64" s="2029"/>
      <c r="Z64" s="2029"/>
      <c r="AA64" s="2029"/>
      <c r="AB64" s="2029"/>
      <c r="AC64" s="2029"/>
      <c r="AD64" s="2029"/>
      <c r="AE64" s="2029"/>
      <c r="AF64" s="2029"/>
      <c r="AG64" s="2029"/>
      <c r="AH64" s="2029"/>
      <c r="AI64" s="2029"/>
      <c r="AJ64" s="2029"/>
      <c r="AK64" s="2029"/>
      <c r="AL64" s="2029"/>
      <c r="AM64" s="2029"/>
      <c r="AN64" s="2029"/>
      <c r="AO64" s="2029"/>
      <c r="AP64" s="2029"/>
      <c r="AQ64" s="2029"/>
      <c r="AR64" s="2029"/>
      <c r="AS64" s="2029"/>
      <c r="AT64" s="2029"/>
      <c r="AU64" s="2029"/>
      <c r="AV64" s="2029"/>
      <c r="AW64" s="2029"/>
      <c r="AX64" s="2029"/>
      <c r="AY64" s="2029"/>
      <c r="AZ64" s="2029"/>
      <c r="BA64" s="2027"/>
      <c r="BB64" s="2030"/>
    </row>
    <row r="65" spans="1:54" s="2060" customFormat="1" ht="30" customHeight="1">
      <c r="A65" s="2026"/>
      <c r="B65" s="2027"/>
      <c r="C65" s="2028"/>
      <c r="D65" s="2029"/>
      <c r="E65" s="2029"/>
      <c r="F65" s="2029"/>
      <c r="G65" s="2029"/>
      <c r="H65" s="2029"/>
      <c r="I65" s="2029"/>
      <c r="J65" s="2029"/>
      <c r="K65" s="2029"/>
      <c r="L65" s="2029"/>
      <c r="M65" s="2029"/>
      <c r="N65" s="2029"/>
      <c r="O65" s="2029"/>
      <c r="P65" s="2027"/>
      <c r="Q65" s="2029"/>
      <c r="R65" s="2029"/>
      <c r="S65" s="2029"/>
      <c r="T65" s="2029"/>
      <c r="U65" s="2029"/>
      <c r="V65" s="2029"/>
      <c r="W65" s="2029"/>
      <c r="X65" s="2029"/>
      <c r="Y65" s="2029"/>
      <c r="Z65" s="2029"/>
      <c r="AA65" s="2029"/>
      <c r="AB65" s="2029"/>
      <c r="AC65" s="2029"/>
      <c r="AD65" s="2029"/>
      <c r="AE65" s="2029"/>
      <c r="AF65" s="2029"/>
      <c r="AG65" s="2029"/>
      <c r="AH65" s="2029"/>
      <c r="AI65" s="2029"/>
      <c r="AJ65" s="2029"/>
      <c r="AK65" s="2029"/>
      <c r="AL65" s="2029"/>
      <c r="AM65" s="2029"/>
      <c r="AN65" s="2029"/>
      <c r="AO65" s="2029"/>
      <c r="AP65" s="2029"/>
      <c r="AQ65" s="2029"/>
      <c r="AR65" s="2029"/>
      <c r="AS65" s="2029"/>
      <c r="AT65" s="2029"/>
      <c r="AU65" s="2029"/>
      <c r="AV65" s="2029"/>
      <c r="AW65" s="2029"/>
      <c r="AX65" s="2029"/>
      <c r="AY65" s="2029"/>
      <c r="AZ65" s="2029"/>
      <c r="BA65" s="2027"/>
      <c r="BB65" s="2030"/>
    </row>
    <row r="66" spans="1:54" s="2060" customFormat="1" ht="30" customHeight="1">
      <c r="A66" s="2026"/>
      <c r="B66" s="2027"/>
      <c r="C66" s="2028"/>
      <c r="D66" s="2029"/>
      <c r="E66" s="2029"/>
      <c r="F66" s="2029"/>
      <c r="G66" s="2029"/>
      <c r="H66" s="2029"/>
      <c r="I66" s="2029"/>
      <c r="J66" s="2029"/>
      <c r="K66" s="2029"/>
      <c r="L66" s="2029"/>
      <c r="M66" s="2029"/>
      <c r="N66" s="2029"/>
      <c r="O66" s="2029"/>
      <c r="P66" s="2027"/>
      <c r="Q66" s="2029"/>
      <c r="R66" s="2029"/>
      <c r="S66" s="2029"/>
      <c r="T66" s="2029"/>
      <c r="U66" s="2029"/>
      <c r="V66" s="2029"/>
      <c r="W66" s="2029"/>
      <c r="X66" s="2029"/>
      <c r="Y66" s="2029"/>
      <c r="Z66" s="2029"/>
      <c r="AA66" s="2029"/>
      <c r="AB66" s="2029"/>
      <c r="AC66" s="2029"/>
      <c r="AD66" s="2029"/>
      <c r="AE66" s="2029"/>
      <c r="AF66" s="2029"/>
      <c r="AG66" s="2029"/>
      <c r="AH66" s="2029"/>
      <c r="AI66" s="2029"/>
      <c r="AJ66" s="2029"/>
      <c r="AK66" s="2029"/>
      <c r="AL66" s="2029"/>
      <c r="AM66" s="2029"/>
      <c r="AN66" s="2029"/>
      <c r="AO66" s="2029"/>
      <c r="AP66" s="2029"/>
      <c r="AQ66" s="2029"/>
      <c r="AR66" s="2029"/>
      <c r="AS66" s="2029"/>
      <c r="AT66" s="2029"/>
      <c r="AU66" s="2029"/>
      <c r="AV66" s="2029"/>
      <c r="AW66" s="2029"/>
      <c r="AX66" s="2029"/>
      <c r="AY66" s="2029"/>
      <c r="AZ66" s="2029"/>
      <c r="BA66" s="2027"/>
      <c r="BB66" s="2030"/>
    </row>
    <row r="67" spans="1:54" s="2060" customFormat="1" ht="30" customHeight="1">
      <c r="A67" s="2026"/>
      <c r="B67" s="2027"/>
      <c r="C67" s="2028"/>
      <c r="D67" s="2029"/>
      <c r="E67" s="2029"/>
      <c r="F67" s="2029"/>
      <c r="G67" s="2029"/>
      <c r="H67" s="2029"/>
      <c r="I67" s="2029"/>
      <c r="J67" s="2029"/>
      <c r="K67" s="2029"/>
      <c r="L67" s="2029"/>
      <c r="M67" s="2029"/>
      <c r="N67" s="2029"/>
      <c r="O67" s="2029"/>
      <c r="P67" s="2027"/>
      <c r="Q67" s="2029"/>
      <c r="R67" s="2029"/>
      <c r="S67" s="2029"/>
      <c r="T67" s="2029"/>
      <c r="U67" s="2029"/>
      <c r="V67" s="2029"/>
      <c r="W67" s="2029"/>
      <c r="X67" s="2029"/>
      <c r="Y67" s="2029"/>
      <c r="Z67" s="2029"/>
      <c r="AA67" s="2029"/>
      <c r="AB67" s="2029"/>
      <c r="AC67" s="2029"/>
      <c r="AD67" s="2029"/>
      <c r="AE67" s="2029"/>
      <c r="AF67" s="2029"/>
      <c r="AG67" s="2029"/>
      <c r="AH67" s="2029"/>
      <c r="AI67" s="2029"/>
      <c r="AJ67" s="2029"/>
      <c r="AK67" s="2029"/>
      <c r="AL67" s="2029"/>
      <c r="AM67" s="2029"/>
      <c r="AN67" s="2029"/>
      <c r="AO67" s="2029"/>
      <c r="AP67" s="2029"/>
      <c r="AQ67" s="2029"/>
      <c r="AR67" s="2029"/>
      <c r="AS67" s="2029"/>
      <c r="AT67" s="2029"/>
      <c r="AU67" s="2029"/>
      <c r="AV67" s="2029"/>
      <c r="AW67" s="2029"/>
      <c r="AX67" s="2029"/>
      <c r="AY67" s="2029"/>
      <c r="AZ67" s="2029"/>
      <c r="BA67" s="2027"/>
      <c r="BB67" s="2030"/>
    </row>
    <row r="68" spans="1:54" s="2060" customFormat="1" ht="30" customHeight="1">
      <c r="A68" s="2026"/>
      <c r="B68" s="2027"/>
      <c r="C68" s="2028"/>
      <c r="D68" s="2029"/>
      <c r="E68" s="2029"/>
      <c r="F68" s="2029"/>
      <c r="G68" s="2029"/>
      <c r="H68" s="2029"/>
      <c r="I68" s="2029"/>
      <c r="J68" s="2029"/>
      <c r="K68" s="2029"/>
      <c r="L68" s="2029"/>
      <c r="M68" s="2029"/>
      <c r="N68" s="2029"/>
      <c r="O68" s="2029"/>
      <c r="P68" s="2027"/>
      <c r="Q68" s="2029"/>
      <c r="R68" s="2029"/>
      <c r="S68" s="2029"/>
      <c r="T68" s="2029"/>
      <c r="U68" s="2029"/>
      <c r="V68" s="2029"/>
      <c r="W68" s="2029"/>
      <c r="X68" s="2029"/>
      <c r="Y68" s="2029"/>
      <c r="Z68" s="2029"/>
      <c r="AA68" s="2029"/>
      <c r="AB68" s="2029"/>
      <c r="AC68" s="2029"/>
      <c r="AD68" s="2029"/>
      <c r="AE68" s="2029"/>
      <c r="AF68" s="2029"/>
      <c r="AG68" s="2029"/>
      <c r="AH68" s="2029"/>
      <c r="AI68" s="2029"/>
      <c r="AJ68" s="2029"/>
      <c r="AK68" s="2029"/>
      <c r="AL68" s="2029"/>
      <c r="AM68" s="2029"/>
      <c r="AN68" s="2029"/>
      <c r="AO68" s="2029"/>
      <c r="AP68" s="2029"/>
      <c r="AQ68" s="2029"/>
      <c r="AR68" s="2029"/>
      <c r="AS68" s="2029"/>
      <c r="AT68" s="2029"/>
      <c r="AU68" s="2029"/>
      <c r="AV68" s="2029"/>
      <c r="AW68" s="2029"/>
      <c r="AX68" s="2029"/>
      <c r="AY68" s="2029"/>
      <c r="AZ68" s="2029"/>
      <c r="BA68" s="2027"/>
      <c r="BB68" s="2030"/>
    </row>
    <row r="69" spans="1:54" s="2060" customFormat="1" ht="30" customHeight="1">
      <c r="A69" s="2026"/>
      <c r="B69" s="2027"/>
      <c r="C69" s="2028"/>
      <c r="D69" s="2029"/>
      <c r="E69" s="2029"/>
      <c r="F69" s="2029"/>
      <c r="G69" s="2029"/>
      <c r="H69" s="2029"/>
      <c r="I69" s="2029"/>
      <c r="J69" s="2029"/>
      <c r="K69" s="2029"/>
      <c r="L69" s="2029"/>
      <c r="M69" s="2029"/>
      <c r="N69" s="2029"/>
      <c r="O69" s="2029"/>
      <c r="P69" s="2027"/>
      <c r="Q69" s="2029"/>
      <c r="R69" s="2029"/>
      <c r="S69" s="2029"/>
      <c r="T69" s="2029"/>
      <c r="U69" s="2029"/>
      <c r="V69" s="2029"/>
      <c r="W69" s="2029"/>
      <c r="X69" s="2029"/>
      <c r="Y69" s="2029"/>
      <c r="Z69" s="2029"/>
      <c r="AA69" s="2029"/>
      <c r="AB69" s="2029"/>
      <c r="AC69" s="2029"/>
      <c r="AD69" s="2029"/>
      <c r="AE69" s="2029"/>
      <c r="AF69" s="2029"/>
      <c r="AG69" s="2029"/>
      <c r="AH69" s="2029"/>
      <c r="AI69" s="2029"/>
      <c r="AJ69" s="2029"/>
      <c r="AK69" s="2029"/>
      <c r="AL69" s="2029"/>
      <c r="AM69" s="2029"/>
      <c r="AN69" s="2029"/>
      <c r="AO69" s="2029"/>
      <c r="AP69" s="2029"/>
      <c r="AQ69" s="2029"/>
      <c r="AR69" s="2029"/>
      <c r="AS69" s="2029"/>
      <c r="AT69" s="2029"/>
      <c r="AU69" s="2029"/>
      <c r="AV69" s="2029"/>
      <c r="AW69" s="2029"/>
      <c r="AX69" s="2029"/>
      <c r="AY69" s="2029"/>
      <c r="AZ69" s="2029"/>
      <c r="BA69" s="2027"/>
      <c r="BB69" s="2030"/>
    </row>
    <row r="70" spans="1:54" s="2060" customFormat="1" ht="30" customHeight="1">
      <c r="A70" s="2026"/>
      <c r="B70" s="2027"/>
      <c r="C70" s="2028"/>
      <c r="D70" s="2029"/>
      <c r="E70" s="2029"/>
      <c r="F70" s="2029"/>
      <c r="G70" s="2029"/>
      <c r="H70" s="2029"/>
      <c r="I70" s="2029"/>
      <c r="J70" s="2029"/>
      <c r="K70" s="2029"/>
      <c r="L70" s="2029"/>
      <c r="M70" s="2029"/>
      <c r="N70" s="2029"/>
      <c r="O70" s="2029"/>
      <c r="P70" s="2027"/>
      <c r="Q70" s="2029"/>
      <c r="R70" s="2029"/>
      <c r="S70" s="2029"/>
      <c r="T70" s="2029"/>
      <c r="U70" s="2029"/>
      <c r="V70" s="2029"/>
      <c r="W70" s="2029"/>
      <c r="X70" s="2029"/>
      <c r="Y70" s="2029"/>
      <c r="Z70" s="2029"/>
      <c r="AA70" s="2029"/>
      <c r="AB70" s="2029"/>
      <c r="AC70" s="2029"/>
      <c r="AD70" s="2029"/>
      <c r="AE70" s="2029"/>
      <c r="AF70" s="2029"/>
      <c r="AG70" s="2029"/>
      <c r="AH70" s="2029"/>
      <c r="AI70" s="2029"/>
      <c r="AJ70" s="2029"/>
      <c r="AK70" s="2029"/>
      <c r="AL70" s="2029"/>
      <c r="AM70" s="2029"/>
      <c r="AN70" s="2029"/>
      <c r="AO70" s="2029"/>
      <c r="AP70" s="2029"/>
      <c r="AQ70" s="2029"/>
      <c r="AR70" s="2029"/>
      <c r="AS70" s="2029"/>
      <c r="AT70" s="2029"/>
      <c r="AU70" s="2029"/>
      <c r="AV70" s="2029"/>
      <c r="AW70" s="2029"/>
      <c r="AX70" s="2029"/>
      <c r="AY70" s="2029"/>
      <c r="AZ70" s="2029"/>
      <c r="BA70" s="2027"/>
      <c r="BB70" s="2030"/>
    </row>
    <row r="71" spans="1:54" s="2060" customFormat="1" ht="30" customHeight="1">
      <c r="A71" s="2026"/>
      <c r="B71" s="2027"/>
      <c r="C71" s="2028"/>
      <c r="D71" s="2029"/>
      <c r="E71" s="2029"/>
      <c r="F71" s="2029"/>
      <c r="G71" s="2029"/>
      <c r="H71" s="2029"/>
      <c r="I71" s="2029"/>
      <c r="J71" s="2029"/>
      <c r="K71" s="2029"/>
      <c r="L71" s="2029"/>
      <c r="M71" s="2029"/>
      <c r="N71" s="2029"/>
      <c r="O71" s="2029"/>
      <c r="P71" s="2027"/>
      <c r="Q71" s="2029"/>
      <c r="R71" s="2029"/>
      <c r="S71" s="2029"/>
      <c r="T71" s="2029"/>
      <c r="U71" s="2029"/>
      <c r="V71" s="2029"/>
      <c r="W71" s="2029"/>
      <c r="X71" s="2029"/>
      <c r="Y71" s="2029"/>
      <c r="Z71" s="2029"/>
      <c r="AA71" s="2029"/>
      <c r="AB71" s="2029"/>
      <c r="AC71" s="2029"/>
      <c r="AD71" s="2029"/>
      <c r="AE71" s="2029"/>
      <c r="AF71" s="2029"/>
      <c r="AG71" s="2029"/>
      <c r="AH71" s="2029"/>
      <c r="AI71" s="2029"/>
      <c r="AJ71" s="2029"/>
      <c r="AK71" s="2029"/>
      <c r="AL71" s="2029"/>
      <c r="AM71" s="2029"/>
      <c r="AN71" s="2029"/>
      <c r="AO71" s="2029"/>
      <c r="AP71" s="2029"/>
      <c r="AQ71" s="2029"/>
      <c r="AR71" s="2029"/>
      <c r="AS71" s="2029"/>
      <c r="AT71" s="2029"/>
      <c r="AU71" s="2029"/>
      <c r="AV71" s="2029"/>
      <c r="AW71" s="2029"/>
      <c r="AX71" s="2029"/>
      <c r="AY71" s="2029"/>
      <c r="AZ71" s="2029"/>
      <c r="BA71" s="2027"/>
      <c r="BB71" s="2030"/>
    </row>
    <row r="72" spans="1:54" s="2060" customFormat="1" ht="30" customHeight="1">
      <c r="A72" s="2026"/>
      <c r="B72" s="2027"/>
      <c r="C72" s="2028"/>
      <c r="D72" s="2029"/>
      <c r="E72" s="2029"/>
      <c r="F72" s="2029"/>
      <c r="G72" s="2029"/>
      <c r="H72" s="2029"/>
      <c r="I72" s="2029"/>
      <c r="J72" s="2029"/>
      <c r="K72" s="2029"/>
      <c r="L72" s="2029"/>
      <c r="M72" s="2029"/>
      <c r="N72" s="2029"/>
      <c r="O72" s="2029"/>
      <c r="P72" s="2027"/>
      <c r="Q72" s="2029"/>
      <c r="R72" s="2029"/>
      <c r="S72" s="2029"/>
      <c r="T72" s="2029"/>
      <c r="U72" s="2029"/>
      <c r="V72" s="2029"/>
      <c r="W72" s="2029"/>
      <c r="X72" s="2029"/>
      <c r="Y72" s="2029"/>
      <c r="Z72" s="2029"/>
      <c r="AA72" s="2029"/>
      <c r="AB72" s="2029"/>
      <c r="AC72" s="2029"/>
      <c r="AD72" s="2029"/>
      <c r="AE72" s="2029"/>
      <c r="AF72" s="2029"/>
      <c r="AG72" s="2029"/>
      <c r="AH72" s="2029"/>
      <c r="AI72" s="2029"/>
      <c r="AJ72" s="2029"/>
      <c r="AK72" s="2029"/>
      <c r="AL72" s="2029"/>
      <c r="AM72" s="2029"/>
      <c r="AN72" s="2029"/>
      <c r="AO72" s="2029"/>
      <c r="AP72" s="2029"/>
      <c r="AQ72" s="2029"/>
      <c r="AR72" s="2029"/>
      <c r="AS72" s="2029"/>
      <c r="AT72" s="2029"/>
      <c r="AU72" s="2029"/>
      <c r="AV72" s="2029"/>
      <c r="AW72" s="2029"/>
      <c r="AX72" s="2029"/>
      <c r="AY72" s="2029"/>
      <c r="AZ72" s="2029"/>
      <c r="BA72" s="2027"/>
      <c r="BB72" s="2030"/>
    </row>
    <row r="73" spans="1:54" s="2060" customFormat="1" ht="30" customHeight="1">
      <c r="A73" s="2026"/>
      <c r="B73" s="2027"/>
      <c r="C73" s="2028"/>
      <c r="D73" s="2029"/>
      <c r="E73" s="2029"/>
      <c r="F73" s="2029"/>
      <c r="G73" s="2029"/>
      <c r="H73" s="2029"/>
      <c r="I73" s="2029"/>
      <c r="J73" s="2029"/>
      <c r="K73" s="2029"/>
      <c r="L73" s="2029"/>
      <c r="M73" s="2029"/>
      <c r="N73" s="2029"/>
      <c r="O73" s="2029"/>
      <c r="P73" s="2027"/>
      <c r="Q73" s="2029"/>
      <c r="R73" s="2029"/>
      <c r="S73" s="2029"/>
      <c r="T73" s="2029"/>
      <c r="U73" s="2029"/>
      <c r="V73" s="2029"/>
      <c r="W73" s="2029"/>
      <c r="X73" s="2029"/>
      <c r="Y73" s="2029"/>
      <c r="Z73" s="2029"/>
      <c r="AA73" s="2029"/>
      <c r="AB73" s="2029"/>
      <c r="AC73" s="2029"/>
      <c r="AD73" s="2029"/>
      <c r="AE73" s="2029"/>
      <c r="AF73" s="2029"/>
      <c r="AG73" s="2029"/>
      <c r="AH73" s="2029"/>
      <c r="AI73" s="2029"/>
      <c r="AJ73" s="2029"/>
      <c r="AK73" s="2029"/>
      <c r="AL73" s="2029"/>
      <c r="AM73" s="2029"/>
      <c r="AN73" s="2029"/>
      <c r="AO73" s="2029"/>
      <c r="AP73" s="2029"/>
      <c r="AQ73" s="2029"/>
      <c r="AR73" s="2029"/>
      <c r="AS73" s="2029"/>
      <c r="AT73" s="2029"/>
      <c r="AU73" s="2029"/>
      <c r="AV73" s="2029"/>
      <c r="AW73" s="2029"/>
      <c r="AX73" s="2029"/>
      <c r="AY73" s="2029"/>
      <c r="AZ73" s="2029"/>
      <c r="BA73" s="2027"/>
      <c r="BB73" s="2030"/>
    </row>
    <row r="74" spans="1:54" s="2060" customFormat="1" ht="30" customHeight="1">
      <c r="A74" s="2026"/>
      <c r="B74" s="2027"/>
      <c r="C74" s="2028"/>
      <c r="D74" s="2029"/>
      <c r="E74" s="2029"/>
      <c r="F74" s="2029"/>
      <c r="G74" s="2029"/>
      <c r="H74" s="2029"/>
      <c r="I74" s="2029"/>
      <c r="J74" s="2029"/>
      <c r="K74" s="2029"/>
      <c r="L74" s="2029"/>
      <c r="M74" s="2029"/>
      <c r="N74" s="2029"/>
      <c r="O74" s="2029"/>
      <c r="P74" s="2027"/>
      <c r="Q74" s="2029"/>
      <c r="R74" s="2029"/>
      <c r="S74" s="2029"/>
      <c r="T74" s="2029"/>
      <c r="U74" s="2029"/>
      <c r="V74" s="2029"/>
      <c r="W74" s="2029"/>
      <c r="X74" s="2029"/>
      <c r="Y74" s="2029"/>
      <c r="Z74" s="2029"/>
      <c r="AA74" s="2029"/>
      <c r="AB74" s="2029"/>
      <c r="AC74" s="2029"/>
      <c r="AD74" s="2029"/>
      <c r="AE74" s="2029"/>
      <c r="AF74" s="2029"/>
      <c r="AG74" s="2029"/>
      <c r="AH74" s="2029"/>
      <c r="AI74" s="2029"/>
      <c r="AJ74" s="2029"/>
      <c r="AK74" s="2029"/>
      <c r="AL74" s="2029"/>
      <c r="AM74" s="2029"/>
      <c r="AN74" s="2029"/>
      <c r="AO74" s="2029"/>
      <c r="AP74" s="2029"/>
      <c r="AQ74" s="2029"/>
      <c r="AR74" s="2029"/>
      <c r="AS74" s="2029"/>
      <c r="AT74" s="2029"/>
      <c r="AU74" s="2029"/>
      <c r="AV74" s="2029"/>
      <c r="AW74" s="2029"/>
      <c r="AX74" s="2029"/>
      <c r="AY74" s="2029"/>
      <c r="AZ74" s="2029"/>
      <c r="BA74" s="2027"/>
      <c r="BB74" s="2030"/>
    </row>
    <row r="75" spans="1:54" s="2060" customFormat="1" ht="30" customHeight="1">
      <c r="A75" s="2026"/>
      <c r="B75" s="2027"/>
      <c r="C75" s="2028"/>
      <c r="D75" s="2029"/>
      <c r="E75" s="2029"/>
      <c r="F75" s="2029"/>
      <c r="G75" s="2029"/>
      <c r="H75" s="2029"/>
      <c r="I75" s="2029"/>
      <c r="J75" s="2029"/>
      <c r="K75" s="2029"/>
      <c r="L75" s="2029"/>
      <c r="M75" s="2029"/>
      <c r="N75" s="2029"/>
      <c r="O75" s="2029"/>
      <c r="P75" s="2027"/>
      <c r="Q75" s="2029"/>
      <c r="R75" s="2029"/>
      <c r="S75" s="2029"/>
      <c r="T75" s="2029"/>
      <c r="U75" s="2029"/>
      <c r="V75" s="2029"/>
      <c r="W75" s="2029"/>
      <c r="X75" s="2029"/>
      <c r="Y75" s="2029"/>
      <c r="Z75" s="2029"/>
      <c r="AA75" s="2029"/>
      <c r="AB75" s="2029"/>
      <c r="AC75" s="2029"/>
      <c r="AD75" s="2029"/>
      <c r="AE75" s="2029"/>
      <c r="AF75" s="2029"/>
      <c r="AG75" s="2029"/>
      <c r="AH75" s="2029"/>
      <c r="AI75" s="2029"/>
      <c r="AJ75" s="2029"/>
      <c r="AK75" s="2029"/>
      <c r="AL75" s="2029"/>
      <c r="AM75" s="2029"/>
      <c r="AN75" s="2029"/>
      <c r="AO75" s="2029"/>
      <c r="AP75" s="2029"/>
      <c r="AQ75" s="2029"/>
      <c r="AR75" s="2029"/>
      <c r="AS75" s="2029"/>
      <c r="AT75" s="2029"/>
      <c r="AU75" s="2029"/>
      <c r="AV75" s="2029"/>
      <c r="AW75" s="2029"/>
      <c r="AX75" s="2029"/>
      <c r="AY75" s="2029"/>
      <c r="AZ75" s="2029"/>
      <c r="BA75" s="2027"/>
      <c r="BB75" s="2030"/>
    </row>
    <row r="76" spans="1:54" s="2060" customFormat="1" ht="30" customHeight="1">
      <c r="A76" s="2026"/>
      <c r="B76" s="2027"/>
      <c r="C76" s="2028"/>
      <c r="D76" s="2029"/>
      <c r="E76" s="2029"/>
      <c r="F76" s="2029"/>
      <c r="G76" s="2029"/>
      <c r="H76" s="2029"/>
      <c r="I76" s="2029"/>
      <c r="J76" s="2029"/>
      <c r="K76" s="2029"/>
      <c r="L76" s="2029"/>
      <c r="M76" s="2029"/>
      <c r="N76" s="2029"/>
      <c r="O76" s="2029"/>
      <c r="P76" s="2027"/>
      <c r="Q76" s="2029"/>
      <c r="R76" s="2029"/>
      <c r="S76" s="2029"/>
      <c r="T76" s="2029"/>
      <c r="U76" s="2029"/>
      <c r="V76" s="2029"/>
      <c r="W76" s="2029"/>
      <c r="X76" s="2029"/>
      <c r="Y76" s="2029"/>
      <c r="Z76" s="2029"/>
      <c r="AA76" s="2029"/>
      <c r="AB76" s="2029"/>
      <c r="AC76" s="2029"/>
      <c r="AD76" s="2029"/>
      <c r="AE76" s="2029"/>
      <c r="AF76" s="2029"/>
      <c r="AG76" s="2029"/>
      <c r="AH76" s="2029"/>
      <c r="AI76" s="2029"/>
      <c r="AJ76" s="2029"/>
      <c r="AK76" s="2029"/>
      <c r="AL76" s="2029"/>
      <c r="AM76" s="2029"/>
      <c r="AN76" s="2029"/>
      <c r="AO76" s="2029"/>
      <c r="AP76" s="2029"/>
      <c r="AQ76" s="2029"/>
      <c r="AR76" s="2029"/>
      <c r="AS76" s="2029"/>
      <c r="AT76" s="2029"/>
      <c r="AU76" s="2029"/>
      <c r="AV76" s="2029"/>
      <c r="AW76" s="2029"/>
      <c r="AX76" s="2029"/>
      <c r="AY76" s="2029"/>
      <c r="AZ76" s="2029"/>
      <c r="BA76" s="2027"/>
      <c r="BB76" s="2030"/>
    </row>
    <row r="77" spans="1:54" s="2060" customFormat="1" ht="30" customHeight="1">
      <c r="A77" s="2026"/>
      <c r="B77" s="2027"/>
      <c r="C77" s="2028"/>
      <c r="D77" s="2029"/>
      <c r="E77" s="2029"/>
      <c r="F77" s="2029"/>
      <c r="G77" s="2029"/>
      <c r="H77" s="2029"/>
      <c r="I77" s="2029"/>
      <c r="J77" s="2029"/>
      <c r="K77" s="2029"/>
      <c r="L77" s="2029"/>
      <c r="M77" s="2029"/>
      <c r="N77" s="2029"/>
      <c r="O77" s="2029"/>
      <c r="P77" s="2027"/>
      <c r="Q77" s="2029"/>
      <c r="R77" s="2029"/>
      <c r="S77" s="2029"/>
      <c r="T77" s="2029"/>
      <c r="U77" s="2029"/>
      <c r="V77" s="2029"/>
      <c r="W77" s="2029"/>
      <c r="X77" s="2029"/>
      <c r="Y77" s="2029"/>
      <c r="Z77" s="2029"/>
      <c r="AA77" s="2029"/>
      <c r="AB77" s="2029"/>
      <c r="AC77" s="2029"/>
      <c r="AD77" s="2029"/>
      <c r="AE77" s="2029"/>
      <c r="AF77" s="2029"/>
      <c r="AG77" s="2029"/>
      <c r="AH77" s="2029"/>
      <c r="AI77" s="2029"/>
      <c r="AJ77" s="2029"/>
      <c r="AK77" s="2029"/>
      <c r="AL77" s="2029"/>
      <c r="AM77" s="2029"/>
      <c r="AN77" s="2029"/>
      <c r="AO77" s="2029"/>
      <c r="AP77" s="2029"/>
      <c r="AQ77" s="2029"/>
      <c r="AR77" s="2029"/>
      <c r="AS77" s="2029"/>
      <c r="AT77" s="2029"/>
      <c r="AU77" s="2029"/>
      <c r="AV77" s="2029"/>
      <c r="AW77" s="2029"/>
      <c r="AX77" s="2029"/>
      <c r="AY77" s="2029"/>
      <c r="AZ77" s="2029"/>
      <c r="BA77" s="2027"/>
      <c r="BB77" s="2030"/>
    </row>
    <row r="78" spans="1:54" s="2060" customFormat="1" ht="30" customHeight="1">
      <c r="A78" s="2026"/>
      <c r="B78" s="2027"/>
      <c r="C78" s="2028"/>
      <c r="D78" s="2029"/>
      <c r="E78" s="2029"/>
      <c r="F78" s="2029"/>
      <c r="G78" s="2029"/>
      <c r="H78" s="2029"/>
      <c r="I78" s="2029"/>
      <c r="J78" s="2029"/>
      <c r="K78" s="2029"/>
      <c r="L78" s="2029"/>
      <c r="M78" s="2029"/>
      <c r="N78" s="2029"/>
      <c r="O78" s="2029"/>
      <c r="P78" s="2027"/>
      <c r="Q78" s="2029"/>
      <c r="R78" s="2029"/>
      <c r="S78" s="2029"/>
      <c r="T78" s="2029"/>
      <c r="U78" s="2029"/>
      <c r="V78" s="2029"/>
      <c r="W78" s="2029"/>
      <c r="X78" s="2029"/>
      <c r="Y78" s="2029"/>
      <c r="Z78" s="2029"/>
      <c r="AA78" s="2029"/>
      <c r="AB78" s="2029"/>
      <c r="AC78" s="2029"/>
      <c r="AD78" s="2029"/>
      <c r="AE78" s="2029"/>
      <c r="AF78" s="2029"/>
      <c r="AG78" s="2029"/>
      <c r="AH78" s="2029"/>
      <c r="AI78" s="2029"/>
      <c r="AJ78" s="2029"/>
      <c r="AK78" s="2029"/>
      <c r="AL78" s="2029"/>
      <c r="AM78" s="2029"/>
      <c r="AN78" s="2029"/>
      <c r="AO78" s="2029"/>
      <c r="AP78" s="2029"/>
      <c r="AQ78" s="2029"/>
      <c r="AR78" s="2029"/>
      <c r="AS78" s="2029"/>
      <c r="AT78" s="2029"/>
      <c r="AU78" s="2029"/>
      <c r="AV78" s="2029"/>
      <c r="AW78" s="2029"/>
      <c r="AX78" s="2029"/>
      <c r="AY78" s="2029"/>
      <c r="AZ78" s="2029"/>
      <c r="BA78" s="2027"/>
      <c r="BB78" s="2030"/>
    </row>
    <row r="79" spans="1:54" s="2060" customFormat="1" ht="30" customHeight="1">
      <c r="A79" s="2026"/>
      <c r="B79" s="2027"/>
      <c r="C79" s="2028"/>
      <c r="D79" s="2029"/>
      <c r="E79" s="2029"/>
      <c r="F79" s="2029"/>
      <c r="G79" s="2029"/>
      <c r="H79" s="2029"/>
      <c r="I79" s="2029"/>
      <c r="J79" s="2029"/>
      <c r="K79" s="2029"/>
      <c r="L79" s="2029"/>
      <c r="M79" s="2029"/>
      <c r="N79" s="2029"/>
      <c r="O79" s="2029"/>
      <c r="P79" s="2027"/>
      <c r="Q79" s="2029"/>
      <c r="R79" s="2029"/>
      <c r="S79" s="2029"/>
      <c r="T79" s="2029"/>
      <c r="U79" s="2029"/>
      <c r="V79" s="2029"/>
      <c r="W79" s="2029"/>
      <c r="X79" s="2029"/>
      <c r="Y79" s="2029"/>
      <c r="Z79" s="2029"/>
      <c r="AA79" s="2029"/>
      <c r="AB79" s="2029"/>
      <c r="AC79" s="2029"/>
      <c r="AD79" s="2029"/>
      <c r="AE79" s="2029"/>
      <c r="AF79" s="2029"/>
      <c r="AG79" s="2029"/>
      <c r="AH79" s="2029"/>
      <c r="AI79" s="2029"/>
      <c r="AJ79" s="2029"/>
      <c r="AK79" s="2029"/>
      <c r="AL79" s="2029"/>
      <c r="AM79" s="2029"/>
      <c r="AN79" s="2029"/>
      <c r="AO79" s="2029"/>
      <c r="AP79" s="2029"/>
      <c r="AQ79" s="2029"/>
      <c r="AR79" s="2029"/>
      <c r="AS79" s="2029"/>
      <c r="AT79" s="2029"/>
      <c r="AU79" s="2029"/>
      <c r="AV79" s="2029"/>
      <c r="AW79" s="2029"/>
      <c r="AX79" s="2029"/>
      <c r="AY79" s="2029"/>
      <c r="AZ79" s="2029"/>
      <c r="BA79" s="2027"/>
      <c r="BB79" s="2030"/>
    </row>
    <row r="80" spans="1:54" s="2060" customFormat="1" ht="30" customHeight="1">
      <c r="A80" s="2026"/>
      <c r="B80" s="2027"/>
      <c r="C80" s="2028"/>
      <c r="D80" s="2029"/>
      <c r="E80" s="2029"/>
      <c r="F80" s="2029"/>
      <c r="G80" s="2029"/>
      <c r="H80" s="2029"/>
      <c r="I80" s="2029"/>
      <c r="J80" s="2029"/>
      <c r="K80" s="2029"/>
      <c r="L80" s="2029"/>
      <c r="M80" s="2029"/>
      <c r="N80" s="2029"/>
      <c r="O80" s="2029"/>
      <c r="P80" s="2027"/>
      <c r="Q80" s="2029"/>
      <c r="R80" s="2029"/>
      <c r="S80" s="2029"/>
      <c r="T80" s="2029"/>
      <c r="U80" s="2029"/>
      <c r="V80" s="2029"/>
      <c r="W80" s="2029"/>
      <c r="X80" s="2029"/>
      <c r="Y80" s="2029"/>
      <c r="Z80" s="2029"/>
      <c r="AA80" s="2029"/>
      <c r="AB80" s="2029"/>
      <c r="AC80" s="2029"/>
      <c r="AD80" s="2029"/>
      <c r="AE80" s="2029"/>
      <c r="AF80" s="2029"/>
      <c r="AG80" s="2029"/>
      <c r="AH80" s="2029"/>
      <c r="AI80" s="2029"/>
      <c r="AJ80" s="2029"/>
      <c r="AK80" s="2029"/>
      <c r="AL80" s="2029"/>
      <c r="AM80" s="2029"/>
      <c r="AN80" s="2029"/>
      <c r="AO80" s="2029"/>
      <c r="AP80" s="2029"/>
      <c r="AQ80" s="2029"/>
      <c r="AR80" s="2029"/>
      <c r="AS80" s="2029"/>
      <c r="AT80" s="2029"/>
      <c r="AU80" s="2029"/>
      <c r="AV80" s="2029"/>
      <c r="AW80" s="2029"/>
      <c r="AX80" s="2029"/>
      <c r="AY80" s="2029"/>
      <c r="AZ80" s="2029"/>
      <c r="BA80" s="2027"/>
      <c r="BB80" s="2030"/>
    </row>
    <row r="81" spans="1:54" s="2060" customFormat="1" ht="30" customHeight="1">
      <c r="A81" s="2026"/>
      <c r="B81" s="2027"/>
      <c r="C81" s="2028"/>
      <c r="D81" s="2029"/>
      <c r="E81" s="2029"/>
      <c r="F81" s="2029"/>
      <c r="G81" s="2029"/>
      <c r="H81" s="2029"/>
      <c r="I81" s="2029"/>
      <c r="J81" s="2029"/>
      <c r="K81" s="2029"/>
      <c r="L81" s="2029"/>
      <c r="M81" s="2029"/>
      <c r="N81" s="2029"/>
      <c r="O81" s="2029"/>
      <c r="P81" s="2027"/>
      <c r="Q81" s="2029"/>
      <c r="R81" s="2029"/>
      <c r="S81" s="2029"/>
      <c r="T81" s="2029"/>
      <c r="U81" s="2029"/>
      <c r="V81" s="2029"/>
      <c r="W81" s="2029"/>
      <c r="X81" s="2029"/>
      <c r="Y81" s="2029"/>
      <c r="Z81" s="2029"/>
      <c r="AA81" s="2029"/>
      <c r="AB81" s="2029"/>
      <c r="AC81" s="2029"/>
      <c r="AD81" s="2029"/>
      <c r="AE81" s="2029"/>
      <c r="AF81" s="2029"/>
      <c r="AG81" s="2029"/>
      <c r="AH81" s="2029"/>
      <c r="AI81" s="2029"/>
      <c r="AJ81" s="2029"/>
      <c r="AK81" s="2029"/>
      <c r="AL81" s="2029"/>
      <c r="AM81" s="2029"/>
      <c r="AN81" s="2029"/>
      <c r="AO81" s="2029"/>
      <c r="AP81" s="2029"/>
      <c r="AQ81" s="2029"/>
      <c r="AR81" s="2029"/>
      <c r="AS81" s="2029"/>
      <c r="AT81" s="2029"/>
      <c r="AU81" s="2029"/>
      <c r="AV81" s="2029"/>
      <c r="AW81" s="2029"/>
      <c r="AX81" s="2029"/>
      <c r="AY81" s="2029"/>
      <c r="AZ81" s="2029"/>
      <c r="BA81" s="2027"/>
      <c r="BB81" s="2030"/>
    </row>
    <row r="82" spans="1:54" s="2060" customFormat="1" ht="30" customHeight="1">
      <c r="A82" s="2026"/>
      <c r="B82" s="2027"/>
      <c r="C82" s="2028"/>
      <c r="D82" s="2029"/>
      <c r="E82" s="2029"/>
      <c r="F82" s="2029"/>
      <c r="G82" s="2029"/>
      <c r="H82" s="2029"/>
      <c r="I82" s="2029"/>
      <c r="J82" s="2029"/>
      <c r="K82" s="2029"/>
      <c r="L82" s="2029"/>
      <c r="M82" s="2029"/>
      <c r="N82" s="2029"/>
      <c r="O82" s="2029"/>
      <c r="P82" s="2027"/>
      <c r="Q82" s="2029"/>
      <c r="R82" s="2029"/>
      <c r="S82" s="2029"/>
      <c r="T82" s="2029"/>
      <c r="U82" s="2029"/>
      <c r="V82" s="2029"/>
      <c r="W82" s="2029"/>
      <c r="X82" s="2029"/>
      <c r="Y82" s="2029"/>
      <c r="Z82" s="2029"/>
      <c r="AA82" s="2029"/>
      <c r="AB82" s="2029"/>
      <c r="AC82" s="2029"/>
      <c r="AD82" s="2029"/>
      <c r="AE82" s="2029"/>
      <c r="AF82" s="2029"/>
      <c r="AG82" s="2029"/>
      <c r="AH82" s="2029"/>
      <c r="AI82" s="2029"/>
      <c r="AJ82" s="2029"/>
      <c r="AK82" s="2029"/>
      <c r="AL82" s="2029"/>
      <c r="AM82" s="2029"/>
      <c r="AN82" s="2029"/>
      <c r="AO82" s="2029"/>
      <c r="AP82" s="2029"/>
      <c r="AQ82" s="2029"/>
      <c r="AR82" s="2029"/>
      <c r="AS82" s="2029"/>
      <c r="AT82" s="2029"/>
      <c r="AU82" s="2029"/>
      <c r="AV82" s="2029"/>
      <c r="AW82" s="2029"/>
      <c r="AX82" s="2029"/>
      <c r="AY82" s="2029"/>
      <c r="AZ82" s="2029"/>
      <c r="BA82" s="2027"/>
      <c r="BB82" s="2030"/>
    </row>
    <row r="83" spans="1:54" s="2060" customFormat="1" ht="30" customHeight="1">
      <c r="A83" s="2026"/>
      <c r="B83" s="2027"/>
      <c r="C83" s="2028"/>
      <c r="D83" s="2029"/>
      <c r="E83" s="2029"/>
      <c r="F83" s="2029"/>
      <c r="G83" s="2029"/>
      <c r="H83" s="2029"/>
      <c r="I83" s="2029"/>
      <c r="J83" s="2029"/>
      <c r="K83" s="2029"/>
      <c r="L83" s="2029"/>
      <c r="M83" s="2029"/>
      <c r="N83" s="2029"/>
      <c r="O83" s="2029"/>
      <c r="P83" s="2027"/>
      <c r="Q83" s="2029"/>
      <c r="R83" s="2029"/>
      <c r="S83" s="2029"/>
      <c r="T83" s="2029"/>
      <c r="U83" s="2029"/>
      <c r="V83" s="2029"/>
      <c r="W83" s="2029"/>
      <c r="X83" s="2029"/>
      <c r="Y83" s="2029"/>
      <c r="Z83" s="2029"/>
      <c r="AA83" s="2029"/>
      <c r="AB83" s="2029"/>
      <c r="AC83" s="2029"/>
      <c r="AD83" s="2029"/>
      <c r="AE83" s="2029"/>
      <c r="AF83" s="2029"/>
      <c r="AG83" s="2029"/>
      <c r="AH83" s="2029"/>
      <c r="AI83" s="2029"/>
      <c r="AJ83" s="2029"/>
      <c r="AK83" s="2029"/>
      <c r="AL83" s="2029"/>
      <c r="AM83" s="2029"/>
      <c r="AN83" s="2029"/>
      <c r="AO83" s="2029"/>
      <c r="AP83" s="2029"/>
      <c r="AQ83" s="2029"/>
      <c r="AR83" s="2029"/>
      <c r="AS83" s="2029"/>
      <c r="AT83" s="2029"/>
      <c r="AU83" s="2029"/>
      <c r="AV83" s="2029"/>
      <c r="AW83" s="2029"/>
      <c r="AX83" s="2029"/>
      <c r="AY83" s="2029"/>
      <c r="AZ83" s="2029"/>
      <c r="BA83" s="2027"/>
      <c r="BB83" s="2030"/>
    </row>
    <row r="84" spans="1:54" s="2060" customFormat="1" ht="30" customHeight="1">
      <c r="A84" s="2026"/>
      <c r="B84" s="2027"/>
      <c r="C84" s="2028"/>
      <c r="D84" s="2029"/>
      <c r="E84" s="2029"/>
      <c r="F84" s="2029"/>
      <c r="G84" s="2029"/>
      <c r="H84" s="2029"/>
      <c r="I84" s="2029"/>
      <c r="J84" s="2029"/>
      <c r="K84" s="2029"/>
      <c r="L84" s="2029"/>
      <c r="M84" s="2029"/>
      <c r="N84" s="2029"/>
      <c r="O84" s="2029"/>
      <c r="P84" s="2027"/>
      <c r="Q84" s="2029"/>
      <c r="R84" s="2029"/>
      <c r="S84" s="2029"/>
      <c r="T84" s="2029"/>
      <c r="U84" s="2029"/>
      <c r="V84" s="2029"/>
      <c r="W84" s="2029"/>
      <c r="X84" s="2029"/>
      <c r="Y84" s="2029"/>
      <c r="Z84" s="2029"/>
      <c r="AA84" s="2029"/>
      <c r="AB84" s="2029"/>
      <c r="AC84" s="2029"/>
      <c r="AD84" s="2029"/>
      <c r="AE84" s="2029"/>
      <c r="AF84" s="2029"/>
      <c r="AG84" s="2029"/>
      <c r="AH84" s="2029"/>
      <c r="AI84" s="2029"/>
      <c r="AJ84" s="2029"/>
      <c r="AK84" s="2029"/>
      <c r="AL84" s="2029"/>
      <c r="AM84" s="2029"/>
      <c r="AN84" s="2029"/>
      <c r="AO84" s="2029"/>
      <c r="AP84" s="2029"/>
      <c r="AQ84" s="2029"/>
      <c r="AR84" s="2029"/>
      <c r="AS84" s="2029"/>
      <c r="AT84" s="2029"/>
      <c r="AU84" s="2029"/>
      <c r="AV84" s="2029"/>
      <c r="AW84" s="2029"/>
      <c r="AX84" s="2029"/>
      <c r="AY84" s="2029"/>
      <c r="AZ84" s="2029"/>
      <c r="BA84" s="2027"/>
      <c r="BB84" s="2030"/>
    </row>
    <row r="85" spans="1:54" s="2060" customFormat="1" ht="30" customHeight="1">
      <c r="A85" s="2026"/>
      <c r="B85" s="2027"/>
      <c r="C85" s="2028"/>
      <c r="D85" s="2029"/>
      <c r="E85" s="2029"/>
      <c r="F85" s="2029"/>
      <c r="G85" s="2029"/>
      <c r="H85" s="2029"/>
      <c r="I85" s="2029"/>
      <c r="J85" s="2029"/>
      <c r="K85" s="2029"/>
      <c r="L85" s="2029"/>
      <c r="M85" s="2029"/>
      <c r="N85" s="2029"/>
      <c r="O85" s="2029"/>
      <c r="P85" s="2027"/>
      <c r="Q85" s="2029"/>
      <c r="R85" s="2029"/>
      <c r="S85" s="2029"/>
      <c r="T85" s="2029"/>
      <c r="U85" s="2029"/>
      <c r="V85" s="2029"/>
      <c r="W85" s="2029"/>
      <c r="X85" s="2029"/>
      <c r="Y85" s="2029"/>
      <c r="Z85" s="2029"/>
      <c r="AA85" s="2029"/>
      <c r="AB85" s="2029"/>
      <c r="AC85" s="2029"/>
      <c r="AD85" s="2029"/>
      <c r="AE85" s="2029"/>
      <c r="AF85" s="2029"/>
      <c r="AG85" s="2029"/>
      <c r="AH85" s="2029"/>
      <c r="AI85" s="2029"/>
      <c r="AJ85" s="2029"/>
      <c r="AK85" s="2029"/>
      <c r="AL85" s="2029"/>
      <c r="AM85" s="2029"/>
      <c r="AN85" s="2029"/>
      <c r="AO85" s="2029"/>
      <c r="AP85" s="2029"/>
      <c r="AQ85" s="2029"/>
      <c r="AR85" s="2029"/>
      <c r="AS85" s="2029"/>
      <c r="AT85" s="2029"/>
      <c r="AU85" s="2029"/>
      <c r="AV85" s="2029"/>
      <c r="AW85" s="2029"/>
      <c r="AX85" s="2029"/>
      <c r="AY85" s="2029"/>
      <c r="AZ85" s="2029"/>
      <c r="BA85" s="2027"/>
      <c r="BB85" s="2030"/>
    </row>
    <row r="86" spans="1:54" s="2060" customFormat="1" ht="30" customHeight="1">
      <c r="A86" s="2026"/>
      <c r="B86" s="2027"/>
      <c r="C86" s="2028"/>
      <c r="D86" s="2029"/>
      <c r="E86" s="2029"/>
      <c r="F86" s="2029"/>
      <c r="G86" s="2029"/>
      <c r="H86" s="2029"/>
      <c r="I86" s="2029"/>
      <c r="J86" s="2029"/>
      <c r="K86" s="2029"/>
      <c r="L86" s="2029"/>
      <c r="M86" s="2029"/>
      <c r="N86" s="2029"/>
      <c r="O86" s="2029"/>
      <c r="P86" s="2027"/>
      <c r="Q86" s="2029"/>
      <c r="R86" s="2029"/>
      <c r="S86" s="2029"/>
      <c r="T86" s="2029"/>
      <c r="U86" s="2029"/>
      <c r="V86" s="2029"/>
      <c r="W86" s="2029"/>
      <c r="X86" s="2029"/>
      <c r="Y86" s="2029"/>
      <c r="Z86" s="2029"/>
      <c r="AA86" s="2029"/>
      <c r="AB86" s="2029"/>
      <c r="AC86" s="2029"/>
      <c r="AD86" s="2029"/>
      <c r="AE86" s="2029"/>
      <c r="AF86" s="2029"/>
      <c r="AG86" s="2029"/>
      <c r="AH86" s="2029"/>
      <c r="AI86" s="2029"/>
      <c r="AJ86" s="2029"/>
      <c r="AK86" s="2029"/>
      <c r="AL86" s="2029"/>
      <c r="AM86" s="2029"/>
      <c r="AN86" s="2029"/>
      <c r="AO86" s="2029"/>
      <c r="AP86" s="2029"/>
      <c r="AQ86" s="2029"/>
      <c r="AR86" s="2029"/>
      <c r="AS86" s="2029"/>
      <c r="AT86" s="2029"/>
      <c r="AU86" s="2029"/>
      <c r="AV86" s="2029"/>
      <c r="AW86" s="2029"/>
      <c r="AX86" s="2029"/>
      <c r="AY86" s="2029"/>
      <c r="AZ86" s="2029"/>
      <c r="BA86" s="2027"/>
      <c r="BB86" s="2030"/>
    </row>
    <row r="87" spans="1:54" s="2060" customFormat="1" ht="30" customHeight="1">
      <c r="A87" s="2026"/>
      <c r="B87" s="2027"/>
      <c r="C87" s="2028"/>
      <c r="D87" s="2029"/>
      <c r="E87" s="2029"/>
      <c r="F87" s="2029"/>
      <c r="G87" s="2029"/>
      <c r="H87" s="2029"/>
      <c r="I87" s="2029"/>
      <c r="J87" s="2029"/>
      <c r="K87" s="2029"/>
      <c r="L87" s="2029"/>
      <c r="M87" s="2029"/>
      <c r="N87" s="2029"/>
      <c r="O87" s="2029"/>
      <c r="P87" s="2027"/>
      <c r="Q87" s="2029"/>
      <c r="R87" s="2029"/>
      <c r="S87" s="2029"/>
      <c r="T87" s="2029"/>
      <c r="U87" s="2029"/>
      <c r="V87" s="2029"/>
      <c r="W87" s="2029"/>
      <c r="X87" s="2029"/>
      <c r="Y87" s="2029"/>
      <c r="Z87" s="2029"/>
      <c r="AA87" s="2029"/>
      <c r="AB87" s="2029"/>
      <c r="AC87" s="2029"/>
      <c r="AD87" s="2029"/>
      <c r="AE87" s="2029"/>
      <c r="AF87" s="2029"/>
      <c r="AG87" s="2029"/>
      <c r="AH87" s="2029"/>
      <c r="AI87" s="2029"/>
      <c r="AJ87" s="2029"/>
      <c r="AK87" s="2029"/>
      <c r="AL87" s="2029"/>
      <c r="AM87" s="2029"/>
      <c r="AN87" s="2029"/>
      <c r="AO87" s="2029"/>
      <c r="AP87" s="2029"/>
      <c r="AQ87" s="2029"/>
      <c r="AR87" s="2029"/>
      <c r="AS87" s="2029"/>
      <c r="AT87" s="2029"/>
      <c r="AU87" s="2029"/>
      <c r="AV87" s="2029"/>
      <c r="AW87" s="2029"/>
      <c r="AX87" s="2029"/>
      <c r="AY87" s="2029"/>
      <c r="AZ87" s="2029"/>
      <c r="BA87" s="2027"/>
      <c r="BB87" s="2030"/>
    </row>
    <row r="88" spans="1:54" s="2060" customFormat="1" ht="30" customHeight="1">
      <c r="A88" s="2026"/>
      <c r="B88" s="2027"/>
      <c r="C88" s="2028"/>
      <c r="D88" s="2029"/>
      <c r="E88" s="2029"/>
      <c r="F88" s="2029"/>
      <c r="G88" s="2029"/>
      <c r="H88" s="2029"/>
      <c r="I88" s="2029"/>
      <c r="J88" s="2029"/>
      <c r="K88" s="2029"/>
      <c r="L88" s="2029"/>
      <c r="M88" s="2029"/>
      <c r="N88" s="2029"/>
      <c r="O88" s="2029"/>
      <c r="P88" s="2027"/>
      <c r="Q88" s="2029"/>
      <c r="R88" s="2029"/>
      <c r="S88" s="2029"/>
      <c r="T88" s="2029"/>
      <c r="U88" s="2029"/>
      <c r="V88" s="2029"/>
      <c r="W88" s="2029"/>
      <c r="X88" s="2029"/>
      <c r="Y88" s="2029"/>
      <c r="Z88" s="2029"/>
      <c r="AA88" s="2029"/>
      <c r="AB88" s="2029"/>
      <c r="AC88" s="2029"/>
      <c r="AD88" s="2029"/>
      <c r="AE88" s="2029"/>
      <c r="AF88" s="2029"/>
      <c r="AG88" s="2029"/>
      <c r="AH88" s="2029"/>
      <c r="AI88" s="2029"/>
      <c r="AJ88" s="2029"/>
      <c r="AK88" s="2029"/>
      <c r="AL88" s="2029"/>
      <c r="AM88" s="2029"/>
      <c r="AN88" s="2029"/>
      <c r="AO88" s="2029"/>
      <c r="AP88" s="2029"/>
      <c r="AQ88" s="2029"/>
      <c r="AR88" s="2029"/>
      <c r="AS88" s="2029"/>
      <c r="AT88" s="2029"/>
      <c r="AU88" s="2029"/>
      <c r="AV88" s="2029"/>
      <c r="AW88" s="2029"/>
      <c r="AX88" s="2029"/>
      <c r="AY88" s="2029"/>
      <c r="AZ88" s="2029"/>
      <c r="BA88" s="2027"/>
      <c r="BB88" s="2030"/>
    </row>
    <row r="89" spans="1:54" s="2060" customFormat="1" ht="30" customHeight="1">
      <c r="A89" s="2026"/>
      <c r="B89" s="2027"/>
      <c r="C89" s="2028"/>
      <c r="D89" s="2029"/>
      <c r="E89" s="2029"/>
      <c r="F89" s="2029"/>
      <c r="G89" s="2029"/>
      <c r="H89" s="2029"/>
      <c r="I89" s="2029"/>
      <c r="J89" s="2029"/>
      <c r="K89" s="2029"/>
      <c r="L89" s="2029"/>
      <c r="M89" s="2029"/>
      <c r="N89" s="2029"/>
      <c r="O89" s="2029"/>
      <c r="P89" s="2027"/>
      <c r="Q89" s="2029"/>
      <c r="R89" s="2029"/>
      <c r="S89" s="2029"/>
      <c r="T89" s="2029"/>
      <c r="U89" s="2029"/>
      <c r="V89" s="2029"/>
      <c r="W89" s="2029"/>
      <c r="X89" s="2029"/>
      <c r="Y89" s="2029"/>
      <c r="Z89" s="2029"/>
      <c r="AA89" s="2029"/>
      <c r="AB89" s="2029"/>
      <c r="AC89" s="2029"/>
      <c r="AD89" s="2029"/>
      <c r="AE89" s="2029"/>
      <c r="AF89" s="2029"/>
      <c r="AG89" s="2029"/>
      <c r="AH89" s="2029"/>
      <c r="AI89" s="2029"/>
      <c r="AJ89" s="2029"/>
      <c r="AK89" s="2029"/>
      <c r="AL89" s="2029"/>
      <c r="AM89" s="2029"/>
      <c r="AN89" s="2029"/>
      <c r="AO89" s="2029"/>
      <c r="AP89" s="2029"/>
      <c r="AQ89" s="2029"/>
      <c r="AR89" s="2029"/>
      <c r="AS89" s="2029"/>
      <c r="AT89" s="2029"/>
      <c r="AU89" s="2029"/>
      <c r="AV89" s="2029"/>
      <c r="AW89" s="2029"/>
      <c r="AX89" s="2029"/>
      <c r="AY89" s="2029"/>
      <c r="AZ89" s="2029"/>
      <c r="BA89" s="2027"/>
      <c r="BB89" s="2030"/>
    </row>
    <row r="90" spans="1:54" s="2060" customFormat="1" ht="30" customHeight="1">
      <c r="A90" s="2026"/>
      <c r="B90" s="2027"/>
      <c r="C90" s="2028"/>
      <c r="D90" s="2029"/>
      <c r="E90" s="2029"/>
      <c r="F90" s="2029"/>
      <c r="G90" s="2029"/>
      <c r="H90" s="2029"/>
      <c r="I90" s="2029"/>
      <c r="J90" s="2029"/>
      <c r="K90" s="2029"/>
      <c r="L90" s="2029"/>
      <c r="M90" s="2029"/>
      <c r="N90" s="2029"/>
      <c r="O90" s="2029"/>
      <c r="P90" s="2027"/>
      <c r="Q90" s="2029"/>
      <c r="R90" s="2029"/>
      <c r="S90" s="2029"/>
      <c r="T90" s="2029"/>
      <c r="U90" s="2029"/>
      <c r="V90" s="2029"/>
      <c r="W90" s="2029"/>
      <c r="X90" s="2029"/>
      <c r="Y90" s="2029"/>
      <c r="Z90" s="2029"/>
      <c r="AA90" s="2029"/>
      <c r="AB90" s="2029"/>
      <c r="AC90" s="2029"/>
      <c r="AD90" s="2029"/>
      <c r="AE90" s="2029"/>
      <c r="AF90" s="2029"/>
      <c r="AG90" s="2029"/>
      <c r="AH90" s="2029"/>
      <c r="AI90" s="2029"/>
      <c r="AJ90" s="2029"/>
      <c r="AK90" s="2029"/>
      <c r="AL90" s="2029"/>
      <c r="AM90" s="2029"/>
      <c r="AN90" s="2029"/>
      <c r="AO90" s="2029"/>
      <c r="AP90" s="2029"/>
      <c r="AQ90" s="2029"/>
      <c r="AR90" s="2029"/>
      <c r="AS90" s="2029"/>
      <c r="AT90" s="2029"/>
      <c r="AU90" s="2029"/>
      <c r="AV90" s="2029"/>
      <c r="AW90" s="2029"/>
      <c r="AX90" s="2029"/>
      <c r="AY90" s="2029"/>
      <c r="AZ90" s="2029"/>
      <c r="BA90" s="2027"/>
      <c r="BB90" s="2030"/>
    </row>
    <row r="91" spans="1:54" s="2060" customFormat="1" ht="30" customHeight="1">
      <c r="A91" s="2026"/>
      <c r="B91" s="2027"/>
      <c r="C91" s="2028"/>
      <c r="D91" s="2029"/>
      <c r="E91" s="2029"/>
      <c r="F91" s="2029"/>
      <c r="G91" s="2029"/>
      <c r="H91" s="2029"/>
      <c r="I91" s="2029"/>
      <c r="J91" s="2029"/>
      <c r="K91" s="2029"/>
      <c r="L91" s="2029"/>
      <c r="M91" s="2029"/>
      <c r="N91" s="2029"/>
      <c r="O91" s="2029"/>
      <c r="P91" s="2027"/>
      <c r="Q91" s="2029"/>
      <c r="R91" s="2029"/>
      <c r="S91" s="2029"/>
      <c r="T91" s="2029"/>
      <c r="U91" s="2029"/>
      <c r="V91" s="2029"/>
      <c r="W91" s="2029"/>
      <c r="X91" s="2029"/>
      <c r="Y91" s="2029"/>
      <c r="Z91" s="2029"/>
      <c r="AA91" s="2029"/>
      <c r="AB91" s="2029"/>
      <c r="AC91" s="2029"/>
      <c r="AD91" s="2029"/>
      <c r="AE91" s="2029"/>
      <c r="AF91" s="2029"/>
      <c r="AG91" s="2029"/>
      <c r="AH91" s="2029"/>
      <c r="AI91" s="2029"/>
      <c r="AJ91" s="2029"/>
      <c r="AK91" s="2029"/>
      <c r="AL91" s="2029"/>
      <c r="AM91" s="2029"/>
      <c r="AN91" s="2029"/>
      <c r="AO91" s="2029"/>
      <c r="AP91" s="2029"/>
      <c r="AQ91" s="2029"/>
      <c r="AR91" s="2029"/>
      <c r="AS91" s="2029"/>
      <c r="AT91" s="2029"/>
      <c r="AU91" s="2029"/>
      <c r="AV91" s="2029"/>
      <c r="AW91" s="2029"/>
      <c r="AX91" s="2029"/>
      <c r="AY91" s="2029"/>
      <c r="AZ91" s="2029"/>
      <c r="BA91" s="2027"/>
      <c r="BB91" s="2030"/>
    </row>
    <row r="92" spans="1:54" s="2060" customFormat="1" ht="30" customHeight="1">
      <c r="A92" s="2026"/>
      <c r="B92" s="2027"/>
      <c r="C92" s="2028"/>
      <c r="D92" s="2029"/>
      <c r="E92" s="2029"/>
      <c r="F92" s="2029"/>
      <c r="G92" s="2029"/>
      <c r="H92" s="2029"/>
      <c r="I92" s="2029"/>
      <c r="J92" s="2029"/>
      <c r="K92" s="2029"/>
      <c r="L92" s="2029"/>
      <c r="M92" s="2029"/>
      <c r="N92" s="2029"/>
      <c r="O92" s="2029"/>
      <c r="P92" s="2027"/>
      <c r="Q92" s="2029"/>
      <c r="R92" s="2029"/>
      <c r="S92" s="2029"/>
      <c r="T92" s="2029"/>
      <c r="U92" s="2029"/>
      <c r="V92" s="2029"/>
      <c r="W92" s="2029"/>
      <c r="X92" s="2029"/>
      <c r="Y92" s="2029"/>
      <c r="Z92" s="2029"/>
      <c r="AA92" s="2029"/>
      <c r="AB92" s="2029"/>
      <c r="AC92" s="2029"/>
      <c r="AD92" s="2029"/>
      <c r="AE92" s="2029"/>
      <c r="AF92" s="2029"/>
      <c r="AG92" s="2029"/>
      <c r="AH92" s="2029"/>
      <c r="AI92" s="2029"/>
      <c r="AJ92" s="2029"/>
      <c r="AK92" s="2029"/>
      <c r="AL92" s="2029"/>
      <c r="AM92" s="2029"/>
      <c r="AN92" s="2029"/>
      <c r="AO92" s="2029"/>
      <c r="AP92" s="2029"/>
      <c r="AQ92" s="2029"/>
      <c r="AR92" s="2029"/>
      <c r="AS92" s="2029"/>
      <c r="AT92" s="2029"/>
      <c r="AU92" s="2029"/>
      <c r="AV92" s="2029"/>
      <c r="AW92" s="2029"/>
      <c r="AX92" s="2029"/>
      <c r="AY92" s="2029"/>
      <c r="AZ92" s="2029"/>
      <c r="BA92" s="2027"/>
      <c r="BB92" s="2030"/>
    </row>
    <row r="93" spans="1:54" s="2060" customFormat="1" ht="30" customHeight="1">
      <c r="A93" s="2026"/>
      <c r="B93" s="2027"/>
      <c r="C93" s="2028"/>
      <c r="D93" s="2029"/>
      <c r="E93" s="2029"/>
      <c r="F93" s="2029"/>
      <c r="G93" s="2029"/>
      <c r="H93" s="2029"/>
      <c r="I93" s="2029"/>
      <c r="J93" s="2029"/>
      <c r="K93" s="2029"/>
      <c r="L93" s="2029"/>
      <c r="M93" s="2029"/>
      <c r="N93" s="2029"/>
      <c r="O93" s="2029"/>
      <c r="P93" s="2027"/>
      <c r="Q93" s="2029"/>
      <c r="R93" s="2029"/>
      <c r="S93" s="2029"/>
      <c r="T93" s="2029"/>
      <c r="U93" s="2029"/>
      <c r="V93" s="2029"/>
      <c r="W93" s="2029"/>
      <c r="X93" s="2029"/>
      <c r="Y93" s="2029"/>
      <c r="Z93" s="2029"/>
      <c r="AA93" s="2029"/>
      <c r="AB93" s="2029"/>
      <c r="AC93" s="2029"/>
      <c r="AD93" s="2029"/>
      <c r="AE93" s="2029"/>
      <c r="AF93" s="2029"/>
      <c r="AG93" s="2029"/>
      <c r="AH93" s="2029"/>
      <c r="AI93" s="2029"/>
      <c r="AJ93" s="2029"/>
      <c r="AK93" s="2029"/>
      <c r="AL93" s="2029"/>
      <c r="AM93" s="2029"/>
      <c r="AN93" s="2029"/>
      <c r="AO93" s="2029"/>
      <c r="AP93" s="2029"/>
      <c r="AQ93" s="2029"/>
      <c r="AR93" s="2029"/>
      <c r="AS93" s="2029"/>
      <c r="AT93" s="2029"/>
      <c r="AU93" s="2029"/>
      <c r="AV93" s="2029"/>
      <c r="AW93" s="2029"/>
      <c r="AX93" s="2029"/>
      <c r="AY93" s="2029"/>
      <c r="AZ93" s="2029"/>
      <c r="BA93" s="2027"/>
      <c r="BB93" s="2030"/>
    </row>
    <row r="94" spans="1:54" s="2060" customFormat="1" ht="30" customHeight="1">
      <c r="A94" s="2026"/>
      <c r="B94" s="2027"/>
      <c r="C94" s="2028"/>
      <c r="D94" s="2029"/>
      <c r="E94" s="2029"/>
      <c r="F94" s="2029"/>
      <c r="G94" s="2029"/>
      <c r="H94" s="2029"/>
      <c r="I94" s="2029"/>
      <c r="J94" s="2029"/>
      <c r="K94" s="2029"/>
      <c r="L94" s="2029"/>
      <c r="M94" s="2029"/>
      <c r="N94" s="2029"/>
      <c r="O94" s="2029"/>
      <c r="P94" s="2027"/>
      <c r="Q94" s="2029"/>
      <c r="R94" s="2029"/>
      <c r="S94" s="2029"/>
      <c r="T94" s="2029"/>
      <c r="U94" s="2029"/>
      <c r="V94" s="2029"/>
      <c r="W94" s="2029"/>
      <c r="X94" s="2029"/>
      <c r="Y94" s="2029"/>
      <c r="Z94" s="2029"/>
      <c r="AA94" s="2029"/>
      <c r="AB94" s="2029"/>
      <c r="AC94" s="2029"/>
      <c r="AD94" s="2029"/>
      <c r="AE94" s="2029"/>
      <c r="AF94" s="2029"/>
      <c r="AG94" s="2029"/>
      <c r="AH94" s="2029"/>
      <c r="AI94" s="2029"/>
      <c r="AJ94" s="2029"/>
      <c r="AK94" s="2029"/>
      <c r="AL94" s="2029"/>
      <c r="AM94" s="2029"/>
      <c r="AN94" s="2029"/>
      <c r="AO94" s="2029"/>
      <c r="AP94" s="2029"/>
      <c r="AQ94" s="2029"/>
      <c r="AR94" s="2029"/>
      <c r="AS94" s="2029"/>
      <c r="AT94" s="2029"/>
      <c r="AU94" s="2029"/>
      <c r="AV94" s="2029"/>
      <c r="AW94" s="2029"/>
      <c r="AX94" s="2029"/>
      <c r="AY94" s="2029"/>
      <c r="AZ94" s="2029"/>
      <c r="BA94" s="2027"/>
      <c r="BB94" s="2030"/>
    </row>
    <row r="95" spans="1:54" s="2060" customFormat="1" ht="30" customHeight="1">
      <c r="A95" s="2026"/>
      <c r="B95" s="2027"/>
      <c r="C95" s="2028"/>
      <c r="D95" s="2029"/>
      <c r="E95" s="2029"/>
      <c r="F95" s="2029"/>
      <c r="G95" s="2029"/>
      <c r="H95" s="2029"/>
      <c r="I95" s="2029"/>
      <c r="J95" s="2029"/>
      <c r="K95" s="2029"/>
      <c r="L95" s="2029"/>
      <c r="M95" s="2029"/>
      <c r="N95" s="2029"/>
      <c r="O95" s="2029"/>
      <c r="P95" s="2027"/>
      <c r="Q95" s="2029"/>
      <c r="R95" s="2029"/>
      <c r="S95" s="2029"/>
      <c r="T95" s="2029"/>
      <c r="U95" s="2029"/>
      <c r="V95" s="2029"/>
      <c r="W95" s="2029"/>
      <c r="X95" s="2029"/>
      <c r="Y95" s="2029"/>
      <c r="Z95" s="2029"/>
      <c r="AA95" s="2029"/>
      <c r="AB95" s="2029"/>
      <c r="AC95" s="2029"/>
      <c r="AD95" s="2029"/>
      <c r="AE95" s="2029"/>
      <c r="AF95" s="2029"/>
      <c r="AG95" s="2029"/>
      <c r="AH95" s="2029"/>
      <c r="AI95" s="2029"/>
      <c r="AJ95" s="2029"/>
      <c r="AK95" s="2029"/>
      <c r="AL95" s="2029"/>
      <c r="AM95" s="2029"/>
      <c r="AN95" s="2029"/>
      <c r="AO95" s="2029"/>
      <c r="AP95" s="2029"/>
      <c r="AQ95" s="2029"/>
      <c r="AR95" s="2029"/>
      <c r="AS95" s="2029"/>
      <c r="AT95" s="2029"/>
      <c r="AU95" s="2029"/>
      <c r="AV95" s="2029"/>
      <c r="AW95" s="2029"/>
      <c r="AX95" s="2029"/>
      <c r="AY95" s="2029"/>
      <c r="AZ95" s="2029"/>
      <c r="BA95" s="2027"/>
      <c r="BB95" s="2030"/>
    </row>
    <row r="96" spans="1:54" s="2060" customFormat="1" ht="30" customHeight="1">
      <c r="A96" s="2026"/>
      <c r="B96" s="2027"/>
      <c r="C96" s="2028"/>
      <c r="D96" s="2029"/>
      <c r="E96" s="2029"/>
      <c r="F96" s="2029"/>
      <c r="G96" s="2029"/>
      <c r="H96" s="2029"/>
      <c r="I96" s="2029"/>
      <c r="J96" s="2029"/>
      <c r="K96" s="2029"/>
      <c r="L96" s="2029"/>
      <c r="M96" s="2029"/>
      <c r="N96" s="2029"/>
      <c r="O96" s="2029"/>
      <c r="P96" s="2027"/>
      <c r="Q96" s="2029"/>
      <c r="R96" s="2029"/>
      <c r="S96" s="2029"/>
      <c r="T96" s="2029"/>
      <c r="U96" s="2029"/>
      <c r="V96" s="2029"/>
      <c r="W96" s="2029"/>
      <c r="X96" s="2029"/>
      <c r="Y96" s="2029"/>
      <c r="Z96" s="2029"/>
      <c r="AA96" s="2029"/>
      <c r="AB96" s="2029"/>
      <c r="AC96" s="2029"/>
      <c r="AD96" s="2029"/>
      <c r="AE96" s="2029"/>
      <c r="AF96" s="2029"/>
      <c r="AG96" s="2029"/>
      <c r="AH96" s="2029"/>
      <c r="AI96" s="2029"/>
      <c r="AJ96" s="2029"/>
      <c r="AK96" s="2029"/>
      <c r="AL96" s="2029"/>
      <c r="AM96" s="2029"/>
      <c r="AN96" s="2029"/>
      <c r="AO96" s="2029"/>
      <c r="AP96" s="2029"/>
      <c r="AQ96" s="2029"/>
      <c r="AR96" s="2029"/>
      <c r="AS96" s="2029"/>
      <c r="AT96" s="2029"/>
      <c r="AU96" s="2029"/>
      <c r="AV96" s="2029"/>
      <c r="AW96" s="2029"/>
      <c r="AX96" s="2029"/>
      <c r="AY96" s="2029"/>
      <c r="AZ96" s="2029"/>
      <c r="BA96" s="2027"/>
      <c r="BB96" s="2030"/>
    </row>
    <row r="97" spans="1:54" s="2060" customFormat="1" ht="30" customHeight="1">
      <c r="A97" s="2026"/>
      <c r="B97" s="2027"/>
      <c r="C97" s="2028"/>
      <c r="D97" s="2029"/>
      <c r="E97" s="2029"/>
      <c r="F97" s="2029"/>
      <c r="G97" s="2029"/>
      <c r="H97" s="2029"/>
      <c r="I97" s="2029"/>
      <c r="J97" s="2029"/>
      <c r="K97" s="2029"/>
      <c r="L97" s="2029"/>
      <c r="M97" s="2029"/>
      <c r="N97" s="2029"/>
      <c r="O97" s="2029"/>
      <c r="P97" s="2027"/>
      <c r="Q97" s="2029"/>
      <c r="R97" s="2029"/>
      <c r="S97" s="2029"/>
      <c r="T97" s="2029"/>
      <c r="U97" s="2029"/>
      <c r="V97" s="2029"/>
      <c r="W97" s="2029"/>
      <c r="X97" s="2029"/>
      <c r="Y97" s="2029"/>
      <c r="Z97" s="2029"/>
      <c r="AA97" s="2029"/>
      <c r="AB97" s="2029"/>
      <c r="AC97" s="2029"/>
      <c r="AD97" s="2029"/>
      <c r="AE97" s="2029"/>
      <c r="AF97" s="2029"/>
      <c r="AG97" s="2029"/>
      <c r="AH97" s="2029"/>
      <c r="AI97" s="2029"/>
      <c r="AJ97" s="2029"/>
      <c r="AK97" s="2029"/>
      <c r="AL97" s="2029"/>
      <c r="AM97" s="2029"/>
      <c r="AN97" s="2029"/>
      <c r="AO97" s="2029"/>
      <c r="AP97" s="2029"/>
      <c r="AQ97" s="2029"/>
      <c r="AR97" s="2029"/>
      <c r="AS97" s="2029"/>
      <c r="AT97" s="2029"/>
      <c r="AU97" s="2029"/>
      <c r="AV97" s="2029"/>
      <c r="AW97" s="2029"/>
      <c r="AX97" s="2029"/>
      <c r="AY97" s="2029"/>
      <c r="AZ97" s="2029"/>
      <c r="BA97" s="2027"/>
      <c r="BB97" s="2030"/>
    </row>
    <row r="98" spans="1:54" s="2060" customFormat="1" ht="30" customHeight="1">
      <c r="A98" s="2026"/>
      <c r="B98" s="2027"/>
      <c r="C98" s="2028"/>
      <c r="D98" s="2029"/>
      <c r="E98" s="2029"/>
      <c r="F98" s="2029"/>
      <c r="G98" s="2029"/>
      <c r="H98" s="2029"/>
      <c r="I98" s="2029"/>
      <c r="J98" s="2029"/>
      <c r="K98" s="2029"/>
      <c r="L98" s="2029"/>
      <c r="M98" s="2029"/>
      <c r="N98" s="2029"/>
      <c r="O98" s="2029"/>
      <c r="P98" s="2027"/>
      <c r="Q98" s="2029"/>
      <c r="R98" s="2029"/>
      <c r="S98" s="2029"/>
      <c r="T98" s="2029"/>
      <c r="U98" s="2029"/>
      <c r="V98" s="2029"/>
      <c r="W98" s="2029"/>
      <c r="X98" s="2029"/>
      <c r="Y98" s="2029"/>
      <c r="Z98" s="2029"/>
      <c r="AA98" s="2029"/>
      <c r="AB98" s="2029"/>
      <c r="AC98" s="2029"/>
      <c r="AD98" s="2029"/>
      <c r="AE98" s="2029"/>
      <c r="AF98" s="2029"/>
      <c r="AG98" s="2029"/>
      <c r="AH98" s="2029"/>
      <c r="AI98" s="2029"/>
      <c r="AJ98" s="2029"/>
      <c r="AK98" s="2029"/>
      <c r="AL98" s="2029"/>
      <c r="AM98" s="2029"/>
      <c r="AN98" s="2029"/>
      <c r="AO98" s="2029"/>
      <c r="AP98" s="2029"/>
      <c r="AQ98" s="2029"/>
      <c r="AR98" s="2029"/>
      <c r="AS98" s="2029"/>
      <c r="AT98" s="2029"/>
      <c r="AU98" s="2029"/>
      <c r="AV98" s="2029"/>
      <c r="AW98" s="2029"/>
      <c r="AX98" s="2029"/>
      <c r="AY98" s="2029"/>
      <c r="AZ98" s="2029"/>
      <c r="BA98" s="2027"/>
      <c r="BB98" s="2030"/>
    </row>
    <row r="99" spans="1:54" s="2060" customFormat="1" ht="30" customHeight="1">
      <c r="A99" s="2026"/>
      <c r="B99" s="2027"/>
      <c r="C99" s="2028"/>
      <c r="D99" s="2029"/>
      <c r="E99" s="2029"/>
      <c r="F99" s="2029"/>
      <c r="G99" s="2029"/>
      <c r="H99" s="2029"/>
      <c r="I99" s="2029"/>
      <c r="J99" s="2029"/>
      <c r="K99" s="2029"/>
      <c r="L99" s="2029"/>
      <c r="M99" s="2029"/>
      <c r="N99" s="2029"/>
      <c r="O99" s="2029"/>
      <c r="P99" s="2027"/>
      <c r="Q99" s="2029"/>
      <c r="R99" s="2029"/>
      <c r="S99" s="2029"/>
      <c r="T99" s="2029"/>
      <c r="U99" s="2029"/>
      <c r="V99" s="2029"/>
      <c r="W99" s="2029"/>
      <c r="X99" s="2029"/>
      <c r="Y99" s="2029"/>
      <c r="Z99" s="2029"/>
      <c r="AA99" s="2029"/>
      <c r="AB99" s="2029"/>
      <c r="AC99" s="2029"/>
      <c r="AD99" s="2029"/>
      <c r="AE99" s="2029"/>
      <c r="AF99" s="2029"/>
      <c r="AG99" s="2029"/>
      <c r="AH99" s="2029"/>
      <c r="AI99" s="2029"/>
      <c r="AJ99" s="2029"/>
      <c r="AK99" s="2029"/>
      <c r="AL99" s="2029"/>
      <c r="AM99" s="2029"/>
      <c r="AN99" s="2029"/>
      <c r="AO99" s="2029"/>
      <c r="AP99" s="2029"/>
      <c r="AQ99" s="2029"/>
      <c r="AR99" s="2029"/>
      <c r="AS99" s="2029"/>
      <c r="AT99" s="2029"/>
      <c r="AU99" s="2029"/>
      <c r="AV99" s="2029"/>
      <c r="AW99" s="2029"/>
      <c r="AX99" s="2029"/>
      <c r="AY99" s="2029"/>
      <c r="AZ99" s="2029"/>
      <c r="BA99" s="2027"/>
      <c r="BB99" s="2030"/>
    </row>
    <row r="100" spans="1:54" s="2060" customFormat="1" ht="30" customHeight="1">
      <c r="A100" s="2026"/>
      <c r="B100" s="2027"/>
      <c r="C100" s="2028"/>
      <c r="D100" s="2029"/>
      <c r="E100" s="2029"/>
      <c r="F100" s="2029"/>
      <c r="G100" s="2029"/>
      <c r="H100" s="2029"/>
      <c r="I100" s="2029"/>
      <c r="J100" s="2029"/>
      <c r="K100" s="2029"/>
      <c r="L100" s="2029"/>
      <c r="M100" s="2029"/>
      <c r="N100" s="2029"/>
      <c r="O100" s="2029"/>
      <c r="P100" s="2027"/>
      <c r="Q100" s="2029"/>
      <c r="R100" s="2029"/>
      <c r="S100" s="2029"/>
      <c r="T100" s="2029"/>
      <c r="U100" s="2029"/>
      <c r="V100" s="2029"/>
      <c r="W100" s="2029"/>
      <c r="X100" s="2029"/>
      <c r="Y100" s="2029"/>
      <c r="Z100" s="2029"/>
      <c r="AA100" s="2029"/>
      <c r="AB100" s="2029"/>
      <c r="AC100" s="2029"/>
      <c r="AD100" s="2029"/>
      <c r="AE100" s="2029"/>
      <c r="AF100" s="2029"/>
      <c r="AG100" s="2029"/>
      <c r="AH100" s="2029"/>
      <c r="AI100" s="2029"/>
      <c r="AJ100" s="2029"/>
      <c r="AK100" s="2029"/>
      <c r="AL100" s="2029"/>
      <c r="AM100" s="2029"/>
      <c r="AN100" s="2029"/>
      <c r="AO100" s="2029"/>
      <c r="AP100" s="2029"/>
      <c r="AQ100" s="2029"/>
      <c r="AR100" s="2029"/>
      <c r="AS100" s="2029"/>
      <c r="AT100" s="2029"/>
      <c r="AU100" s="2029"/>
      <c r="AV100" s="2029"/>
      <c r="AW100" s="2029"/>
      <c r="AX100" s="2029"/>
      <c r="AY100" s="2029"/>
      <c r="AZ100" s="2029"/>
      <c r="BA100" s="2027"/>
      <c r="BB100" s="2030"/>
    </row>
    <row r="101" spans="1:54" s="2060" customFormat="1" ht="30" customHeight="1">
      <c r="A101" s="2026"/>
      <c r="B101" s="2027"/>
      <c r="C101" s="2028"/>
      <c r="D101" s="2029"/>
      <c r="E101" s="2029"/>
      <c r="F101" s="2029"/>
      <c r="G101" s="2029"/>
      <c r="H101" s="2029"/>
      <c r="I101" s="2029"/>
      <c r="J101" s="2029"/>
      <c r="K101" s="2029"/>
      <c r="L101" s="2029"/>
      <c r="M101" s="2029"/>
      <c r="N101" s="2029"/>
      <c r="O101" s="2029"/>
      <c r="P101" s="2027"/>
      <c r="Q101" s="2029"/>
      <c r="R101" s="2029"/>
      <c r="S101" s="2029"/>
      <c r="T101" s="2029"/>
      <c r="U101" s="2029"/>
      <c r="V101" s="2029"/>
      <c r="W101" s="2029"/>
      <c r="X101" s="2029"/>
      <c r="Y101" s="2029"/>
      <c r="Z101" s="2029"/>
      <c r="AA101" s="2029"/>
      <c r="AB101" s="2029"/>
      <c r="AC101" s="2029"/>
      <c r="AD101" s="2029"/>
      <c r="AE101" s="2029"/>
      <c r="AF101" s="2029"/>
      <c r="AG101" s="2029"/>
      <c r="AH101" s="2029"/>
      <c r="AI101" s="2029"/>
      <c r="AJ101" s="2029"/>
      <c r="AK101" s="2029"/>
      <c r="AL101" s="2029"/>
      <c r="AM101" s="2029"/>
      <c r="AN101" s="2029"/>
      <c r="AO101" s="2029"/>
      <c r="AP101" s="2029"/>
      <c r="AQ101" s="2029"/>
      <c r="AR101" s="2029"/>
      <c r="AS101" s="2029"/>
      <c r="AT101" s="2029"/>
      <c r="AU101" s="2029"/>
      <c r="AV101" s="2029"/>
      <c r="AW101" s="2029"/>
      <c r="AX101" s="2029"/>
      <c r="AY101" s="2029"/>
      <c r="AZ101" s="2029"/>
      <c r="BA101" s="2027"/>
      <c r="BB101" s="2030"/>
    </row>
    <row r="102" spans="1:54" s="2060" customFormat="1" ht="30" customHeight="1">
      <c r="A102" s="2026"/>
      <c r="B102" s="2027"/>
      <c r="C102" s="2028"/>
      <c r="D102" s="2029"/>
      <c r="E102" s="2029"/>
      <c r="F102" s="2029"/>
      <c r="G102" s="2029"/>
      <c r="H102" s="2029"/>
      <c r="I102" s="2029"/>
      <c r="J102" s="2029"/>
      <c r="K102" s="2029"/>
      <c r="L102" s="2029"/>
      <c r="M102" s="2029"/>
      <c r="N102" s="2029"/>
      <c r="O102" s="2029"/>
      <c r="P102" s="2027"/>
      <c r="Q102" s="2029"/>
      <c r="R102" s="2029"/>
      <c r="S102" s="2029"/>
      <c r="T102" s="2029"/>
      <c r="U102" s="2029"/>
      <c r="V102" s="2029"/>
      <c r="W102" s="2029"/>
      <c r="X102" s="2029"/>
      <c r="Y102" s="2029"/>
      <c r="Z102" s="2029"/>
      <c r="AA102" s="2029"/>
      <c r="AB102" s="2029"/>
      <c r="AC102" s="2029"/>
      <c r="AD102" s="2029"/>
      <c r="AE102" s="2029"/>
      <c r="AF102" s="2029"/>
      <c r="AG102" s="2029"/>
      <c r="AH102" s="2029"/>
      <c r="AI102" s="2029"/>
      <c r="AJ102" s="2029"/>
      <c r="AK102" s="2029"/>
      <c r="AL102" s="2029"/>
      <c r="AM102" s="2029"/>
      <c r="AN102" s="2029"/>
      <c r="AO102" s="2029"/>
      <c r="AP102" s="2029"/>
      <c r="AQ102" s="2029"/>
      <c r="AR102" s="2029"/>
      <c r="AS102" s="2029"/>
      <c r="AT102" s="2029"/>
      <c r="AU102" s="2029"/>
      <c r="AV102" s="2029"/>
      <c r="AW102" s="2029"/>
      <c r="AX102" s="2029"/>
      <c r="AY102" s="2029"/>
      <c r="AZ102" s="2029"/>
      <c r="BA102" s="2027"/>
      <c r="BB102" s="2030"/>
    </row>
    <row r="103" spans="1:54" s="2060" customFormat="1" ht="30" customHeight="1">
      <c r="A103" s="2026"/>
      <c r="B103" s="2027"/>
      <c r="C103" s="2028"/>
      <c r="D103" s="2029"/>
      <c r="E103" s="2029"/>
      <c r="F103" s="2029"/>
      <c r="G103" s="2029"/>
      <c r="H103" s="2029"/>
      <c r="I103" s="2029"/>
      <c r="J103" s="2029"/>
      <c r="K103" s="2029"/>
      <c r="L103" s="2029"/>
      <c r="M103" s="2029"/>
      <c r="N103" s="2029"/>
      <c r="O103" s="2029"/>
      <c r="P103" s="2027"/>
      <c r="Q103" s="2029"/>
      <c r="R103" s="2029"/>
      <c r="S103" s="2029"/>
      <c r="T103" s="2029"/>
      <c r="U103" s="2029"/>
      <c r="V103" s="2029"/>
      <c r="W103" s="2029"/>
      <c r="X103" s="2029"/>
      <c r="Y103" s="2029"/>
      <c r="Z103" s="2029"/>
      <c r="AA103" s="2029"/>
      <c r="AB103" s="2029"/>
      <c r="AC103" s="2029"/>
      <c r="AD103" s="2029"/>
      <c r="AE103" s="2029"/>
      <c r="AF103" s="2029"/>
      <c r="AG103" s="2029"/>
      <c r="AH103" s="2029"/>
      <c r="AI103" s="2029"/>
      <c r="AJ103" s="2029"/>
      <c r="AK103" s="2029"/>
      <c r="AL103" s="2029"/>
      <c r="AM103" s="2029"/>
      <c r="AN103" s="2029"/>
      <c r="AO103" s="2029"/>
      <c r="AP103" s="2029"/>
      <c r="AQ103" s="2029"/>
      <c r="AR103" s="2029"/>
      <c r="AS103" s="2029"/>
      <c r="AT103" s="2029"/>
      <c r="AU103" s="2029"/>
      <c r="AV103" s="2029"/>
      <c r="AW103" s="2029"/>
      <c r="AX103" s="2029"/>
      <c r="AY103" s="2029"/>
      <c r="AZ103" s="2029"/>
      <c r="BA103" s="2027"/>
      <c r="BB103" s="2030"/>
    </row>
    <row r="104" spans="1:54" s="2060" customFormat="1" ht="30" customHeight="1">
      <c r="A104" s="2026"/>
      <c r="B104" s="2027"/>
      <c r="C104" s="2028"/>
      <c r="D104" s="2029"/>
      <c r="E104" s="2029"/>
      <c r="F104" s="2029"/>
      <c r="G104" s="2029"/>
      <c r="H104" s="2029"/>
      <c r="I104" s="2029"/>
      <c r="J104" s="2029"/>
      <c r="K104" s="2029"/>
      <c r="L104" s="2029"/>
      <c r="M104" s="2029"/>
      <c r="N104" s="2029"/>
      <c r="O104" s="2029"/>
      <c r="P104" s="2027"/>
      <c r="Q104" s="2029"/>
      <c r="R104" s="2029"/>
      <c r="S104" s="2029"/>
      <c r="T104" s="2029"/>
      <c r="U104" s="2029"/>
      <c r="V104" s="2029"/>
      <c r="W104" s="2029"/>
      <c r="X104" s="2029"/>
      <c r="Y104" s="2029"/>
      <c r="Z104" s="2029"/>
      <c r="AA104" s="2029"/>
      <c r="AB104" s="2029"/>
      <c r="AC104" s="2029"/>
      <c r="AD104" s="2029"/>
      <c r="AE104" s="2029"/>
      <c r="AF104" s="2029"/>
      <c r="AG104" s="2029"/>
      <c r="AH104" s="2029"/>
      <c r="AI104" s="2029"/>
      <c r="AJ104" s="2029"/>
      <c r="AK104" s="2029"/>
      <c r="AL104" s="2029"/>
      <c r="AM104" s="2029"/>
      <c r="AN104" s="2029"/>
      <c r="AO104" s="2029"/>
      <c r="AP104" s="2029"/>
      <c r="AQ104" s="2029"/>
      <c r="AR104" s="2029"/>
      <c r="AS104" s="2029"/>
      <c r="AT104" s="2029"/>
      <c r="AU104" s="2029"/>
      <c r="AV104" s="2029"/>
      <c r="AW104" s="2029"/>
      <c r="AX104" s="2029"/>
      <c r="AY104" s="2029"/>
      <c r="AZ104" s="2029"/>
      <c r="BA104" s="2027"/>
      <c r="BB104" s="2030"/>
    </row>
    <row r="105" spans="1:54" s="2060" customFormat="1" ht="30" customHeight="1">
      <c r="A105" s="2026"/>
      <c r="B105" s="2027"/>
      <c r="C105" s="2028"/>
      <c r="D105" s="2029"/>
      <c r="E105" s="2029"/>
      <c r="F105" s="2029"/>
      <c r="G105" s="2029"/>
      <c r="H105" s="2029"/>
      <c r="I105" s="2029"/>
      <c r="J105" s="2029"/>
      <c r="K105" s="2029"/>
      <c r="L105" s="2029"/>
      <c r="M105" s="2029"/>
      <c r="N105" s="2029"/>
      <c r="O105" s="2029"/>
      <c r="P105" s="2027"/>
      <c r="Q105" s="2029"/>
      <c r="R105" s="2029"/>
      <c r="S105" s="2029"/>
      <c r="T105" s="2029"/>
      <c r="U105" s="2029"/>
      <c r="V105" s="2029"/>
      <c r="W105" s="2029"/>
      <c r="X105" s="2029"/>
      <c r="Y105" s="2029"/>
      <c r="Z105" s="2029"/>
      <c r="AA105" s="2029"/>
      <c r="AB105" s="2029"/>
      <c r="AC105" s="2029"/>
      <c r="AD105" s="2029"/>
      <c r="AE105" s="2029"/>
      <c r="AF105" s="2029"/>
      <c r="AG105" s="2029"/>
      <c r="AH105" s="2029"/>
      <c r="AI105" s="2029"/>
      <c r="AJ105" s="2029"/>
      <c r="AK105" s="2029"/>
      <c r="AL105" s="2029"/>
      <c r="AM105" s="2029"/>
      <c r="AN105" s="2029"/>
      <c r="AO105" s="2029"/>
      <c r="AP105" s="2029"/>
      <c r="AQ105" s="2029"/>
      <c r="AR105" s="2029"/>
      <c r="AS105" s="2029"/>
      <c r="AT105" s="2029"/>
      <c r="AU105" s="2029"/>
      <c r="AV105" s="2029"/>
      <c r="AW105" s="2029"/>
      <c r="AX105" s="2029"/>
      <c r="AY105" s="2029"/>
      <c r="AZ105" s="2029"/>
      <c r="BA105" s="2027"/>
      <c r="BB105" s="2030"/>
    </row>
    <row r="106" spans="1:54" s="2060" customFormat="1" ht="30" customHeight="1">
      <c r="A106" s="2026"/>
      <c r="B106" s="2027"/>
      <c r="C106" s="2028"/>
      <c r="D106" s="2029"/>
      <c r="E106" s="2029"/>
      <c r="F106" s="2029"/>
      <c r="G106" s="2029"/>
      <c r="H106" s="2029"/>
      <c r="I106" s="2029"/>
      <c r="J106" s="2029"/>
      <c r="K106" s="2029"/>
      <c r="L106" s="2029"/>
      <c r="M106" s="2029"/>
      <c r="N106" s="2029"/>
      <c r="O106" s="2029"/>
      <c r="P106" s="2027"/>
      <c r="Q106" s="2029"/>
      <c r="R106" s="2029"/>
      <c r="S106" s="2029"/>
      <c r="T106" s="2029"/>
      <c r="U106" s="2029"/>
      <c r="V106" s="2029"/>
      <c r="W106" s="2029"/>
      <c r="X106" s="2029"/>
      <c r="Y106" s="2029"/>
      <c r="Z106" s="2029"/>
      <c r="AA106" s="2029"/>
      <c r="AB106" s="2029"/>
      <c r="AC106" s="2029"/>
      <c r="AD106" s="2029"/>
      <c r="AE106" s="2029"/>
      <c r="AF106" s="2029"/>
      <c r="AG106" s="2029"/>
      <c r="AH106" s="2029"/>
      <c r="AI106" s="2029"/>
      <c r="AJ106" s="2029"/>
      <c r="AK106" s="2029"/>
      <c r="AL106" s="2029"/>
      <c r="AM106" s="2029"/>
      <c r="AN106" s="2029"/>
      <c r="AO106" s="2029"/>
      <c r="AP106" s="2029"/>
      <c r="AQ106" s="2029"/>
      <c r="AR106" s="2029"/>
      <c r="AS106" s="2029"/>
      <c r="AT106" s="2029"/>
      <c r="AU106" s="2029"/>
      <c r="AV106" s="2029"/>
      <c r="AW106" s="2029"/>
      <c r="AX106" s="2029"/>
      <c r="AY106" s="2029"/>
      <c r="AZ106" s="2029"/>
      <c r="BA106" s="2027"/>
      <c r="BB106" s="2030"/>
    </row>
    <row r="107" spans="1:54" s="2060" customFormat="1" ht="30" customHeight="1">
      <c r="A107" s="2026"/>
      <c r="B107" s="2027"/>
      <c r="C107" s="2028"/>
      <c r="D107" s="2029"/>
      <c r="E107" s="2029"/>
      <c r="F107" s="2029"/>
      <c r="G107" s="2029"/>
      <c r="H107" s="2029"/>
      <c r="I107" s="2029"/>
      <c r="J107" s="2029"/>
      <c r="K107" s="2029"/>
      <c r="L107" s="2029"/>
      <c r="M107" s="2029"/>
      <c r="N107" s="2029"/>
      <c r="O107" s="2029"/>
      <c r="P107" s="2027"/>
      <c r="Q107" s="2029"/>
      <c r="R107" s="2029"/>
      <c r="S107" s="2029"/>
      <c r="T107" s="2029"/>
      <c r="U107" s="2029"/>
      <c r="V107" s="2029"/>
      <c r="W107" s="2029"/>
      <c r="X107" s="2029"/>
      <c r="Y107" s="2029"/>
      <c r="Z107" s="2029"/>
      <c r="AA107" s="2029"/>
      <c r="AB107" s="2029"/>
      <c r="AC107" s="2029"/>
      <c r="AD107" s="2029"/>
      <c r="AE107" s="2029"/>
      <c r="AF107" s="2029"/>
      <c r="AG107" s="2029"/>
      <c r="AH107" s="2029"/>
      <c r="AI107" s="2029"/>
      <c r="AJ107" s="2029"/>
      <c r="AK107" s="2029"/>
      <c r="AL107" s="2029"/>
      <c r="AM107" s="2029"/>
      <c r="AN107" s="2029"/>
      <c r="AO107" s="2029"/>
      <c r="AP107" s="2029"/>
      <c r="AQ107" s="2029"/>
      <c r="AR107" s="2029"/>
      <c r="AS107" s="2029"/>
      <c r="AT107" s="2029"/>
      <c r="AU107" s="2029"/>
      <c r="AV107" s="2029"/>
      <c r="AW107" s="2029"/>
      <c r="AX107" s="2029"/>
      <c r="AY107" s="2029"/>
      <c r="AZ107" s="2029"/>
      <c r="BA107" s="2027"/>
      <c r="BB107" s="2030"/>
    </row>
    <row r="108" spans="1:54" s="2060" customFormat="1" ht="30" customHeight="1">
      <c r="A108" s="2026"/>
      <c r="B108" s="2027"/>
      <c r="C108" s="2028"/>
      <c r="D108" s="2029"/>
      <c r="E108" s="2029"/>
      <c r="F108" s="2029"/>
      <c r="G108" s="2029"/>
      <c r="H108" s="2029"/>
      <c r="I108" s="2029"/>
      <c r="J108" s="2029"/>
      <c r="K108" s="2029"/>
      <c r="L108" s="2029"/>
      <c r="M108" s="2029"/>
      <c r="N108" s="2029"/>
      <c r="O108" s="2029"/>
      <c r="P108" s="2027"/>
      <c r="Q108" s="2029"/>
      <c r="R108" s="2029"/>
      <c r="S108" s="2029"/>
      <c r="T108" s="2029"/>
      <c r="U108" s="2029"/>
      <c r="V108" s="2029"/>
      <c r="W108" s="2029"/>
      <c r="X108" s="2029"/>
      <c r="Y108" s="2029"/>
      <c r="Z108" s="2029"/>
      <c r="AA108" s="2029"/>
      <c r="AB108" s="2029"/>
      <c r="AC108" s="2029"/>
      <c r="AD108" s="2029"/>
      <c r="AE108" s="2029"/>
      <c r="AF108" s="2029"/>
      <c r="AG108" s="2029"/>
      <c r="AH108" s="2029"/>
      <c r="AI108" s="2029"/>
      <c r="AJ108" s="2029"/>
      <c r="AK108" s="2029"/>
      <c r="AL108" s="2029"/>
      <c r="AM108" s="2029"/>
      <c r="AN108" s="2029"/>
      <c r="AO108" s="2029"/>
      <c r="AP108" s="2029"/>
      <c r="AQ108" s="2029"/>
      <c r="AR108" s="2029"/>
      <c r="AS108" s="2029"/>
      <c r="AT108" s="2029"/>
      <c r="AU108" s="2029"/>
      <c r="AV108" s="2029"/>
      <c r="AW108" s="2029"/>
      <c r="AX108" s="2029"/>
      <c r="AY108" s="2029"/>
      <c r="AZ108" s="2029"/>
      <c r="BA108" s="2027"/>
      <c r="BB108" s="2030"/>
    </row>
    <row r="109" spans="1:54" s="2060" customFormat="1" ht="30" customHeight="1">
      <c r="A109" s="2026"/>
      <c r="B109" s="2027"/>
      <c r="C109" s="2028"/>
      <c r="D109" s="2029"/>
      <c r="E109" s="2029"/>
      <c r="F109" s="2029"/>
      <c r="G109" s="2029"/>
      <c r="H109" s="2029"/>
      <c r="I109" s="2029"/>
      <c r="J109" s="2029"/>
      <c r="K109" s="2029"/>
      <c r="L109" s="2029"/>
      <c r="M109" s="2029"/>
      <c r="N109" s="2029"/>
      <c r="O109" s="2029"/>
      <c r="P109" s="2027"/>
      <c r="Q109" s="2029"/>
      <c r="R109" s="2029"/>
      <c r="S109" s="2029"/>
      <c r="T109" s="2029"/>
      <c r="U109" s="2029"/>
      <c r="V109" s="2029"/>
      <c r="W109" s="2029"/>
      <c r="X109" s="2029"/>
      <c r="Y109" s="2029"/>
      <c r="Z109" s="2029"/>
      <c r="AA109" s="2029"/>
      <c r="AB109" s="2029"/>
      <c r="AC109" s="2029"/>
      <c r="AD109" s="2029"/>
      <c r="AE109" s="2029"/>
      <c r="AF109" s="2029"/>
      <c r="AG109" s="2029"/>
      <c r="AH109" s="2029"/>
      <c r="AI109" s="2029"/>
      <c r="AJ109" s="2029"/>
      <c r="AK109" s="2029"/>
      <c r="AL109" s="2029"/>
      <c r="AM109" s="2029"/>
      <c r="AN109" s="2029"/>
      <c r="AO109" s="2029"/>
      <c r="AP109" s="2029"/>
      <c r="AQ109" s="2029"/>
      <c r="AR109" s="2029"/>
      <c r="AS109" s="2029"/>
      <c r="AT109" s="2029"/>
      <c r="AU109" s="2029"/>
      <c r="AV109" s="2029"/>
      <c r="AW109" s="2029"/>
      <c r="AX109" s="2029"/>
      <c r="AY109" s="2029"/>
      <c r="AZ109" s="2029"/>
      <c r="BA109" s="2027"/>
      <c r="BB109" s="2030"/>
    </row>
    <row r="110" spans="1:54" s="2060" customFormat="1" ht="30" customHeight="1">
      <c r="A110" s="2026"/>
      <c r="B110" s="2027"/>
      <c r="C110" s="2028"/>
      <c r="D110" s="2029"/>
      <c r="E110" s="2029"/>
      <c r="F110" s="2029"/>
      <c r="G110" s="2029"/>
      <c r="H110" s="2029"/>
      <c r="I110" s="2029"/>
      <c r="J110" s="2029"/>
      <c r="K110" s="2029"/>
      <c r="L110" s="2029"/>
      <c r="M110" s="2029"/>
      <c r="N110" s="2029"/>
      <c r="O110" s="2029"/>
      <c r="P110" s="2027"/>
      <c r="Q110" s="2029"/>
      <c r="R110" s="2029"/>
      <c r="S110" s="2029"/>
      <c r="T110" s="2029"/>
      <c r="U110" s="2029"/>
      <c r="V110" s="2029"/>
      <c r="W110" s="2029"/>
      <c r="X110" s="2029"/>
      <c r="Y110" s="2029"/>
      <c r="Z110" s="2029"/>
      <c r="AA110" s="2029"/>
      <c r="AB110" s="2029"/>
      <c r="AC110" s="2029"/>
      <c r="AD110" s="2029"/>
      <c r="AE110" s="2029"/>
      <c r="AF110" s="2029"/>
      <c r="AG110" s="2029"/>
      <c r="AH110" s="2029"/>
      <c r="AI110" s="2029"/>
      <c r="AJ110" s="2029"/>
      <c r="AK110" s="2029"/>
      <c r="AL110" s="2029"/>
      <c r="AM110" s="2029"/>
      <c r="AN110" s="2029"/>
      <c r="AO110" s="2029"/>
      <c r="AP110" s="2029"/>
      <c r="AQ110" s="2029"/>
      <c r="AR110" s="2029"/>
      <c r="AS110" s="2029"/>
      <c r="AT110" s="2029"/>
      <c r="AU110" s="2029"/>
      <c r="AV110" s="2029"/>
      <c r="AW110" s="2029"/>
      <c r="AX110" s="2029"/>
      <c r="AY110" s="2029"/>
      <c r="AZ110" s="2029"/>
      <c r="BA110" s="2027"/>
      <c r="BB110" s="2030"/>
    </row>
    <row r="111" spans="1:54" s="2060" customFormat="1" ht="30" customHeight="1">
      <c r="A111" s="2026"/>
      <c r="B111" s="2027"/>
      <c r="C111" s="2028"/>
      <c r="D111" s="2029"/>
      <c r="E111" s="2029"/>
      <c r="F111" s="2029"/>
      <c r="G111" s="2029"/>
      <c r="H111" s="2029"/>
      <c r="I111" s="2029"/>
      <c r="J111" s="2029"/>
      <c r="K111" s="2029"/>
      <c r="L111" s="2029"/>
      <c r="M111" s="2029"/>
      <c r="N111" s="2029"/>
      <c r="O111" s="2029"/>
      <c r="P111" s="2027"/>
      <c r="Q111" s="2029"/>
      <c r="R111" s="2029"/>
      <c r="S111" s="2029"/>
      <c r="T111" s="2029"/>
      <c r="U111" s="2029"/>
      <c r="V111" s="2029"/>
      <c r="W111" s="2029"/>
      <c r="X111" s="2029"/>
      <c r="Y111" s="2029"/>
      <c r="Z111" s="2029"/>
      <c r="AA111" s="2029"/>
      <c r="AB111" s="2029"/>
      <c r="AC111" s="2029"/>
      <c r="AD111" s="2029"/>
      <c r="AE111" s="2029"/>
      <c r="AF111" s="2029"/>
      <c r="AG111" s="2029"/>
      <c r="AH111" s="2029"/>
      <c r="AI111" s="2029"/>
      <c r="AJ111" s="2029"/>
      <c r="AK111" s="2029"/>
      <c r="AL111" s="2029"/>
      <c r="AM111" s="2029"/>
      <c r="AN111" s="2029"/>
      <c r="AO111" s="2029"/>
      <c r="AP111" s="2029"/>
      <c r="AQ111" s="2029"/>
      <c r="AR111" s="2029"/>
      <c r="AS111" s="2029"/>
      <c r="AT111" s="2029"/>
      <c r="AU111" s="2029"/>
      <c r="AV111" s="2029"/>
      <c r="AW111" s="2029"/>
      <c r="AX111" s="2029"/>
      <c r="AY111" s="2029"/>
      <c r="AZ111" s="2029"/>
      <c r="BA111" s="2027"/>
      <c r="BB111" s="2030"/>
    </row>
    <row r="112" spans="1:54" s="2060" customFormat="1" ht="30" customHeight="1">
      <c r="A112" s="2026"/>
      <c r="B112" s="2027"/>
      <c r="C112" s="2028"/>
      <c r="D112" s="2029"/>
      <c r="E112" s="2029"/>
      <c r="F112" s="2029"/>
      <c r="G112" s="2029"/>
      <c r="H112" s="2029"/>
      <c r="I112" s="2029"/>
      <c r="J112" s="2029"/>
      <c r="K112" s="2029"/>
      <c r="L112" s="2029"/>
      <c r="M112" s="2029"/>
      <c r="N112" s="2029"/>
      <c r="O112" s="2029"/>
      <c r="P112" s="2027"/>
      <c r="Q112" s="2029"/>
      <c r="R112" s="2029"/>
      <c r="S112" s="2029"/>
      <c r="T112" s="2029"/>
      <c r="U112" s="2029"/>
      <c r="V112" s="2029"/>
      <c r="W112" s="2029"/>
      <c r="X112" s="2029"/>
      <c r="Y112" s="2029"/>
      <c r="Z112" s="2029"/>
      <c r="AA112" s="2029"/>
      <c r="AB112" s="2029"/>
      <c r="AC112" s="2029"/>
      <c r="AD112" s="2029"/>
      <c r="AE112" s="2029"/>
      <c r="AF112" s="2029"/>
      <c r="AG112" s="2029"/>
      <c r="AH112" s="2029"/>
      <c r="AI112" s="2029"/>
      <c r="AJ112" s="2029"/>
      <c r="AK112" s="2029"/>
      <c r="AL112" s="2029"/>
      <c r="AM112" s="2029"/>
      <c r="AN112" s="2029"/>
      <c r="AO112" s="2029"/>
      <c r="AP112" s="2029"/>
      <c r="AQ112" s="2029"/>
      <c r="AR112" s="2029"/>
      <c r="AS112" s="2029"/>
      <c r="AT112" s="2029"/>
      <c r="AU112" s="2029"/>
      <c r="AV112" s="2029"/>
      <c r="AW112" s="2029"/>
      <c r="AX112" s="2029"/>
      <c r="AY112" s="2029"/>
      <c r="AZ112" s="2029"/>
      <c r="BA112" s="2027"/>
      <c r="BB112" s="2030"/>
    </row>
    <row r="113" spans="1:54" s="2060" customFormat="1" ht="30" customHeight="1">
      <c r="A113" s="2026"/>
      <c r="B113" s="2027"/>
      <c r="C113" s="2028"/>
      <c r="D113" s="2029"/>
      <c r="E113" s="2029"/>
      <c r="F113" s="2029"/>
      <c r="G113" s="2029"/>
      <c r="H113" s="2029"/>
      <c r="I113" s="2029"/>
      <c r="J113" s="2029"/>
      <c r="K113" s="2029"/>
      <c r="L113" s="2029"/>
      <c r="M113" s="2029"/>
      <c r="N113" s="2029"/>
      <c r="O113" s="2029"/>
      <c r="P113" s="2027"/>
      <c r="Q113" s="2029"/>
      <c r="R113" s="2029"/>
      <c r="S113" s="2029"/>
      <c r="T113" s="2029"/>
      <c r="U113" s="2029"/>
      <c r="V113" s="2029"/>
      <c r="W113" s="2029"/>
      <c r="X113" s="2029"/>
      <c r="Y113" s="2029"/>
      <c r="Z113" s="2029"/>
      <c r="AA113" s="2029"/>
      <c r="AB113" s="2029"/>
      <c r="AC113" s="2029"/>
      <c r="AD113" s="2029"/>
      <c r="AE113" s="2029"/>
      <c r="AF113" s="2029"/>
      <c r="AG113" s="2029"/>
      <c r="AH113" s="2029"/>
      <c r="AI113" s="2029"/>
      <c r="AJ113" s="2029"/>
      <c r="AK113" s="2029"/>
      <c r="AL113" s="2029"/>
      <c r="AM113" s="2029"/>
      <c r="AN113" s="2029"/>
      <c r="AO113" s="2029"/>
      <c r="AP113" s="2029"/>
      <c r="AQ113" s="2029"/>
      <c r="AR113" s="2029"/>
      <c r="AS113" s="2029"/>
      <c r="AT113" s="2029"/>
      <c r="AU113" s="2029"/>
      <c r="AV113" s="2029"/>
      <c r="AW113" s="2029"/>
      <c r="AX113" s="2029"/>
      <c r="AY113" s="2029"/>
      <c r="AZ113" s="2029"/>
      <c r="BA113" s="2027"/>
      <c r="BB113" s="2030"/>
    </row>
    <row r="114" spans="1:54" s="2060" customFormat="1" ht="30" customHeight="1">
      <c r="A114" s="2026"/>
      <c r="B114" s="2027"/>
      <c r="C114" s="2028"/>
      <c r="D114" s="2029"/>
      <c r="E114" s="2029"/>
      <c r="F114" s="2029"/>
      <c r="G114" s="2029"/>
      <c r="H114" s="2029"/>
      <c r="I114" s="2029"/>
      <c r="J114" s="2029"/>
      <c r="K114" s="2029"/>
      <c r="L114" s="2029"/>
      <c r="M114" s="2029"/>
      <c r="N114" s="2029"/>
      <c r="O114" s="2029"/>
      <c r="P114" s="2027"/>
      <c r="Q114" s="2029"/>
      <c r="R114" s="2029"/>
      <c r="S114" s="2029"/>
      <c r="T114" s="2029"/>
      <c r="U114" s="2029"/>
      <c r="V114" s="2029"/>
      <c r="W114" s="2029"/>
      <c r="X114" s="2029"/>
      <c r="Y114" s="2029"/>
      <c r="Z114" s="2029"/>
      <c r="AA114" s="2029"/>
      <c r="AB114" s="2029"/>
      <c r="AC114" s="2029"/>
      <c r="AD114" s="2029"/>
      <c r="AE114" s="2029"/>
      <c r="AF114" s="2029"/>
      <c r="AG114" s="2029"/>
      <c r="AH114" s="2029"/>
      <c r="AI114" s="2029"/>
      <c r="AJ114" s="2029"/>
      <c r="AK114" s="2029"/>
      <c r="AL114" s="2029"/>
      <c r="AM114" s="2029"/>
      <c r="AN114" s="2029"/>
      <c r="AO114" s="2029"/>
      <c r="AP114" s="2029"/>
      <c r="AQ114" s="2029"/>
      <c r="AR114" s="2029"/>
      <c r="AS114" s="2029"/>
      <c r="AT114" s="2029"/>
      <c r="AU114" s="2029"/>
      <c r="AV114" s="2029"/>
      <c r="AW114" s="2029"/>
      <c r="AX114" s="2029"/>
      <c r="AY114" s="2029"/>
      <c r="AZ114" s="2029"/>
      <c r="BA114" s="2027"/>
      <c r="BB114" s="2030"/>
    </row>
    <row r="115" spans="1:54" s="2060" customFormat="1" ht="30" customHeight="1">
      <c r="A115" s="2026"/>
      <c r="B115" s="2027"/>
      <c r="C115" s="2028"/>
      <c r="D115" s="2029"/>
      <c r="E115" s="2029"/>
      <c r="F115" s="2029"/>
      <c r="G115" s="2029"/>
      <c r="H115" s="2029"/>
      <c r="I115" s="2029"/>
      <c r="J115" s="2029"/>
      <c r="K115" s="2029"/>
      <c r="L115" s="2029"/>
      <c r="M115" s="2029"/>
      <c r="N115" s="2029"/>
      <c r="O115" s="2029"/>
      <c r="P115" s="2027"/>
      <c r="Q115" s="2029"/>
      <c r="R115" s="2029"/>
      <c r="S115" s="2029"/>
      <c r="T115" s="2029"/>
      <c r="U115" s="2029"/>
      <c r="V115" s="2029"/>
      <c r="W115" s="2029"/>
      <c r="X115" s="2029"/>
      <c r="Y115" s="2029"/>
      <c r="Z115" s="2029"/>
      <c r="AA115" s="2029"/>
      <c r="AB115" s="2029"/>
      <c r="AC115" s="2029"/>
      <c r="AD115" s="2029"/>
      <c r="AE115" s="2029"/>
      <c r="AF115" s="2029"/>
      <c r="AG115" s="2029"/>
      <c r="AH115" s="2029"/>
      <c r="AI115" s="2029"/>
      <c r="AJ115" s="2029"/>
      <c r="AK115" s="2029"/>
      <c r="AL115" s="2029"/>
      <c r="AM115" s="2029"/>
      <c r="AN115" s="2029"/>
      <c r="AO115" s="2029"/>
      <c r="AP115" s="2029"/>
      <c r="AQ115" s="2029"/>
      <c r="AR115" s="2029"/>
      <c r="AS115" s="2029"/>
      <c r="AT115" s="2029"/>
      <c r="AU115" s="2029"/>
      <c r="AV115" s="2029"/>
      <c r="AW115" s="2029"/>
      <c r="AX115" s="2029"/>
      <c r="AY115" s="2029"/>
      <c r="AZ115" s="2029"/>
      <c r="BA115" s="2027"/>
      <c r="BB115" s="2030"/>
    </row>
    <row r="116" spans="1:54" s="2060" customFormat="1" ht="30" customHeight="1">
      <c r="A116" s="2026"/>
      <c r="B116" s="2027"/>
      <c r="C116" s="2028"/>
      <c r="D116" s="2029"/>
      <c r="E116" s="2029"/>
      <c r="F116" s="2029"/>
      <c r="G116" s="2029"/>
      <c r="H116" s="2029"/>
      <c r="I116" s="2029"/>
      <c r="J116" s="2029"/>
      <c r="K116" s="2029"/>
      <c r="L116" s="2029"/>
      <c r="M116" s="2029"/>
      <c r="N116" s="2029"/>
      <c r="O116" s="2029"/>
      <c r="P116" s="2027"/>
      <c r="Q116" s="2029"/>
      <c r="R116" s="2029"/>
      <c r="S116" s="2029"/>
      <c r="T116" s="2029"/>
      <c r="U116" s="2029"/>
      <c r="V116" s="2029"/>
      <c r="W116" s="2029"/>
      <c r="X116" s="2029"/>
      <c r="Y116" s="2029"/>
      <c r="Z116" s="2029"/>
      <c r="AA116" s="2029"/>
      <c r="AB116" s="2029"/>
      <c r="AC116" s="2029"/>
      <c r="AD116" s="2029"/>
      <c r="AE116" s="2029"/>
      <c r="AF116" s="2029"/>
      <c r="AG116" s="2029"/>
      <c r="AH116" s="2029"/>
      <c r="AI116" s="2029"/>
      <c r="AJ116" s="2029"/>
      <c r="AK116" s="2029"/>
      <c r="AL116" s="2029"/>
      <c r="AM116" s="2029"/>
      <c r="AN116" s="2029"/>
      <c r="AO116" s="2029"/>
      <c r="AP116" s="2029"/>
      <c r="AQ116" s="2029"/>
      <c r="AR116" s="2029"/>
      <c r="AS116" s="2029"/>
      <c r="AT116" s="2029"/>
      <c r="AU116" s="2029"/>
      <c r="AV116" s="2029"/>
      <c r="AW116" s="2029"/>
      <c r="AX116" s="2029"/>
      <c r="AY116" s="2029"/>
      <c r="AZ116" s="2029"/>
      <c r="BA116" s="2027"/>
      <c r="BB116" s="2030"/>
    </row>
    <row r="117" spans="1:54" s="2060" customFormat="1" ht="30" customHeight="1">
      <c r="A117" s="2026"/>
      <c r="B117" s="2027"/>
      <c r="C117" s="2028"/>
      <c r="D117" s="2029"/>
      <c r="E117" s="2029"/>
      <c r="F117" s="2029"/>
      <c r="G117" s="2029"/>
      <c r="H117" s="2029"/>
      <c r="I117" s="2029"/>
      <c r="J117" s="2029"/>
      <c r="K117" s="2029"/>
      <c r="L117" s="2029"/>
      <c r="M117" s="2029"/>
      <c r="N117" s="2029"/>
      <c r="O117" s="2029"/>
      <c r="P117" s="2027"/>
      <c r="Q117" s="2029"/>
      <c r="R117" s="2029"/>
      <c r="S117" s="2029"/>
      <c r="T117" s="2029"/>
      <c r="U117" s="2029"/>
      <c r="V117" s="2029"/>
      <c r="W117" s="2029"/>
      <c r="X117" s="2029"/>
      <c r="Y117" s="2029"/>
      <c r="Z117" s="2029"/>
      <c r="AA117" s="2029"/>
      <c r="AB117" s="2029"/>
      <c r="AC117" s="2029"/>
      <c r="AD117" s="2029"/>
      <c r="AE117" s="2029"/>
      <c r="AF117" s="2029"/>
      <c r="AG117" s="2029"/>
      <c r="AH117" s="2029"/>
      <c r="AI117" s="2029"/>
      <c r="AJ117" s="2029"/>
      <c r="AK117" s="2029"/>
      <c r="AL117" s="2029"/>
      <c r="AM117" s="2029"/>
      <c r="AN117" s="2029"/>
      <c r="AO117" s="2029"/>
      <c r="AP117" s="2029"/>
      <c r="AQ117" s="2029"/>
      <c r="AR117" s="2029"/>
      <c r="AS117" s="2029"/>
      <c r="AT117" s="2029"/>
      <c r="AU117" s="2029"/>
      <c r="AV117" s="2029"/>
      <c r="AW117" s="2029"/>
      <c r="AX117" s="2029"/>
      <c r="AY117" s="2029"/>
      <c r="AZ117" s="2029"/>
      <c r="BA117" s="2027"/>
      <c r="BB117" s="2030"/>
    </row>
    <row r="118" spans="1:54" s="2060" customFormat="1" ht="30" customHeight="1">
      <c r="A118" s="2026"/>
      <c r="B118" s="2027"/>
      <c r="C118" s="2028"/>
      <c r="D118" s="2029"/>
      <c r="E118" s="2029"/>
      <c r="F118" s="2029"/>
      <c r="G118" s="2029"/>
      <c r="H118" s="2029"/>
      <c r="I118" s="2029"/>
      <c r="J118" s="2029"/>
      <c r="K118" s="2029"/>
      <c r="L118" s="2029"/>
      <c r="M118" s="2029"/>
      <c r="N118" s="2029"/>
      <c r="O118" s="2029"/>
      <c r="P118" s="2027"/>
      <c r="Q118" s="2029"/>
      <c r="R118" s="2029"/>
      <c r="S118" s="2029"/>
      <c r="T118" s="2029"/>
      <c r="U118" s="2029"/>
      <c r="V118" s="2029"/>
      <c r="W118" s="2029"/>
      <c r="X118" s="2029"/>
      <c r="Y118" s="2029"/>
      <c r="Z118" s="2029"/>
      <c r="AA118" s="2029"/>
      <c r="AB118" s="2029"/>
      <c r="AC118" s="2029"/>
      <c r="AD118" s="2029"/>
      <c r="AE118" s="2029"/>
      <c r="AF118" s="2029"/>
      <c r="AG118" s="2029"/>
      <c r="AH118" s="2029"/>
      <c r="AI118" s="2029"/>
      <c r="AJ118" s="2029"/>
      <c r="AK118" s="2029"/>
      <c r="AL118" s="2029"/>
      <c r="AM118" s="2029"/>
      <c r="AN118" s="2029"/>
      <c r="AO118" s="2029"/>
      <c r="AP118" s="2029"/>
      <c r="AQ118" s="2029"/>
      <c r="AR118" s="2029"/>
      <c r="AS118" s="2029"/>
      <c r="AT118" s="2029"/>
      <c r="AU118" s="2029"/>
      <c r="AV118" s="2029"/>
      <c r="AW118" s="2029"/>
      <c r="AX118" s="2029"/>
      <c r="AY118" s="2029"/>
      <c r="AZ118" s="2029"/>
      <c r="BA118" s="2027"/>
      <c r="BB118" s="2030"/>
    </row>
    <row r="119" spans="1:54" s="2060" customFormat="1" ht="30" customHeight="1">
      <c r="A119" s="2026"/>
      <c r="B119" s="2027"/>
      <c r="C119" s="2028"/>
      <c r="D119" s="2029"/>
      <c r="E119" s="2029"/>
      <c r="F119" s="2029"/>
      <c r="G119" s="2029"/>
      <c r="H119" s="2029"/>
      <c r="I119" s="2029"/>
      <c r="J119" s="2029"/>
      <c r="K119" s="2029"/>
      <c r="L119" s="2029"/>
      <c r="M119" s="2029"/>
      <c r="N119" s="2029"/>
      <c r="O119" s="2029"/>
      <c r="P119" s="2027"/>
      <c r="Q119" s="2029"/>
      <c r="R119" s="2029"/>
      <c r="S119" s="2029"/>
      <c r="T119" s="2029"/>
      <c r="U119" s="2029"/>
      <c r="V119" s="2029"/>
      <c r="W119" s="2029"/>
      <c r="X119" s="2029"/>
      <c r="Y119" s="2029"/>
      <c r="Z119" s="2029"/>
      <c r="AA119" s="2029"/>
      <c r="AB119" s="2029"/>
      <c r="AC119" s="2029"/>
      <c r="AD119" s="2029"/>
      <c r="AE119" s="2029"/>
      <c r="AF119" s="2029"/>
      <c r="AG119" s="2029"/>
      <c r="AH119" s="2029"/>
      <c r="AI119" s="2029"/>
      <c r="AJ119" s="2029"/>
      <c r="AK119" s="2029"/>
      <c r="AL119" s="2029"/>
      <c r="AM119" s="2029"/>
      <c r="AN119" s="2029"/>
      <c r="AO119" s="2029"/>
      <c r="AP119" s="2029"/>
      <c r="AQ119" s="2029"/>
      <c r="AR119" s="2029"/>
      <c r="AS119" s="2029"/>
      <c r="AT119" s="2029"/>
      <c r="AU119" s="2029"/>
      <c r="AV119" s="2029"/>
      <c r="AW119" s="2029"/>
      <c r="AX119" s="2029"/>
      <c r="AY119" s="2029"/>
      <c r="AZ119" s="2029"/>
      <c r="BA119" s="2027"/>
      <c r="BB119" s="2030"/>
    </row>
    <row r="120" spans="1:54" s="2060" customFormat="1" ht="30" customHeight="1">
      <c r="A120" s="2026"/>
      <c r="B120" s="2027"/>
      <c r="C120" s="2028"/>
      <c r="D120" s="2029"/>
      <c r="E120" s="2029"/>
      <c r="F120" s="2029"/>
      <c r="G120" s="2029"/>
      <c r="H120" s="2029"/>
      <c r="I120" s="2029"/>
      <c r="J120" s="2029"/>
      <c r="K120" s="2029"/>
      <c r="L120" s="2029"/>
      <c r="M120" s="2029"/>
      <c r="N120" s="2029"/>
      <c r="O120" s="2029"/>
      <c r="P120" s="2027"/>
      <c r="Q120" s="2029"/>
      <c r="R120" s="2029"/>
      <c r="S120" s="2029"/>
      <c r="T120" s="2029"/>
      <c r="U120" s="2029"/>
      <c r="V120" s="2029"/>
      <c r="W120" s="2029"/>
      <c r="X120" s="2029"/>
      <c r="Y120" s="2029"/>
      <c r="Z120" s="2029"/>
      <c r="AA120" s="2029"/>
      <c r="AB120" s="2029"/>
      <c r="AC120" s="2029"/>
      <c r="AD120" s="2029"/>
      <c r="AE120" s="2029"/>
      <c r="AF120" s="2029"/>
      <c r="AG120" s="2029"/>
      <c r="AH120" s="2029"/>
      <c r="AI120" s="2029"/>
      <c r="AJ120" s="2029"/>
      <c r="AK120" s="2029"/>
      <c r="AL120" s="2029"/>
      <c r="AM120" s="2029"/>
      <c r="AN120" s="2029"/>
      <c r="AO120" s="2029"/>
      <c r="AP120" s="2029"/>
      <c r="AQ120" s="2029"/>
      <c r="AR120" s="2029"/>
      <c r="AS120" s="2029"/>
      <c r="AT120" s="2029"/>
      <c r="AU120" s="2029"/>
      <c r="AV120" s="2029"/>
      <c r="AW120" s="2029"/>
      <c r="AX120" s="2029"/>
      <c r="AY120" s="2029"/>
      <c r="AZ120" s="2029"/>
      <c r="BA120" s="2027"/>
      <c r="BB120" s="2030"/>
    </row>
    <row r="121" spans="1:54" s="2060" customFormat="1" ht="30" customHeight="1">
      <c r="A121" s="2026"/>
      <c r="B121" s="2027"/>
      <c r="C121" s="2028"/>
      <c r="D121" s="2029"/>
      <c r="E121" s="2029"/>
      <c r="F121" s="2029"/>
      <c r="G121" s="2029"/>
      <c r="H121" s="2029"/>
      <c r="I121" s="2029"/>
      <c r="J121" s="2029"/>
      <c r="K121" s="2029"/>
      <c r="L121" s="2029"/>
      <c r="M121" s="2029"/>
      <c r="N121" s="2029"/>
      <c r="O121" s="2029"/>
      <c r="P121" s="2027"/>
      <c r="Q121" s="2029"/>
      <c r="R121" s="2029"/>
      <c r="S121" s="2029"/>
      <c r="T121" s="2029"/>
      <c r="U121" s="2029"/>
      <c r="V121" s="2029"/>
      <c r="W121" s="2029"/>
      <c r="X121" s="2029"/>
      <c r="Y121" s="2029"/>
      <c r="Z121" s="2029"/>
      <c r="AA121" s="2029"/>
      <c r="AB121" s="2029"/>
      <c r="AC121" s="2029"/>
      <c r="AD121" s="2029"/>
      <c r="AE121" s="2029"/>
      <c r="AF121" s="2029"/>
      <c r="AG121" s="2029"/>
      <c r="AH121" s="2029"/>
      <c r="AI121" s="2029"/>
      <c r="AJ121" s="2029"/>
      <c r="AK121" s="2029"/>
      <c r="AL121" s="2029"/>
      <c r="AM121" s="2029"/>
      <c r="AN121" s="2029"/>
      <c r="AO121" s="2029"/>
      <c r="AP121" s="2029"/>
      <c r="AQ121" s="2029"/>
      <c r="AR121" s="2029"/>
      <c r="AS121" s="2029"/>
      <c r="AT121" s="2029"/>
      <c r="AU121" s="2029"/>
      <c r="AV121" s="2029"/>
      <c r="AW121" s="2029"/>
      <c r="AX121" s="2029"/>
      <c r="AY121" s="2029"/>
      <c r="AZ121" s="2029"/>
      <c r="BA121" s="2027"/>
      <c r="BB121" s="2030"/>
    </row>
    <row r="122" spans="1:54" s="2060" customFormat="1" ht="30" customHeight="1">
      <c r="A122" s="2026"/>
      <c r="B122" s="2027"/>
      <c r="C122" s="2028"/>
      <c r="D122" s="2029"/>
      <c r="E122" s="2029"/>
      <c r="F122" s="2029"/>
      <c r="G122" s="2029"/>
      <c r="H122" s="2029"/>
      <c r="I122" s="2029"/>
      <c r="J122" s="2029"/>
      <c r="K122" s="2029"/>
      <c r="L122" s="2029"/>
      <c r="M122" s="2029"/>
      <c r="N122" s="2029"/>
      <c r="O122" s="2029"/>
      <c r="P122" s="2027"/>
      <c r="Q122" s="2029"/>
      <c r="R122" s="2029"/>
      <c r="S122" s="2029"/>
      <c r="T122" s="2029"/>
      <c r="U122" s="2029"/>
      <c r="V122" s="2029"/>
      <c r="W122" s="2029"/>
      <c r="X122" s="2029"/>
      <c r="Y122" s="2029"/>
      <c r="Z122" s="2029"/>
      <c r="AA122" s="2029"/>
      <c r="AB122" s="2029"/>
      <c r="AC122" s="2029"/>
      <c r="AD122" s="2029"/>
      <c r="AE122" s="2029"/>
      <c r="AF122" s="2029"/>
      <c r="AG122" s="2029"/>
      <c r="AH122" s="2029"/>
      <c r="AI122" s="2029"/>
      <c r="AJ122" s="2029"/>
      <c r="AK122" s="2029"/>
      <c r="AL122" s="2029"/>
      <c r="AM122" s="2029"/>
      <c r="AN122" s="2029"/>
      <c r="AO122" s="2029"/>
      <c r="AP122" s="2029"/>
      <c r="AQ122" s="2029"/>
      <c r="AR122" s="2029"/>
      <c r="AS122" s="2029"/>
      <c r="AT122" s="2029"/>
      <c r="AU122" s="2029"/>
      <c r="AV122" s="2029"/>
      <c r="AW122" s="2029"/>
      <c r="AX122" s="2029"/>
      <c r="AY122" s="2029"/>
      <c r="AZ122" s="2029"/>
      <c r="BA122" s="2027"/>
      <c r="BB122" s="2030"/>
    </row>
    <row r="123" spans="1:54" s="2060" customFormat="1" ht="30" customHeight="1">
      <c r="A123" s="2026"/>
      <c r="B123" s="2027"/>
      <c r="C123" s="2028"/>
      <c r="D123" s="2029"/>
      <c r="E123" s="2029"/>
      <c r="F123" s="2029"/>
      <c r="G123" s="2029"/>
      <c r="H123" s="2029"/>
      <c r="I123" s="2029"/>
      <c r="J123" s="2029"/>
      <c r="K123" s="2029"/>
      <c r="L123" s="2029"/>
      <c r="M123" s="2029"/>
      <c r="N123" s="2029"/>
      <c r="O123" s="2029"/>
      <c r="P123" s="2027"/>
      <c r="Q123" s="2029"/>
      <c r="R123" s="2029"/>
      <c r="S123" s="2029"/>
      <c r="T123" s="2029"/>
      <c r="U123" s="2029"/>
      <c r="V123" s="2029"/>
      <c r="W123" s="2029"/>
      <c r="X123" s="2029"/>
      <c r="Y123" s="2029"/>
      <c r="Z123" s="2029"/>
      <c r="AA123" s="2029"/>
      <c r="AB123" s="2029"/>
      <c r="AC123" s="2029"/>
      <c r="AD123" s="2029"/>
      <c r="AE123" s="2029"/>
      <c r="AF123" s="2029"/>
      <c r="AG123" s="2029"/>
      <c r="AH123" s="2029"/>
      <c r="AI123" s="2029"/>
      <c r="AJ123" s="2029"/>
      <c r="AK123" s="2029"/>
      <c r="AL123" s="2029"/>
      <c r="AM123" s="2029"/>
      <c r="AN123" s="2029"/>
      <c r="AO123" s="2029"/>
      <c r="AP123" s="2029"/>
      <c r="AQ123" s="2029"/>
      <c r="AR123" s="2029"/>
      <c r="AS123" s="2029"/>
      <c r="AT123" s="2029"/>
      <c r="AU123" s="2029"/>
      <c r="AV123" s="2029"/>
      <c r="AW123" s="2029"/>
      <c r="AX123" s="2029"/>
      <c r="AY123" s="2029"/>
      <c r="AZ123" s="2029"/>
      <c r="BA123" s="2027"/>
      <c r="BB123" s="2030"/>
    </row>
    <row r="124" spans="1:54" s="2060" customFormat="1" ht="30" customHeight="1">
      <c r="A124" s="2026"/>
      <c r="B124" s="2027"/>
      <c r="C124" s="2028"/>
      <c r="D124" s="2029"/>
      <c r="E124" s="2029"/>
      <c r="F124" s="2029"/>
      <c r="G124" s="2029"/>
      <c r="H124" s="2029"/>
      <c r="I124" s="2029"/>
      <c r="J124" s="2029"/>
      <c r="K124" s="2029"/>
      <c r="L124" s="2029"/>
      <c r="M124" s="2029"/>
      <c r="N124" s="2029"/>
      <c r="O124" s="2029"/>
      <c r="P124" s="2027"/>
      <c r="Q124" s="2029"/>
      <c r="R124" s="2029"/>
      <c r="S124" s="2029"/>
      <c r="T124" s="2029"/>
      <c r="U124" s="2029"/>
      <c r="V124" s="2029"/>
      <c r="W124" s="2029"/>
      <c r="X124" s="2029"/>
      <c r="Y124" s="2029"/>
      <c r="Z124" s="2029"/>
      <c r="AA124" s="2029"/>
      <c r="AB124" s="2029"/>
      <c r="AC124" s="2029"/>
      <c r="AD124" s="2029"/>
      <c r="AE124" s="2029"/>
      <c r="AF124" s="2029"/>
      <c r="AG124" s="2029"/>
      <c r="AH124" s="2029"/>
      <c r="AI124" s="2029"/>
      <c r="AJ124" s="2029"/>
      <c r="AK124" s="2029"/>
      <c r="AL124" s="2029"/>
      <c r="AM124" s="2029"/>
      <c r="AN124" s="2029"/>
      <c r="AO124" s="2029"/>
      <c r="AP124" s="2029"/>
      <c r="AQ124" s="2029"/>
      <c r="AR124" s="2029"/>
      <c r="AS124" s="2029"/>
      <c r="AT124" s="2029"/>
      <c r="AU124" s="2029"/>
      <c r="AV124" s="2029"/>
      <c r="AW124" s="2029"/>
      <c r="AX124" s="2029"/>
      <c r="AY124" s="2029"/>
      <c r="AZ124" s="2029"/>
      <c r="BA124" s="2027"/>
      <c r="BB124" s="2030"/>
    </row>
    <row r="125" spans="1:54" s="2060" customFormat="1" ht="30" customHeight="1">
      <c r="A125" s="2026"/>
      <c r="B125" s="2027"/>
      <c r="C125" s="2028"/>
      <c r="D125" s="2029"/>
      <c r="E125" s="2029"/>
      <c r="F125" s="2029"/>
      <c r="G125" s="2029"/>
      <c r="H125" s="2029"/>
      <c r="I125" s="2029"/>
      <c r="J125" s="2029"/>
      <c r="K125" s="2029"/>
      <c r="L125" s="2029"/>
      <c r="M125" s="2029"/>
      <c r="N125" s="2029"/>
      <c r="O125" s="2029"/>
      <c r="P125" s="2027"/>
      <c r="Q125" s="2029"/>
      <c r="R125" s="2029"/>
      <c r="S125" s="2029"/>
      <c r="T125" s="2029"/>
      <c r="U125" s="2029"/>
      <c r="V125" s="2029"/>
      <c r="W125" s="2029"/>
      <c r="X125" s="2029"/>
      <c r="Y125" s="2029"/>
      <c r="Z125" s="2029"/>
      <c r="AA125" s="2029"/>
      <c r="AB125" s="2029"/>
      <c r="AC125" s="2029"/>
      <c r="AD125" s="2029"/>
      <c r="AE125" s="2029"/>
      <c r="AF125" s="2029"/>
      <c r="AG125" s="2029"/>
      <c r="AH125" s="2029"/>
      <c r="AI125" s="2029"/>
      <c r="AJ125" s="2029"/>
      <c r="AK125" s="2029"/>
      <c r="AL125" s="2029"/>
      <c r="AM125" s="2029"/>
      <c r="AN125" s="2029"/>
      <c r="AO125" s="2029"/>
      <c r="AP125" s="2029"/>
      <c r="AQ125" s="2029"/>
      <c r="AR125" s="2029"/>
      <c r="AS125" s="2029"/>
      <c r="AT125" s="2029"/>
      <c r="AU125" s="2029"/>
      <c r="AV125" s="2029"/>
      <c r="AW125" s="2029"/>
      <c r="AX125" s="2029"/>
      <c r="AY125" s="2029"/>
      <c r="AZ125" s="2029"/>
      <c r="BA125" s="2027"/>
      <c r="BB125" s="2030"/>
    </row>
    <row r="126" spans="1:54" s="2060" customFormat="1" ht="30" customHeight="1">
      <c r="A126" s="2026"/>
      <c r="B126" s="2027"/>
      <c r="C126" s="2028"/>
      <c r="D126" s="2029"/>
      <c r="E126" s="2029"/>
      <c r="F126" s="2029"/>
      <c r="G126" s="2029"/>
      <c r="H126" s="2029"/>
      <c r="I126" s="2029"/>
      <c r="J126" s="2029"/>
      <c r="K126" s="2029"/>
      <c r="L126" s="2029"/>
      <c r="M126" s="2029"/>
      <c r="N126" s="2029"/>
      <c r="O126" s="2029"/>
      <c r="P126" s="2027"/>
      <c r="Q126" s="2029"/>
      <c r="R126" s="2029"/>
      <c r="S126" s="2029"/>
      <c r="T126" s="2029"/>
      <c r="U126" s="2029"/>
      <c r="V126" s="2029"/>
      <c r="W126" s="2029"/>
      <c r="X126" s="2029"/>
      <c r="Y126" s="2029"/>
      <c r="Z126" s="2029"/>
      <c r="AA126" s="2029"/>
      <c r="AB126" s="2029"/>
      <c r="AC126" s="2029"/>
      <c r="AD126" s="2029"/>
      <c r="AE126" s="2029"/>
      <c r="AF126" s="2029"/>
      <c r="AG126" s="2029"/>
      <c r="AH126" s="2029"/>
      <c r="AI126" s="2029"/>
      <c r="AJ126" s="2029"/>
      <c r="AK126" s="2029"/>
      <c r="AL126" s="2029"/>
      <c r="AM126" s="2029"/>
      <c r="AN126" s="2029"/>
      <c r="AO126" s="2029"/>
      <c r="AP126" s="2029"/>
      <c r="AQ126" s="2029"/>
      <c r="AR126" s="2029"/>
      <c r="AS126" s="2029"/>
      <c r="AT126" s="2029"/>
      <c r="AU126" s="2029"/>
      <c r="AV126" s="2029"/>
      <c r="AW126" s="2029"/>
      <c r="AX126" s="2029"/>
      <c r="AY126" s="2029"/>
      <c r="AZ126" s="2029"/>
      <c r="BA126" s="2027"/>
      <c r="BB126" s="2030"/>
    </row>
    <row r="127" spans="1:54" s="2060" customFormat="1" ht="30" customHeight="1">
      <c r="A127" s="2026"/>
      <c r="B127" s="2027"/>
      <c r="C127" s="2028"/>
      <c r="D127" s="2029"/>
      <c r="E127" s="2029"/>
      <c r="F127" s="2029"/>
      <c r="G127" s="2029"/>
      <c r="H127" s="2029"/>
      <c r="I127" s="2029"/>
      <c r="J127" s="2029"/>
      <c r="K127" s="2029"/>
      <c r="L127" s="2029"/>
      <c r="M127" s="2029"/>
      <c r="N127" s="2029"/>
      <c r="O127" s="2029"/>
      <c r="P127" s="2027"/>
      <c r="Q127" s="2029"/>
      <c r="R127" s="2029"/>
      <c r="S127" s="2029"/>
      <c r="T127" s="2029"/>
      <c r="U127" s="2029"/>
      <c r="V127" s="2029"/>
      <c r="W127" s="2029"/>
      <c r="X127" s="2029"/>
      <c r="Y127" s="2029"/>
      <c r="Z127" s="2029"/>
      <c r="AA127" s="2029"/>
      <c r="AB127" s="2029"/>
      <c r="AC127" s="2029"/>
      <c r="AD127" s="2029"/>
      <c r="AE127" s="2029"/>
      <c r="AF127" s="2029"/>
      <c r="AG127" s="2029"/>
      <c r="AH127" s="2029"/>
      <c r="AI127" s="2029"/>
      <c r="AJ127" s="2029"/>
      <c r="AK127" s="2029"/>
      <c r="AL127" s="2029"/>
      <c r="AM127" s="2029"/>
      <c r="AN127" s="2029"/>
      <c r="AO127" s="2029"/>
      <c r="AP127" s="2029"/>
      <c r="AQ127" s="2029"/>
      <c r="AR127" s="2029"/>
      <c r="AS127" s="2029"/>
      <c r="AT127" s="2029"/>
      <c r="AU127" s="2029"/>
      <c r="AV127" s="2029"/>
      <c r="AW127" s="2029"/>
      <c r="AX127" s="2029"/>
      <c r="AY127" s="2029"/>
      <c r="AZ127" s="2029"/>
      <c r="BA127" s="2027"/>
      <c r="BB127" s="2030"/>
    </row>
    <row r="128" spans="1:54" s="2060" customFormat="1" ht="30" customHeight="1">
      <c r="A128" s="2026"/>
      <c r="B128" s="2027"/>
      <c r="C128" s="2028"/>
      <c r="D128" s="2029"/>
      <c r="E128" s="2029"/>
      <c r="F128" s="2029"/>
      <c r="G128" s="2029"/>
      <c r="H128" s="2029"/>
      <c r="I128" s="2029"/>
      <c r="J128" s="2029"/>
      <c r="K128" s="2029"/>
      <c r="L128" s="2029"/>
      <c r="M128" s="2029"/>
      <c r="N128" s="2029"/>
      <c r="O128" s="2029"/>
      <c r="P128" s="2027"/>
      <c r="Q128" s="2029"/>
      <c r="R128" s="2029"/>
      <c r="S128" s="2029"/>
      <c r="T128" s="2029"/>
      <c r="U128" s="2029"/>
      <c r="V128" s="2029"/>
      <c r="W128" s="2029"/>
      <c r="X128" s="2029"/>
      <c r="Y128" s="2029"/>
      <c r="Z128" s="2029"/>
      <c r="AA128" s="2029"/>
      <c r="AB128" s="2029"/>
      <c r="AC128" s="2029"/>
      <c r="AD128" s="2029"/>
      <c r="AE128" s="2029"/>
      <c r="AF128" s="2029"/>
      <c r="AG128" s="2029"/>
      <c r="AH128" s="2029"/>
      <c r="AI128" s="2029"/>
      <c r="AJ128" s="2029"/>
      <c r="AK128" s="2029"/>
      <c r="AL128" s="2029"/>
      <c r="AM128" s="2029"/>
      <c r="AN128" s="2029"/>
      <c r="AO128" s="2029"/>
      <c r="AP128" s="2029"/>
      <c r="AQ128" s="2029"/>
      <c r="AR128" s="2029"/>
      <c r="AS128" s="2029"/>
      <c r="AT128" s="2029"/>
      <c r="AU128" s="2029"/>
      <c r="AV128" s="2029"/>
      <c r="AW128" s="2029"/>
      <c r="AX128" s="2029"/>
      <c r="AY128" s="2029"/>
      <c r="AZ128" s="2029"/>
      <c r="BA128" s="2027"/>
      <c r="BB128" s="2030"/>
    </row>
    <row r="129" spans="1:54" s="2060" customFormat="1" ht="30" customHeight="1">
      <c r="A129" s="2026"/>
      <c r="B129" s="2027"/>
      <c r="C129" s="2028"/>
      <c r="D129" s="2029"/>
      <c r="E129" s="2029"/>
      <c r="F129" s="2029"/>
      <c r="G129" s="2029"/>
      <c r="H129" s="2029"/>
      <c r="I129" s="2029"/>
      <c r="J129" s="2029"/>
      <c r="K129" s="2029"/>
      <c r="L129" s="2029"/>
      <c r="M129" s="2029"/>
      <c r="N129" s="2029"/>
      <c r="O129" s="2029"/>
      <c r="P129" s="2027"/>
      <c r="Q129" s="2029"/>
      <c r="R129" s="2029"/>
      <c r="S129" s="2029"/>
      <c r="T129" s="2029"/>
      <c r="U129" s="2029"/>
      <c r="V129" s="2029"/>
      <c r="W129" s="2029"/>
      <c r="X129" s="2029"/>
      <c r="Y129" s="2029"/>
      <c r="Z129" s="2029"/>
      <c r="AA129" s="2029"/>
      <c r="AB129" s="2029"/>
      <c r="AC129" s="2029"/>
      <c r="AD129" s="2029"/>
      <c r="AE129" s="2029"/>
      <c r="AF129" s="2029"/>
      <c r="AG129" s="2029"/>
      <c r="AH129" s="2029"/>
      <c r="AI129" s="2029"/>
      <c r="AJ129" s="2029"/>
      <c r="AK129" s="2029"/>
      <c r="AL129" s="2029"/>
      <c r="AM129" s="2029"/>
      <c r="AN129" s="2029"/>
      <c r="AO129" s="2029"/>
      <c r="AP129" s="2029"/>
      <c r="AQ129" s="2029"/>
      <c r="AR129" s="2029"/>
      <c r="AS129" s="2029"/>
      <c r="AT129" s="2029"/>
      <c r="AU129" s="2029"/>
      <c r="AV129" s="2029"/>
      <c r="AW129" s="2029"/>
      <c r="AX129" s="2029"/>
      <c r="AY129" s="2029"/>
      <c r="AZ129" s="2029"/>
      <c r="BA129" s="2027"/>
      <c r="BB129" s="2030"/>
    </row>
    <row r="130" spans="1:54" s="2060" customFormat="1" ht="30" customHeight="1">
      <c r="A130" s="2026"/>
      <c r="B130" s="2027"/>
      <c r="C130" s="2028"/>
      <c r="D130" s="2029"/>
      <c r="E130" s="2029"/>
      <c r="F130" s="2029"/>
      <c r="G130" s="2029"/>
      <c r="H130" s="2029"/>
      <c r="I130" s="2029"/>
      <c r="J130" s="2029"/>
      <c r="K130" s="2029"/>
      <c r="L130" s="2029"/>
      <c r="M130" s="2029"/>
      <c r="N130" s="2029"/>
      <c r="O130" s="2029"/>
      <c r="P130" s="2027"/>
      <c r="Q130" s="2029"/>
      <c r="R130" s="2029"/>
      <c r="S130" s="2029"/>
      <c r="T130" s="2029"/>
      <c r="U130" s="2029"/>
      <c r="V130" s="2029"/>
      <c r="W130" s="2029"/>
      <c r="X130" s="2029"/>
      <c r="Y130" s="2029"/>
      <c r="Z130" s="2029"/>
      <c r="AA130" s="2029"/>
      <c r="AB130" s="2029"/>
      <c r="AC130" s="2029"/>
      <c r="AD130" s="2029"/>
      <c r="AE130" s="2029"/>
      <c r="AF130" s="2029"/>
      <c r="AG130" s="2029"/>
      <c r="AH130" s="2029"/>
      <c r="AI130" s="2029"/>
      <c r="AJ130" s="2029"/>
      <c r="AK130" s="2029"/>
      <c r="AL130" s="2029"/>
      <c r="AM130" s="2029"/>
      <c r="AN130" s="2029"/>
      <c r="AO130" s="2029"/>
      <c r="AP130" s="2029"/>
      <c r="AQ130" s="2029"/>
      <c r="AR130" s="2029"/>
      <c r="AS130" s="2029"/>
      <c r="AT130" s="2029"/>
      <c r="AU130" s="2029"/>
      <c r="AV130" s="2029"/>
      <c r="AW130" s="2029"/>
      <c r="AX130" s="2029"/>
      <c r="AY130" s="2029"/>
      <c r="AZ130" s="2029"/>
      <c r="BA130" s="2027"/>
      <c r="BB130" s="2030"/>
    </row>
    <row r="131" spans="1:54" s="2060" customFormat="1" ht="30" customHeight="1">
      <c r="A131" s="2026"/>
      <c r="B131" s="2027"/>
      <c r="C131" s="2028"/>
      <c r="D131" s="2029"/>
      <c r="E131" s="2029"/>
      <c r="F131" s="2029"/>
      <c r="G131" s="2029"/>
      <c r="H131" s="2029"/>
      <c r="I131" s="2029"/>
      <c r="J131" s="2029"/>
      <c r="K131" s="2029"/>
      <c r="L131" s="2029"/>
      <c r="M131" s="2029"/>
      <c r="N131" s="2029"/>
      <c r="O131" s="2029"/>
      <c r="P131" s="2027"/>
      <c r="Q131" s="2029"/>
      <c r="R131" s="2029"/>
      <c r="S131" s="2029"/>
      <c r="T131" s="2029"/>
      <c r="U131" s="2029"/>
      <c r="V131" s="2029"/>
      <c r="W131" s="2029"/>
      <c r="X131" s="2029"/>
      <c r="Y131" s="2029"/>
      <c r="Z131" s="2029"/>
      <c r="AA131" s="2029"/>
      <c r="AB131" s="2029"/>
      <c r="AC131" s="2029"/>
      <c r="AD131" s="2029"/>
      <c r="AE131" s="2029"/>
      <c r="AF131" s="2029"/>
      <c r="AG131" s="2029"/>
      <c r="AH131" s="2029"/>
      <c r="AI131" s="2029"/>
      <c r="AJ131" s="2029"/>
      <c r="AK131" s="2029"/>
      <c r="AL131" s="2029"/>
      <c r="AM131" s="2029"/>
      <c r="AN131" s="2029"/>
      <c r="AO131" s="2029"/>
      <c r="AP131" s="2029"/>
      <c r="AQ131" s="2029"/>
      <c r="AR131" s="2029"/>
      <c r="AS131" s="2029"/>
      <c r="AT131" s="2029"/>
      <c r="AU131" s="2029"/>
      <c r="AV131" s="2029"/>
      <c r="AW131" s="2029"/>
      <c r="AX131" s="2029"/>
      <c r="AY131" s="2029"/>
      <c r="AZ131" s="2029"/>
      <c r="BA131" s="2027"/>
      <c r="BB131" s="2030"/>
    </row>
    <row r="132" spans="1:54" s="2060" customFormat="1" ht="30" customHeight="1">
      <c r="A132" s="2026"/>
      <c r="B132" s="2027"/>
      <c r="C132" s="2028"/>
      <c r="D132" s="2029"/>
      <c r="E132" s="2029"/>
      <c r="F132" s="2029"/>
      <c r="G132" s="2029"/>
      <c r="H132" s="2029"/>
      <c r="I132" s="2029"/>
      <c r="J132" s="2029"/>
      <c r="K132" s="2029"/>
      <c r="L132" s="2029"/>
      <c r="M132" s="2029"/>
      <c r="N132" s="2029"/>
      <c r="O132" s="2029"/>
      <c r="P132" s="2027"/>
      <c r="Q132" s="2029"/>
      <c r="R132" s="2029"/>
      <c r="S132" s="2029"/>
      <c r="T132" s="2029"/>
      <c r="U132" s="2029"/>
      <c r="V132" s="2029"/>
      <c r="W132" s="2029"/>
      <c r="X132" s="2029"/>
      <c r="Y132" s="2029"/>
      <c r="Z132" s="2029"/>
      <c r="AA132" s="2029"/>
      <c r="AB132" s="2029"/>
      <c r="AC132" s="2029"/>
      <c r="AD132" s="2029"/>
      <c r="AE132" s="2029"/>
      <c r="AF132" s="2029"/>
      <c r="AG132" s="2029"/>
      <c r="AH132" s="2029"/>
      <c r="AI132" s="2029"/>
      <c r="AJ132" s="2029"/>
      <c r="AK132" s="2029"/>
      <c r="AL132" s="2029"/>
      <c r="AM132" s="2029"/>
      <c r="AN132" s="2029"/>
      <c r="AO132" s="2029"/>
      <c r="AP132" s="2029"/>
      <c r="AQ132" s="2029"/>
      <c r="AR132" s="2029"/>
      <c r="AS132" s="2029"/>
      <c r="AT132" s="2029"/>
      <c r="AU132" s="2029"/>
      <c r="AV132" s="2029"/>
      <c r="AW132" s="2029"/>
      <c r="AX132" s="2029"/>
      <c r="AY132" s="2029"/>
      <c r="AZ132" s="2029"/>
      <c r="BA132" s="2027"/>
      <c r="BB132" s="2030"/>
    </row>
    <row r="133" spans="1:54" s="2060" customFormat="1" ht="30" customHeight="1">
      <c r="A133" s="2026"/>
      <c r="B133" s="2027"/>
      <c r="C133" s="2028"/>
      <c r="D133" s="2029"/>
      <c r="E133" s="2029"/>
      <c r="F133" s="2029"/>
      <c r="G133" s="2029"/>
      <c r="H133" s="2029"/>
      <c r="I133" s="2029"/>
      <c r="J133" s="2029"/>
      <c r="K133" s="2029"/>
      <c r="L133" s="2029"/>
      <c r="M133" s="2029"/>
      <c r="N133" s="2029"/>
      <c r="O133" s="2029"/>
      <c r="P133" s="2027"/>
      <c r="Q133" s="2029"/>
      <c r="R133" s="2029"/>
      <c r="S133" s="2029"/>
      <c r="T133" s="2029"/>
      <c r="U133" s="2029"/>
      <c r="V133" s="2029"/>
      <c r="W133" s="2029"/>
      <c r="X133" s="2029"/>
      <c r="Y133" s="2029"/>
      <c r="Z133" s="2029"/>
      <c r="AA133" s="2029"/>
      <c r="AB133" s="2029"/>
      <c r="AC133" s="2029"/>
      <c r="AD133" s="2029"/>
      <c r="AE133" s="2029"/>
      <c r="AF133" s="2029"/>
      <c r="AG133" s="2029"/>
      <c r="AH133" s="2029"/>
      <c r="AI133" s="2029"/>
      <c r="AJ133" s="2029"/>
      <c r="AK133" s="2029"/>
      <c r="AL133" s="2029"/>
      <c r="AM133" s="2029"/>
      <c r="AN133" s="2029"/>
      <c r="AO133" s="2029"/>
      <c r="AP133" s="2029"/>
      <c r="AQ133" s="2029"/>
      <c r="AR133" s="2029"/>
      <c r="AS133" s="2029"/>
      <c r="AT133" s="2029"/>
      <c r="AU133" s="2029"/>
      <c r="AV133" s="2029"/>
      <c r="AW133" s="2029"/>
      <c r="AX133" s="2029"/>
      <c r="AY133" s="2029"/>
      <c r="AZ133" s="2029"/>
      <c r="BA133" s="2027"/>
      <c r="BB133" s="2030"/>
    </row>
    <row r="134" spans="1:54" s="2060" customFormat="1" ht="30" customHeight="1">
      <c r="A134" s="2026"/>
      <c r="B134" s="2027"/>
      <c r="C134" s="2028"/>
      <c r="D134" s="2029"/>
      <c r="E134" s="2029"/>
      <c r="F134" s="2029"/>
      <c r="G134" s="2029"/>
      <c r="H134" s="2029"/>
      <c r="I134" s="2029"/>
      <c r="J134" s="2029"/>
      <c r="K134" s="2029"/>
      <c r="L134" s="2029"/>
      <c r="M134" s="2029"/>
      <c r="N134" s="2029"/>
      <c r="O134" s="2029"/>
      <c r="P134" s="2027"/>
      <c r="Q134" s="2029"/>
      <c r="R134" s="2029"/>
      <c r="S134" s="2029"/>
      <c r="T134" s="2029"/>
      <c r="U134" s="2029"/>
      <c r="V134" s="2029"/>
      <c r="W134" s="2029"/>
      <c r="X134" s="2029"/>
      <c r="Y134" s="2029"/>
      <c r="Z134" s="2029"/>
      <c r="AA134" s="2029"/>
      <c r="AB134" s="2029"/>
      <c r="AC134" s="2029"/>
      <c r="AD134" s="2029"/>
      <c r="AE134" s="2029"/>
      <c r="AF134" s="2029"/>
      <c r="AG134" s="2029"/>
      <c r="AH134" s="2029"/>
      <c r="AI134" s="2029"/>
      <c r="AJ134" s="2029"/>
      <c r="AK134" s="2029"/>
      <c r="AL134" s="2029"/>
      <c r="AM134" s="2029"/>
      <c r="AN134" s="2029"/>
      <c r="AO134" s="2029"/>
      <c r="AP134" s="2029"/>
      <c r="AQ134" s="2029"/>
      <c r="AR134" s="2029"/>
      <c r="AS134" s="2029"/>
      <c r="AT134" s="2029"/>
      <c r="AU134" s="2029"/>
      <c r="AV134" s="2029"/>
      <c r="AW134" s="2029"/>
      <c r="AX134" s="2029"/>
      <c r="AY134" s="2029"/>
      <c r="AZ134" s="2029"/>
      <c r="BA134" s="2027"/>
      <c r="BB134" s="2030"/>
    </row>
    <row r="135" spans="1:54" s="2076" customFormat="1" ht="30" customHeight="1">
      <c r="A135" s="2026"/>
      <c r="B135" s="2027"/>
      <c r="C135" s="2028"/>
      <c r="D135" s="2029"/>
      <c r="E135" s="2029"/>
      <c r="F135" s="2029"/>
      <c r="G135" s="2029"/>
      <c r="H135" s="2029"/>
      <c r="I135" s="2029"/>
      <c r="J135" s="2029"/>
      <c r="K135" s="2029"/>
      <c r="L135" s="2029"/>
      <c r="M135" s="2029"/>
      <c r="N135" s="2029"/>
      <c r="O135" s="2029"/>
      <c r="P135" s="2027"/>
      <c r="Q135" s="2029"/>
      <c r="R135" s="2029"/>
      <c r="S135" s="2029"/>
      <c r="T135" s="2029"/>
      <c r="U135" s="2029"/>
      <c r="V135" s="2029"/>
      <c r="W135" s="2029"/>
      <c r="X135" s="2029"/>
      <c r="Y135" s="2029"/>
      <c r="Z135" s="2029"/>
      <c r="AA135" s="2029"/>
      <c r="AB135" s="2029"/>
      <c r="AC135" s="2029"/>
      <c r="AD135" s="2029"/>
      <c r="AE135" s="2029"/>
      <c r="AF135" s="2029"/>
      <c r="AG135" s="2029"/>
      <c r="AH135" s="2029"/>
      <c r="AI135" s="2029"/>
      <c r="AJ135" s="2029"/>
      <c r="AK135" s="2029"/>
      <c r="AL135" s="2029"/>
      <c r="AM135" s="2029"/>
      <c r="AN135" s="2029"/>
      <c r="AO135" s="2029"/>
      <c r="AP135" s="2029"/>
      <c r="AQ135" s="2029"/>
      <c r="AR135" s="2029"/>
      <c r="AS135" s="2029"/>
      <c r="AT135" s="2029"/>
      <c r="AU135" s="2029"/>
      <c r="AV135" s="2029"/>
      <c r="AW135" s="2029"/>
      <c r="AX135" s="2029"/>
      <c r="AY135" s="2029"/>
      <c r="AZ135" s="2029"/>
      <c r="BA135" s="2027"/>
      <c r="BB135" s="2030"/>
    </row>
    <row r="136" spans="1:54" s="2060" customFormat="1" ht="30" customHeight="1">
      <c r="A136" s="2026"/>
      <c r="B136" s="2027"/>
      <c r="C136" s="2028"/>
      <c r="D136" s="2029"/>
      <c r="E136" s="2029"/>
      <c r="F136" s="2029"/>
      <c r="G136" s="2029"/>
      <c r="H136" s="2029"/>
      <c r="I136" s="2029"/>
      <c r="J136" s="2029"/>
      <c r="K136" s="2029"/>
      <c r="L136" s="2029"/>
      <c r="M136" s="2029"/>
      <c r="N136" s="2029"/>
      <c r="O136" s="2029"/>
      <c r="P136" s="2027"/>
      <c r="Q136" s="2029"/>
      <c r="R136" s="2029"/>
      <c r="S136" s="2029"/>
      <c r="T136" s="2029"/>
      <c r="U136" s="2029"/>
      <c r="V136" s="2029"/>
      <c r="W136" s="2029"/>
      <c r="X136" s="2029"/>
      <c r="Y136" s="2029"/>
      <c r="Z136" s="2029"/>
      <c r="AA136" s="2029"/>
      <c r="AB136" s="2029"/>
      <c r="AC136" s="2029"/>
      <c r="AD136" s="2029"/>
      <c r="AE136" s="2029"/>
      <c r="AF136" s="2029"/>
      <c r="AG136" s="2029"/>
      <c r="AH136" s="2029"/>
      <c r="AI136" s="2029"/>
      <c r="AJ136" s="2029"/>
      <c r="AK136" s="2029"/>
      <c r="AL136" s="2029"/>
      <c r="AM136" s="2029"/>
      <c r="AN136" s="2029"/>
      <c r="AO136" s="2029"/>
      <c r="AP136" s="2029"/>
      <c r="AQ136" s="2029"/>
      <c r="AR136" s="2029"/>
      <c r="AS136" s="2029"/>
      <c r="AT136" s="2029"/>
      <c r="AU136" s="2029"/>
      <c r="AV136" s="2029"/>
      <c r="AW136" s="2029"/>
      <c r="AX136" s="2029"/>
      <c r="AY136" s="2029"/>
      <c r="AZ136" s="2029"/>
      <c r="BA136" s="2027"/>
      <c r="BB136" s="2030"/>
    </row>
    <row r="137" spans="1:54" s="2076" customFormat="1" ht="30" customHeight="1">
      <c r="A137" s="2026"/>
      <c r="B137" s="2027"/>
      <c r="C137" s="2028"/>
      <c r="D137" s="2029"/>
      <c r="E137" s="2029"/>
      <c r="F137" s="2029"/>
      <c r="G137" s="2029"/>
      <c r="H137" s="2029"/>
      <c r="I137" s="2029"/>
      <c r="J137" s="2029"/>
      <c r="K137" s="2029"/>
      <c r="L137" s="2029"/>
      <c r="M137" s="2029"/>
      <c r="N137" s="2029"/>
      <c r="O137" s="2029"/>
      <c r="P137" s="2027"/>
      <c r="Q137" s="2029"/>
      <c r="R137" s="2029"/>
      <c r="S137" s="2029"/>
      <c r="T137" s="2029"/>
      <c r="U137" s="2029"/>
      <c r="V137" s="2029"/>
      <c r="W137" s="2029"/>
      <c r="X137" s="2029"/>
      <c r="Y137" s="2029"/>
      <c r="Z137" s="2029"/>
      <c r="AA137" s="2029"/>
      <c r="AB137" s="2029"/>
      <c r="AC137" s="2029"/>
      <c r="AD137" s="2029"/>
      <c r="AE137" s="2029"/>
      <c r="AF137" s="2029"/>
      <c r="AG137" s="2029"/>
      <c r="AH137" s="2029"/>
      <c r="AI137" s="2029"/>
      <c r="AJ137" s="2029"/>
      <c r="AK137" s="2029"/>
      <c r="AL137" s="2029"/>
      <c r="AM137" s="2029"/>
      <c r="AN137" s="2029"/>
      <c r="AO137" s="2029"/>
      <c r="AP137" s="2029"/>
      <c r="AQ137" s="2029"/>
      <c r="AR137" s="2029"/>
      <c r="AS137" s="2029"/>
      <c r="AT137" s="2029"/>
      <c r="AU137" s="2029"/>
      <c r="AV137" s="2029"/>
      <c r="AW137" s="2029"/>
      <c r="AX137" s="2029"/>
      <c r="AY137" s="2029"/>
      <c r="AZ137" s="2029"/>
      <c r="BA137" s="2027"/>
      <c r="BB137" s="2030"/>
    </row>
    <row r="138" spans="1:54" s="2060" customFormat="1" ht="30" customHeight="1">
      <c r="A138" s="2026"/>
      <c r="B138" s="2027"/>
      <c r="C138" s="2028"/>
      <c r="D138" s="2029"/>
      <c r="E138" s="2029"/>
      <c r="F138" s="2029"/>
      <c r="G138" s="2029"/>
      <c r="H138" s="2029"/>
      <c r="I138" s="2029"/>
      <c r="J138" s="2029"/>
      <c r="K138" s="2029"/>
      <c r="L138" s="2029"/>
      <c r="M138" s="2029"/>
      <c r="N138" s="2029"/>
      <c r="O138" s="2029"/>
      <c r="P138" s="2027"/>
      <c r="Q138" s="2029"/>
      <c r="R138" s="2029"/>
      <c r="S138" s="2029"/>
      <c r="T138" s="2029"/>
      <c r="U138" s="2029"/>
      <c r="V138" s="2029"/>
      <c r="W138" s="2029"/>
      <c r="X138" s="2029"/>
      <c r="Y138" s="2029"/>
      <c r="Z138" s="2029"/>
      <c r="AA138" s="2029"/>
      <c r="AB138" s="2029"/>
      <c r="AC138" s="2029"/>
      <c r="AD138" s="2029"/>
      <c r="AE138" s="2029"/>
      <c r="AF138" s="2029"/>
      <c r="AG138" s="2029"/>
      <c r="AH138" s="2029"/>
      <c r="AI138" s="2029"/>
      <c r="AJ138" s="2029"/>
      <c r="AK138" s="2029"/>
      <c r="AL138" s="2029"/>
      <c r="AM138" s="2029"/>
      <c r="AN138" s="2029"/>
      <c r="AO138" s="2029"/>
      <c r="AP138" s="2029"/>
      <c r="AQ138" s="2029"/>
      <c r="AR138" s="2029"/>
      <c r="AS138" s="2029"/>
      <c r="AT138" s="2029"/>
      <c r="AU138" s="2029"/>
      <c r="AV138" s="2029"/>
      <c r="AW138" s="2029"/>
      <c r="AX138" s="2029"/>
      <c r="AY138" s="2029"/>
      <c r="AZ138" s="2029"/>
      <c r="BA138" s="2027"/>
      <c r="BB138" s="2030"/>
    </row>
    <row r="139" spans="1:54" s="2060" customFormat="1" ht="30" customHeight="1">
      <c r="A139" s="2026"/>
      <c r="B139" s="2027"/>
      <c r="C139" s="2028"/>
      <c r="D139" s="2029"/>
      <c r="E139" s="2029"/>
      <c r="F139" s="2029"/>
      <c r="G139" s="2029"/>
      <c r="H139" s="2029"/>
      <c r="I139" s="2029"/>
      <c r="J139" s="2029"/>
      <c r="K139" s="2029"/>
      <c r="L139" s="2029"/>
      <c r="M139" s="2029"/>
      <c r="N139" s="2029"/>
      <c r="O139" s="2029"/>
      <c r="P139" s="2027"/>
      <c r="Q139" s="2029"/>
      <c r="R139" s="2029"/>
      <c r="S139" s="2029"/>
      <c r="T139" s="2029"/>
      <c r="U139" s="2029"/>
      <c r="V139" s="2029"/>
      <c r="W139" s="2029"/>
      <c r="X139" s="2029"/>
      <c r="Y139" s="2029"/>
      <c r="Z139" s="2029"/>
      <c r="AA139" s="2029"/>
      <c r="AB139" s="2029"/>
      <c r="AC139" s="2029"/>
      <c r="AD139" s="2029"/>
      <c r="AE139" s="2029"/>
      <c r="AF139" s="2029"/>
      <c r="AG139" s="2029"/>
      <c r="AH139" s="2029"/>
      <c r="AI139" s="2029"/>
      <c r="AJ139" s="2029"/>
      <c r="AK139" s="2029"/>
      <c r="AL139" s="2029"/>
      <c r="AM139" s="2029"/>
      <c r="AN139" s="2029"/>
      <c r="AO139" s="2029"/>
      <c r="AP139" s="2029"/>
      <c r="AQ139" s="2029"/>
      <c r="AR139" s="2029"/>
      <c r="AS139" s="2029"/>
      <c r="AT139" s="2029"/>
      <c r="AU139" s="2029"/>
      <c r="AV139" s="2029"/>
      <c r="AW139" s="2029"/>
      <c r="AX139" s="2029"/>
      <c r="AY139" s="2029"/>
      <c r="AZ139" s="2029"/>
      <c r="BA139" s="2027"/>
      <c r="BB139" s="2030"/>
    </row>
    <row r="140" spans="1:54" s="2060" customFormat="1" ht="30" customHeight="1">
      <c r="A140" s="2026"/>
      <c r="B140" s="2027"/>
      <c r="C140" s="2028"/>
      <c r="D140" s="2029"/>
      <c r="E140" s="2029"/>
      <c r="F140" s="2029"/>
      <c r="G140" s="2029"/>
      <c r="H140" s="2029"/>
      <c r="I140" s="2029"/>
      <c r="J140" s="2029"/>
      <c r="K140" s="2029"/>
      <c r="L140" s="2029"/>
      <c r="M140" s="2029"/>
      <c r="N140" s="2029"/>
      <c r="O140" s="2029"/>
      <c r="P140" s="2027"/>
      <c r="Q140" s="2029"/>
      <c r="R140" s="2029"/>
      <c r="S140" s="2029"/>
      <c r="T140" s="2029"/>
      <c r="U140" s="2029"/>
      <c r="V140" s="2029"/>
      <c r="W140" s="2029"/>
      <c r="X140" s="2029"/>
      <c r="Y140" s="2029"/>
      <c r="Z140" s="2029"/>
      <c r="AA140" s="2029"/>
      <c r="AB140" s="2029"/>
      <c r="AC140" s="2029"/>
      <c r="AD140" s="2029"/>
      <c r="AE140" s="2029"/>
      <c r="AF140" s="2029"/>
      <c r="AG140" s="2029"/>
      <c r="AH140" s="2029"/>
      <c r="AI140" s="2029"/>
      <c r="AJ140" s="2029"/>
      <c r="AK140" s="2029"/>
      <c r="AL140" s="2029"/>
      <c r="AM140" s="2029"/>
      <c r="AN140" s="2029"/>
      <c r="AO140" s="2029"/>
      <c r="AP140" s="2029"/>
      <c r="AQ140" s="2029"/>
      <c r="AR140" s="2029"/>
      <c r="AS140" s="2029"/>
      <c r="AT140" s="2029"/>
      <c r="AU140" s="2029"/>
      <c r="AV140" s="2029"/>
      <c r="AW140" s="2029"/>
      <c r="AX140" s="2029"/>
      <c r="AY140" s="2029"/>
      <c r="AZ140" s="2029"/>
      <c r="BA140" s="2027"/>
      <c r="BB140" s="2030"/>
    </row>
    <row r="141" spans="1:54" s="2060" customFormat="1" ht="30" customHeight="1">
      <c r="A141" s="2026"/>
      <c r="B141" s="2027"/>
      <c r="C141" s="2028"/>
      <c r="D141" s="2029"/>
      <c r="E141" s="2029"/>
      <c r="F141" s="2029"/>
      <c r="G141" s="2029"/>
      <c r="H141" s="2029"/>
      <c r="I141" s="2029"/>
      <c r="J141" s="2029"/>
      <c r="K141" s="2029"/>
      <c r="L141" s="2029"/>
      <c r="M141" s="2029"/>
      <c r="N141" s="2029"/>
      <c r="O141" s="2029"/>
      <c r="P141" s="2027"/>
      <c r="Q141" s="2029"/>
      <c r="R141" s="2029"/>
      <c r="S141" s="2029"/>
      <c r="T141" s="2029"/>
      <c r="U141" s="2029"/>
      <c r="V141" s="2029"/>
      <c r="W141" s="2029"/>
      <c r="X141" s="2029"/>
      <c r="Y141" s="2029"/>
      <c r="Z141" s="2029"/>
      <c r="AA141" s="2029"/>
      <c r="AB141" s="2029"/>
      <c r="AC141" s="2029"/>
      <c r="AD141" s="2029"/>
      <c r="AE141" s="2029"/>
      <c r="AF141" s="2029"/>
      <c r="AG141" s="2029"/>
      <c r="AH141" s="2029"/>
      <c r="AI141" s="2029"/>
      <c r="AJ141" s="2029"/>
      <c r="AK141" s="2029"/>
      <c r="AL141" s="2029"/>
      <c r="AM141" s="2029"/>
      <c r="AN141" s="2029"/>
      <c r="AO141" s="2029"/>
      <c r="AP141" s="2029"/>
      <c r="AQ141" s="2029"/>
      <c r="AR141" s="2029"/>
      <c r="AS141" s="2029"/>
      <c r="AT141" s="2029"/>
      <c r="AU141" s="2029"/>
      <c r="AV141" s="2029"/>
      <c r="AW141" s="2029"/>
      <c r="AX141" s="2029"/>
      <c r="AY141" s="2029"/>
      <c r="AZ141" s="2029"/>
      <c r="BA141" s="2027"/>
      <c r="BB141" s="2030"/>
    </row>
    <row r="142" spans="1:54" s="2060" customFormat="1" ht="30" customHeight="1">
      <c r="A142" s="2026"/>
      <c r="B142" s="2027"/>
      <c r="C142" s="2028"/>
      <c r="D142" s="2029"/>
      <c r="E142" s="2029"/>
      <c r="F142" s="2029"/>
      <c r="G142" s="2029"/>
      <c r="H142" s="2029"/>
      <c r="I142" s="2029"/>
      <c r="J142" s="2029"/>
      <c r="K142" s="2029"/>
      <c r="L142" s="2029"/>
      <c r="M142" s="2029"/>
      <c r="N142" s="2029"/>
      <c r="O142" s="2029"/>
      <c r="P142" s="2027"/>
      <c r="Q142" s="2029"/>
      <c r="R142" s="2029"/>
      <c r="S142" s="2029"/>
      <c r="T142" s="2029"/>
      <c r="U142" s="2029"/>
      <c r="V142" s="2029"/>
      <c r="W142" s="2029"/>
      <c r="X142" s="2029"/>
      <c r="Y142" s="2029"/>
      <c r="Z142" s="2029"/>
      <c r="AA142" s="2029"/>
      <c r="AB142" s="2029"/>
      <c r="AC142" s="2029"/>
      <c r="AD142" s="2029"/>
      <c r="AE142" s="2029"/>
      <c r="AF142" s="2029"/>
      <c r="AG142" s="2029"/>
      <c r="AH142" s="2029"/>
      <c r="AI142" s="2029"/>
      <c r="AJ142" s="2029"/>
      <c r="AK142" s="2029"/>
      <c r="AL142" s="2029"/>
      <c r="AM142" s="2029"/>
      <c r="AN142" s="2029"/>
      <c r="AO142" s="2029"/>
      <c r="AP142" s="2029"/>
      <c r="AQ142" s="2029"/>
      <c r="AR142" s="2029"/>
      <c r="AS142" s="2029"/>
      <c r="AT142" s="2029"/>
      <c r="AU142" s="2029"/>
      <c r="AV142" s="2029"/>
      <c r="AW142" s="2029"/>
      <c r="AX142" s="2029"/>
      <c r="AY142" s="2029"/>
      <c r="AZ142" s="2029"/>
      <c r="BA142" s="2027"/>
      <c r="BB142" s="2030"/>
    </row>
    <row r="143" spans="1:54" s="2060" customFormat="1" ht="30" customHeight="1">
      <c r="A143" s="2026"/>
      <c r="B143" s="2027"/>
      <c r="C143" s="2028"/>
      <c r="D143" s="2029"/>
      <c r="E143" s="2029"/>
      <c r="F143" s="2029"/>
      <c r="G143" s="2029"/>
      <c r="H143" s="2029"/>
      <c r="I143" s="2029"/>
      <c r="J143" s="2029"/>
      <c r="K143" s="2029"/>
      <c r="L143" s="2029"/>
      <c r="M143" s="2029"/>
      <c r="N143" s="2029"/>
      <c r="O143" s="2029"/>
      <c r="P143" s="2027"/>
      <c r="Q143" s="2029"/>
      <c r="R143" s="2029"/>
      <c r="S143" s="2029"/>
      <c r="T143" s="2029"/>
      <c r="U143" s="2029"/>
      <c r="V143" s="2029"/>
      <c r="W143" s="2029"/>
      <c r="X143" s="2029"/>
      <c r="Y143" s="2029"/>
      <c r="Z143" s="2029"/>
      <c r="AA143" s="2029"/>
      <c r="AB143" s="2029"/>
      <c r="AC143" s="2029"/>
      <c r="AD143" s="2029"/>
      <c r="AE143" s="2029"/>
      <c r="AF143" s="2029"/>
      <c r="AG143" s="2029"/>
      <c r="AH143" s="2029"/>
      <c r="AI143" s="2029"/>
      <c r="AJ143" s="2029"/>
      <c r="AK143" s="2029"/>
      <c r="AL143" s="2029"/>
      <c r="AM143" s="2029"/>
      <c r="AN143" s="2029"/>
      <c r="AO143" s="2029"/>
      <c r="AP143" s="2029"/>
      <c r="AQ143" s="2029"/>
      <c r="AR143" s="2029"/>
      <c r="AS143" s="2029"/>
      <c r="AT143" s="2029"/>
      <c r="AU143" s="2029"/>
      <c r="AV143" s="2029"/>
      <c r="AW143" s="2029"/>
      <c r="AX143" s="2029"/>
      <c r="AY143" s="2029"/>
      <c r="AZ143" s="2029"/>
      <c r="BA143" s="2027"/>
      <c r="BB143" s="2030"/>
    </row>
    <row r="144" spans="1:54" s="2060" customFormat="1" ht="30" customHeight="1">
      <c r="A144" s="2026"/>
      <c r="B144" s="2027"/>
      <c r="C144" s="2028"/>
      <c r="D144" s="2029"/>
      <c r="E144" s="2029"/>
      <c r="F144" s="2029"/>
      <c r="G144" s="2029"/>
      <c r="H144" s="2029"/>
      <c r="I144" s="2029"/>
      <c r="J144" s="2029"/>
      <c r="K144" s="2029"/>
      <c r="L144" s="2029"/>
      <c r="M144" s="2029"/>
      <c r="N144" s="2029"/>
      <c r="O144" s="2029"/>
      <c r="P144" s="2027"/>
      <c r="Q144" s="2029"/>
      <c r="R144" s="2029"/>
      <c r="S144" s="2029"/>
      <c r="T144" s="2029"/>
      <c r="U144" s="2029"/>
      <c r="V144" s="2029"/>
      <c r="W144" s="2029"/>
      <c r="X144" s="2029"/>
      <c r="Y144" s="2029"/>
      <c r="Z144" s="2029"/>
      <c r="AA144" s="2029"/>
      <c r="AB144" s="2029"/>
      <c r="AC144" s="2029"/>
      <c r="AD144" s="2029"/>
      <c r="AE144" s="2029"/>
      <c r="AF144" s="2029"/>
      <c r="AG144" s="2029"/>
      <c r="AH144" s="2029"/>
      <c r="AI144" s="2029"/>
      <c r="AJ144" s="2029"/>
      <c r="AK144" s="2029"/>
      <c r="AL144" s="2029"/>
      <c r="AM144" s="2029"/>
      <c r="AN144" s="2029"/>
      <c r="AO144" s="2029"/>
      <c r="AP144" s="2029"/>
      <c r="AQ144" s="2029"/>
      <c r="AR144" s="2029"/>
      <c r="AS144" s="2029"/>
      <c r="AT144" s="2029"/>
      <c r="AU144" s="2029"/>
      <c r="AV144" s="2029"/>
      <c r="AW144" s="2029"/>
      <c r="AX144" s="2029"/>
      <c r="AY144" s="2029"/>
      <c r="AZ144" s="2029"/>
      <c r="BA144" s="2027"/>
      <c r="BB144" s="2030"/>
    </row>
    <row r="145" spans="1:54" s="2060" customFormat="1" ht="30" customHeight="1">
      <c r="A145" s="2026"/>
      <c r="B145" s="2027"/>
      <c r="C145" s="2028"/>
      <c r="D145" s="2029"/>
      <c r="E145" s="2029"/>
      <c r="F145" s="2029"/>
      <c r="G145" s="2029"/>
      <c r="H145" s="2029"/>
      <c r="I145" s="2029"/>
      <c r="J145" s="2029"/>
      <c r="K145" s="2029"/>
      <c r="L145" s="2029"/>
      <c r="M145" s="2029"/>
      <c r="N145" s="2029"/>
      <c r="O145" s="2029"/>
      <c r="P145" s="2027"/>
      <c r="Q145" s="2029"/>
      <c r="R145" s="2029"/>
      <c r="S145" s="2029"/>
      <c r="T145" s="2029"/>
      <c r="U145" s="2029"/>
      <c r="V145" s="2029"/>
      <c r="W145" s="2029"/>
      <c r="X145" s="2029"/>
      <c r="Y145" s="2029"/>
      <c r="Z145" s="2029"/>
      <c r="AA145" s="2029"/>
      <c r="AB145" s="2029"/>
      <c r="AC145" s="2029"/>
      <c r="AD145" s="2029"/>
      <c r="AE145" s="2029"/>
      <c r="AF145" s="2029"/>
      <c r="AG145" s="2029"/>
      <c r="AH145" s="2029"/>
      <c r="AI145" s="2029"/>
      <c r="AJ145" s="2029"/>
      <c r="AK145" s="2029"/>
      <c r="AL145" s="2029"/>
      <c r="AM145" s="2029"/>
      <c r="AN145" s="2029"/>
      <c r="AO145" s="2029"/>
      <c r="AP145" s="2029"/>
      <c r="AQ145" s="2029"/>
      <c r="AR145" s="2029"/>
      <c r="AS145" s="2029"/>
      <c r="AT145" s="2029"/>
      <c r="AU145" s="2029"/>
      <c r="AV145" s="2029"/>
      <c r="AW145" s="2029"/>
      <c r="AX145" s="2029"/>
      <c r="AY145" s="2029"/>
      <c r="AZ145" s="2029"/>
      <c r="BA145" s="2027"/>
      <c r="BB145" s="2030"/>
    </row>
    <row r="146" spans="1:54" s="2060" customFormat="1" ht="30" customHeight="1">
      <c r="A146" s="2026"/>
      <c r="B146" s="2027"/>
      <c r="C146" s="2028"/>
      <c r="D146" s="2029"/>
      <c r="E146" s="2029"/>
      <c r="F146" s="2029"/>
      <c r="G146" s="2029"/>
      <c r="H146" s="2029"/>
      <c r="I146" s="2029"/>
      <c r="J146" s="2029"/>
      <c r="K146" s="2029"/>
      <c r="L146" s="2029"/>
      <c r="M146" s="2029"/>
      <c r="N146" s="2029"/>
      <c r="O146" s="2029"/>
      <c r="P146" s="2027"/>
      <c r="Q146" s="2029"/>
      <c r="R146" s="2029"/>
      <c r="S146" s="2029"/>
      <c r="T146" s="2029"/>
      <c r="U146" s="2029"/>
      <c r="V146" s="2029"/>
      <c r="W146" s="2029"/>
      <c r="X146" s="2029"/>
      <c r="Y146" s="2029"/>
      <c r="Z146" s="2029"/>
      <c r="AA146" s="2029"/>
      <c r="AB146" s="2029"/>
      <c r="AC146" s="2029"/>
      <c r="AD146" s="2029"/>
      <c r="AE146" s="2029"/>
      <c r="AF146" s="2029"/>
      <c r="AG146" s="2029"/>
      <c r="AH146" s="2029"/>
      <c r="AI146" s="2029"/>
      <c r="AJ146" s="2029"/>
      <c r="AK146" s="2029"/>
      <c r="AL146" s="2029"/>
      <c r="AM146" s="2029"/>
      <c r="AN146" s="2029"/>
      <c r="AO146" s="2029"/>
      <c r="AP146" s="2029"/>
      <c r="AQ146" s="2029"/>
      <c r="AR146" s="2029"/>
      <c r="AS146" s="2029"/>
      <c r="AT146" s="2029"/>
      <c r="AU146" s="2029"/>
      <c r="AV146" s="2029"/>
      <c r="AW146" s="2029"/>
      <c r="AX146" s="2029"/>
      <c r="AY146" s="2029"/>
      <c r="AZ146" s="2029"/>
      <c r="BA146" s="2027"/>
      <c r="BB146" s="2030"/>
    </row>
    <row r="147" spans="1:54" s="2060" customFormat="1" ht="30" customHeight="1">
      <c r="A147" s="2026"/>
      <c r="B147" s="2027"/>
      <c r="C147" s="2028"/>
      <c r="D147" s="2029"/>
      <c r="E147" s="2029"/>
      <c r="F147" s="2029"/>
      <c r="G147" s="2029"/>
      <c r="H147" s="2029"/>
      <c r="I147" s="2029"/>
      <c r="J147" s="2029"/>
      <c r="K147" s="2029"/>
      <c r="L147" s="2029"/>
      <c r="M147" s="2029"/>
      <c r="N147" s="2029"/>
      <c r="O147" s="2029"/>
      <c r="P147" s="2027"/>
      <c r="Q147" s="2029"/>
      <c r="R147" s="2029"/>
      <c r="S147" s="2029"/>
      <c r="T147" s="2029"/>
      <c r="U147" s="2029"/>
      <c r="V147" s="2029"/>
      <c r="W147" s="2029"/>
      <c r="X147" s="2029"/>
      <c r="Y147" s="2029"/>
      <c r="Z147" s="2029"/>
      <c r="AA147" s="2029"/>
      <c r="AB147" s="2029"/>
      <c r="AC147" s="2029"/>
      <c r="AD147" s="2029"/>
      <c r="AE147" s="2029"/>
      <c r="AF147" s="2029"/>
      <c r="AG147" s="2029"/>
      <c r="AH147" s="2029"/>
      <c r="AI147" s="2029"/>
      <c r="AJ147" s="2029"/>
      <c r="AK147" s="2029"/>
      <c r="AL147" s="2029"/>
      <c r="AM147" s="2029"/>
      <c r="AN147" s="2029"/>
      <c r="AO147" s="2029"/>
      <c r="AP147" s="2029"/>
      <c r="AQ147" s="2029"/>
      <c r="AR147" s="2029"/>
      <c r="AS147" s="2029"/>
      <c r="AT147" s="2029"/>
      <c r="AU147" s="2029"/>
      <c r="AV147" s="2029"/>
      <c r="AW147" s="2029"/>
      <c r="AX147" s="2029"/>
      <c r="AY147" s="2029"/>
      <c r="AZ147" s="2029"/>
      <c r="BA147" s="2027"/>
      <c r="BB147" s="2030"/>
    </row>
    <row r="148" spans="1:54" s="2060" customFormat="1" ht="30" customHeight="1">
      <c r="A148" s="2026"/>
      <c r="B148" s="2027"/>
      <c r="C148" s="2028"/>
      <c r="D148" s="2029"/>
      <c r="E148" s="2029"/>
      <c r="F148" s="2029"/>
      <c r="G148" s="2029"/>
      <c r="H148" s="2029"/>
      <c r="I148" s="2029"/>
      <c r="J148" s="2029"/>
      <c r="K148" s="2029"/>
      <c r="L148" s="2029"/>
      <c r="M148" s="2029"/>
      <c r="N148" s="2029"/>
      <c r="O148" s="2029"/>
      <c r="P148" s="2027"/>
      <c r="Q148" s="2029"/>
      <c r="R148" s="2029"/>
      <c r="S148" s="2029"/>
      <c r="T148" s="2029"/>
      <c r="U148" s="2029"/>
      <c r="V148" s="2029"/>
      <c r="W148" s="2029"/>
      <c r="X148" s="2029"/>
      <c r="Y148" s="2029"/>
      <c r="Z148" s="2029"/>
      <c r="AA148" s="2029"/>
      <c r="AB148" s="2029"/>
      <c r="AC148" s="2029"/>
      <c r="AD148" s="2029"/>
      <c r="AE148" s="2029"/>
      <c r="AF148" s="2029"/>
      <c r="AG148" s="2029"/>
      <c r="AH148" s="2029"/>
      <c r="AI148" s="2029"/>
      <c r="AJ148" s="2029"/>
      <c r="AK148" s="2029"/>
      <c r="AL148" s="2029"/>
      <c r="AM148" s="2029"/>
      <c r="AN148" s="2029"/>
      <c r="AO148" s="2029"/>
      <c r="AP148" s="2029"/>
      <c r="AQ148" s="2029"/>
      <c r="AR148" s="2029"/>
      <c r="AS148" s="2029"/>
      <c r="AT148" s="2029"/>
      <c r="AU148" s="2029"/>
      <c r="AV148" s="2029"/>
      <c r="AW148" s="2029"/>
      <c r="AX148" s="2029"/>
      <c r="AY148" s="2029"/>
      <c r="AZ148" s="2029"/>
      <c r="BA148" s="2027"/>
      <c r="BB148" s="2030"/>
    </row>
    <row r="149" spans="1:54" s="2060" customFormat="1" ht="30" customHeight="1">
      <c r="A149" s="2026"/>
      <c r="B149" s="2027"/>
      <c r="C149" s="2028"/>
      <c r="D149" s="2029"/>
      <c r="E149" s="2029"/>
      <c r="F149" s="2029"/>
      <c r="G149" s="2029"/>
      <c r="H149" s="2029"/>
      <c r="I149" s="2029"/>
      <c r="J149" s="2029"/>
      <c r="K149" s="2029"/>
      <c r="L149" s="2029"/>
      <c r="M149" s="2029"/>
      <c r="N149" s="2029"/>
      <c r="O149" s="2029"/>
      <c r="P149" s="2027"/>
      <c r="Q149" s="2029"/>
      <c r="R149" s="2029"/>
      <c r="S149" s="2029"/>
      <c r="T149" s="2029"/>
      <c r="U149" s="2029"/>
      <c r="V149" s="2029"/>
      <c r="W149" s="2029"/>
      <c r="X149" s="2029"/>
      <c r="Y149" s="2029"/>
      <c r="Z149" s="2029"/>
      <c r="AA149" s="2029"/>
      <c r="AB149" s="2029"/>
      <c r="AC149" s="2029"/>
      <c r="AD149" s="2029"/>
      <c r="AE149" s="2029"/>
      <c r="AF149" s="2029"/>
      <c r="AG149" s="2029"/>
      <c r="AH149" s="2029"/>
      <c r="AI149" s="2029"/>
      <c r="AJ149" s="2029"/>
      <c r="AK149" s="2029"/>
      <c r="AL149" s="2029"/>
      <c r="AM149" s="2029"/>
      <c r="AN149" s="2029"/>
      <c r="AO149" s="2029"/>
      <c r="AP149" s="2029"/>
      <c r="AQ149" s="2029"/>
      <c r="AR149" s="2029"/>
      <c r="AS149" s="2029"/>
      <c r="AT149" s="2029"/>
      <c r="AU149" s="2029"/>
      <c r="AV149" s="2029"/>
      <c r="AW149" s="2029"/>
      <c r="AX149" s="2029"/>
      <c r="AY149" s="2029"/>
      <c r="AZ149" s="2029"/>
      <c r="BA149" s="2027"/>
      <c r="BB149" s="2030"/>
    </row>
    <row r="150" spans="1:54" s="2060" customFormat="1" ht="30" customHeight="1">
      <c r="A150" s="2026"/>
      <c r="B150" s="2027"/>
      <c r="C150" s="2028"/>
      <c r="D150" s="2029"/>
      <c r="E150" s="2029"/>
      <c r="F150" s="2029"/>
      <c r="G150" s="2029"/>
      <c r="H150" s="2029"/>
      <c r="I150" s="2029"/>
      <c r="J150" s="2029"/>
      <c r="K150" s="2029"/>
      <c r="L150" s="2029"/>
      <c r="M150" s="2029"/>
      <c r="N150" s="2029"/>
      <c r="O150" s="2029"/>
      <c r="P150" s="2027"/>
      <c r="Q150" s="2029"/>
      <c r="R150" s="2029"/>
      <c r="S150" s="2029"/>
      <c r="T150" s="2029"/>
      <c r="U150" s="2029"/>
      <c r="V150" s="2029"/>
      <c r="W150" s="2029"/>
      <c r="X150" s="2029"/>
      <c r="Y150" s="2029"/>
      <c r="Z150" s="2029"/>
      <c r="AA150" s="2029"/>
      <c r="AB150" s="2029"/>
      <c r="AC150" s="2029"/>
      <c r="AD150" s="2029"/>
      <c r="AE150" s="2029"/>
      <c r="AF150" s="2029"/>
      <c r="AG150" s="2029"/>
      <c r="AH150" s="2029"/>
      <c r="AI150" s="2029"/>
      <c r="AJ150" s="2029"/>
      <c r="AK150" s="2029"/>
      <c r="AL150" s="2029"/>
      <c r="AM150" s="2029"/>
      <c r="AN150" s="2029"/>
      <c r="AO150" s="2029"/>
      <c r="AP150" s="2029"/>
      <c r="AQ150" s="2029"/>
      <c r="AR150" s="2029"/>
      <c r="AS150" s="2029"/>
      <c r="AT150" s="2029"/>
      <c r="AU150" s="2029"/>
      <c r="AV150" s="2029"/>
      <c r="AW150" s="2029"/>
      <c r="AX150" s="2029"/>
      <c r="AY150" s="2029"/>
      <c r="AZ150" s="2029"/>
      <c r="BA150" s="2027"/>
      <c r="BB150" s="2030"/>
    </row>
    <row r="151" spans="1:54" s="2060" customFormat="1" ht="30" customHeight="1">
      <c r="A151" s="2026"/>
      <c r="B151" s="2027"/>
      <c r="C151" s="2028"/>
      <c r="D151" s="2029"/>
      <c r="E151" s="2029"/>
      <c r="F151" s="2029"/>
      <c r="G151" s="2029"/>
      <c r="H151" s="2029"/>
      <c r="I151" s="2029"/>
      <c r="J151" s="2029"/>
      <c r="K151" s="2029"/>
      <c r="L151" s="2029"/>
      <c r="M151" s="2029"/>
      <c r="N151" s="2029"/>
      <c r="O151" s="2029"/>
      <c r="P151" s="2027"/>
      <c r="Q151" s="2029"/>
      <c r="R151" s="2029"/>
      <c r="S151" s="2029"/>
      <c r="T151" s="2029"/>
      <c r="U151" s="2029"/>
      <c r="V151" s="2029"/>
      <c r="W151" s="2029"/>
      <c r="X151" s="2029"/>
      <c r="Y151" s="2029"/>
      <c r="Z151" s="2029"/>
      <c r="AA151" s="2029"/>
      <c r="AB151" s="2029"/>
      <c r="AC151" s="2029"/>
      <c r="AD151" s="2029"/>
      <c r="AE151" s="2029"/>
      <c r="AF151" s="2029"/>
      <c r="AG151" s="2029"/>
      <c r="AH151" s="2029"/>
      <c r="AI151" s="2029"/>
      <c r="AJ151" s="2029"/>
      <c r="AK151" s="2029"/>
      <c r="AL151" s="2029"/>
      <c r="AM151" s="2029"/>
      <c r="AN151" s="2029"/>
      <c r="AO151" s="2029"/>
      <c r="AP151" s="2029"/>
      <c r="AQ151" s="2029"/>
      <c r="AR151" s="2029"/>
      <c r="AS151" s="2029"/>
      <c r="AT151" s="2029"/>
      <c r="AU151" s="2029"/>
      <c r="AV151" s="2029"/>
      <c r="AW151" s="2029"/>
      <c r="AX151" s="2029"/>
      <c r="AY151" s="2029"/>
      <c r="AZ151" s="2029"/>
      <c r="BA151" s="2027"/>
      <c r="BB151" s="2030"/>
    </row>
    <row r="152" spans="1:54" s="2060" customFormat="1" ht="30" customHeight="1">
      <c r="A152" s="2026"/>
      <c r="B152" s="2027"/>
      <c r="C152" s="2028"/>
      <c r="D152" s="2029"/>
      <c r="E152" s="2029"/>
      <c r="F152" s="2029"/>
      <c r="G152" s="2029"/>
      <c r="H152" s="2029"/>
      <c r="I152" s="2029"/>
      <c r="J152" s="2029"/>
      <c r="K152" s="2029"/>
      <c r="L152" s="2029"/>
      <c r="M152" s="2029"/>
      <c r="N152" s="2029"/>
      <c r="O152" s="2029"/>
      <c r="P152" s="2027"/>
      <c r="Q152" s="2029"/>
      <c r="R152" s="2029"/>
      <c r="S152" s="2029"/>
      <c r="T152" s="2029"/>
      <c r="U152" s="2029"/>
      <c r="V152" s="2029"/>
      <c r="W152" s="2029"/>
      <c r="X152" s="2029"/>
      <c r="Y152" s="2029"/>
      <c r="Z152" s="2029"/>
      <c r="AA152" s="2029"/>
      <c r="AB152" s="2029"/>
      <c r="AC152" s="2029"/>
      <c r="AD152" s="2029"/>
      <c r="AE152" s="2029"/>
      <c r="AF152" s="2029"/>
      <c r="AG152" s="2029"/>
      <c r="AH152" s="2029"/>
      <c r="AI152" s="2029"/>
      <c r="AJ152" s="2029"/>
      <c r="AK152" s="2029"/>
      <c r="AL152" s="2029"/>
      <c r="AM152" s="2029"/>
      <c r="AN152" s="2029"/>
      <c r="AO152" s="2029"/>
      <c r="AP152" s="2029"/>
      <c r="AQ152" s="2029"/>
      <c r="AR152" s="2029"/>
      <c r="AS152" s="2029"/>
      <c r="AT152" s="2029"/>
      <c r="AU152" s="2029"/>
      <c r="AV152" s="2029"/>
      <c r="AW152" s="2029"/>
      <c r="AX152" s="2029"/>
      <c r="AY152" s="2029"/>
      <c r="AZ152" s="2029"/>
      <c r="BA152" s="2027"/>
      <c r="BB152" s="2030"/>
    </row>
    <row r="153" spans="1:54" s="2060" customFormat="1" ht="30" customHeight="1">
      <c r="A153" s="2026"/>
      <c r="B153" s="2027"/>
      <c r="C153" s="2028"/>
      <c r="D153" s="2029"/>
      <c r="E153" s="2029"/>
      <c r="F153" s="2029"/>
      <c r="G153" s="2029"/>
      <c r="H153" s="2029"/>
      <c r="I153" s="2029"/>
      <c r="J153" s="2029"/>
      <c r="K153" s="2029"/>
      <c r="L153" s="2029"/>
      <c r="M153" s="2029"/>
      <c r="N153" s="2029"/>
      <c r="O153" s="2029"/>
      <c r="P153" s="2027"/>
      <c r="Q153" s="2029"/>
      <c r="R153" s="2029"/>
      <c r="S153" s="2029"/>
      <c r="T153" s="2029"/>
      <c r="U153" s="2029"/>
      <c r="V153" s="2029"/>
      <c r="W153" s="2029"/>
      <c r="X153" s="2029"/>
      <c r="Y153" s="2029"/>
      <c r="Z153" s="2029"/>
      <c r="AA153" s="2029"/>
      <c r="AB153" s="2029"/>
      <c r="AC153" s="2029"/>
      <c r="AD153" s="2029"/>
      <c r="AE153" s="2029"/>
      <c r="AF153" s="2029"/>
      <c r="AG153" s="2029"/>
      <c r="AH153" s="2029"/>
      <c r="AI153" s="2029"/>
      <c r="AJ153" s="2029"/>
      <c r="AK153" s="2029"/>
      <c r="AL153" s="2029"/>
      <c r="AM153" s="2029"/>
      <c r="AN153" s="2029"/>
      <c r="AO153" s="2029"/>
      <c r="AP153" s="2029"/>
      <c r="AQ153" s="2029"/>
      <c r="AR153" s="2029"/>
      <c r="AS153" s="2029"/>
      <c r="AT153" s="2029"/>
      <c r="AU153" s="2029"/>
      <c r="AV153" s="2029"/>
      <c r="AW153" s="2029"/>
      <c r="AX153" s="2029"/>
      <c r="AY153" s="2029"/>
      <c r="AZ153" s="2029"/>
      <c r="BA153" s="2027"/>
      <c r="BB153" s="2030"/>
    </row>
    <row r="154" spans="1:54" s="2060" customFormat="1" ht="30" customHeight="1">
      <c r="A154" s="2026"/>
      <c r="B154" s="2027"/>
      <c r="C154" s="2028"/>
      <c r="D154" s="2029"/>
      <c r="E154" s="2029"/>
      <c r="F154" s="2029"/>
      <c r="G154" s="2029"/>
      <c r="H154" s="2029"/>
      <c r="I154" s="2029"/>
      <c r="J154" s="2029"/>
      <c r="K154" s="2029"/>
      <c r="L154" s="2029"/>
      <c r="M154" s="2029"/>
      <c r="N154" s="2029"/>
      <c r="O154" s="2029"/>
      <c r="P154" s="2027"/>
      <c r="Q154" s="2029"/>
      <c r="R154" s="2029"/>
      <c r="S154" s="2029"/>
      <c r="T154" s="2029"/>
      <c r="U154" s="2029"/>
      <c r="V154" s="2029"/>
      <c r="W154" s="2029"/>
      <c r="X154" s="2029"/>
      <c r="Y154" s="2029"/>
      <c r="Z154" s="2029"/>
      <c r="AA154" s="2029"/>
      <c r="AB154" s="2029"/>
      <c r="AC154" s="2029"/>
      <c r="AD154" s="2029"/>
      <c r="AE154" s="2029"/>
      <c r="AF154" s="2029"/>
      <c r="AG154" s="2029"/>
      <c r="AH154" s="2029"/>
      <c r="AI154" s="2029"/>
      <c r="AJ154" s="2029"/>
      <c r="AK154" s="2029"/>
      <c r="AL154" s="2029"/>
      <c r="AM154" s="2029"/>
      <c r="AN154" s="2029"/>
      <c r="AO154" s="2029"/>
      <c r="AP154" s="2029"/>
      <c r="AQ154" s="2029"/>
      <c r="AR154" s="2029"/>
      <c r="AS154" s="2029"/>
      <c r="AT154" s="2029"/>
      <c r="AU154" s="2029"/>
      <c r="AV154" s="2029"/>
      <c r="AW154" s="2029"/>
      <c r="AX154" s="2029"/>
      <c r="AY154" s="2029"/>
      <c r="AZ154" s="2029"/>
      <c r="BA154" s="2027"/>
      <c r="BB154" s="2030"/>
    </row>
    <row r="155" spans="1:54" s="2060" customFormat="1" ht="30" customHeight="1">
      <c r="A155" s="2026"/>
      <c r="B155" s="2027"/>
      <c r="C155" s="2028"/>
      <c r="D155" s="2029"/>
      <c r="E155" s="2029"/>
      <c r="F155" s="2029"/>
      <c r="G155" s="2029"/>
      <c r="H155" s="2029"/>
      <c r="I155" s="2029"/>
      <c r="J155" s="2029"/>
      <c r="K155" s="2029"/>
      <c r="L155" s="2029"/>
      <c r="M155" s="2029"/>
      <c r="N155" s="2029"/>
      <c r="O155" s="2029"/>
      <c r="P155" s="2027"/>
      <c r="Q155" s="2029"/>
      <c r="R155" s="2029"/>
      <c r="S155" s="2029"/>
      <c r="T155" s="2029"/>
      <c r="U155" s="2029"/>
      <c r="V155" s="2029"/>
      <c r="W155" s="2029"/>
      <c r="X155" s="2029"/>
      <c r="Y155" s="2029"/>
      <c r="Z155" s="2029"/>
      <c r="AA155" s="2029"/>
      <c r="AB155" s="2029"/>
      <c r="AC155" s="2029"/>
      <c r="AD155" s="2029"/>
      <c r="AE155" s="2029"/>
      <c r="AF155" s="2029"/>
      <c r="AG155" s="2029"/>
      <c r="AH155" s="2029"/>
      <c r="AI155" s="2029"/>
      <c r="AJ155" s="2029"/>
      <c r="AK155" s="2029"/>
      <c r="AL155" s="2029"/>
      <c r="AM155" s="2029"/>
      <c r="AN155" s="2029"/>
      <c r="AO155" s="2029"/>
      <c r="AP155" s="2029"/>
      <c r="AQ155" s="2029"/>
      <c r="AR155" s="2029"/>
      <c r="AS155" s="2029"/>
      <c r="AT155" s="2029"/>
      <c r="AU155" s="2029"/>
      <c r="AV155" s="2029"/>
      <c r="AW155" s="2029"/>
      <c r="AX155" s="2029"/>
      <c r="AY155" s="2029"/>
      <c r="AZ155" s="2029"/>
      <c r="BA155" s="2027"/>
      <c r="BB155" s="2030"/>
    </row>
    <row r="156" spans="1:54" s="2060" customFormat="1" ht="30" customHeight="1">
      <c r="A156" s="2026"/>
      <c r="B156" s="2027"/>
      <c r="C156" s="2028"/>
      <c r="D156" s="2029"/>
      <c r="E156" s="2029"/>
      <c r="F156" s="2029"/>
      <c r="G156" s="2029"/>
      <c r="H156" s="2029"/>
      <c r="I156" s="2029"/>
      <c r="J156" s="2029"/>
      <c r="K156" s="2029"/>
      <c r="L156" s="2029"/>
      <c r="M156" s="2029"/>
      <c r="N156" s="2029"/>
      <c r="O156" s="2029"/>
      <c r="P156" s="2027"/>
      <c r="Q156" s="2029"/>
      <c r="R156" s="2029"/>
      <c r="S156" s="2029"/>
      <c r="T156" s="2029"/>
      <c r="U156" s="2029"/>
      <c r="V156" s="2029"/>
      <c r="W156" s="2029"/>
      <c r="X156" s="2029"/>
      <c r="Y156" s="2029"/>
      <c r="Z156" s="2029"/>
      <c r="AA156" s="2029"/>
      <c r="AB156" s="2029"/>
      <c r="AC156" s="2029"/>
      <c r="AD156" s="2029"/>
      <c r="AE156" s="2029"/>
      <c r="AF156" s="2029"/>
      <c r="AG156" s="2029"/>
      <c r="AH156" s="2029"/>
      <c r="AI156" s="2029"/>
      <c r="AJ156" s="2029"/>
      <c r="AK156" s="2029"/>
      <c r="AL156" s="2029"/>
      <c r="AM156" s="2029"/>
      <c r="AN156" s="2029"/>
      <c r="AO156" s="2029"/>
      <c r="AP156" s="2029"/>
      <c r="AQ156" s="2029"/>
      <c r="AR156" s="2029"/>
      <c r="AS156" s="2029"/>
      <c r="AT156" s="2029"/>
      <c r="AU156" s="2029"/>
      <c r="AV156" s="2029"/>
      <c r="AW156" s="2029"/>
      <c r="AX156" s="2029"/>
      <c r="AY156" s="2029"/>
      <c r="AZ156" s="2029"/>
      <c r="BA156" s="2027"/>
      <c r="BB156" s="2030"/>
    </row>
    <row r="157" spans="1:54" s="2060" customFormat="1" ht="30" customHeight="1">
      <c r="A157" s="2026"/>
      <c r="B157" s="2027"/>
      <c r="C157" s="2028"/>
      <c r="D157" s="2029"/>
      <c r="E157" s="2029"/>
      <c r="F157" s="2029"/>
      <c r="G157" s="2029"/>
      <c r="H157" s="2029"/>
      <c r="I157" s="2029"/>
      <c r="J157" s="2029"/>
      <c r="K157" s="2029"/>
      <c r="L157" s="2029"/>
      <c r="M157" s="2029"/>
      <c r="N157" s="2029"/>
      <c r="O157" s="2029"/>
      <c r="P157" s="2027"/>
      <c r="Q157" s="2029"/>
      <c r="R157" s="2029"/>
      <c r="S157" s="2029"/>
      <c r="T157" s="2029"/>
      <c r="U157" s="2029"/>
      <c r="V157" s="2029"/>
      <c r="W157" s="2029"/>
      <c r="X157" s="2029"/>
      <c r="Y157" s="2029"/>
      <c r="Z157" s="2029"/>
      <c r="AA157" s="2029"/>
      <c r="AB157" s="2029"/>
      <c r="AC157" s="2029"/>
      <c r="AD157" s="2029"/>
      <c r="AE157" s="2029"/>
      <c r="AF157" s="2029"/>
      <c r="AG157" s="2029"/>
      <c r="AH157" s="2029"/>
      <c r="AI157" s="2029"/>
      <c r="AJ157" s="2029"/>
      <c r="AK157" s="2029"/>
      <c r="AL157" s="2029"/>
      <c r="AM157" s="2029"/>
      <c r="AN157" s="2029"/>
      <c r="AO157" s="2029"/>
      <c r="AP157" s="2029"/>
      <c r="AQ157" s="2029"/>
      <c r="AR157" s="2029"/>
      <c r="AS157" s="2029"/>
      <c r="AT157" s="2029"/>
      <c r="AU157" s="2029"/>
      <c r="AV157" s="2029"/>
      <c r="AW157" s="2029"/>
      <c r="AX157" s="2029"/>
      <c r="AY157" s="2029"/>
      <c r="AZ157" s="2029"/>
      <c r="BA157" s="2027"/>
      <c r="BB157" s="2030"/>
    </row>
    <row r="158" spans="1:54" s="2060" customFormat="1" ht="30" customHeight="1">
      <c r="A158" s="2026"/>
      <c r="B158" s="2027"/>
      <c r="C158" s="2028"/>
      <c r="D158" s="2029"/>
      <c r="E158" s="2029"/>
      <c r="F158" s="2029"/>
      <c r="G158" s="2029"/>
      <c r="H158" s="2029"/>
      <c r="I158" s="2029"/>
      <c r="J158" s="2029"/>
      <c r="K158" s="2029"/>
      <c r="L158" s="2029"/>
      <c r="M158" s="2029"/>
      <c r="N158" s="2029"/>
      <c r="O158" s="2029"/>
      <c r="P158" s="2027"/>
      <c r="Q158" s="2029"/>
      <c r="R158" s="2029"/>
      <c r="S158" s="2029"/>
      <c r="T158" s="2029"/>
      <c r="U158" s="2029"/>
      <c r="V158" s="2029"/>
      <c r="W158" s="2029"/>
      <c r="X158" s="2029"/>
      <c r="Y158" s="2029"/>
      <c r="Z158" s="2029"/>
      <c r="AA158" s="2029"/>
      <c r="AB158" s="2029"/>
      <c r="AC158" s="2029"/>
      <c r="AD158" s="2029"/>
      <c r="AE158" s="2029"/>
      <c r="AF158" s="2029"/>
      <c r="AG158" s="2029"/>
      <c r="AH158" s="2029"/>
      <c r="AI158" s="2029"/>
      <c r="AJ158" s="2029"/>
      <c r="AK158" s="2029"/>
      <c r="AL158" s="2029"/>
      <c r="AM158" s="2029"/>
      <c r="AN158" s="2029"/>
      <c r="AO158" s="2029"/>
      <c r="AP158" s="2029"/>
      <c r="AQ158" s="2029"/>
      <c r="AR158" s="2029"/>
      <c r="AS158" s="2029"/>
      <c r="AT158" s="2029"/>
      <c r="AU158" s="2029"/>
      <c r="AV158" s="2029"/>
      <c r="AW158" s="2029"/>
      <c r="AX158" s="2029"/>
      <c r="AY158" s="2029"/>
      <c r="AZ158" s="2029"/>
      <c r="BA158" s="2027"/>
      <c r="BB158" s="2030"/>
    </row>
    <row r="159" spans="1:54" s="2060" customFormat="1" ht="30" customHeight="1">
      <c r="A159" s="2026"/>
      <c r="B159" s="2027"/>
      <c r="C159" s="2028"/>
      <c r="D159" s="2029"/>
      <c r="E159" s="2029"/>
      <c r="F159" s="2029"/>
      <c r="G159" s="2029"/>
      <c r="H159" s="2029"/>
      <c r="I159" s="2029"/>
      <c r="J159" s="2029"/>
      <c r="K159" s="2029"/>
      <c r="L159" s="2029"/>
      <c r="M159" s="2029"/>
      <c r="N159" s="2029"/>
      <c r="O159" s="2029"/>
      <c r="P159" s="2027"/>
      <c r="Q159" s="2029"/>
      <c r="R159" s="2029"/>
      <c r="S159" s="2029"/>
      <c r="T159" s="2029"/>
      <c r="U159" s="2029"/>
      <c r="V159" s="2029"/>
      <c r="W159" s="2029"/>
      <c r="X159" s="2029"/>
      <c r="Y159" s="2029"/>
      <c r="Z159" s="2029"/>
      <c r="AA159" s="2029"/>
      <c r="AB159" s="2029"/>
      <c r="AC159" s="2029"/>
      <c r="AD159" s="2029"/>
      <c r="AE159" s="2029"/>
      <c r="AF159" s="2029"/>
      <c r="AG159" s="2029"/>
      <c r="AH159" s="2029"/>
      <c r="AI159" s="2029"/>
      <c r="AJ159" s="2029"/>
      <c r="AK159" s="2029"/>
      <c r="AL159" s="2029"/>
      <c r="AM159" s="2029"/>
      <c r="AN159" s="2029"/>
      <c r="AO159" s="2029"/>
      <c r="AP159" s="2029"/>
      <c r="AQ159" s="2029"/>
      <c r="AR159" s="2029"/>
      <c r="AS159" s="2029"/>
      <c r="AT159" s="2029"/>
      <c r="AU159" s="2029"/>
      <c r="AV159" s="2029"/>
      <c r="AW159" s="2029"/>
      <c r="AX159" s="2029"/>
      <c r="AY159" s="2029"/>
      <c r="AZ159" s="2029"/>
      <c r="BA159" s="2027"/>
      <c r="BB159" s="2030"/>
    </row>
    <row r="160" spans="1:54" s="2060" customFormat="1" ht="30" customHeight="1">
      <c r="A160" s="2026"/>
      <c r="B160" s="2027"/>
      <c r="C160" s="2028"/>
      <c r="D160" s="2029"/>
      <c r="E160" s="2029"/>
      <c r="F160" s="2029"/>
      <c r="G160" s="2029"/>
      <c r="H160" s="2029"/>
      <c r="I160" s="2029"/>
      <c r="J160" s="2029"/>
      <c r="K160" s="2029"/>
      <c r="L160" s="2029"/>
      <c r="M160" s="2029"/>
      <c r="N160" s="2029"/>
      <c r="O160" s="2029"/>
      <c r="P160" s="2027"/>
      <c r="Q160" s="2029"/>
      <c r="R160" s="2029"/>
      <c r="S160" s="2029"/>
      <c r="T160" s="2029"/>
      <c r="U160" s="2029"/>
      <c r="V160" s="2029"/>
      <c r="W160" s="2029"/>
      <c r="X160" s="2029"/>
      <c r="Y160" s="2029"/>
      <c r="Z160" s="2029"/>
      <c r="AA160" s="2029"/>
      <c r="AB160" s="2029"/>
      <c r="AC160" s="2029"/>
      <c r="AD160" s="2029"/>
      <c r="AE160" s="2029"/>
      <c r="AF160" s="2029"/>
      <c r="AG160" s="2029"/>
      <c r="AH160" s="2029"/>
      <c r="AI160" s="2029"/>
      <c r="AJ160" s="2029"/>
      <c r="AK160" s="2029"/>
      <c r="AL160" s="2029"/>
      <c r="AM160" s="2029"/>
      <c r="AN160" s="2029"/>
      <c r="AO160" s="2029"/>
      <c r="AP160" s="2029"/>
      <c r="AQ160" s="2029"/>
      <c r="AR160" s="2029"/>
      <c r="AS160" s="2029"/>
      <c r="AT160" s="2029"/>
      <c r="AU160" s="2029"/>
      <c r="AV160" s="2029"/>
      <c r="AW160" s="2029"/>
      <c r="AX160" s="2029"/>
      <c r="AY160" s="2029"/>
      <c r="AZ160" s="2029"/>
      <c r="BA160" s="2027"/>
      <c r="BB160" s="2030"/>
    </row>
    <row r="161" spans="1:54" s="2060" customFormat="1" ht="30" customHeight="1">
      <c r="A161" s="2026"/>
      <c r="B161" s="2027"/>
      <c r="C161" s="2028"/>
      <c r="D161" s="2029"/>
      <c r="E161" s="2029"/>
      <c r="F161" s="2029"/>
      <c r="G161" s="2029"/>
      <c r="H161" s="2029"/>
      <c r="I161" s="2029"/>
      <c r="J161" s="2029"/>
      <c r="K161" s="2029"/>
      <c r="L161" s="2029"/>
      <c r="M161" s="2029"/>
      <c r="N161" s="2029"/>
      <c r="O161" s="2029"/>
      <c r="P161" s="2027"/>
      <c r="Q161" s="2029"/>
      <c r="R161" s="2029"/>
      <c r="S161" s="2029"/>
      <c r="T161" s="2029"/>
      <c r="U161" s="2029"/>
      <c r="V161" s="2029"/>
      <c r="W161" s="2029"/>
      <c r="X161" s="2029"/>
      <c r="Y161" s="2029"/>
      <c r="Z161" s="2029"/>
      <c r="AA161" s="2029"/>
      <c r="AB161" s="2029"/>
      <c r="AC161" s="2029"/>
      <c r="AD161" s="2029"/>
      <c r="AE161" s="2029"/>
      <c r="AF161" s="2029"/>
      <c r="AG161" s="2029"/>
      <c r="AH161" s="2029"/>
      <c r="AI161" s="2029"/>
      <c r="AJ161" s="2029"/>
      <c r="AK161" s="2029"/>
      <c r="AL161" s="2029"/>
      <c r="AM161" s="2029"/>
      <c r="AN161" s="2029"/>
      <c r="AO161" s="2029"/>
      <c r="AP161" s="2029"/>
      <c r="AQ161" s="2029"/>
      <c r="AR161" s="2029"/>
      <c r="AS161" s="2029"/>
      <c r="AT161" s="2029"/>
      <c r="AU161" s="2029"/>
      <c r="AV161" s="2029"/>
      <c r="AW161" s="2029"/>
      <c r="AX161" s="2029"/>
      <c r="AY161" s="2029"/>
      <c r="AZ161" s="2029"/>
      <c r="BA161" s="2027"/>
      <c r="BB161" s="2030"/>
    </row>
    <row r="162" spans="1:54" s="2060" customFormat="1" ht="30" customHeight="1">
      <c r="A162" s="2026"/>
      <c r="B162" s="2027"/>
      <c r="C162" s="2028"/>
      <c r="D162" s="2029"/>
      <c r="E162" s="2029"/>
      <c r="F162" s="2029"/>
      <c r="G162" s="2029"/>
      <c r="H162" s="2029"/>
      <c r="I162" s="2029"/>
      <c r="J162" s="2029"/>
      <c r="K162" s="2029"/>
      <c r="L162" s="2029"/>
      <c r="M162" s="2029"/>
      <c r="N162" s="2029"/>
      <c r="O162" s="2029"/>
      <c r="P162" s="2027"/>
      <c r="Q162" s="2029"/>
      <c r="R162" s="2029"/>
      <c r="S162" s="2029"/>
      <c r="T162" s="2029"/>
      <c r="U162" s="2029"/>
      <c r="V162" s="2029"/>
      <c r="W162" s="2029"/>
      <c r="X162" s="2029"/>
      <c r="Y162" s="2029"/>
      <c r="Z162" s="2029"/>
      <c r="AA162" s="2029"/>
      <c r="AB162" s="2029"/>
      <c r="AC162" s="2029"/>
      <c r="AD162" s="2029"/>
      <c r="AE162" s="2029"/>
      <c r="AF162" s="2029"/>
      <c r="AG162" s="2029"/>
      <c r="AH162" s="2029"/>
      <c r="AI162" s="2029"/>
      <c r="AJ162" s="2029"/>
      <c r="AK162" s="2029"/>
      <c r="AL162" s="2029"/>
      <c r="AM162" s="2029"/>
      <c r="AN162" s="2029"/>
      <c r="AO162" s="2029"/>
      <c r="AP162" s="2029"/>
      <c r="AQ162" s="2029"/>
      <c r="AR162" s="2029"/>
      <c r="AS162" s="2029"/>
      <c r="AT162" s="2029"/>
      <c r="AU162" s="2029"/>
      <c r="AV162" s="2029"/>
      <c r="AW162" s="2029"/>
      <c r="AX162" s="2029"/>
      <c r="AY162" s="2029"/>
      <c r="AZ162" s="2029"/>
      <c r="BA162" s="2027"/>
      <c r="BB162" s="2030"/>
    </row>
    <row r="163" spans="1:54" s="2060" customFormat="1" ht="30" customHeight="1">
      <c r="A163" s="2026"/>
      <c r="B163" s="2027"/>
      <c r="C163" s="2028"/>
      <c r="D163" s="2029"/>
      <c r="E163" s="2029"/>
      <c r="F163" s="2029"/>
      <c r="G163" s="2029"/>
      <c r="H163" s="2029"/>
      <c r="I163" s="2029"/>
      <c r="J163" s="2029"/>
      <c r="K163" s="2029"/>
      <c r="L163" s="2029"/>
      <c r="M163" s="2029"/>
      <c r="N163" s="2029"/>
      <c r="O163" s="2029"/>
      <c r="P163" s="2027"/>
      <c r="Q163" s="2029"/>
      <c r="R163" s="2029"/>
      <c r="S163" s="2029"/>
      <c r="T163" s="2029"/>
      <c r="U163" s="2029"/>
      <c r="V163" s="2029"/>
      <c r="W163" s="2029"/>
      <c r="X163" s="2029"/>
      <c r="Y163" s="2029"/>
      <c r="Z163" s="2029"/>
      <c r="AA163" s="2029"/>
      <c r="AB163" s="2029"/>
      <c r="AC163" s="2029"/>
      <c r="AD163" s="2029"/>
      <c r="AE163" s="2029"/>
      <c r="AF163" s="2029"/>
      <c r="AG163" s="2029"/>
      <c r="AH163" s="2029"/>
      <c r="AI163" s="2029"/>
      <c r="AJ163" s="2029"/>
      <c r="AK163" s="2029"/>
      <c r="AL163" s="2029"/>
      <c r="AM163" s="2029"/>
      <c r="AN163" s="2029"/>
      <c r="AO163" s="2029"/>
      <c r="AP163" s="2029"/>
      <c r="AQ163" s="2029"/>
      <c r="AR163" s="2029"/>
      <c r="AS163" s="2029"/>
      <c r="AT163" s="2029"/>
      <c r="AU163" s="2029"/>
      <c r="AV163" s="2029"/>
      <c r="AW163" s="2029"/>
      <c r="AX163" s="2029"/>
      <c r="AY163" s="2029"/>
      <c r="AZ163" s="2029"/>
      <c r="BA163" s="2027"/>
      <c r="BB163" s="2030"/>
    </row>
    <row r="164" spans="1:54" s="2060" customFormat="1" ht="30" customHeight="1">
      <c r="A164" s="2026"/>
      <c r="B164" s="2027"/>
      <c r="C164" s="2028"/>
      <c r="D164" s="2029"/>
      <c r="E164" s="2029"/>
      <c r="F164" s="2029"/>
      <c r="G164" s="2029"/>
      <c r="H164" s="2029"/>
      <c r="I164" s="2029"/>
      <c r="J164" s="2029"/>
      <c r="K164" s="2029"/>
      <c r="L164" s="2029"/>
      <c r="M164" s="2029"/>
      <c r="N164" s="2029"/>
      <c r="O164" s="2029"/>
      <c r="P164" s="2027"/>
      <c r="Q164" s="2029"/>
      <c r="R164" s="2029"/>
      <c r="S164" s="2029"/>
      <c r="T164" s="2029"/>
      <c r="U164" s="2029"/>
      <c r="V164" s="2029"/>
      <c r="W164" s="2029"/>
      <c r="X164" s="2029"/>
      <c r="Y164" s="2029"/>
      <c r="Z164" s="2029"/>
      <c r="AA164" s="2029"/>
      <c r="AB164" s="2029"/>
      <c r="AC164" s="2029"/>
      <c r="AD164" s="2029"/>
      <c r="AE164" s="2029"/>
      <c r="AF164" s="2029"/>
      <c r="AG164" s="2029"/>
      <c r="AH164" s="2029"/>
      <c r="AI164" s="2029"/>
      <c r="AJ164" s="2029"/>
      <c r="AK164" s="2029"/>
      <c r="AL164" s="2029"/>
      <c r="AM164" s="2029"/>
      <c r="AN164" s="2029"/>
      <c r="AO164" s="2029"/>
      <c r="AP164" s="2029"/>
      <c r="AQ164" s="2029"/>
      <c r="AR164" s="2029"/>
      <c r="AS164" s="2029"/>
      <c r="AT164" s="2029"/>
      <c r="AU164" s="2029"/>
      <c r="AV164" s="2029"/>
      <c r="AW164" s="2029"/>
      <c r="AX164" s="2029"/>
      <c r="AY164" s="2029"/>
      <c r="AZ164" s="2029"/>
      <c r="BA164" s="2027"/>
      <c r="BB164" s="2030"/>
    </row>
    <row r="165" spans="1:54" s="2060" customFormat="1" ht="30" customHeight="1">
      <c r="A165" s="2026"/>
      <c r="B165" s="2027"/>
      <c r="C165" s="2028"/>
      <c r="D165" s="2029"/>
      <c r="E165" s="2029"/>
      <c r="F165" s="2029"/>
      <c r="G165" s="2029"/>
      <c r="H165" s="2029"/>
      <c r="I165" s="2029"/>
      <c r="J165" s="2029"/>
      <c r="K165" s="2029"/>
      <c r="L165" s="2029"/>
      <c r="M165" s="2029"/>
      <c r="N165" s="2029"/>
      <c r="O165" s="2029"/>
      <c r="P165" s="2027"/>
      <c r="Q165" s="2029"/>
      <c r="R165" s="2029"/>
      <c r="S165" s="2029"/>
      <c r="T165" s="2029"/>
      <c r="U165" s="2029"/>
      <c r="V165" s="2029"/>
      <c r="W165" s="2029"/>
      <c r="X165" s="2029"/>
      <c r="Y165" s="2029"/>
      <c r="Z165" s="2029"/>
      <c r="AA165" s="2029"/>
      <c r="AB165" s="2029"/>
      <c r="AC165" s="2029"/>
      <c r="AD165" s="2029"/>
      <c r="AE165" s="2029"/>
      <c r="AF165" s="2029"/>
      <c r="AG165" s="2029"/>
      <c r="AH165" s="2029"/>
      <c r="AI165" s="2029"/>
      <c r="AJ165" s="2029"/>
      <c r="AK165" s="2029"/>
      <c r="AL165" s="2029"/>
      <c r="AM165" s="2029"/>
      <c r="AN165" s="2029"/>
      <c r="AO165" s="2029"/>
      <c r="AP165" s="2029"/>
      <c r="AQ165" s="2029"/>
      <c r="AR165" s="2029"/>
      <c r="AS165" s="2029"/>
      <c r="AT165" s="2029"/>
      <c r="AU165" s="2029"/>
      <c r="AV165" s="2029"/>
      <c r="AW165" s="2029"/>
      <c r="AX165" s="2029"/>
      <c r="AY165" s="2029"/>
      <c r="AZ165" s="2029"/>
      <c r="BA165" s="2027"/>
      <c r="BB165" s="2030"/>
    </row>
    <row r="166" spans="1:54" s="2076" customFormat="1" ht="30" customHeight="1">
      <c r="A166" s="2026"/>
      <c r="B166" s="2027"/>
      <c r="C166" s="2028"/>
      <c r="D166" s="2029"/>
      <c r="E166" s="2029"/>
      <c r="F166" s="2029"/>
      <c r="G166" s="2029"/>
      <c r="H166" s="2029"/>
      <c r="I166" s="2029"/>
      <c r="J166" s="2029"/>
      <c r="K166" s="2029"/>
      <c r="L166" s="2029"/>
      <c r="M166" s="2029"/>
      <c r="N166" s="2029"/>
      <c r="O166" s="2029"/>
      <c r="P166" s="2027"/>
      <c r="Q166" s="2029"/>
      <c r="R166" s="2029"/>
      <c r="S166" s="2029"/>
      <c r="T166" s="2029"/>
      <c r="U166" s="2029"/>
      <c r="V166" s="2029"/>
      <c r="W166" s="2029"/>
      <c r="X166" s="2029"/>
      <c r="Y166" s="2029"/>
      <c r="Z166" s="2029"/>
      <c r="AA166" s="2029"/>
      <c r="AB166" s="2029"/>
      <c r="AC166" s="2029"/>
      <c r="AD166" s="2029"/>
      <c r="AE166" s="2029"/>
      <c r="AF166" s="2029"/>
      <c r="AG166" s="2029"/>
      <c r="AH166" s="2029"/>
      <c r="AI166" s="2029"/>
      <c r="AJ166" s="2029"/>
      <c r="AK166" s="2029"/>
      <c r="AL166" s="2029"/>
      <c r="AM166" s="2029"/>
      <c r="AN166" s="2029"/>
      <c r="AO166" s="2029"/>
      <c r="AP166" s="2029"/>
      <c r="AQ166" s="2029"/>
      <c r="AR166" s="2029"/>
      <c r="AS166" s="2029"/>
      <c r="AT166" s="2029"/>
      <c r="AU166" s="2029"/>
      <c r="AV166" s="2029"/>
      <c r="AW166" s="2029"/>
      <c r="AX166" s="2029"/>
      <c r="AY166" s="2029"/>
      <c r="AZ166" s="2029"/>
      <c r="BA166" s="2027"/>
      <c r="BB166" s="2030"/>
    </row>
    <row r="167" spans="1:54" s="2060" customFormat="1" ht="30" customHeight="1">
      <c r="A167" s="2026"/>
      <c r="B167" s="2027"/>
      <c r="C167" s="2028"/>
      <c r="D167" s="2029"/>
      <c r="E167" s="2029"/>
      <c r="F167" s="2029"/>
      <c r="G167" s="2029"/>
      <c r="H167" s="2029"/>
      <c r="I167" s="2029"/>
      <c r="J167" s="2029"/>
      <c r="K167" s="2029"/>
      <c r="L167" s="2029"/>
      <c r="M167" s="2029"/>
      <c r="N167" s="2029"/>
      <c r="O167" s="2029"/>
      <c r="P167" s="2027"/>
      <c r="Q167" s="2029"/>
      <c r="R167" s="2029"/>
      <c r="S167" s="2029"/>
      <c r="T167" s="2029"/>
      <c r="U167" s="2029"/>
      <c r="V167" s="2029"/>
      <c r="W167" s="2029"/>
      <c r="X167" s="2029"/>
      <c r="Y167" s="2029"/>
      <c r="Z167" s="2029"/>
      <c r="AA167" s="2029"/>
      <c r="AB167" s="2029"/>
      <c r="AC167" s="2029"/>
      <c r="AD167" s="2029"/>
      <c r="AE167" s="2029"/>
      <c r="AF167" s="2029"/>
      <c r="AG167" s="2029"/>
      <c r="AH167" s="2029"/>
      <c r="AI167" s="2029"/>
      <c r="AJ167" s="2029"/>
      <c r="AK167" s="2029"/>
      <c r="AL167" s="2029"/>
      <c r="AM167" s="2029"/>
      <c r="AN167" s="2029"/>
      <c r="AO167" s="2029"/>
      <c r="AP167" s="2029"/>
      <c r="AQ167" s="2029"/>
      <c r="AR167" s="2029"/>
      <c r="AS167" s="2029"/>
      <c r="AT167" s="2029"/>
      <c r="AU167" s="2029"/>
      <c r="AV167" s="2029"/>
      <c r="AW167" s="2029"/>
      <c r="AX167" s="2029"/>
      <c r="AY167" s="2029"/>
      <c r="AZ167" s="2029"/>
      <c r="BA167" s="2027"/>
      <c r="BB167" s="2030"/>
    </row>
    <row r="168" spans="1:54" s="2060" customFormat="1" ht="30" customHeight="1">
      <c r="A168" s="2026"/>
      <c r="B168" s="2027"/>
      <c r="C168" s="2028"/>
      <c r="D168" s="2029"/>
      <c r="E168" s="2029"/>
      <c r="F168" s="2029"/>
      <c r="G168" s="2029"/>
      <c r="H168" s="2029"/>
      <c r="I168" s="2029"/>
      <c r="J168" s="2029"/>
      <c r="K168" s="2029"/>
      <c r="L168" s="2029"/>
      <c r="M168" s="2029"/>
      <c r="N168" s="2029"/>
      <c r="O168" s="2029"/>
      <c r="P168" s="2027"/>
      <c r="Q168" s="2029"/>
      <c r="R168" s="2029"/>
      <c r="S168" s="2029"/>
      <c r="T168" s="2029"/>
      <c r="U168" s="2029"/>
      <c r="V168" s="2029"/>
      <c r="W168" s="2029"/>
      <c r="X168" s="2029"/>
      <c r="Y168" s="2029"/>
      <c r="Z168" s="2029"/>
      <c r="AA168" s="2029"/>
      <c r="AB168" s="2029"/>
      <c r="AC168" s="2029"/>
      <c r="AD168" s="2029"/>
      <c r="AE168" s="2029"/>
      <c r="AF168" s="2029"/>
      <c r="AG168" s="2029"/>
      <c r="AH168" s="2029"/>
      <c r="AI168" s="2029"/>
      <c r="AJ168" s="2029"/>
      <c r="AK168" s="2029"/>
      <c r="AL168" s="2029"/>
      <c r="AM168" s="2029"/>
      <c r="AN168" s="2029"/>
      <c r="AO168" s="2029"/>
      <c r="AP168" s="2029"/>
      <c r="AQ168" s="2029"/>
      <c r="AR168" s="2029"/>
      <c r="AS168" s="2029"/>
      <c r="AT168" s="2029"/>
      <c r="AU168" s="2029"/>
      <c r="AV168" s="2029"/>
      <c r="AW168" s="2029"/>
      <c r="AX168" s="2029"/>
      <c r="AY168" s="2029"/>
      <c r="AZ168" s="2029"/>
      <c r="BA168" s="2027"/>
      <c r="BB168" s="2030"/>
    </row>
    <row r="169" spans="1:54" s="2060" customFormat="1" ht="30" customHeight="1">
      <c r="A169" s="2026"/>
      <c r="B169" s="2027"/>
      <c r="C169" s="2028"/>
      <c r="D169" s="2029"/>
      <c r="E169" s="2029"/>
      <c r="F169" s="2029"/>
      <c r="G169" s="2029"/>
      <c r="H169" s="2029"/>
      <c r="I169" s="2029"/>
      <c r="J169" s="2029"/>
      <c r="K169" s="2029"/>
      <c r="L169" s="2029"/>
      <c r="M169" s="2029"/>
      <c r="N169" s="2029"/>
      <c r="O169" s="2029"/>
      <c r="P169" s="2027"/>
      <c r="Q169" s="2029"/>
      <c r="R169" s="2029"/>
      <c r="S169" s="2029"/>
      <c r="T169" s="2029"/>
      <c r="U169" s="2029"/>
      <c r="V169" s="2029"/>
      <c r="W169" s="2029"/>
      <c r="X169" s="2029"/>
      <c r="Y169" s="2029"/>
      <c r="Z169" s="2029"/>
      <c r="AA169" s="2029"/>
      <c r="AB169" s="2029"/>
      <c r="AC169" s="2029"/>
      <c r="AD169" s="2029"/>
      <c r="AE169" s="2029"/>
      <c r="AF169" s="2029"/>
      <c r="AG169" s="2029"/>
      <c r="AH169" s="2029"/>
      <c r="AI169" s="2029"/>
      <c r="AJ169" s="2029"/>
      <c r="AK169" s="2029"/>
      <c r="AL169" s="2029"/>
      <c r="AM169" s="2029"/>
      <c r="AN169" s="2029"/>
      <c r="AO169" s="2029"/>
      <c r="AP169" s="2029"/>
      <c r="AQ169" s="2029"/>
      <c r="AR169" s="2029"/>
      <c r="AS169" s="2029"/>
      <c r="AT169" s="2029"/>
      <c r="AU169" s="2029"/>
      <c r="AV169" s="2029"/>
      <c r="AW169" s="2029"/>
      <c r="AX169" s="2029"/>
      <c r="AY169" s="2029"/>
      <c r="AZ169" s="2029"/>
      <c r="BA169" s="2027"/>
      <c r="BB169" s="2030"/>
    </row>
    <row r="170" spans="1:54" s="2060" customFormat="1" ht="30" customHeight="1">
      <c r="A170" s="2026"/>
      <c r="B170" s="2027"/>
      <c r="C170" s="2028"/>
      <c r="D170" s="2029"/>
      <c r="E170" s="2029"/>
      <c r="F170" s="2029"/>
      <c r="G170" s="2029"/>
      <c r="H170" s="2029"/>
      <c r="I170" s="2029"/>
      <c r="J170" s="2029"/>
      <c r="K170" s="2029"/>
      <c r="L170" s="2029"/>
      <c r="M170" s="2029"/>
      <c r="N170" s="2029"/>
      <c r="O170" s="2029"/>
      <c r="P170" s="2027"/>
      <c r="Q170" s="2029"/>
      <c r="R170" s="2029"/>
      <c r="S170" s="2029"/>
      <c r="T170" s="2029"/>
      <c r="U170" s="2029"/>
      <c r="V170" s="2029"/>
      <c r="W170" s="2029"/>
      <c r="X170" s="2029"/>
      <c r="Y170" s="2029"/>
      <c r="Z170" s="2029"/>
      <c r="AA170" s="2029"/>
      <c r="AB170" s="2029"/>
      <c r="AC170" s="2029"/>
      <c r="AD170" s="2029"/>
      <c r="AE170" s="2029"/>
      <c r="AF170" s="2029"/>
      <c r="AG170" s="2029"/>
      <c r="AH170" s="2029"/>
      <c r="AI170" s="2029"/>
      <c r="AJ170" s="2029"/>
      <c r="AK170" s="2029"/>
      <c r="AL170" s="2029"/>
      <c r="AM170" s="2029"/>
      <c r="AN170" s="2029"/>
      <c r="AO170" s="2029"/>
      <c r="AP170" s="2029"/>
      <c r="AQ170" s="2029"/>
      <c r="AR170" s="2029"/>
      <c r="AS170" s="2029"/>
      <c r="AT170" s="2029"/>
      <c r="AU170" s="2029"/>
      <c r="AV170" s="2029"/>
      <c r="AW170" s="2029"/>
      <c r="AX170" s="2029"/>
      <c r="AY170" s="2029"/>
      <c r="AZ170" s="2029"/>
      <c r="BA170" s="2027"/>
      <c r="BB170" s="2030"/>
    </row>
    <row r="171" spans="1:54" s="2060" customFormat="1" ht="30" customHeight="1">
      <c r="A171" s="2026"/>
      <c r="B171" s="2027"/>
      <c r="C171" s="2028"/>
      <c r="D171" s="2029"/>
      <c r="E171" s="2029"/>
      <c r="F171" s="2029"/>
      <c r="G171" s="2029"/>
      <c r="H171" s="2029"/>
      <c r="I171" s="2029"/>
      <c r="J171" s="2029"/>
      <c r="K171" s="2029"/>
      <c r="L171" s="2029"/>
      <c r="M171" s="2029"/>
      <c r="N171" s="2029"/>
      <c r="O171" s="2029"/>
      <c r="P171" s="2027"/>
      <c r="Q171" s="2029"/>
      <c r="R171" s="2029"/>
      <c r="S171" s="2029"/>
      <c r="T171" s="2029"/>
      <c r="U171" s="2029"/>
      <c r="V171" s="2029"/>
      <c r="W171" s="2029"/>
      <c r="X171" s="2029"/>
      <c r="Y171" s="2029"/>
      <c r="Z171" s="2029"/>
      <c r="AA171" s="2029"/>
      <c r="AB171" s="2029"/>
      <c r="AC171" s="2029"/>
      <c r="AD171" s="2029"/>
      <c r="AE171" s="2029"/>
      <c r="AF171" s="2029"/>
      <c r="AG171" s="2029"/>
      <c r="AH171" s="2029"/>
      <c r="AI171" s="2029"/>
      <c r="AJ171" s="2029"/>
      <c r="AK171" s="2029"/>
      <c r="AL171" s="2029"/>
      <c r="AM171" s="2029"/>
      <c r="AN171" s="2029"/>
      <c r="AO171" s="2029"/>
      <c r="AP171" s="2029"/>
      <c r="AQ171" s="2029"/>
      <c r="AR171" s="2029"/>
      <c r="AS171" s="2029"/>
      <c r="AT171" s="2029"/>
      <c r="AU171" s="2029"/>
      <c r="AV171" s="2029"/>
      <c r="AW171" s="2029"/>
      <c r="AX171" s="2029"/>
      <c r="AY171" s="2029"/>
      <c r="AZ171" s="2029"/>
      <c r="BA171" s="2027"/>
      <c r="BB171" s="2030"/>
    </row>
    <row r="172" spans="1:54" s="2060" customFormat="1" ht="30" customHeight="1">
      <c r="A172" s="2026"/>
      <c r="B172" s="2027"/>
      <c r="C172" s="2028"/>
      <c r="D172" s="2029"/>
      <c r="E172" s="2029"/>
      <c r="F172" s="2029"/>
      <c r="G172" s="2029"/>
      <c r="H172" s="2029"/>
      <c r="I172" s="2029"/>
      <c r="J172" s="2029"/>
      <c r="K172" s="2029"/>
      <c r="L172" s="2029"/>
      <c r="M172" s="2029"/>
      <c r="N172" s="2029"/>
      <c r="O172" s="2029"/>
      <c r="P172" s="2027"/>
      <c r="Q172" s="2029"/>
      <c r="R172" s="2029"/>
      <c r="S172" s="2029"/>
      <c r="T172" s="2029"/>
      <c r="U172" s="2029"/>
      <c r="V172" s="2029"/>
      <c r="W172" s="2029"/>
      <c r="X172" s="2029"/>
      <c r="Y172" s="2029"/>
      <c r="Z172" s="2029"/>
      <c r="AA172" s="2029"/>
      <c r="AB172" s="2029"/>
      <c r="AC172" s="2029"/>
      <c r="AD172" s="2029"/>
      <c r="AE172" s="2029"/>
      <c r="AF172" s="2029"/>
      <c r="AG172" s="2029"/>
      <c r="AH172" s="2029"/>
      <c r="AI172" s="2029"/>
      <c r="AJ172" s="2029"/>
      <c r="AK172" s="2029"/>
      <c r="AL172" s="2029"/>
      <c r="AM172" s="2029"/>
      <c r="AN172" s="2029"/>
      <c r="AO172" s="2029"/>
      <c r="AP172" s="2029"/>
      <c r="AQ172" s="2029"/>
      <c r="AR172" s="2029"/>
      <c r="AS172" s="2029"/>
      <c r="AT172" s="2029"/>
      <c r="AU172" s="2029"/>
      <c r="AV172" s="2029"/>
      <c r="AW172" s="2029"/>
      <c r="AX172" s="2029"/>
      <c r="AY172" s="2029"/>
      <c r="AZ172" s="2029"/>
      <c r="BA172" s="2027"/>
      <c r="BB172" s="2030"/>
    </row>
    <row r="173" spans="1:54" s="2076" customFormat="1" ht="30" customHeight="1">
      <c r="A173" s="2026"/>
      <c r="B173" s="2027"/>
      <c r="C173" s="2028"/>
      <c r="D173" s="2029"/>
      <c r="E173" s="2029"/>
      <c r="F173" s="2029"/>
      <c r="G173" s="2029"/>
      <c r="H173" s="2029"/>
      <c r="I173" s="2029"/>
      <c r="J173" s="2029"/>
      <c r="K173" s="2029"/>
      <c r="L173" s="2029"/>
      <c r="M173" s="2029"/>
      <c r="N173" s="2029"/>
      <c r="O173" s="2029"/>
      <c r="P173" s="2027"/>
      <c r="Q173" s="2029"/>
      <c r="R173" s="2029"/>
      <c r="S173" s="2029"/>
      <c r="T173" s="2029"/>
      <c r="U173" s="2029"/>
      <c r="V173" s="2029"/>
      <c r="W173" s="2029"/>
      <c r="X173" s="2029"/>
      <c r="Y173" s="2029"/>
      <c r="Z173" s="2029"/>
      <c r="AA173" s="2029"/>
      <c r="AB173" s="2029"/>
      <c r="AC173" s="2029"/>
      <c r="AD173" s="2029"/>
      <c r="AE173" s="2029"/>
      <c r="AF173" s="2029"/>
      <c r="AG173" s="2029"/>
      <c r="AH173" s="2029"/>
      <c r="AI173" s="2029"/>
      <c r="AJ173" s="2029"/>
      <c r="AK173" s="2029"/>
      <c r="AL173" s="2029"/>
      <c r="AM173" s="2029"/>
      <c r="AN173" s="2029"/>
      <c r="AO173" s="2029"/>
      <c r="AP173" s="2029"/>
      <c r="AQ173" s="2029"/>
      <c r="AR173" s="2029"/>
      <c r="AS173" s="2029"/>
      <c r="AT173" s="2029"/>
      <c r="AU173" s="2029"/>
      <c r="AV173" s="2029"/>
      <c r="AW173" s="2029"/>
      <c r="AX173" s="2029"/>
      <c r="AY173" s="2029"/>
      <c r="AZ173" s="2029"/>
      <c r="BA173" s="2027"/>
      <c r="BB173" s="2030"/>
    </row>
    <row r="174" spans="1:54" s="2060" customFormat="1" ht="30" customHeight="1">
      <c r="A174" s="2026"/>
      <c r="B174" s="2027"/>
      <c r="C174" s="2028"/>
      <c r="D174" s="2029"/>
      <c r="E174" s="2029"/>
      <c r="F174" s="2029"/>
      <c r="G174" s="2029"/>
      <c r="H174" s="2029"/>
      <c r="I174" s="2029"/>
      <c r="J174" s="2029"/>
      <c r="K174" s="2029"/>
      <c r="L174" s="2029"/>
      <c r="M174" s="2029"/>
      <c r="N174" s="2029"/>
      <c r="O174" s="2029"/>
      <c r="P174" s="2027"/>
      <c r="Q174" s="2029"/>
      <c r="R174" s="2029"/>
      <c r="S174" s="2029"/>
      <c r="T174" s="2029"/>
      <c r="U174" s="2029"/>
      <c r="V174" s="2029"/>
      <c r="W174" s="2029"/>
      <c r="X174" s="2029"/>
      <c r="Y174" s="2029"/>
      <c r="Z174" s="2029"/>
      <c r="AA174" s="2029"/>
      <c r="AB174" s="2029"/>
      <c r="AC174" s="2029"/>
      <c r="AD174" s="2029"/>
      <c r="AE174" s="2029"/>
      <c r="AF174" s="2029"/>
      <c r="AG174" s="2029"/>
      <c r="AH174" s="2029"/>
      <c r="AI174" s="2029"/>
      <c r="AJ174" s="2029"/>
      <c r="AK174" s="2029"/>
      <c r="AL174" s="2029"/>
      <c r="AM174" s="2029"/>
      <c r="AN174" s="2029"/>
      <c r="AO174" s="2029"/>
      <c r="AP174" s="2029"/>
      <c r="AQ174" s="2029"/>
      <c r="AR174" s="2029"/>
      <c r="AS174" s="2029"/>
      <c r="AT174" s="2029"/>
      <c r="AU174" s="2029"/>
      <c r="AV174" s="2029"/>
      <c r="AW174" s="2029"/>
      <c r="AX174" s="2029"/>
      <c r="AY174" s="2029"/>
      <c r="AZ174" s="2029"/>
      <c r="BA174" s="2027"/>
      <c r="BB174" s="2030"/>
    </row>
    <row r="175" spans="1:54" s="2060" customFormat="1" ht="30" customHeight="1">
      <c r="A175" s="2026"/>
      <c r="B175" s="2027"/>
      <c r="C175" s="2028"/>
      <c r="D175" s="2029"/>
      <c r="E175" s="2029"/>
      <c r="F175" s="2029"/>
      <c r="G175" s="2029"/>
      <c r="H175" s="2029"/>
      <c r="I175" s="2029"/>
      <c r="J175" s="2029"/>
      <c r="K175" s="2029"/>
      <c r="L175" s="2029"/>
      <c r="M175" s="2029"/>
      <c r="N175" s="2029"/>
      <c r="O175" s="2029"/>
      <c r="P175" s="2027"/>
      <c r="Q175" s="2029"/>
      <c r="R175" s="2029"/>
      <c r="S175" s="2029"/>
      <c r="T175" s="2029"/>
      <c r="U175" s="2029"/>
      <c r="V175" s="2029"/>
      <c r="W175" s="2029"/>
      <c r="X175" s="2029"/>
      <c r="Y175" s="2029"/>
      <c r="Z175" s="2029"/>
      <c r="AA175" s="2029"/>
      <c r="AB175" s="2029"/>
      <c r="AC175" s="2029"/>
      <c r="AD175" s="2029"/>
      <c r="AE175" s="2029"/>
      <c r="AF175" s="2029"/>
      <c r="AG175" s="2029"/>
      <c r="AH175" s="2029"/>
      <c r="AI175" s="2029"/>
      <c r="AJ175" s="2029"/>
      <c r="AK175" s="2029"/>
      <c r="AL175" s="2029"/>
      <c r="AM175" s="2029"/>
      <c r="AN175" s="2029"/>
      <c r="AO175" s="2029"/>
      <c r="AP175" s="2029"/>
      <c r="AQ175" s="2029"/>
      <c r="AR175" s="2029"/>
      <c r="AS175" s="2029"/>
      <c r="AT175" s="2029"/>
      <c r="AU175" s="2029"/>
      <c r="AV175" s="2029"/>
      <c r="AW175" s="2029"/>
      <c r="AX175" s="2029"/>
      <c r="AY175" s="2029"/>
      <c r="AZ175" s="2029"/>
      <c r="BA175" s="2027"/>
      <c r="BB175" s="2030"/>
    </row>
    <row r="176" spans="1:54" s="2060" customFormat="1" ht="30" customHeight="1">
      <c r="A176" s="2026"/>
      <c r="B176" s="2027"/>
      <c r="C176" s="2028"/>
      <c r="D176" s="2029"/>
      <c r="E176" s="2029"/>
      <c r="F176" s="2029"/>
      <c r="G176" s="2029"/>
      <c r="H176" s="2029"/>
      <c r="I176" s="2029"/>
      <c r="J176" s="2029"/>
      <c r="K176" s="2029"/>
      <c r="L176" s="2029"/>
      <c r="M176" s="2029"/>
      <c r="N176" s="2029"/>
      <c r="O176" s="2029"/>
      <c r="P176" s="2027"/>
      <c r="Q176" s="2029"/>
      <c r="R176" s="2029"/>
      <c r="S176" s="2029"/>
      <c r="T176" s="2029"/>
      <c r="U176" s="2029"/>
      <c r="V176" s="2029"/>
      <c r="W176" s="2029"/>
      <c r="X176" s="2029"/>
      <c r="Y176" s="2029"/>
      <c r="Z176" s="2029"/>
      <c r="AA176" s="2029"/>
      <c r="AB176" s="2029"/>
      <c r="AC176" s="2029"/>
      <c r="AD176" s="2029"/>
      <c r="AE176" s="2029"/>
      <c r="AF176" s="2029"/>
      <c r="AG176" s="2029"/>
      <c r="AH176" s="2029"/>
      <c r="AI176" s="2029"/>
      <c r="AJ176" s="2029"/>
      <c r="AK176" s="2029"/>
      <c r="AL176" s="2029"/>
      <c r="AM176" s="2029"/>
      <c r="AN176" s="2029"/>
      <c r="AO176" s="2029"/>
      <c r="AP176" s="2029"/>
      <c r="AQ176" s="2029"/>
      <c r="AR176" s="2029"/>
      <c r="AS176" s="2029"/>
      <c r="AT176" s="2029"/>
      <c r="AU176" s="2029"/>
      <c r="AV176" s="2029"/>
      <c r="AW176" s="2029"/>
      <c r="AX176" s="2029"/>
      <c r="AY176" s="2029"/>
      <c r="AZ176" s="2029"/>
      <c r="BA176" s="2027"/>
      <c r="BB176" s="2030"/>
    </row>
    <row r="177" spans="1:54" s="2060" customFormat="1" ht="30" customHeight="1">
      <c r="A177" s="2026"/>
      <c r="B177" s="2027"/>
      <c r="C177" s="2028"/>
      <c r="D177" s="2029"/>
      <c r="E177" s="2029"/>
      <c r="F177" s="2029"/>
      <c r="G177" s="2029"/>
      <c r="H177" s="2029"/>
      <c r="I177" s="2029"/>
      <c r="J177" s="2029"/>
      <c r="K177" s="2029"/>
      <c r="L177" s="2029"/>
      <c r="M177" s="2029"/>
      <c r="N177" s="2029"/>
      <c r="O177" s="2029"/>
      <c r="P177" s="2027"/>
      <c r="Q177" s="2029"/>
      <c r="R177" s="2029"/>
      <c r="S177" s="2029"/>
      <c r="T177" s="2029"/>
      <c r="U177" s="2029"/>
      <c r="V177" s="2029"/>
      <c r="W177" s="2029"/>
      <c r="X177" s="2029"/>
      <c r="Y177" s="2029"/>
      <c r="Z177" s="2029"/>
      <c r="AA177" s="2029"/>
      <c r="AB177" s="2029"/>
      <c r="AC177" s="2029"/>
      <c r="AD177" s="2029"/>
      <c r="AE177" s="2029"/>
      <c r="AF177" s="2029"/>
      <c r="AG177" s="2029"/>
      <c r="AH177" s="2029"/>
      <c r="AI177" s="2029"/>
      <c r="AJ177" s="2029"/>
      <c r="AK177" s="2029"/>
      <c r="AL177" s="2029"/>
      <c r="AM177" s="2029"/>
      <c r="AN177" s="2029"/>
      <c r="AO177" s="2029"/>
      <c r="AP177" s="2029"/>
      <c r="AQ177" s="2029"/>
      <c r="AR177" s="2029"/>
      <c r="AS177" s="2029"/>
      <c r="AT177" s="2029"/>
      <c r="AU177" s="2029"/>
      <c r="AV177" s="2029"/>
      <c r="AW177" s="2029"/>
      <c r="AX177" s="2029"/>
      <c r="AY177" s="2029"/>
      <c r="AZ177" s="2029"/>
      <c r="BA177" s="2027"/>
      <c r="BB177" s="2030"/>
    </row>
    <row r="178" spans="1:54" s="2060" customFormat="1" ht="30" customHeight="1">
      <c r="A178" s="2026"/>
      <c r="B178" s="2027"/>
      <c r="C178" s="2028"/>
      <c r="D178" s="2029"/>
      <c r="E178" s="2029"/>
      <c r="F178" s="2029"/>
      <c r="G178" s="2029"/>
      <c r="H178" s="2029"/>
      <c r="I178" s="2029"/>
      <c r="J178" s="2029"/>
      <c r="K178" s="2029"/>
      <c r="L178" s="2029"/>
      <c r="M178" s="2029"/>
      <c r="N178" s="2029"/>
      <c r="O178" s="2029"/>
      <c r="P178" s="2027"/>
      <c r="Q178" s="2029"/>
      <c r="R178" s="2029"/>
      <c r="S178" s="2029"/>
      <c r="T178" s="2029"/>
      <c r="U178" s="2029"/>
      <c r="V178" s="2029"/>
      <c r="W178" s="2029"/>
      <c r="X178" s="2029"/>
      <c r="Y178" s="2029"/>
      <c r="Z178" s="2029"/>
      <c r="AA178" s="2029"/>
      <c r="AB178" s="2029"/>
      <c r="AC178" s="2029"/>
      <c r="AD178" s="2029"/>
      <c r="AE178" s="2029"/>
      <c r="AF178" s="2029"/>
      <c r="AG178" s="2029"/>
      <c r="AH178" s="2029"/>
      <c r="AI178" s="2029"/>
      <c r="AJ178" s="2029"/>
      <c r="AK178" s="2029"/>
      <c r="AL178" s="2029"/>
      <c r="AM178" s="2029"/>
      <c r="AN178" s="2029"/>
      <c r="AO178" s="2029"/>
      <c r="AP178" s="2029"/>
      <c r="AQ178" s="2029"/>
      <c r="AR178" s="2029"/>
      <c r="AS178" s="2029"/>
      <c r="AT178" s="2029"/>
      <c r="AU178" s="2029"/>
      <c r="AV178" s="2029"/>
      <c r="AW178" s="2029"/>
      <c r="AX178" s="2029"/>
      <c r="AY178" s="2029"/>
      <c r="AZ178" s="2029"/>
      <c r="BA178" s="2027"/>
      <c r="BB178" s="2030"/>
    </row>
    <row r="179" spans="1:54" s="2060" customFormat="1" ht="30" customHeight="1">
      <c r="A179" s="2026"/>
      <c r="B179" s="2027"/>
      <c r="C179" s="2028"/>
      <c r="D179" s="2029"/>
      <c r="E179" s="2029"/>
      <c r="F179" s="2029"/>
      <c r="G179" s="2029"/>
      <c r="H179" s="2029"/>
      <c r="I179" s="2029"/>
      <c r="J179" s="2029"/>
      <c r="K179" s="2029"/>
      <c r="L179" s="2029"/>
      <c r="M179" s="2029"/>
      <c r="N179" s="2029"/>
      <c r="O179" s="2029"/>
      <c r="P179" s="2027"/>
      <c r="Q179" s="2029"/>
      <c r="R179" s="2029"/>
      <c r="S179" s="2029"/>
      <c r="T179" s="2029"/>
      <c r="U179" s="2029"/>
      <c r="V179" s="2029"/>
      <c r="W179" s="2029"/>
      <c r="X179" s="2029"/>
      <c r="Y179" s="2029"/>
      <c r="Z179" s="2029"/>
      <c r="AA179" s="2029"/>
      <c r="AB179" s="2029"/>
      <c r="AC179" s="2029"/>
      <c r="AD179" s="2029"/>
      <c r="AE179" s="2029"/>
      <c r="AF179" s="2029"/>
      <c r="AG179" s="2029"/>
      <c r="AH179" s="2029"/>
      <c r="AI179" s="2029"/>
      <c r="AJ179" s="2029"/>
      <c r="AK179" s="2029"/>
      <c r="AL179" s="2029"/>
      <c r="AM179" s="2029"/>
      <c r="AN179" s="2029"/>
      <c r="AO179" s="2029"/>
      <c r="AP179" s="2029"/>
      <c r="AQ179" s="2029"/>
      <c r="AR179" s="2029"/>
      <c r="AS179" s="2029"/>
      <c r="AT179" s="2029"/>
      <c r="AU179" s="2029"/>
      <c r="AV179" s="2029"/>
      <c r="AW179" s="2029"/>
      <c r="AX179" s="2029"/>
      <c r="AY179" s="2029"/>
      <c r="AZ179" s="2029"/>
      <c r="BA179" s="2027"/>
      <c r="BB179" s="2030"/>
    </row>
    <row r="180" spans="1:54" s="2060" customFormat="1" ht="30" customHeight="1">
      <c r="A180" s="2026"/>
      <c r="B180" s="2027"/>
      <c r="C180" s="2028"/>
      <c r="D180" s="2029"/>
      <c r="E180" s="2029"/>
      <c r="F180" s="2029"/>
      <c r="G180" s="2029"/>
      <c r="H180" s="2029"/>
      <c r="I180" s="2029"/>
      <c r="J180" s="2029"/>
      <c r="K180" s="2029"/>
      <c r="L180" s="2029"/>
      <c r="M180" s="2029"/>
      <c r="N180" s="2029"/>
      <c r="O180" s="2029"/>
      <c r="P180" s="2027"/>
      <c r="Q180" s="2029"/>
      <c r="R180" s="2029"/>
      <c r="S180" s="2029"/>
      <c r="T180" s="2029"/>
      <c r="U180" s="2029"/>
      <c r="V180" s="2029"/>
      <c r="W180" s="2029"/>
      <c r="X180" s="2029"/>
      <c r="Y180" s="2029"/>
      <c r="Z180" s="2029"/>
      <c r="AA180" s="2029"/>
      <c r="AB180" s="2029"/>
      <c r="AC180" s="2029"/>
      <c r="AD180" s="2029"/>
      <c r="AE180" s="2029"/>
      <c r="AF180" s="2029"/>
      <c r="AG180" s="2029"/>
      <c r="AH180" s="2029"/>
      <c r="AI180" s="2029"/>
      <c r="AJ180" s="2029"/>
      <c r="AK180" s="2029"/>
      <c r="AL180" s="2029"/>
      <c r="AM180" s="2029"/>
      <c r="AN180" s="2029"/>
      <c r="AO180" s="2029"/>
      <c r="AP180" s="2029"/>
      <c r="AQ180" s="2029"/>
      <c r="AR180" s="2029"/>
      <c r="AS180" s="2029"/>
      <c r="AT180" s="2029"/>
      <c r="AU180" s="2029"/>
      <c r="AV180" s="2029"/>
      <c r="AW180" s="2029"/>
      <c r="AX180" s="2029"/>
      <c r="AY180" s="2029"/>
      <c r="AZ180" s="2029"/>
      <c r="BA180" s="2027"/>
      <c r="BB180" s="2030"/>
    </row>
    <row r="181" spans="1:54" s="2060" customFormat="1" ht="30" customHeight="1">
      <c r="A181" s="2026"/>
      <c r="B181" s="2027"/>
      <c r="C181" s="2028"/>
      <c r="D181" s="2029"/>
      <c r="E181" s="2029"/>
      <c r="F181" s="2029"/>
      <c r="G181" s="2029"/>
      <c r="H181" s="2029"/>
      <c r="I181" s="2029"/>
      <c r="J181" s="2029"/>
      <c r="K181" s="2029"/>
      <c r="L181" s="2029"/>
      <c r="M181" s="2029"/>
      <c r="N181" s="2029"/>
      <c r="O181" s="2029"/>
      <c r="P181" s="2027"/>
      <c r="Q181" s="2029"/>
      <c r="R181" s="2029"/>
      <c r="S181" s="2029"/>
      <c r="T181" s="2029"/>
      <c r="U181" s="2029"/>
      <c r="V181" s="2029"/>
      <c r="W181" s="2029"/>
      <c r="X181" s="2029"/>
      <c r="Y181" s="2029"/>
      <c r="Z181" s="2029"/>
      <c r="AA181" s="2029"/>
      <c r="AB181" s="2029"/>
      <c r="AC181" s="2029"/>
      <c r="AD181" s="2029"/>
      <c r="AE181" s="2029"/>
      <c r="AF181" s="2029"/>
      <c r="AG181" s="2029"/>
      <c r="AH181" s="2029"/>
      <c r="AI181" s="2029"/>
      <c r="AJ181" s="2029"/>
      <c r="AK181" s="2029"/>
      <c r="AL181" s="2029"/>
      <c r="AM181" s="2029"/>
      <c r="AN181" s="2029"/>
      <c r="AO181" s="2029"/>
      <c r="AP181" s="2029"/>
      <c r="AQ181" s="2029"/>
      <c r="AR181" s="2029"/>
      <c r="AS181" s="2029"/>
      <c r="AT181" s="2029"/>
      <c r="AU181" s="2029"/>
      <c r="AV181" s="2029"/>
      <c r="AW181" s="2029"/>
      <c r="AX181" s="2029"/>
      <c r="AY181" s="2029"/>
      <c r="AZ181" s="2029"/>
      <c r="BA181" s="2027"/>
      <c r="BB181" s="2030"/>
    </row>
    <row r="182" spans="1:54" s="2060" customFormat="1" ht="30" customHeight="1">
      <c r="A182" s="2026"/>
      <c r="B182" s="2027"/>
      <c r="C182" s="2028"/>
      <c r="D182" s="2029"/>
      <c r="E182" s="2029"/>
      <c r="F182" s="2029"/>
      <c r="G182" s="2029"/>
      <c r="H182" s="2029"/>
      <c r="I182" s="2029"/>
      <c r="J182" s="2029"/>
      <c r="K182" s="2029"/>
      <c r="L182" s="2029"/>
      <c r="M182" s="2029"/>
      <c r="N182" s="2029"/>
      <c r="O182" s="2029"/>
      <c r="P182" s="2027"/>
      <c r="Q182" s="2029"/>
      <c r="R182" s="2029"/>
      <c r="S182" s="2029"/>
      <c r="T182" s="2029"/>
      <c r="U182" s="2029"/>
      <c r="V182" s="2029"/>
      <c r="W182" s="2029"/>
      <c r="X182" s="2029"/>
      <c r="Y182" s="2029"/>
      <c r="Z182" s="2029"/>
      <c r="AA182" s="2029"/>
      <c r="AB182" s="2029"/>
      <c r="AC182" s="2029"/>
      <c r="AD182" s="2029"/>
      <c r="AE182" s="2029"/>
      <c r="AF182" s="2029"/>
      <c r="AG182" s="2029"/>
      <c r="AH182" s="2029"/>
      <c r="AI182" s="2029"/>
      <c r="AJ182" s="2029"/>
      <c r="AK182" s="2029"/>
      <c r="AL182" s="2029"/>
      <c r="AM182" s="2029"/>
      <c r="AN182" s="2029"/>
      <c r="AO182" s="2029"/>
      <c r="AP182" s="2029"/>
      <c r="AQ182" s="2029"/>
      <c r="AR182" s="2029"/>
      <c r="AS182" s="2029"/>
      <c r="AT182" s="2029"/>
      <c r="AU182" s="2029"/>
      <c r="AV182" s="2029"/>
      <c r="AW182" s="2029"/>
      <c r="AX182" s="2029"/>
      <c r="AY182" s="2029"/>
      <c r="AZ182" s="2029"/>
      <c r="BA182" s="2027"/>
      <c r="BB182" s="2030"/>
    </row>
    <row r="183" spans="1:54" s="2060" customFormat="1" ht="30" customHeight="1">
      <c r="A183" s="2026"/>
      <c r="B183" s="2027"/>
      <c r="C183" s="2028"/>
      <c r="D183" s="2029"/>
      <c r="E183" s="2029"/>
      <c r="F183" s="2029"/>
      <c r="G183" s="2029"/>
      <c r="H183" s="2029"/>
      <c r="I183" s="2029"/>
      <c r="J183" s="2029"/>
      <c r="K183" s="2029"/>
      <c r="L183" s="2029"/>
      <c r="M183" s="2029"/>
      <c r="N183" s="2029"/>
      <c r="O183" s="2029"/>
      <c r="P183" s="2027"/>
      <c r="Q183" s="2029"/>
      <c r="R183" s="2029"/>
      <c r="S183" s="2029"/>
      <c r="T183" s="2029"/>
      <c r="U183" s="2029"/>
      <c r="V183" s="2029"/>
      <c r="W183" s="2029"/>
      <c r="X183" s="2029"/>
      <c r="Y183" s="2029"/>
      <c r="Z183" s="2029"/>
      <c r="AA183" s="2029"/>
      <c r="AB183" s="2029"/>
      <c r="AC183" s="2029"/>
      <c r="AD183" s="2029"/>
      <c r="AE183" s="2029"/>
      <c r="AF183" s="2029"/>
      <c r="AG183" s="2029"/>
      <c r="AH183" s="2029"/>
      <c r="AI183" s="2029"/>
      <c r="AJ183" s="2029"/>
      <c r="AK183" s="2029"/>
      <c r="AL183" s="2029"/>
      <c r="AM183" s="2029"/>
      <c r="AN183" s="2029"/>
      <c r="AO183" s="2029"/>
      <c r="AP183" s="2029"/>
      <c r="AQ183" s="2029"/>
      <c r="AR183" s="2029"/>
      <c r="AS183" s="2029"/>
      <c r="AT183" s="2029"/>
      <c r="AU183" s="2029"/>
      <c r="AV183" s="2029"/>
      <c r="AW183" s="2029"/>
      <c r="AX183" s="2029"/>
      <c r="AY183" s="2029"/>
      <c r="AZ183" s="2029"/>
      <c r="BA183" s="2027"/>
      <c r="BB183" s="2030"/>
    </row>
    <row r="184" spans="1:54" s="2060" customFormat="1" ht="30" customHeight="1">
      <c r="A184" s="2026"/>
      <c r="B184" s="2027"/>
      <c r="C184" s="2028"/>
      <c r="D184" s="2029"/>
      <c r="E184" s="2029"/>
      <c r="F184" s="2029"/>
      <c r="G184" s="2029"/>
      <c r="H184" s="2029"/>
      <c r="I184" s="2029"/>
      <c r="J184" s="2029"/>
      <c r="K184" s="2029"/>
      <c r="L184" s="2029"/>
      <c r="M184" s="2029"/>
      <c r="N184" s="2029"/>
      <c r="O184" s="2029"/>
      <c r="P184" s="2027"/>
      <c r="Q184" s="2029"/>
      <c r="R184" s="2029"/>
      <c r="S184" s="2029"/>
      <c r="T184" s="2029"/>
      <c r="U184" s="2029"/>
      <c r="V184" s="2029"/>
      <c r="W184" s="2029"/>
      <c r="X184" s="2029"/>
      <c r="Y184" s="2029"/>
      <c r="Z184" s="2029"/>
      <c r="AA184" s="2029"/>
      <c r="AB184" s="2029"/>
      <c r="AC184" s="2029"/>
      <c r="AD184" s="2029"/>
      <c r="AE184" s="2029"/>
      <c r="AF184" s="2029"/>
      <c r="AG184" s="2029"/>
      <c r="AH184" s="2029"/>
      <c r="AI184" s="2029"/>
      <c r="AJ184" s="2029"/>
      <c r="AK184" s="2029"/>
      <c r="AL184" s="2029"/>
      <c r="AM184" s="2029"/>
      <c r="AN184" s="2029"/>
      <c r="AO184" s="2029"/>
      <c r="AP184" s="2029"/>
      <c r="AQ184" s="2029"/>
      <c r="AR184" s="2029"/>
      <c r="AS184" s="2029"/>
      <c r="AT184" s="2029"/>
      <c r="AU184" s="2029"/>
      <c r="AV184" s="2029"/>
      <c r="AW184" s="2029"/>
      <c r="AX184" s="2029"/>
      <c r="AY184" s="2029"/>
      <c r="AZ184" s="2029"/>
      <c r="BA184" s="2027"/>
      <c r="BB184" s="2030"/>
    </row>
    <row r="185" spans="1:54" s="2060" customFormat="1" ht="30" customHeight="1">
      <c r="A185" s="2026"/>
      <c r="B185" s="2027"/>
      <c r="C185" s="2028"/>
      <c r="D185" s="2029"/>
      <c r="E185" s="2029"/>
      <c r="F185" s="2029"/>
      <c r="G185" s="2029"/>
      <c r="H185" s="2029"/>
      <c r="I185" s="2029"/>
      <c r="J185" s="2029"/>
      <c r="K185" s="2029"/>
      <c r="L185" s="2029"/>
      <c r="M185" s="2029"/>
      <c r="N185" s="2029"/>
      <c r="O185" s="2029"/>
      <c r="P185" s="2027"/>
      <c r="Q185" s="2029"/>
      <c r="R185" s="2029"/>
      <c r="S185" s="2029"/>
      <c r="T185" s="2029"/>
      <c r="U185" s="2029"/>
      <c r="V185" s="2029"/>
      <c r="W185" s="2029"/>
      <c r="X185" s="2029"/>
      <c r="Y185" s="2029"/>
      <c r="Z185" s="2029"/>
      <c r="AA185" s="2029"/>
      <c r="AB185" s="2029"/>
      <c r="AC185" s="2029"/>
      <c r="AD185" s="2029"/>
      <c r="AE185" s="2029"/>
      <c r="AF185" s="2029"/>
      <c r="AG185" s="2029"/>
      <c r="AH185" s="2029"/>
      <c r="AI185" s="2029"/>
      <c r="AJ185" s="2029"/>
      <c r="AK185" s="2029"/>
      <c r="AL185" s="2029"/>
      <c r="AM185" s="2029"/>
      <c r="AN185" s="2029"/>
      <c r="AO185" s="2029"/>
      <c r="AP185" s="2029"/>
      <c r="AQ185" s="2029"/>
      <c r="AR185" s="2029"/>
      <c r="AS185" s="2029"/>
      <c r="AT185" s="2029"/>
      <c r="AU185" s="2029"/>
      <c r="AV185" s="2029"/>
      <c r="AW185" s="2029"/>
      <c r="AX185" s="2029"/>
      <c r="AY185" s="2029"/>
      <c r="AZ185" s="2029"/>
      <c r="BA185" s="2027"/>
      <c r="BB185" s="2030"/>
    </row>
    <row r="186" spans="1:54" s="2060" customFormat="1" ht="30" customHeight="1">
      <c r="A186" s="2026"/>
      <c r="B186" s="2027"/>
      <c r="C186" s="2028"/>
      <c r="D186" s="2029"/>
      <c r="E186" s="2029"/>
      <c r="F186" s="2029"/>
      <c r="G186" s="2029"/>
      <c r="H186" s="2029"/>
      <c r="I186" s="2029"/>
      <c r="J186" s="2029"/>
      <c r="K186" s="2029"/>
      <c r="L186" s="2029"/>
      <c r="M186" s="2029"/>
      <c r="N186" s="2029"/>
      <c r="O186" s="2029"/>
      <c r="P186" s="2027"/>
      <c r="Q186" s="2029"/>
      <c r="R186" s="2029"/>
      <c r="S186" s="2029"/>
      <c r="T186" s="2029"/>
      <c r="U186" s="2029"/>
      <c r="V186" s="2029"/>
      <c r="W186" s="2029"/>
      <c r="X186" s="2029"/>
      <c r="Y186" s="2029"/>
      <c r="Z186" s="2029"/>
      <c r="AA186" s="2029"/>
      <c r="AB186" s="2029"/>
      <c r="AC186" s="2029"/>
      <c r="AD186" s="2029"/>
      <c r="AE186" s="2029"/>
      <c r="AF186" s="2029"/>
      <c r="AG186" s="2029"/>
      <c r="AH186" s="2029"/>
      <c r="AI186" s="2029"/>
      <c r="AJ186" s="2029"/>
      <c r="AK186" s="2029"/>
      <c r="AL186" s="2029"/>
      <c r="AM186" s="2029"/>
      <c r="AN186" s="2029"/>
      <c r="AO186" s="2029"/>
      <c r="AP186" s="2029"/>
      <c r="AQ186" s="2029"/>
      <c r="AR186" s="2029"/>
      <c r="AS186" s="2029"/>
      <c r="AT186" s="2029"/>
      <c r="AU186" s="2029"/>
      <c r="AV186" s="2029"/>
      <c r="AW186" s="2029"/>
      <c r="AX186" s="2029"/>
      <c r="AY186" s="2029"/>
      <c r="AZ186" s="2029"/>
      <c r="BA186" s="2027"/>
      <c r="BB186" s="2030"/>
    </row>
    <row r="187" spans="1:54" s="2060" customFormat="1" ht="30" customHeight="1">
      <c r="A187" s="2026"/>
      <c r="B187" s="2027"/>
      <c r="C187" s="2028"/>
      <c r="D187" s="2029"/>
      <c r="E187" s="2029"/>
      <c r="F187" s="2029"/>
      <c r="G187" s="2029"/>
      <c r="H187" s="2029"/>
      <c r="I187" s="2029"/>
      <c r="J187" s="2029"/>
      <c r="K187" s="2029"/>
      <c r="L187" s="2029"/>
      <c r="M187" s="2029"/>
      <c r="N187" s="2029"/>
      <c r="O187" s="2029"/>
      <c r="P187" s="2027"/>
      <c r="Q187" s="2029"/>
      <c r="R187" s="2029"/>
      <c r="S187" s="2029"/>
      <c r="T187" s="2029"/>
      <c r="U187" s="2029"/>
      <c r="V187" s="2029"/>
      <c r="W187" s="2029"/>
      <c r="X187" s="2029"/>
      <c r="Y187" s="2029"/>
      <c r="Z187" s="2029"/>
      <c r="AA187" s="2029"/>
      <c r="AB187" s="2029"/>
      <c r="AC187" s="2029"/>
      <c r="AD187" s="2029"/>
      <c r="AE187" s="2029"/>
      <c r="AF187" s="2029"/>
      <c r="AG187" s="2029"/>
      <c r="AH187" s="2029"/>
      <c r="AI187" s="2029"/>
      <c r="AJ187" s="2029"/>
      <c r="AK187" s="2029"/>
      <c r="AL187" s="2029"/>
      <c r="AM187" s="2029"/>
      <c r="AN187" s="2029"/>
      <c r="AO187" s="2029"/>
      <c r="AP187" s="2029"/>
      <c r="AQ187" s="2029"/>
      <c r="AR187" s="2029"/>
      <c r="AS187" s="2029"/>
      <c r="AT187" s="2029"/>
      <c r="AU187" s="2029"/>
      <c r="AV187" s="2029"/>
      <c r="AW187" s="2029"/>
      <c r="AX187" s="2029"/>
      <c r="AY187" s="2029"/>
      <c r="AZ187" s="2029"/>
      <c r="BA187" s="2027"/>
      <c r="BB187" s="2030"/>
    </row>
    <row r="188" spans="1:54" s="2060" customFormat="1" ht="30" customHeight="1">
      <c r="A188" s="2026"/>
      <c r="B188" s="2027"/>
      <c r="C188" s="2028"/>
      <c r="D188" s="2029"/>
      <c r="E188" s="2029"/>
      <c r="F188" s="2029"/>
      <c r="G188" s="2029"/>
      <c r="H188" s="2029"/>
      <c r="I188" s="2029"/>
      <c r="J188" s="2029"/>
      <c r="K188" s="2029"/>
      <c r="L188" s="2029"/>
      <c r="M188" s="2029"/>
      <c r="N188" s="2029"/>
      <c r="O188" s="2029"/>
      <c r="P188" s="2027"/>
      <c r="Q188" s="2029"/>
      <c r="R188" s="2029"/>
      <c r="S188" s="2029"/>
      <c r="T188" s="2029"/>
      <c r="U188" s="2029"/>
      <c r="V188" s="2029"/>
      <c r="W188" s="2029"/>
      <c r="X188" s="2029"/>
      <c r="Y188" s="2029"/>
      <c r="Z188" s="2029"/>
      <c r="AA188" s="2029"/>
      <c r="AB188" s="2029"/>
      <c r="AC188" s="2029"/>
      <c r="AD188" s="2029"/>
      <c r="AE188" s="2029"/>
      <c r="AF188" s="2029"/>
      <c r="AG188" s="2029"/>
      <c r="AH188" s="2029"/>
      <c r="AI188" s="2029"/>
      <c r="AJ188" s="2029"/>
      <c r="AK188" s="2029"/>
      <c r="AL188" s="2029"/>
      <c r="AM188" s="2029"/>
      <c r="AN188" s="2029"/>
      <c r="AO188" s="2029"/>
      <c r="AP188" s="2029"/>
      <c r="AQ188" s="2029"/>
      <c r="AR188" s="2029"/>
      <c r="AS188" s="2029"/>
      <c r="AT188" s="2029"/>
      <c r="AU188" s="2029"/>
      <c r="AV188" s="2029"/>
      <c r="AW188" s="2029"/>
      <c r="AX188" s="2029"/>
      <c r="AY188" s="2029"/>
      <c r="AZ188" s="2029"/>
      <c r="BA188" s="2027"/>
      <c r="BB188" s="2030"/>
    </row>
    <row r="189" spans="1:54" s="2060" customFormat="1" ht="30" customHeight="1">
      <c r="A189" s="2026"/>
      <c r="B189" s="2027"/>
      <c r="C189" s="2028"/>
      <c r="D189" s="2029"/>
      <c r="E189" s="2029"/>
      <c r="F189" s="2029"/>
      <c r="G189" s="2029"/>
      <c r="H189" s="2029"/>
      <c r="I189" s="2029"/>
      <c r="J189" s="2029"/>
      <c r="K189" s="2029"/>
      <c r="L189" s="2029"/>
      <c r="M189" s="2029"/>
      <c r="N189" s="2029"/>
      <c r="O189" s="2029"/>
      <c r="P189" s="2027"/>
      <c r="Q189" s="2029"/>
      <c r="R189" s="2029"/>
      <c r="S189" s="2029"/>
      <c r="T189" s="2029"/>
      <c r="U189" s="2029"/>
      <c r="V189" s="2029"/>
      <c r="W189" s="2029"/>
      <c r="X189" s="2029"/>
      <c r="Y189" s="2029"/>
      <c r="Z189" s="2029"/>
      <c r="AA189" s="2029"/>
      <c r="AB189" s="2029"/>
      <c r="AC189" s="2029"/>
      <c r="AD189" s="2029"/>
      <c r="AE189" s="2029"/>
      <c r="AF189" s="2029"/>
      <c r="AG189" s="2029"/>
      <c r="AH189" s="2029"/>
      <c r="AI189" s="2029"/>
      <c r="AJ189" s="2029"/>
      <c r="AK189" s="2029"/>
      <c r="AL189" s="2029"/>
      <c r="AM189" s="2029"/>
      <c r="AN189" s="2029"/>
      <c r="AO189" s="2029"/>
      <c r="AP189" s="2029"/>
      <c r="AQ189" s="2029"/>
      <c r="AR189" s="2029"/>
      <c r="AS189" s="2029"/>
      <c r="AT189" s="2029"/>
      <c r="AU189" s="2029"/>
      <c r="AV189" s="2029"/>
      <c r="AW189" s="2029"/>
      <c r="AX189" s="2029"/>
      <c r="AY189" s="2029"/>
      <c r="AZ189" s="2029"/>
      <c r="BA189" s="2027"/>
      <c r="BB189" s="2030"/>
    </row>
    <row r="190" spans="1:54" s="2060" customFormat="1" ht="30" customHeight="1">
      <c r="A190" s="2026"/>
      <c r="B190" s="2027"/>
      <c r="C190" s="2028"/>
      <c r="D190" s="2029"/>
      <c r="E190" s="2029"/>
      <c r="F190" s="2029"/>
      <c r="G190" s="2029"/>
      <c r="H190" s="2029"/>
      <c r="I190" s="2029"/>
      <c r="J190" s="2029"/>
      <c r="K190" s="2029"/>
      <c r="L190" s="2029"/>
      <c r="M190" s="2029"/>
      <c r="N190" s="2029"/>
      <c r="O190" s="2029"/>
      <c r="P190" s="2027"/>
      <c r="Q190" s="2029"/>
      <c r="R190" s="2029"/>
      <c r="S190" s="2029"/>
      <c r="T190" s="2029"/>
      <c r="U190" s="2029"/>
      <c r="V190" s="2029"/>
      <c r="W190" s="2029"/>
      <c r="X190" s="2029"/>
      <c r="Y190" s="2029"/>
      <c r="Z190" s="2029"/>
      <c r="AA190" s="2029"/>
      <c r="AB190" s="2029"/>
      <c r="AC190" s="2029"/>
      <c r="AD190" s="2029"/>
      <c r="AE190" s="2029"/>
      <c r="AF190" s="2029"/>
      <c r="AG190" s="2029"/>
      <c r="AH190" s="2029"/>
      <c r="AI190" s="2029"/>
      <c r="AJ190" s="2029"/>
      <c r="AK190" s="2029"/>
      <c r="AL190" s="2029"/>
      <c r="AM190" s="2029"/>
      <c r="AN190" s="2029"/>
      <c r="AO190" s="2029"/>
      <c r="AP190" s="2029"/>
      <c r="AQ190" s="2029"/>
      <c r="AR190" s="2029"/>
      <c r="AS190" s="2029"/>
      <c r="AT190" s="2029"/>
      <c r="AU190" s="2029"/>
      <c r="AV190" s="2029"/>
      <c r="AW190" s="2029"/>
      <c r="AX190" s="2029"/>
      <c r="AY190" s="2029"/>
      <c r="AZ190" s="2029"/>
      <c r="BA190" s="2027"/>
      <c r="BB190" s="2030"/>
    </row>
    <row r="191" spans="1:54" s="2060" customFormat="1" ht="30" customHeight="1">
      <c r="A191" s="2026"/>
      <c r="B191" s="2027"/>
      <c r="C191" s="2028"/>
      <c r="D191" s="2029"/>
      <c r="E191" s="2029"/>
      <c r="F191" s="2029"/>
      <c r="G191" s="2029"/>
      <c r="H191" s="2029"/>
      <c r="I191" s="2029"/>
      <c r="J191" s="2029"/>
      <c r="K191" s="2029"/>
      <c r="L191" s="2029"/>
      <c r="M191" s="2029"/>
      <c r="N191" s="2029"/>
      <c r="O191" s="2029"/>
      <c r="P191" s="2027"/>
      <c r="Q191" s="2029"/>
      <c r="R191" s="2029"/>
      <c r="S191" s="2029"/>
      <c r="T191" s="2029"/>
      <c r="U191" s="2029"/>
      <c r="V191" s="2029"/>
      <c r="W191" s="2029"/>
      <c r="X191" s="2029"/>
      <c r="Y191" s="2029"/>
      <c r="Z191" s="2029"/>
      <c r="AA191" s="2029"/>
      <c r="AB191" s="2029"/>
      <c r="AC191" s="2029"/>
      <c r="AD191" s="2029"/>
      <c r="AE191" s="2029"/>
      <c r="AF191" s="2029"/>
      <c r="AG191" s="2029"/>
      <c r="AH191" s="2029"/>
      <c r="AI191" s="2029"/>
      <c r="AJ191" s="2029"/>
      <c r="AK191" s="2029"/>
      <c r="AL191" s="2029"/>
      <c r="AM191" s="2029"/>
      <c r="AN191" s="2029"/>
      <c r="AO191" s="2029"/>
      <c r="AP191" s="2029"/>
      <c r="AQ191" s="2029"/>
      <c r="AR191" s="2029"/>
      <c r="AS191" s="2029"/>
      <c r="AT191" s="2029"/>
      <c r="AU191" s="2029"/>
      <c r="AV191" s="2029"/>
      <c r="AW191" s="2029"/>
      <c r="AX191" s="2029"/>
      <c r="AY191" s="2029"/>
      <c r="AZ191" s="2029"/>
      <c r="BA191" s="2027"/>
      <c r="BB191" s="2030"/>
    </row>
    <row r="192" spans="1:54" s="2060" customFormat="1" ht="30" customHeight="1">
      <c r="A192" s="2026"/>
      <c r="B192" s="2027"/>
      <c r="C192" s="2028"/>
      <c r="D192" s="2029"/>
      <c r="E192" s="2029"/>
      <c r="F192" s="2029"/>
      <c r="G192" s="2029"/>
      <c r="H192" s="2029"/>
      <c r="I192" s="2029"/>
      <c r="J192" s="2029"/>
      <c r="K192" s="2029"/>
      <c r="L192" s="2029"/>
      <c r="M192" s="2029"/>
      <c r="N192" s="2029"/>
      <c r="O192" s="2029"/>
      <c r="P192" s="2027"/>
      <c r="Q192" s="2029"/>
      <c r="R192" s="2029"/>
      <c r="S192" s="2029"/>
      <c r="T192" s="2029"/>
      <c r="U192" s="2029"/>
      <c r="V192" s="2029"/>
      <c r="W192" s="2029"/>
      <c r="X192" s="2029"/>
      <c r="Y192" s="2029"/>
      <c r="Z192" s="2029"/>
      <c r="AA192" s="2029"/>
      <c r="AB192" s="2029"/>
      <c r="AC192" s="2029"/>
      <c r="AD192" s="2029"/>
      <c r="AE192" s="2029"/>
      <c r="AF192" s="2029"/>
      <c r="AG192" s="2029"/>
      <c r="AH192" s="2029"/>
      <c r="AI192" s="2029"/>
      <c r="AJ192" s="2029"/>
      <c r="AK192" s="2029"/>
      <c r="AL192" s="2029"/>
      <c r="AM192" s="2029"/>
      <c r="AN192" s="2029"/>
      <c r="AO192" s="2029"/>
      <c r="AP192" s="2029"/>
      <c r="AQ192" s="2029"/>
      <c r="AR192" s="2029"/>
      <c r="AS192" s="2029"/>
      <c r="AT192" s="2029"/>
      <c r="AU192" s="2029"/>
      <c r="AV192" s="2029"/>
      <c r="AW192" s="2029"/>
      <c r="AX192" s="2029"/>
      <c r="AY192" s="2029"/>
      <c r="AZ192" s="2029"/>
      <c r="BA192" s="2027"/>
      <c r="BB192" s="2030"/>
    </row>
    <row r="193" spans="1:54" s="2060" customFormat="1" ht="30" customHeight="1">
      <c r="A193" s="2026"/>
      <c r="B193" s="2027"/>
      <c r="C193" s="2028"/>
      <c r="D193" s="2029"/>
      <c r="E193" s="2029"/>
      <c r="F193" s="2029"/>
      <c r="G193" s="2029"/>
      <c r="H193" s="2029"/>
      <c r="I193" s="2029"/>
      <c r="J193" s="2029"/>
      <c r="K193" s="2029"/>
      <c r="L193" s="2029"/>
      <c r="M193" s="2029"/>
      <c r="N193" s="2029"/>
      <c r="O193" s="2029"/>
      <c r="P193" s="2027"/>
      <c r="Q193" s="2029"/>
      <c r="R193" s="2029"/>
      <c r="S193" s="2029"/>
      <c r="T193" s="2029"/>
      <c r="U193" s="2029"/>
      <c r="V193" s="2029"/>
      <c r="W193" s="2029"/>
      <c r="X193" s="2029"/>
      <c r="Y193" s="2029"/>
      <c r="Z193" s="2029"/>
      <c r="AA193" s="2029"/>
      <c r="AB193" s="2029"/>
      <c r="AC193" s="2029"/>
      <c r="AD193" s="2029"/>
      <c r="AE193" s="2029"/>
      <c r="AF193" s="2029"/>
      <c r="AG193" s="2029"/>
      <c r="AH193" s="2029"/>
      <c r="AI193" s="2029"/>
      <c r="AJ193" s="2029"/>
      <c r="AK193" s="2029"/>
      <c r="AL193" s="2029"/>
      <c r="AM193" s="2029"/>
      <c r="AN193" s="2029"/>
      <c r="AO193" s="2029"/>
      <c r="AP193" s="2029"/>
      <c r="AQ193" s="2029"/>
      <c r="AR193" s="2029"/>
      <c r="AS193" s="2029"/>
      <c r="AT193" s="2029"/>
      <c r="AU193" s="2029"/>
      <c r="AV193" s="2029"/>
      <c r="AW193" s="2029"/>
      <c r="AX193" s="2029"/>
      <c r="AY193" s="2029"/>
      <c r="AZ193" s="2029"/>
      <c r="BA193" s="2027"/>
      <c r="BB193" s="2030"/>
    </row>
    <row r="194" spans="1:54" s="2060" customFormat="1" ht="30" customHeight="1">
      <c r="A194" s="2026"/>
      <c r="B194" s="2027"/>
      <c r="C194" s="2028"/>
      <c r="D194" s="2029"/>
      <c r="E194" s="2029"/>
      <c r="F194" s="2029"/>
      <c r="G194" s="2029"/>
      <c r="H194" s="2029"/>
      <c r="I194" s="2029"/>
      <c r="J194" s="2029"/>
      <c r="K194" s="2029"/>
      <c r="L194" s="2029"/>
      <c r="M194" s="2029"/>
      <c r="N194" s="2029"/>
      <c r="O194" s="2029"/>
      <c r="P194" s="2027"/>
      <c r="Q194" s="2029"/>
      <c r="R194" s="2029"/>
      <c r="S194" s="2029"/>
      <c r="T194" s="2029"/>
      <c r="U194" s="2029"/>
      <c r="V194" s="2029"/>
      <c r="W194" s="2029"/>
      <c r="X194" s="2029"/>
      <c r="Y194" s="2029"/>
      <c r="Z194" s="2029"/>
      <c r="AA194" s="2029"/>
      <c r="AB194" s="2029"/>
      <c r="AC194" s="2029"/>
      <c r="AD194" s="2029"/>
      <c r="AE194" s="2029"/>
      <c r="AF194" s="2029"/>
      <c r="AG194" s="2029"/>
      <c r="AH194" s="2029"/>
      <c r="AI194" s="2029"/>
      <c r="AJ194" s="2029"/>
      <c r="AK194" s="2029"/>
      <c r="AL194" s="2029"/>
      <c r="AM194" s="2029"/>
      <c r="AN194" s="2029"/>
      <c r="AO194" s="2029"/>
      <c r="AP194" s="2029"/>
      <c r="AQ194" s="2029"/>
      <c r="AR194" s="2029"/>
      <c r="AS194" s="2029"/>
      <c r="AT194" s="2029"/>
      <c r="AU194" s="2029"/>
      <c r="AV194" s="2029"/>
      <c r="AW194" s="2029"/>
      <c r="AX194" s="2029"/>
      <c r="AY194" s="2029"/>
      <c r="AZ194" s="2029"/>
      <c r="BA194" s="2027"/>
      <c r="BB194" s="2030"/>
    </row>
    <row r="195" spans="1:54" s="2060" customFormat="1" ht="30" customHeight="1">
      <c r="A195" s="2026"/>
      <c r="B195" s="2027"/>
      <c r="C195" s="2028"/>
      <c r="D195" s="2029"/>
      <c r="E195" s="2029"/>
      <c r="F195" s="2029"/>
      <c r="G195" s="2029"/>
      <c r="H195" s="2029"/>
      <c r="I195" s="2029"/>
      <c r="J195" s="2029"/>
      <c r="K195" s="2029"/>
      <c r="L195" s="2029"/>
      <c r="M195" s="2029"/>
      <c r="N195" s="2029"/>
      <c r="O195" s="2029"/>
      <c r="P195" s="2027"/>
      <c r="Q195" s="2029"/>
      <c r="R195" s="2029"/>
      <c r="S195" s="2029"/>
      <c r="T195" s="2029"/>
      <c r="U195" s="2029"/>
      <c r="V195" s="2029"/>
      <c r="W195" s="2029"/>
      <c r="X195" s="2029"/>
      <c r="Y195" s="2029"/>
      <c r="Z195" s="2029"/>
      <c r="AA195" s="2029"/>
      <c r="AB195" s="2029"/>
      <c r="AC195" s="2029"/>
      <c r="AD195" s="2029"/>
      <c r="AE195" s="2029"/>
      <c r="AF195" s="2029"/>
      <c r="AG195" s="2029"/>
      <c r="AH195" s="2029"/>
      <c r="AI195" s="2029"/>
      <c r="AJ195" s="2029"/>
      <c r="AK195" s="2029"/>
      <c r="AL195" s="2029"/>
      <c r="AM195" s="2029"/>
      <c r="AN195" s="2029"/>
      <c r="AO195" s="2029"/>
      <c r="AP195" s="2029"/>
      <c r="AQ195" s="2029"/>
      <c r="AR195" s="2029"/>
      <c r="AS195" s="2029"/>
      <c r="AT195" s="2029"/>
      <c r="AU195" s="2029"/>
      <c r="AV195" s="2029"/>
      <c r="AW195" s="2029"/>
      <c r="AX195" s="2029"/>
      <c r="AY195" s="2029"/>
      <c r="AZ195" s="2029"/>
      <c r="BA195" s="2027"/>
      <c r="BB195" s="2030"/>
    </row>
    <row r="196" spans="1:54" s="2060" customFormat="1" ht="30" customHeight="1">
      <c r="A196" s="2026"/>
      <c r="B196" s="2027"/>
      <c r="C196" s="2028"/>
      <c r="D196" s="2029"/>
      <c r="E196" s="2029"/>
      <c r="F196" s="2029"/>
      <c r="G196" s="2029"/>
      <c r="H196" s="2029"/>
      <c r="I196" s="2029"/>
      <c r="J196" s="2029"/>
      <c r="K196" s="2029"/>
      <c r="L196" s="2029"/>
      <c r="M196" s="2029"/>
      <c r="N196" s="2029"/>
      <c r="O196" s="2029"/>
      <c r="P196" s="2027"/>
      <c r="Q196" s="2029"/>
      <c r="R196" s="2029"/>
      <c r="S196" s="2029"/>
      <c r="T196" s="2029"/>
      <c r="U196" s="2029"/>
      <c r="V196" s="2029"/>
      <c r="W196" s="2029"/>
      <c r="X196" s="2029"/>
      <c r="Y196" s="2029"/>
      <c r="Z196" s="2029"/>
      <c r="AA196" s="2029"/>
      <c r="AB196" s="2029"/>
      <c r="AC196" s="2029"/>
      <c r="AD196" s="2029"/>
      <c r="AE196" s="2029"/>
      <c r="AF196" s="2029"/>
      <c r="AG196" s="2029"/>
      <c r="AH196" s="2029"/>
      <c r="AI196" s="2029"/>
      <c r="AJ196" s="2029"/>
      <c r="AK196" s="2029"/>
      <c r="AL196" s="2029"/>
      <c r="AM196" s="2029"/>
      <c r="AN196" s="2029"/>
      <c r="AO196" s="2029"/>
      <c r="AP196" s="2029"/>
      <c r="AQ196" s="2029"/>
      <c r="AR196" s="2029"/>
      <c r="AS196" s="2029"/>
      <c r="AT196" s="2029"/>
      <c r="AU196" s="2029"/>
      <c r="AV196" s="2029"/>
      <c r="AW196" s="2029"/>
      <c r="AX196" s="2029"/>
      <c r="AY196" s="2029"/>
      <c r="AZ196" s="2029"/>
      <c r="BA196" s="2027"/>
      <c r="BB196" s="2030"/>
    </row>
    <row r="197" spans="1:54" s="2060" customFormat="1" ht="30" customHeight="1">
      <c r="A197" s="2026"/>
      <c r="B197" s="2027"/>
      <c r="C197" s="2028"/>
      <c r="D197" s="2029"/>
      <c r="E197" s="2029"/>
      <c r="F197" s="2029"/>
      <c r="G197" s="2029"/>
      <c r="H197" s="2029"/>
      <c r="I197" s="2029"/>
      <c r="J197" s="2029"/>
      <c r="K197" s="2029"/>
      <c r="L197" s="2029"/>
      <c r="M197" s="2029"/>
      <c r="N197" s="2029"/>
      <c r="O197" s="2029"/>
      <c r="P197" s="2027"/>
      <c r="Q197" s="2029"/>
      <c r="R197" s="2029"/>
      <c r="S197" s="2029"/>
      <c r="T197" s="2029"/>
      <c r="U197" s="2029"/>
      <c r="V197" s="2029"/>
      <c r="W197" s="2029"/>
      <c r="X197" s="2029"/>
      <c r="Y197" s="2029"/>
      <c r="Z197" s="2029"/>
      <c r="AA197" s="2029"/>
      <c r="AB197" s="2029"/>
      <c r="AC197" s="2029"/>
      <c r="AD197" s="2029"/>
      <c r="AE197" s="2029"/>
      <c r="AF197" s="2029"/>
      <c r="AG197" s="2029"/>
      <c r="AH197" s="2029"/>
      <c r="AI197" s="2029"/>
      <c r="AJ197" s="2029"/>
      <c r="AK197" s="2029"/>
      <c r="AL197" s="2029"/>
      <c r="AM197" s="2029"/>
      <c r="AN197" s="2029"/>
      <c r="AO197" s="2029"/>
      <c r="AP197" s="2029"/>
      <c r="AQ197" s="2029"/>
      <c r="AR197" s="2029"/>
      <c r="AS197" s="2029"/>
      <c r="AT197" s="2029"/>
      <c r="AU197" s="2029"/>
      <c r="AV197" s="2029"/>
      <c r="AW197" s="2029"/>
      <c r="AX197" s="2029"/>
      <c r="AY197" s="2029"/>
      <c r="AZ197" s="2029"/>
      <c r="BA197" s="2027"/>
      <c r="BB197" s="2030"/>
    </row>
    <row r="198" spans="1:54" s="2060" customFormat="1" ht="30" customHeight="1">
      <c r="A198" s="2026"/>
      <c r="B198" s="2027"/>
      <c r="C198" s="2028"/>
      <c r="D198" s="2029"/>
      <c r="E198" s="2029"/>
      <c r="F198" s="2029"/>
      <c r="G198" s="2029"/>
      <c r="H198" s="2029"/>
      <c r="I198" s="2029"/>
      <c r="J198" s="2029"/>
      <c r="K198" s="2029"/>
      <c r="L198" s="2029"/>
      <c r="M198" s="2029"/>
      <c r="N198" s="2029"/>
      <c r="O198" s="2029"/>
      <c r="P198" s="2027"/>
      <c r="Q198" s="2029"/>
      <c r="R198" s="2029"/>
      <c r="S198" s="2029"/>
      <c r="T198" s="2029"/>
      <c r="U198" s="2029"/>
      <c r="V198" s="2029"/>
      <c r="W198" s="2029"/>
      <c r="X198" s="2029"/>
      <c r="Y198" s="2029"/>
      <c r="Z198" s="2029"/>
      <c r="AA198" s="2029"/>
      <c r="AB198" s="2029"/>
      <c r="AC198" s="2029"/>
      <c r="AD198" s="2029"/>
      <c r="AE198" s="2029"/>
      <c r="AF198" s="2029"/>
      <c r="AG198" s="2029"/>
      <c r="AH198" s="2029"/>
      <c r="AI198" s="2029"/>
      <c r="AJ198" s="2029"/>
      <c r="AK198" s="2029"/>
      <c r="AL198" s="2029"/>
      <c r="AM198" s="2029"/>
      <c r="AN198" s="2029"/>
      <c r="AO198" s="2029"/>
      <c r="AP198" s="2029"/>
      <c r="AQ198" s="2029"/>
      <c r="AR198" s="2029"/>
      <c r="AS198" s="2029"/>
      <c r="AT198" s="2029"/>
      <c r="AU198" s="2029"/>
      <c r="AV198" s="2029"/>
      <c r="AW198" s="2029"/>
      <c r="AX198" s="2029"/>
      <c r="AY198" s="2029"/>
      <c r="AZ198" s="2029"/>
      <c r="BA198" s="2027"/>
      <c r="BB198" s="2030"/>
    </row>
    <row r="199" spans="1:54" s="2060" customFormat="1" ht="30" customHeight="1">
      <c r="A199" s="2026"/>
      <c r="B199" s="2027"/>
      <c r="C199" s="2028"/>
      <c r="D199" s="2029"/>
      <c r="E199" s="2029"/>
      <c r="F199" s="2029"/>
      <c r="G199" s="2029"/>
      <c r="H199" s="2029"/>
      <c r="I199" s="2029"/>
      <c r="J199" s="2029"/>
      <c r="K199" s="2029"/>
      <c r="L199" s="2029"/>
      <c r="M199" s="2029"/>
      <c r="N199" s="2029"/>
      <c r="O199" s="2029"/>
      <c r="P199" s="2027"/>
      <c r="Q199" s="2029"/>
      <c r="R199" s="2029"/>
      <c r="S199" s="2029"/>
      <c r="T199" s="2029"/>
      <c r="U199" s="2029"/>
      <c r="V199" s="2029"/>
      <c r="W199" s="2029"/>
      <c r="X199" s="2029"/>
      <c r="Y199" s="2029"/>
      <c r="Z199" s="2029"/>
      <c r="AA199" s="2029"/>
      <c r="AB199" s="2029"/>
      <c r="AC199" s="2029"/>
      <c r="AD199" s="2029"/>
      <c r="AE199" s="2029"/>
      <c r="AF199" s="2029"/>
      <c r="AG199" s="2029"/>
      <c r="AH199" s="2029"/>
      <c r="AI199" s="2029"/>
      <c r="AJ199" s="2029"/>
      <c r="AK199" s="2029"/>
      <c r="AL199" s="2029"/>
      <c r="AM199" s="2029"/>
      <c r="AN199" s="2029"/>
      <c r="AO199" s="2029"/>
      <c r="AP199" s="2029"/>
      <c r="AQ199" s="2029"/>
      <c r="AR199" s="2029"/>
      <c r="AS199" s="2029"/>
      <c r="AT199" s="2029"/>
      <c r="AU199" s="2029"/>
      <c r="AV199" s="2029"/>
      <c r="AW199" s="2029"/>
      <c r="AX199" s="2029"/>
      <c r="AY199" s="2029"/>
      <c r="AZ199" s="2029"/>
      <c r="BA199" s="2027"/>
      <c r="BB199" s="2030"/>
    </row>
    <row r="200" spans="1:54" s="2060" customFormat="1" ht="30" customHeight="1">
      <c r="A200" s="2026"/>
      <c r="B200" s="2027"/>
      <c r="C200" s="2028"/>
      <c r="D200" s="2029"/>
      <c r="E200" s="2029"/>
      <c r="F200" s="2029"/>
      <c r="G200" s="2029"/>
      <c r="H200" s="2029"/>
      <c r="I200" s="2029"/>
      <c r="J200" s="2029"/>
      <c r="K200" s="2029"/>
      <c r="L200" s="2029"/>
      <c r="M200" s="2029"/>
      <c r="N200" s="2029"/>
      <c r="O200" s="2029"/>
      <c r="P200" s="2027"/>
      <c r="Q200" s="2029"/>
      <c r="R200" s="2029"/>
      <c r="S200" s="2029"/>
      <c r="T200" s="2029"/>
      <c r="U200" s="2029"/>
      <c r="V200" s="2029"/>
      <c r="W200" s="2029"/>
      <c r="X200" s="2029"/>
      <c r="Y200" s="2029"/>
      <c r="Z200" s="2029"/>
      <c r="AA200" s="2029"/>
      <c r="AB200" s="2029"/>
      <c r="AC200" s="2029"/>
      <c r="AD200" s="2029"/>
      <c r="AE200" s="2029"/>
      <c r="AF200" s="2029"/>
      <c r="AG200" s="2029"/>
      <c r="AH200" s="2029"/>
      <c r="AI200" s="2029"/>
      <c r="AJ200" s="2029"/>
      <c r="AK200" s="2029"/>
      <c r="AL200" s="2029"/>
      <c r="AM200" s="2029"/>
      <c r="AN200" s="2029"/>
      <c r="AO200" s="2029"/>
      <c r="AP200" s="2029"/>
      <c r="AQ200" s="2029"/>
      <c r="AR200" s="2029"/>
      <c r="AS200" s="2029"/>
      <c r="AT200" s="2029"/>
      <c r="AU200" s="2029"/>
      <c r="AV200" s="2029"/>
      <c r="AW200" s="2029"/>
      <c r="AX200" s="2029"/>
      <c r="AY200" s="2029"/>
      <c r="AZ200" s="2029"/>
      <c r="BA200" s="2027"/>
      <c r="BB200" s="2030"/>
    </row>
    <row r="201" spans="1:54" s="2060" customFormat="1" ht="30" customHeight="1">
      <c r="A201" s="2026"/>
      <c r="B201" s="2027"/>
      <c r="C201" s="2028"/>
      <c r="D201" s="2029"/>
      <c r="E201" s="2029"/>
      <c r="F201" s="2029"/>
      <c r="G201" s="2029"/>
      <c r="H201" s="2029"/>
      <c r="I201" s="2029"/>
      <c r="J201" s="2029"/>
      <c r="K201" s="2029"/>
      <c r="L201" s="2029"/>
      <c r="M201" s="2029"/>
      <c r="N201" s="2029"/>
      <c r="O201" s="2029"/>
      <c r="P201" s="2027"/>
      <c r="Q201" s="2029"/>
      <c r="R201" s="2029"/>
      <c r="S201" s="2029"/>
      <c r="T201" s="2029"/>
      <c r="U201" s="2029"/>
      <c r="V201" s="2029"/>
      <c r="W201" s="2029"/>
      <c r="X201" s="2029"/>
      <c r="Y201" s="2029"/>
      <c r="Z201" s="2029"/>
      <c r="AA201" s="2029"/>
      <c r="AB201" s="2029"/>
      <c r="AC201" s="2029"/>
      <c r="AD201" s="2029"/>
      <c r="AE201" s="2029"/>
      <c r="AF201" s="2029"/>
      <c r="AG201" s="2029"/>
      <c r="AH201" s="2029"/>
      <c r="AI201" s="2029"/>
      <c r="AJ201" s="2029"/>
      <c r="AK201" s="2029"/>
      <c r="AL201" s="2029"/>
      <c r="AM201" s="2029"/>
      <c r="AN201" s="2029"/>
      <c r="AO201" s="2029"/>
      <c r="AP201" s="2029"/>
      <c r="AQ201" s="2029"/>
      <c r="AR201" s="2029"/>
      <c r="AS201" s="2029"/>
      <c r="AT201" s="2029"/>
      <c r="AU201" s="2029"/>
      <c r="AV201" s="2029"/>
      <c r="AW201" s="2029"/>
      <c r="AX201" s="2029"/>
      <c r="AY201" s="2029"/>
      <c r="AZ201" s="2029"/>
      <c r="BA201" s="2027"/>
      <c r="BB201" s="2030"/>
    </row>
    <row r="202" spans="1:54" s="2060" customFormat="1" ht="30" customHeight="1">
      <c r="A202" s="2026"/>
      <c r="B202" s="2027"/>
      <c r="C202" s="2028"/>
      <c r="D202" s="2029"/>
      <c r="E202" s="2029"/>
      <c r="F202" s="2029"/>
      <c r="G202" s="2029"/>
      <c r="H202" s="2029"/>
      <c r="I202" s="2029"/>
      <c r="J202" s="2029"/>
      <c r="K202" s="2029"/>
      <c r="L202" s="2029"/>
      <c r="M202" s="2029"/>
      <c r="N202" s="2029"/>
      <c r="O202" s="2029"/>
      <c r="P202" s="2027"/>
      <c r="Q202" s="2029"/>
      <c r="R202" s="2029"/>
      <c r="S202" s="2029"/>
      <c r="T202" s="2029"/>
      <c r="U202" s="2029"/>
      <c r="V202" s="2029"/>
      <c r="W202" s="2029"/>
      <c r="X202" s="2029"/>
      <c r="Y202" s="2029"/>
      <c r="Z202" s="2029"/>
      <c r="AA202" s="2029"/>
      <c r="AB202" s="2029"/>
      <c r="AC202" s="2029"/>
      <c r="AD202" s="2029"/>
      <c r="AE202" s="2029"/>
      <c r="AF202" s="2029"/>
      <c r="AG202" s="2029"/>
      <c r="AH202" s="2029"/>
      <c r="AI202" s="2029"/>
      <c r="AJ202" s="2029"/>
      <c r="AK202" s="2029"/>
      <c r="AL202" s="2029"/>
      <c r="AM202" s="2029"/>
      <c r="AN202" s="2029"/>
      <c r="AO202" s="2029"/>
      <c r="AP202" s="2029"/>
      <c r="AQ202" s="2029"/>
      <c r="AR202" s="2029"/>
      <c r="AS202" s="2029"/>
      <c r="AT202" s="2029"/>
      <c r="AU202" s="2029"/>
      <c r="AV202" s="2029"/>
      <c r="AW202" s="2029"/>
      <c r="AX202" s="2029"/>
      <c r="AY202" s="2029"/>
      <c r="AZ202" s="2029"/>
      <c r="BA202" s="2027"/>
      <c r="BB202" s="2030"/>
    </row>
    <row r="203" spans="1:54" s="2060" customFormat="1" ht="30" customHeight="1">
      <c r="A203" s="2026"/>
      <c r="B203" s="2027"/>
      <c r="C203" s="2028"/>
      <c r="D203" s="2029"/>
      <c r="E203" s="2029"/>
      <c r="F203" s="2029"/>
      <c r="G203" s="2029"/>
      <c r="H203" s="2029"/>
      <c r="I203" s="2029"/>
      <c r="J203" s="2029"/>
      <c r="K203" s="2029"/>
      <c r="L203" s="2029"/>
      <c r="M203" s="2029"/>
      <c r="N203" s="2029"/>
      <c r="O203" s="2029"/>
      <c r="P203" s="2027"/>
      <c r="Q203" s="2029"/>
      <c r="R203" s="2029"/>
      <c r="S203" s="2029"/>
      <c r="T203" s="2029"/>
      <c r="U203" s="2029"/>
      <c r="V203" s="2029"/>
      <c r="W203" s="2029"/>
      <c r="X203" s="2029"/>
      <c r="Y203" s="2029"/>
      <c r="Z203" s="2029"/>
      <c r="AA203" s="2029"/>
      <c r="AB203" s="2029"/>
      <c r="AC203" s="2029"/>
      <c r="AD203" s="2029"/>
      <c r="AE203" s="2029"/>
      <c r="AF203" s="2029"/>
      <c r="AG203" s="2029"/>
      <c r="AH203" s="2029"/>
      <c r="AI203" s="2029"/>
      <c r="AJ203" s="2029"/>
      <c r="AK203" s="2029"/>
      <c r="AL203" s="2029"/>
      <c r="AM203" s="2029"/>
      <c r="AN203" s="2029"/>
      <c r="AO203" s="2029"/>
      <c r="AP203" s="2029"/>
      <c r="AQ203" s="2029"/>
      <c r="AR203" s="2029"/>
      <c r="AS203" s="2029"/>
      <c r="AT203" s="2029"/>
      <c r="AU203" s="2029"/>
      <c r="AV203" s="2029"/>
      <c r="AW203" s="2029"/>
      <c r="AX203" s="2029"/>
      <c r="AY203" s="2029"/>
      <c r="AZ203" s="2029"/>
      <c r="BA203" s="2027"/>
      <c r="BB203" s="2030"/>
    </row>
    <row r="204" spans="1:54" s="2060" customFormat="1" ht="30" customHeight="1">
      <c r="A204" s="2026"/>
      <c r="B204" s="2027"/>
      <c r="C204" s="2028"/>
      <c r="D204" s="2029"/>
      <c r="E204" s="2029"/>
      <c r="F204" s="2029"/>
      <c r="G204" s="2029"/>
      <c r="H204" s="2029"/>
      <c r="I204" s="2029"/>
      <c r="J204" s="2029"/>
      <c r="K204" s="2029"/>
      <c r="L204" s="2029"/>
      <c r="M204" s="2029"/>
      <c r="N204" s="2029"/>
      <c r="O204" s="2029"/>
      <c r="P204" s="2027"/>
      <c r="Q204" s="2029"/>
      <c r="R204" s="2029"/>
      <c r="S204" s="2029"/>
      <c r="T204" s="2029"/>
      <c r="U204" s="2029"/>
      <c r="V204" s="2029"/>
      <c r="W204" s="2029"/>
      <c r="X204" s="2029"/>
      <c r="Y204" s="2029"/>
      <c r="Z204" s="2029"/>
      <c r="AA204" s="2029"/>
      <c r="AB204" s="2029"/>
      <c r="AC204" s="2029"/>
      <c r="AD204" s="2029"/>
      <c r="AE204" s="2029"/>
      <c r="AF204" s="2029"/>
      <c r="AG204" s="2029"/>
      <c r="AH204" s="2029"/>
      <c r="AI204" s="2029"/>
      <c r="AJ204" s="2029"/>
      <c r="AK204" s="2029"/>
      <c r="AL204" s="2029"/>
      <c r="AM204" s="2029"/>
      <c r="AN204" s="2029"/>
      <c r="AO204" s="2029"/>
      <c r="AP204" s="2029"/>
      <c r="AQ204" s="2029"/>
      <c r="AR204" s="2029"/>
      <c r="AS204" s="2029"/>
      <c r="AT204" s="2029"/>
      <c r="AU204" s="2029"/>
      <c r="AV204" s="2029"/>
      <c r="AW204" s="2029"/>
      <c r="AX204" s="2029"/>
      <c r="AY204" s="2029"/>
      <c r="AZ204" s="2029"/>
      <c r="BA204" s="2027"/>
      <c r="BB204" s="2030"/>
    </row>
    <row r="205" spans="1:54" s="2060" customFormat="1" ht="30" customHeight="1">
      <c r="A205" s="2026"/>
      <c r="B205" s="2027"/>
      <c r="C205" s="2028"/>
      <c r="D205" s="2029"/>
      <c r="E205" s="2029"/>
      <c r="F205" s="2029"/>
      <c r="G205" s="2029"/>
      <c r="H205" s="2029"/>
      <c r="I205" s="2029"/>
      <c r="J205" s="2029"/>
      <c r="K205" s="2029"/>
      <c r="L205" s="2029"/>
      <c r="M205" s="2029"/>
      <c r="N205" s="2029"/>
      <c r="O205" s="2029"/>
      <c r="P205" s="2027"/>
      <c r="Q205" s="2029"/>
      <c r="R205" s="2029"/>
      <c r="S205" s="2029"/>
      <c r="T205" s="2029"/>
      <c r="U205" s="2029"/>
      <c r="V205" s="2029"/>
      <c r="W205" s="2029"/>
      <c r="X205" s="2029"/>
      <c r="Y205" s="2029"/>
      <c r="Z205" s="2029"/>
      <c r="AA205" s="2029"/>
      <c r="AB205" s="2029"/>
      <c r="AC205" s="2029"/>
      <c r="AD205" s="2029"/>
      <c r="AE205" s="2029"/>
      <c r="AF205" s="2029"/>
      <c r="AG205" s="2029"/>
      <c r="AH205" s="2029"/>
      <c r="AI205" s="2029"/>
      <c r="AJ205" s="2029"/>
      <c r="AK205" s="2029"/>
      <c r="AL205" s="2029"/>
      <c r="AM205" s="2029"/>
      <c r="AN205" s="2029"/>
      <c r="AO205" s="2029"/>
      <c r="AP205" s="2029"/>
      <c r="AQ205" s="2029"/>
      <c r="AR205" s="2029"/>
      <c r="AS205" s="2029"/>
      <c r="AT205" s="2029"/>
      <c r="AU205" s="2029"/>
      <c r="AV205" s="2029"/>
      <c r="AW205" s="2029"/>
      <c r="AX205" s="2029"/>
      <c r="AY205" s="2029"/>
      <c r="AZ205" s="2029"/>
      <c r="BA205" s="2027"/>
      <c r="BB205" s="2030"/>
    </row>
    <row r="206" spans="1:54" s="2060" customFormat="1" ht="30" customHeight="1">
      <c r="A206" s="2026"/>
      <c r="B206" s="2027"/>
      <c r="C206" s="2028"/>
      <c r="D206" s="2029"/>
      <c r="E206" s="2029"/>
      <c r="F206" s="2029"/>
      <c r="G206" s="2029"/>
      <c r="H206" s="2029"/>
      <c r="I206" s="2029"/>
      <c r="J206" s="2029"/>
      <c r="K206" s="2029"/>
      <c r="L206" s="2029"/>
      <c r="M206" s="2029"/>
      <c r="N206" s="2029"/>
      <c r="O206" s="2029"/>
      <c r="P206" s="2027"/>
      <c r="Q206" s="2029"/>
      <c r="R206" s="2029"/>
      <c r="S206" s="2029"/>
      <c r="T206" s="2029"/>
      <c r="U206" s="2029"/>
      <c r="V206" s="2029"/>
      <c r="W206" s="2029"/>
      <c r="X206" s="2029"/>
      <c r="Y206" s="2029"/>
      <c r="Z206" s="2029"/>
      <c r="AA206" s="2029"/>
      <c r="AB206" s="2029"/>
      <c r="AC206" s="2029"/>
      <c r="AD206" s="2029"/>
      <c r="AE206" s="2029"/>
      <c r="AF206" s="2029"/>
      <c r="AG206" s="2029"/>
      <c r="AH206" s="2029"/>
      <c r="AI206" s="2029"/>
      <c r="AJ206" s="2029"/>
      <c r="AK206" s="2029"/>
      <c r="AL206" s="2029"/>
      <c r="AM206" s="2029"/>
      <c r="AN206" s="2029"/>
      <c r="AO206" s="2029"/>
      <c r="AP206" s="2029"/>
      <c r="AQ206" s="2029"/>
      <c r="AR206" s="2029"/>
      <c r="AS206" s="2029"/>
      <c r="AT206" s="2029"/>
      <c r="AU206" s="2029"/>
      <c r="AV206" s="2029"/>
      <c r="AW206" s="2029"/>
      <c r="AX206" s="2029"/>
      <c r="AY206" s="2029"/>
      <c r="AZ206" s="2029"/>
      <c r="BA206" s="2027"/>
      <c r="BB206" s="2030"/>
    </row>
    <row r="207" spans="1:54" s="2060" customFormat="1" ht="30" customHeight="1">
      <c r="A207" s="2026"/>
      <c r="B207" s="2027"/>
      <c r="C207" s="2028"/>
      <c r="D207" s="2029"/>
      <c r="E207" s="2029"/>
      <c r="F207" s="2029"/>
      <c r="G207" s="2029"/>
      <c r="H207" s="2029"/>
      <c r="I207" s="2029"/>
      <c r="J207" s="2029"/>
      <c r="K207" s="2029"/>
      <c r="L207" s="2029"/>
      <c r="M207" s="2029"/>
      <c r="N207" s="2029"/>
      <c r="O207" s="2029"/>
      <c r="P207" s="2027"/>
      <c r="Q207" s="2029"/>
      <c r="R207" s="2029"/>
      <c r="S207" s="2029"/>
      <c r="T207" s="2029"/>
      <c r="U207" s="2029"/>
      <c r="V207" s="2029"/>
      <c r="W207" s="2029"/>
      <c r="X207" s="2029"/>
      <c r="Y207" s="2029"/>
      <c r="Z207" s="2029"/>
      <c r="AA207" s="2029"/>
      <c r="AB207" s="2029"/>
      <c r="AC207" s="2029"/>
      <c r="AD207" s="2029"/>
      <c r="AE207" s="2029"/>
      <c r="AF207" s="2029"/>
      <c r="AG207" s="2029"/>
      <c r="AH207" s="2029"/>
      <c r="AI207" s="2029"/>
      <c r="AJ207" s="2029"/>
      <c r="AK207" s="2029"/>
      <c r="AL207" s="2029"/>
      <c r="AM207" s="2029"/>
      <c r="AN207" s="2029"/>
      <c r="AO207" s="2029"/>
      <c r="AP207" s="2029"/>
      <c r="AQ207" s="2029"/>
      <c r="AR207" s="2029"/>
      <c r="AS207" s="2029"/>
      <c r="AT207" s="2029"/>
      <c r="AU207" s="2029"/>
      <c r="AV207" s="2029"/>
      <c r="AW207" s="2029"/>
      <c r="AX207" s="2029"/>
      <c r="AY207" s="2029"/>
      <c r="AZ207" s="2029"/>
      <c r="BA207" s="2027"/>
      <c r="BB207" s="2030"/>
    </row>
    <row r="208" spans="1:54" s="2060" customFormat="1" ht="30" customHeight="1">
      <c r="A208" s="2026"/>
      <c r="B208" s="2027"/>
      <c r="C208" s="2028"/>
      <c r="D208" s="2029"/>
      <c r="E208" s="2029"/>
      <c r="F208" s="2029"/>
      <c r="G208" s="2029"/>
      <c r="H208" s="2029"/>
      <c r="I208" s="2029"/>
      <c r="J208" s="2029"/>
      <c r="K208" s="2029"/>
      <c r="L208" s="2029"/>
      <c r="M208" s="2029"/>
      <c r="N208" s="2029"/>
      <c r="O208" s="2029"/>
      <c r="P208" s="2027"/>
      <c r="Q208" s="2029"/>
      <c r="R208" s="2029"/>
      <c r="S208" s="2029"/>
      <c r="T208" s="2029"/>
      <c r="U208" s="2029"/>
      <c r="V208" s="2029"/>
      <c r="W208" s="2029"/>
      <c r="X208" s="2029"/>
      <c r="Y208" s="2029"/>
      <c r="Z208" s="2029"/>
      <c r="AA208" s="2029"/>
      <c r="AB208" s="2029"/>
      <c r="AC208" s="2029"/>
      <c r="AD208" s="2029"/>
      <c r="AE208" s="2029"/>
      <c r="AF208" s="2029"/>
      <c r="AG208" s="2029"/>
      <c r="AH208" s="2029"/>
      <c r="AI208" s="2029"/>
      <c r="AJ208" s="2029"/>
      <c r="AK208" s="2029"/>
      <c r="AL208" s="2029"/>
      <c r="AM208" s="2029"/>
      <c r="AN208" s="2029"/>
      <c r="AO208" s="2029"/>
      <c r="AP208" s="2029"/>
      <c r="AQ208" s="2029"/>
      <c r="AR208" s="2029"/>
      <c r="AS208" s="2029"/>
      <c r="AT208" s="2029"/>
      <c r="AU208" s="2029"/>
      <c r="AV208" s="2029"/>
      <c r="AW208" s="2029"/>
      <c r="AX208" s="2029"/>
      <c r="AY208" s="2029"/>
      <c r="AZ208" s="2029"/>
      <c r="BA208" s="2027"/>
      <c r="BB208" s="2030"/>
    </row>
    <row r="209" spans="1:54" s="2060" customFormat="1" ht="30" customHeight="1">
      <c r="A209" s="2026"/>
      <c r="B209" s="2027"/>
      <c r="C209" s="2028"/>
      <c r="D209" s="2029"/>
      <c r="E209" s="2029"/>
      <c r="F209" s="2029"/>
      <c r="G209" s="2029"/>
      <c r="H209" s="2029"/>
      <c r="I209" s="2029"/>
      <c r="J209" s="2029"/>
      <c r="K209" s="2029"/>
      <c r="L209" s="2029"/>
      <c r="M209" s="2029"/>
      <c r="N209" s="2029"/>
      <c r="O209" s="2029"/>
      <c r="P209" s="2027"/>
      <c r="Q209" s="2029"/>
      <c r="R209" s="2029"/>
      <c r="S209" s="2029"/>
      <c r="T209" s="2029"/>
      <c r="U209" s="2029"/>
      <c r="V209" s="2029"/>
      <c r="W209" s="2029"/>
      <c r="X209" s="2029"/>
      <c r="Y209" s="2029"/>
      <c r="Z209" s="2029"/>
      <c r="AA209" s="2029"/>
      <c r="AB209" s="2029"/>
      <c r="AC209" s="2029"/>
      <c r="AD209" s="2029"/>
      <c r="AE209" s="2029"/>
      <c r="AF209" s="2029"/>
      <c r="AG209" s="2029"/>
      <c r="AH209" s="2029"/>
      <c r="AI209" s="2029"/>
      <c r="AJ209" s="2029"/>
      <c r="AK209" s="2029"/>
      <c r="AL209" s="2029"/>
      <c r="AM209" s="2029"/>
      <c r="AN209" s="2029"/>
      <c r="AO209" s="2029"/>
      <c r="AP209" s="2029"/>
      <c r="AQ209" s="2029"/>
      <c r="AR209" s="2029"/>
      <c r="AS209" s="2029"/>
      <c r="AT209" s="2029"/>
      <c r="AU209" s="2029"/>
      <c r="AV209" s="2029"/>
      <c r="AW209" s="2029"/>
      <c r="AX209" s="2029"/>
      <c r="AY209" s="2029"/>
      <c r="AZ209" s="2029"/>
      <c r="BA209" s="2027"/>
      <c r="BB209" s="2030"/>
    </row>
    <row r="210" spans="1:54" s="2060" customFormat="1" ht="30" customHeight="1">
      <c r="A210" s="2026"/>
      <c r="B210" s="2027"/>
      <c r="C210" s="2028"/>
      <c r="D210" s="2029"/>
      <c r="E210" s="2029"/>
      <c r="F210" s="2029"/>
      <c r="G210" s="2029"/>
      <c r="H210" s="2029"/>
      <c r="I210" s="2029"/>
      <c r="J210" s="2029"/>
      <c r="K210" s="2029"/>
      <c r="L210" s="2029"/>
      <c r="M210" s="2029"/>
      <c r="N210" s="2029"/>
      <c r="O210" s="2029"/>
      <c r="P210" s="2027"/>
      <c r="Q210" s="2029"/>
      <c r="R210" s="2029"/>
      <c r="S210" s="2029"/>
      <c r="T210" s="2029"/>
      <c r="U210" s="2029"/>
      <c r="V210" s="2029"/>
      <c r="W210" s="2029"/>
      <c r="X210" s="2029"/>
      <c r="Y210" s="2029"/>
      <c r="Z210" s="2029"/>
      <c r="AA210" s="2029"/>
      <c r="AB210" s="2029"/>
      <c r="AC210" s="2029"/>
      <c r="AD210" s="2029"/>
      <c r="AE210" s="2029"/>
      <c r="AF210" s="2029"/>
      <c r="AG210" s="2029"/>
      <c r="AH210" s="2029"/>
      <c r="AI210" s="2029"/>
      <c r="AJ210" s="2029"/>
      <c r="AK210" s="2029"/>
      <c r="AL210" s="2029"/>
      <c r="AM210" s="2029"/>
      <c r="AN210" s="2029"/>
      <c r="AO210" s="2029"/>
      <c r="AP210" s="2029"/>
      <c r="AQ210" s="2029"/>
      <c r="AR210" s="2029"/>
      <c r="AS210" s="2029"/>
      <c r="AT210" s="2029"/>
      <c r="AU210" s="2029"/>
      <c r="AV210" s="2029"/>
      <c r="AW210" s="2029"/>
      <c r="AX210" s="2029"/>
      <c r="AY210" s="2029"/>
      <c r="AZ210" s="2029"/>
      <c r="BA210" s="2027"/>
      <c r="BB210" s="2030"/>
    </row>
    <row r="211" spans="1:54" s="2060" customFormat="1" ht="30" customHeight="1">
      <c r="A211" s="2026"/>
      <c r="B211" s="2027"/>
      <c r="C211" s="2028"/>
      <c r="D211" s="2029"/>
      <c r="E211" s="2029"/>
      <c r="F211" s="2029"/>
      <c r="G211" s="2029"/>
      <c r="H211" s="2029"/>
      <c r="I211" s="2029"/>
      <c r="J211" s="2029"/>
      <c r="K211" s="2029"/>
      <c r="L211" s="2029"/>
      <c r="M211" s="2029"/>
      <c r="N211" s="2029"/>
      <c r="O211" s="2029"/>
      <c r="P211" s="2027"/>
      <c r="Q211" s="2029"/>
      <c r="R211" s="2029"/>
      <c r="S211" s="2029"/>
      <c r="T211" s="2029"/>
      <c r="U211" s="2029"/>
      <c r="V211" s="2029"/>
      <c r="W211" s="2029"/>
      <c r="X211" s="2029"/>
      <c r="Y211" s="2029"/>
      <c r="Z211" s="2029"/>
      <c r="AA211" s="2029"/>
      <c r="AB211" s="2029"/>
      <c r="AC211" s="2029"/>
      <c r="AD211" s="2029"/>
      <c r="AE211" s="2029"/>
      <c r="AF211" s="2029"/>
      <c r="AG211" s="2029"/>
      <c r="AH211" s="2029"/>
      <c r="AI211" s="2029"/>
      <c r="AJ211" s="2029"/>
      <c r="AK211" s="2029"/>
      <c r="AL211" s="2029"/>
      <c r="AM211" s="2029"/>
      <c r="AN211" s="2029"/>
      <c r="AO211" s="2029"/>
      <c r="AP211" s="2029"/>
      <c r="AQ211" s="2029"/>
      <c r="AR211" s="2029"/>
      <c r="AS211" s="2029"/>
      <c r="AT211" s="2029"/>
      <c r="AU211" s="2029"/>
      <c r="AV211" s="2029"/>
      <c r="AW211" s="2029"/>
      <c r="AX211" s="2029"/>
      <c r="AY211" s="2029"/>
      <c r="AZ211" s="2029"/>
      <c r="BA211" s="2027"/>
      <c r="BB211" s="2030"/>
    </row>
    <row r="212" spans="1:54" s="2060" customFormat="1" ht="30" customHeight="1">
      <c r="A212" s="2026"/>
      <c r="B212" s="2027"/>
      <c r="C212" s="2028"/>
      <c r="D212" s="2029"/>
      <c r="E212" s="2029"/>
      <c r="F212" s="2029"/>
      <c r="G212" s="2029"/>
      <c r="H212" s="2029"/>
      <c r="I212" s="2029"/>
      <c r="J212" s="2029"/>
      <c r="K212" s="2029"/>
      <c r="L212" s="2029"/>
      <c r="M212" s="2029"/>
      <c r="N212" s="2029"/>
      <c r="O212" s="2029"/>
      <c r="P212" s="2027"/>
      <c r="Q212" s="2029"/>
      <c r="R212" s="2029"/>
      <c r="S212" s="2029"/>
      <c r="T212" s="2029"/>
      <c r="U212" s="2029"/>
      <c r="V212" s="2029"/>
      <c r="W212" s="2029"/>
      <c r="X212" s="2029"/>
      <c r="Y212" s="2029"/>
      <c r="Z212" s="2029"/>
      <c r="AA212" s="2029"/>
      <c r="AB212" s="2029"/>
      <c r="AC212" s="2029"/>
      <c r="AD212" s="2029"/>
      <c r="AE212" s="2029"/>
      <c r="AF212" s="2029"/>
      <c r="AG212" s="2029"/>
      <c r="AH212" s="2029"/>
      <c r="AI212" s="2029"/>
      <c r="AJ212" s="2029"/>
      <c r="AK212" s="2029"/>
      <c r="AL212" s="2029"/>
      <c r="AM212" s="2029"/>
      <c r="AN212" s="2029"/>
      <c r="AO212" s="2029"/>
      <c r="AP212" s="2029"/>
      <c r="AQ212" s="2029"/>
      <c r="AR212" s="2029"/>
      <c r="AS212" s="2029"/>
      <c r="AT212" s="2029"/>
      <c r="AU212" s="2029"/>
      <c r="AV212" s="2029"/>
      <c r="AW212" s="2029"/>
      <c r="AX212" s="2029"/>
      <c r="AY212" s="2029"/>
      <c r="AZ212" s="2029"/>
      <c r="BA212" s="2027"/>
      <c r="BB212" s="2030"/>
    </row>
    <row r="213" spans="1:54" s="2060" customFormat="1" ht="30" customHeight="1">
      <c r="A213" s="2026"/>
      <c r="B213" s="2027"/>
      <c r="C213" s="2028"/>
      <c r="D213" s="2029"/>
      <c r="E213" s="2029"/>
      <c r="F213" s="2029"/>
      <c r="G213" s="2029"/>
      <c r="H213" s="2029"/>
      <c r="I213" s="2029"/>
      <c r="J213" s="2029"/>
      <c r="K213" s="2029"/>
      <c r="L213" s="2029"/>
      <c r="M213" s="2029"/>
      <c r="N213" s="2029"/>
      <c r="O213" s="2029"/>
      <c r="P213" s="2027"/>
      <c r="Q213" s="2029"/>
      <c r="R213" s="2029"/>
      <c r="S213" s="2029"/>
      <c r="T213" s="2029"/>
      <c r="U213" s="2029"/>
      <c r="V213" s="2029"/>
      <c r="W213" s="2029"/>
      <c r="X213" s="2029"/>
      <c r="Y213" s="2029"/>
      <c r="Z213" s="2029"/>
      <c r="AA213" s="2029"/>
      <c r="AB213" s="2029"/>
      <c r="AC213" s="2029"/>
      <c r="AD213" s="2029"/>
      <c r="AE213" s="2029"/>
      <c r="AF213" s="2029"/>
      <c r="AG213" s="2029"/>
      <c r="AH213" s="2029"/>
      <c r="AI213" s="2029"/>
      <c r="AJ213" s="2029"/>
      <c r="AK213" s="2029"/>
      <c r="AL213" s="2029"/>
      <c r="AM213" s="2029"/>
      <c r="AN213" s="2029"/>
      <c r="AO213" s="2029"/>
      <c r="AP213" s="2029"/>
      <c r="AQ213" s="2029"/>
      <c r="AR213" s="2029"/>
      <c r="AS213" s="2029"/>
      <c r="AT213" s="2029"/>
      <c r="AU213" s="2029"/>
      <c r="AV213" s="2029"/>
      <c r="AW213" s="2029"/>
      <c r="AX213" s="2029"/>
      <c r="AY213" s="2029"/>
      <c r="AZ213" s="2029"/>
      <c r="BA213" s="2027"/>
      <c r="BB213" s="2030"/>
    </row>
    <row r="214" spans="1:54" s="2060" customFormat="1" ht="30" customHeight="1">
      <c r="A214" s="2026"/>
      <c r="B214" s="2027"/>
      <c r="C214" s="2028"/>
      <c r="D214" s="2029"/>
      <c r="E214" s="2029"/>
      <c r="F214" s="2029"/>
      <c r="G214" s="2029"/>
      <c r="H214" s="2029"/>
      <c r="I214" s="2029"/>
      <c r="J214" s="2029"/>
      <c r="K214" s="2029"/>
      <c r="L214" s="2029"/>
      <c r="M214" s="2029"/>
      <c r="N214" s="2029"/>
      <c r="O214" s="2029"/>
      <c r="P214" s="2027"/>
      <c r="Q214" s="2029"/>
      <c r="R214" s="2029"/>
      <c r="S214" s="2029"/>
      <c r="T214" s="2029"/>
      <c r="U214" s="2029"/>
      <c r="V214" s="2029"/>
      <c r="W214" s="2029"/>
      <c r="X214" s="2029"/>
      <c r="Y214" s="2029"/>
      <c r="Z214" s="2029"/>
      <c r="AA214" s="2029"/>
      <c r="AB214" s="2029"/>
      <c r="AC214" s="2029"/>
      <c r="AD214" s="2029"/>
      <c r="AE214" s="2029"/>
      <c r="AF214" s="2029"/>
      <c r="AG214" s="2029"/>
      <c r="AH214" s="2029"/>
      <c r="AI214" s="2029"/>
      <c r="AJ214" s="2029"/>
      <c r="AK214" s="2029"/>
      <c r="AL214" s="2029"/>
      <c r="AM214" s="2029"/>
      <c r="AN214" s="2029"/>
      <c r="AO214" s="2029"/>
      <c r="AP214" s="2029"/>
      <c r="AQ214" s="2029"/>
      <c r="AR214" s="2029"/>
      <c r="AS214" s="2029"/>
      <c r="AT214" s="2029"/>
      <c r="AU214" s="2029"/>
      <c r="AV214" s="2029"/>
      <c r="AW214" s="2029"/>
      <c r="AX214" s="2029"/>
      <c r="AY214" s="2029"/>
      <c r="AZ214" s="2029"/>
      <c r="BA214" s="2027"/>
      <c r="BB214" s="2030"/>
    </row>
    <row r="215" spans="1:54" s="2060" customFormat="1" ht="30" customHeight="1">
      <c r="A215" s="2026"/>
      <c r="B215" s="2027"/>
      <c r="C215" s="2028"/>
      <c r="D215" s="2029"/>
      <c r="E215" s="2029"/>
      <c r="F215" s="2029"/>
      <c r="G215" s="2029"/>
      <c r="H215" s="2029"/>
      <c r="I215" s="2029"/>
      <c r="J215" s="2029"/>
      <c r="K215" s="2029"/>
      <c r="L215" s="2029"/>
      <c r="M215" s="2029"/>
      <c r="N215" s="2029"/>
      <c r="O215" s="2029"/>
      <c r="P215" s="2027"/>
      <c r="Q215" s="2029"/>
      <c r="R215" s="2029"/>
      <c r="S215" s="2029"/>
      <c r="T215" s="2029"/>
      <c r="U215" s="2029"/>
      <c r="V215" s="2029"/>
      <c r="W215" s="2029"/>
      <c r="X215" s="2029"/>
      <c r="Y215" s="2029"/>
      <c r="Z215" s="2029"/>
      <c r="AA215" s="2029"/>
      <c r="AB215" s="2029"/>
      <c r="AC215" s="2029"/>
      <c r="AD215" s="2029"/>
      <c r="AE215" s="2029"/>
      <c r="AF215" s="2029"/>
      <c r="AG215" s="2029"/>
      <c r="AH215" s="2029"/>
      <c r="AI215" s="2029"/>
      <c r="AJ215" s="2029"/>
      <c r="AK215" s="2029"/>
      <c r="AL215" s="2029"/>
      <c r="AM215" s="2029"/>
      <c r="AN215" s="2029"/>
      <c r="AO215" s="2029"/>
      <c r="AP215" s="2029"/>
      <c r="AQ215" s="2029"/>
      <c r="AR215" s="2029"/>
      <c r="AS215" s="2029"/>
      <c r="AT215" s="2029"/>
      <c r="AU215" s="2029"/>
      <c r="AV215" s="2029"/>
      <c r="AW215" s="2029"/>
      <c r="AX215" s="2029"/>
      <c r="AY215" s="2029"/>
      <c r="AZ215" s="2029"/>
      <c r="BA215" s="2027"/>
      <c r="BB215" s="2030"/>
    </row>
    <row r="216" spans="1:54" s="2060" customFormat="1" ht="30" customHeight="1">
      <c r="A216" s="2026"/>
      <c r="B216" s="2027"/>
      <c r="C216" s="2028"/>
      <c r="D216" s="2029"/>
      <c r="E216" s="2029"/>
      <c r="F216" s="2029"/>
      <c r="G216" s="2029"/>
      <c r="H216" s="2029"/>
      <c r="I216" s="2029"/>
      <c r="J216" s="2029"/>
      <c r="K216" s="2029"/>
      <c r="L216" s="2029"/>
      <c r="M216" s="2029"/>
      <c r="N216" s="2029"/>
      <c r="O216" s="2029"/>
      <c r="P216" s="2027"/>
      <c r="Q216" s="2029"/>
      <c r="R216" s="2029"/>
      <c r="S216" s="2029"/>
      <c r="T216" s="2029"/>
      <c r="U216" s="2029"/>
      <c r="V216" s="2029"/>
      <c r="W216" s="2029"/>
      <c r="X216" s="2029"/>
      <c r="Y216" s="2029"/>
      <c r="Z216" s="2029"/>
      <c r="AA216" s="2029"/>
      <c r="AB216" s="2029"/>
      <c r="AC216" s="2029"/>
      <c r="AD216" s="2029"/>
      <c r="AE216" s="2029"/>
      <c r="AF216" s="2029"/>
      <c r="AG216" s="2029"/>
      <c r="AH216" s="2029"/>
      <c r="AI216" s="2029"/>
      <c r="AJ216" s="2029"/>
      <c r="AK216" s="2029"/>
      <c r="AL216" s="2029"/>
      <c r="AM216" s="2029"/>
      <c r="AN216" s="2029"/>
      <c r="AO216" s="2029"/>
      <c r="AP216" s="2029"/>
      <c r="AQ216" s="2029"/>
      <c r="AR216" s="2029"/>
      <c r="AS216" s="2029"/>
      <c r="AT216" s="2029"/>
      <c r="AU216" s="2029"/>
      <c r="AV216" s="2029"/>
      <c r="AW216" s="2029"/>
      <c r="AX216" s="2029"/>
      <c r="AY216" s="2029"/>
      <c r="AZ216" s="2029"/>
      <c r="BA216" s="2027"/>
      <c r="BB216" s="2030"/>
    </row>
    <row r="217" spans="1:54" s="2060" customFormat="1" ht="39.75" customHeight="1">
      <c r="A217" s="2026"/>
      <c r="B217" s="2027"/>
      <c r="C217" s="2028"/>
      <c r="D217" s="2029"/>
      <c r="E217" s="2029"/>
      <c r="F217" s="2029"/>
      <c r="G217" s="2029"/>
      <c r="H217" s="2029"/>
      <c r="I217" s="2029"/>
      <c r="J217" s="2029"/>
      <c r="K217" s="2029"/>
      <c r="L217" s="2029"/>
      <c r="M217" s="2029"/>
      <c r="N217" s="2029"/>
      <c r="O217" s="2029"/>
      <c r="P217" s="2027"/>
      <c r="Q217" s="2029"/>
      <c r="R217" s="2029"/>
      <c r="S217" s="2029"/>
      <c r="T217" s="2029"/>
      <c r="U217" s="2029"/>
      <c r="V217" s="2029"/>
      <c r="W217" s="2029"/>
      <c r="X217" s="2029"/>
      <c r="Y217" s="2029"/>
      <c r="Z217" s="2029"/>
      <c r="AA217" s="2029"/>
      <c r="AB217" s="2029"/>
      <c r="AC217" s="2029"/>
      <c r="AD217" s="2029"/>
      <c r="AE217" s="2029"/>
      <c r="AF217" s="2029"/>
      <c r="AG217" s="2029"/>
      <c r="AH217" s="2029"/>
      <c r="AI217" s="2029"/>
      <c r="AJ217" s="2029"/>
      <c r="AK217" s="2029"/>
      <c r="AL217" s="2029"/>
      <c r="AM217" s="2029"/>
      <c r="AN217" s="2029"/>
      <c r="AO217" s="2029"/>
      <c r="AP217" s="2029"/>
      <c r="AQ217" s="2029"/>
      <c r="AR217" s="2029"/>
      <c r="AS217" s="2029"/>
      <c r="AT217" s="2029"/>
      <c r="AU217" s="2029"/>
      <c r="AV217" s="2029"/>
      <c r="AW217" s="2029"/>
      <c r="AX217" s="2029"/>
      <c r="AY217" s="2029"/>
      <c r="AZ217" s="2029"/>
      <c r="BA217" s="2027"/>
      <c r="BB217" s="2030"/>
    </row>
    <row r="218" spans="1:54" s="2060" customFormat="1" ht="30" customHeight="1">
      <c r="A218" s="2026"/>
      <c r="B218" s="2027"/>
      <c r="C218" s="2028"/>
      <c r="D218" s="2029"/>
      <c r="E218" s="2029"/>
      <c r="F218" s="2029"/>
      <c r="G218" s="2029"/>
      <c r="H218" s="2029"/>
      <c r="I218" s="2029"/>
      <c r="J218" s="2029"/>
      <c r="K218" s="2029"/>
      <c r="L218" s="2029"/>
      <c r="M218" s="2029"/>
      <c r="N218" s="2029"/>
      <c r="O218" s="2029"/>
      <c r="P218" s="2027"/>
      <c r="Q218" s="2029"/>
      <c r="R218" s="2029"/>
      <c r="S218" s="2029"/>
      <c r="T218" s="2029"/>
      <c r="U218" s="2029"/>
      <c r="V218" s="2029"/>
      <c r="W218" s="2029"/>
      <c r="X218" s="2029"/>
      <c r="Y218" s="2029"/>
      <c r="Z218" s="2029"/>
      <c r="AA218" s="2029"/>
      <c r="AB218" s="2029"/>
      <c r="AC218" s="2029"/>
      <c r="AD218" s="2029"/>
      <c r="AE218" s="2029"/>
      <c r="AF218" s="2029"/>
      <c r="AG218" s="2029"/>
      <c r="AH218" s="2029"/>
      <c r="AI218" s="2029"/>
      <c r="AJ218" s="2029"/>
      <c r="AK218" s="2029"/>
      <c r="AL218" s="2029"/>
      <c r="AM218" s="2029"/>
      <c r="AN218" s="2029"/>
      <c r="AO218" s="2029"/>
      <c r="AP218" s="2029"/>
      <c r="AQ218" s="2029"/>
      <c r="AR218" s="2029"/>
      <c r="AS218" s="2029"/>
      <c r="AT218" s="2029"/>
      <c r="AU218" s="2029"/>
      <c r="AV218" s="2029"/>
      <c r="AW218" s="2029"/>
      <c r="AX218" s="2029"/>
      <c r="AY218" s="2029"/>
      <c r="AZ218" s="2029"/>
      <c r="BA218" s="2027"/>
      <c r="BB218" s="2030"/>
    </row>
    <row r="219" spans="1:54" s="2060" customFormat="1" ht="30" customHeight="1">
      <c r="A219" s="2026"/>
      <c r="B219" s="2027"/>
      <c r="C219" s="2028"/>
      <c r="D219" s="2029"/>
      <c r="E219" s="2029"/>
      <c r="F219" s="2029"/>
      <c r="G219" s="2029"/>
      <c r="H219" s="2029"/>
      <c r="I219" s="2029"/>
      <c r="J219" s="2029"/>
      <c r="K219" s="2029"/>
      <c r="L219" s="2029"/>
      <c r="M219" s="2029"/>
      <c r="N219" s="2029"/>
      <c r="O219" s="2029"/>
      <c r="P219" s="2027"/>
      <c r="Q219" s="2029"/>
      <c r="R219" s="2029"/>
      <c r="S219" s="2029"/>
      <c r="T219" s="2029"/>
      <c r="U219" s="2029"/>
      <c r="V219" s="2029"/>
      <c r="W219" s="2029"/>
      <c r="X219" s="2029"/>
      <c r="Y219" s="2029"/>
      <c r="Z219" s="2029"/>
      <c r="AA219" s="2029"/>
      <c r="AB219" s="2029"/>
      <c r="AC219" s="2029"/>
      <c r="AD219" s="2029"/>
      <c r="AE219" s="2029"/>
      <c r="AF219" s="2029"/>
      <c r="AG219" s="2029"/>
      <c r="AH219" s="2029"/>
      <c r="AI219" s="2029"/>
      <c r="AJ219" s="2029"/>
      <c r="AK219" s="2029"/>
      <c r="AL219" s="2029"/>
      <c r="AM219" s="2029"/>
      <c r="AN219" s="2029"/>
      <c r="AO219" s="2029"/>
      <c r="AP219" s="2029"/>
      <c r="AQ219" s="2029"/>
      <c r="AR219" s="2029"/>
      <c r="AS219" s="2029"/>
      <c r="AT219" s="2029"/>
      <c r="AU219" s="2029"/>
      <c r="AV219" s="2029"/>
      <c r="AW219" s="2029"/>
      <c r="AX219" s="2029"/>
      <c r="AY219" s="2029"/>
      <c r="AZ219" s="2029"/>
      <c r="BA219" s="2027"/>
      <c r="BB219" s="2030"/>
    </row>
    <row r="220" spans="1:54" s="2060" customFormat="1" ht="35.25" customHeight="1">
      <c r="A220" s="2026"/>
      <c r="B220" s="2027"/>
      <c r="C220" s="2028"/>
      <c r="D220" s="2029"/>
      <c r="E220" s="2029"/>
      <c r="F220" s="2029"/>
      <c r="G220" s="2029"/>
      <c r="H220" s="2029"/>
      <c r="I220" s="2029"/>
      <c r="J220" s="2029"/>
      <c r="K220" s="2029"/>
      <c r="L220" s="2029"/>
      <c r="M220" s="2029"/>
      <c r="N220" s="2029"/>
      <c r="O220" s="2029"/>
      <c r="P220" s="2027"/>
      <c r="Q220" s="2029"/>
      <c r="R220" s="2029"/>
      <c r="S220" s="2029"/>
      <c r="T220" s="2029"/>
      <c r="U220" s="2029"/>
      <c r="V220" s="2029"/>
      <c r="W220" s="2029"/>
      <c r="X220" s="2029"/>
      <c r="Y220" s="2029"/>
      <c r="Z220" s="2029"/>
      <c r="AA220" s="2029"/>
      <c r="AB220" s="2029"/>
      <c r="AC220" s="2029"/>
      <c r="AD220" s="2029"/>
      <c r="AE220" s="2029"/>
      <c r="AF220" s="2029"/>
      <c r="AG220" s="2029"/>
      <c r="AH220" s="2029"/>
      <c r="AI220" s="2029"/>
      <c r="AJ220" s="2029"/>
      <c r="AK220" s="2029"/>
      <c r="AL220" s="2029"/>
      <c r="AM220" s="2029"/>
      <c r="AN220" s="2029"/>
      <c r="AO220" s="2029"/>
      <c r="AP220" s="2029"/>
      <c r="AQ220" s="2029"/>
      <c r="AR220" s="2029"/>
      <c r="AS220" s="2029"/>
      <c r="AT220" s="2029"/>
      <c r="AU220" s="2029"/>
      <c r="AV220" s="2029"/>
      <c r="AW220" s="2029"/>
      <c r="AX220" s="2029"/>
      <c r="AY220" s="2029"/>
      <c r="AZ220" s="2029"/>
      <c r="BA220" s="2027"/>
      <c r="BB220" s="2030"/>
    </row>
    <row r="221" spans="1:54" s="2060" customFormat="1" ht="35.25" customHeight="1">
      <c r="A221" s="2026"/>
      <c r="B221" s="2027"/>
      <c r="C221" s="2028"/>
      <c r="D221" s="2029"/>
      <c r="E221" s="2029"/>
      <c r="F221" s="2029"/>
      <c r="G221" s="2029"/>
      <c r="H221" s="2029"/>
      <c r="I221" s="2029"/>
      <c r="J221" s="2029"/>
      <c r="K221" s="2029"/>
      <c r="L221" s="2029"/>
      <c r="M221" s="2029"/>
      <c r="N221" s="2029"/>
      <c r="O221" s="2029"/>
      <c r="P221" s="2027"/>
      <c r="Q221" s="2029"/>
      <c r="R221" s="2029"/>
      <c r="S221" s="2029"/>
      <c r="T221" s="2029"/>
      <c r="U221" s="2029"/>
      <c r="V221" s="2029"/>
      <c r="W221" s="2029"/>
      <c r="X221" s="2029"/>
      <c r="Y221" s="2029"/>
      <c r="Z221" s="2029"/>
      <c r="AA221" s="2029"/>
      <c r="AB221" s="2029"/>
      <c r="AC221" s="2029"/>
      <c r="AD221" s="2029"/>
      <c r="AE221" s="2029"/>
      <c r="AF221" s="2029"/>
      <c r="AG221" s="2029"/>
      <c r="AH221" s="2029"/>
      <c r="AI221" s="2029"/>
      <c r="AJ221" s="2029"/>
      <c r="AK221" s="2029"/>
      <c r="AL221" s="2029"/>
      <c r="AM221" s="2029"/>
      <c r="AN221" s="2029"/>
      <c r="AO221" s="2029"/>
      <c r="AP221" s="2029"/>
      <c r="AQ221" s="2029"/>
      <c r="AR221" s="2029"/>
      <c r="AS221" s="2029"/>
      <c r="AT221" s="2029"/>
      <c r="AU221" s="2029"/>
      <c r="AV221" s="2029"/>
      <c r="AW221" s="2029"/>
      <c r="AX221" s="2029"/>
      <c r="AY221" s="2029"/>
      <c r="AZ221" s="2029"/>
      <c r="BA221" s="2027"/>
      <c r="BB221" s="2030"/>
    </row>
    <row r="222" spans="1:54" s="2060" customFormat="1">
      <c r="A222" s="2026"/>
      <c r="B222" s="2027"/>
      <c r="C222" s="2028"/>
      <c r="D222" s="2029"/>
      <c r="E222" s="2029"/>
      <c r="F222" s="2029"/>
      <c r="G222" s="2029"/>
      <c r="H222" s="2029"/>
      <c r="I222" s="2029"/>
      <c r="J222" s="2029"/>
      <c r="K222" s="2029"/>
      <c r="L222" s="2029"/>
      <c r="M222" s="2029"/>
      <c r="N222" s="2029"/>
      <c r="O222" s="2029"/>
      <c r="P222" s="2027"/>
      <c r="Q222" s="2029"/>
      <c r="R222" s="2029"/>
      <c r="S222" s="2029"/>
      <c r="T222" s="2029"/>
      <c r="U222" s="2029"/>
      <c r="V222" s="2029"/>
      <c r="W222" s="2029"/>
      <c r="X222" s="2029"/>
      <c r="Y222" s="2029"/>
      <c r="Z222" s="2029"/>
      <c r="AA222" s="2029"/>
      <c r="AB222" s="2029"/>
      <c r="AC222" s="2029"/>
      <c r="AD222" s="2029"/>
      <c r="AE222" s="2029"/>
      <c r="AF222" s="2029"/>
      <c r="AG222" s="2029"/>
      <c r="AH222" s="2029"/>
      <c r="AI222" s="2029"/>
      <c r="AJ222" s="2029"/>
      <c r="AK222" s="2029"/>
      <c r="AL222" s="2029"/>
      <c r="AM222" s="2029"/>
      <c r="AN222" s="2029"/>
      <c r="AO222" s="2029"/>
      <c r="AP222" s="2029"/>
      <c r="AQ222" s="2029"/>
      <c r="AR222" s="2029"/>
      <c r="AS222" s="2029"/>
      <c r="AT222" s="2029"/>
      <c r="AU222" s="2029"/>
      <c r="AV222" s="2029"/>
      <c r="AW222" s="2029"/>
      <c r="AX222" s="2029"/>
      <c r="AY222" s="2029"/>
      <c r="AZ222" s="2029"/>
      <c r="BA222" s="2027"/>
      <c r="BB222" s="2030"/>
    </row>
    <row r="223" spans="1:54" s="2060" customFormat="1" ht="27.75" customHeight="1">
      <c r="A223" s="2026"/>
      <c r="B223" s="2027"/>
      <c r="C223" s="2028"/>
      <c r="D223" s="2029"/>
      <c r="E223" s="2029"/>
      <c r="F223" s="2029"/>
      <c r="G223" s="2029"/>
      <c r="H223" s="2029"/>
      <c r="I223" s="2029"/>
      <c r="J223" s="2029"/>
      <c r="K223" s="2029"/>
      <c r="L223" s="2029"/>
      <c r="M223" s="2029"/>
      <c r="N223" s="2029"/>
      <c r="O223" s="2029"/>
      <c r="P223" s="2027"/>
      <c r="Q223" s="2029"/>
      <c r="R223" s="2029"/>
      <c r="S223" s="2029"/>
      <c r="T223" s="2029"/>
      <c r="U223" s="2029"/>
      <c r="V223" s="2029"/>
      <c r="W223" s="2029"/>
      <c r="X223" s="2029"/>
      <c r="Y223" s="2029"/>
      <c r="Z223" s="2029"/>
      <c r="AA223" s="2029"/>
      <c r="AB223" s="2029"/>
      <c r="AC223" s="2029"/>
      <c r="AD223" s="2029"/>
      <c r="AE223" s="2029"/>
      <c r="AF223" s="2029"/>
      <c r="AG223" s="2029"/>
      <c r="AH223" s="2029"/>
      <c r="AI223" s="2029"/>
      <c r="AJ223" s="2029"/>
      <c r="AK223" s="2029"/>
      <c r="AL223" s="2029"/>
      <c r="AM223" s="2029"/>
      <c r="AN223" s="2029"/>
      <c r="AO223" s="2029"/>
      <c r="AP223" s="2029"/>
      <c r="AQ223" s="2029"/>
      <c r="AR223" s="2029"/>
      <c r="AS223" s="2029"/>
      <c r="AT223" s="2029"/>
      <c r="AU223" s="2029"/>
      <c r="AV223" s="2029"/>
      <c r="AW223" s="2029"/>
      <c r="AX223" s="2029"/>
      <c r="AY223" s="2029"/>
      <c r="AZ223" s="2029"/>
      <c r="BA223" s="2027"/>
      <c r="BB223" s="2030"/>
    </row>
    <row r="224" spans="1:54" s="2060" customFormat="1" ht="27.75" customHeight="1">
      <c r="A224" s="2026"/>
      <c r="B224" s="2027"/>
      <c r="C224" s="2028"/>
      <c r="D224" s="2029"/>
      <c r="E224" s="2029"/>
      <c r="F224" s="2029"/>
      <c r="G224" s="2029"/>
      <c r="H224" s="2029"/>
      <c r="I224" s="2029"/>
      <c r="J224" s="2029"/>
      <c r="K224" s="2029"/>
      <c r="L224" s="2029"/>
      <c r="M224" s="2029"/>
      <c r="N224" s="2029"/>
      <c r="O224" s="2029"/>
      <c r="P224" s="2027"/>
      <c r="Q224" s="2029"/>
      <c r="R224" s="2029"/>
      <c r="S224" s="2029"/>
      <c r="T224" s="2029"/>
      <c r="U224" s="2029"/>
      <c r="V224" s="2029"/>
      <c r="W224" s="2029"/>
      <c r="X224" s="2029"/>
      <c r="Y224" s="2029"/>
      <c r="Z224" s="2029"/>
      <c r="AA224" s="2029"/>
      <c r="AB224" s="2029"/>
      <c r="AC224" s="2029"/>
      <c r="AD224" s="2029"/>
      <c r="AE224" s="2029"/>
      <c r="AF224" s="2029"/>
      <c r="AG224" s="2029"/>
      <c r="AH224" s="2029"/>
      <c r="AI224" s="2029"/>
      <c r="AJ224" s="2029"/>
      <c r="AK224" s="2029"/>
      <c r="AL224" s="2029"/>
      <c r="AM224" s="2029"/>
      <c r="AN224" s="2029"/>
      <c r="AO224" s="2029"/>
      <c r="AP224" s="2029"/>
      <c r="AQ224" s="2029"/>
      <c r="AR224" s="2029"/>
      <c r="AS224" s="2029"/>
      <c r="AT224" s="2029"/>
      <c r="AU224" s="2029"/>
      <c r="AV224" s="2029"/>
      <c r="AW224" s="2029"/>
      <c r="AX224" s="2029"/>
      <c r="AY224" s="2029"/>
      <c r="AZ224" s="2029"/>
      <c r="BA224" s="2027"/>
      <c r="BB224" s="2030"/>
    </row>
    <row r="225" spans="1:54" s="2060" customFormat="1" ht="27.75" customHeight="1">
      <c r="A225" s="2026"/>
      <c r="B225" s="2027"/>
      <c r="C225" s="2028"/>
      <c r="D225" s="2029"/>
      <c r="E225" s="2029"/>
      <c r="F225" s="2029"/>
      <c r="G225" s="2029"/>
      <c r="H225" s="2029"/>
      <c r="I225" s="2029"/>
      <c r="J225" s="2029"/>
      <c r="K225" s="2029"/>
      <c r="L225" s="2029"/>
      <c r="M225" s="2029"/>
      <c r="N225" s="2029"/>
      <c r="O225" s="2029"/>
      <c r="P225" s="2027"/>
      <c r="Q225" s="2029"/>
      <c r="R225" s="2029"/>
      <c r="S225" s="2029"/>
      <c r="T225" s="2029"/>
      <c r="U225" s="2029"/>
      <c r="V225" s="2029"/>
      <c r="W225" s="2029"/>
      <c r="X225" s="2029"/>
      <c r="Y225" s="2029"/>
      <c r="Z225" s="2029"/>
      <c r="AA225" s="2029"/>
      <c r="AB225" s="2029"/>
      <c r="AC225" s="2029"/>
      <c r="AD225" s="2029"/>
      <c r="AE225" s="2029"/>
      <c r="AF225" s="2029"/>
      <c r="AG225" s="2029"/>
      <c r="AH225" s="2029"/>
      <c r="AI225" s="2029"/>
      <c r="AJ225" s="2029"/>
      <c r="AK225" s="2029"/>
      <c r="AL225" s="2029"/>
      <c r="AM225" s="2029"/>
      <c r="AN225" s="2029"/>
      <c r="AO225" s="2029"/>
      <c r="AP225" s="2029"/>
      <c r="AQ225" s="2029"/>
      <c r="AR225" s="2029"/>
      <c r="AS225" s="2029"/>
      <c r="AT225" s="2029"/>
      <c r="AU225" s="2029"/>
      <c r="AV225" s="2029"/>
      <c r="AW225" s="2029"/>
      <c r="AX225" s="2029"/>
      <c r="AY225" s="2029"/>
      <c r="AZ225" s="2029"/>
      <c r="BA225" s="2027"/>
      <c r="BB225" s="2030"/>
    </row>
    <row r="226" spans="1:54" s="2060" customFormat="1" ht="33" customHeight="1">
      <c r="A226" s="2026"/>
      <c r="B226" s="2027"/>
      <c r="C226" s="2028"/>
      <c r="D226" s="2029"/>
      <c r="E226" s="2029"/>
      <c r="F226" s="2029"/>
      <c r="G226" s="2029"/>
      <c r="H226" s="2029"/>
      <c r="I226" s="2029"/>
      <c r="J226" s="2029"/>
      <c r="K226" s="2029"/>
      <c r="L226" s="2029"/>
      <c r="M226" s="2029"/>
      <c r="N226" s="2029"/>
      <c r="O226" s="2029"/>
      <c r="P226" s="2027"/>
      <c r="Q226" s="2029"/>
      <c r="R226" s="2029"/>
      <c r="S226" s="2029"/>
      <c r="T226" s="2029"/>
      <c r="U226" s="2029"/>
      <c r="V226" s="2029"/>
      <c r="W226" s="2029"/>
      <c r="X226" s="2029"/>
      <c r="Y226" s="2029"/>
      <c r="Z226" s="2029"/>
      <c r="AA226" s="2029"/>
      <c r="AB226" s="2029"/>
      <c r="AC226" s="2029"/>
      <c r="AD226" s="2029"/>
      <c r="AE226" s="2029"/>
      <c r="AF226" s="2029"/>
      <c r="AG226" s="2029"/>
      <c r="AH226" s="2029"/>
      <c r="AI226" s="2029"/>
      <c r="AJ226" s="2029"/>
      <c r="AK226" s="2029"/>
      <c r="AL226" s="2029"/>
      <c r="AM226" s="2029"/>
      <c r="AN226" s="2029"/>
      <c r="AO226" s="2029"/>
      <c r="AP226" s="2029"/>
      <c r="AQ226" s="2029"/>
      <c r="AR226" s="2029"/>
      <c r="AS226" s="2029"/>
      <c r="AT226" s="2029"/>
      <c r="AU226" s="2029"/>
      <c r="AV226" s="2029"/>
      <c r="AW226" s="2029"/>
      <c r="AX226" s="2029"/>
      <c r="AY226" s="2029"/>
      <c r="AZ226" s="2029"/>
      <c r="BA226" s="2027"/>
      <c r="BB226" s="2030"/>
    </row>
    <row r="227" spans="1:54" s="2060" customFormat="1" ht="27.75" customHeight="1">
      <c r="A227" s="2026"/>
      <c r="B227" s="2027"/>
      <c r="C227" s="2028"/>
      <c r="D227" s="2029"/>
      <c r="E227" s="2029"/>
      <c r="F227" s="2029"/>
      <c r="G227" s="2029"/>
      <c r="H227" s="2029"/>
      <c r="I227" s="2029"/>
      <c r="J227" s="2029"/>
      <c r="K227" s="2029"/>
      <c r="L227" s="2029"/>
      <c r="M227" s="2029"/>
      <c r="N227" s="2029"/>
      <c r="O227" s="2029"/>
      <c r="P227" s="2027"/>
      <c r="Q227" s="2029"/>
      <c r="R227" s="2029"/>
      <c r="S227" s="2029"/>
      <c r="T227" s="2029"/>
      <c r="U227" s="2029"/>
      <c r="V227" s="2029"/>
      <c r="W227" s="2029"/>
      <c r="X227" s="2029"/>
      <c r="Y227" s="2029"/>
      <c r="Z227" s="2029"/>
      <c r="AA227" s="2029"/>
      <c r="AB227" s="2029"/>
      <c r="AC227" s="2029"/>
      <c r="AD227" s="2029"/>
      <c r="AE227" s="2029"/>
      <c r="AF227" s="2029"/>
      <c r="AG227" s="2029"/>
      <c r="AH227" s="2029"/>
      <c r="AI227" s="2029"/>
      <c r="AJ227" s="2029"/>
      <c r="AK227" s="2029"/>
      <c r="AL227" s="2029"/>
      <c r="AM227" s="2029"/>
      <c r="AN227" s="2029"/>
      <c r="AO227" s="2029"/>
      <c r="AP227" s="2029"/>
      <c r="AQ227" s="2029"/>
      <c r="AR227" s="2029"/>
      <c r="AS227" s="2029"/>
      <c r="AT227" s="2029"/>
      <c r="AU227" s="2029"/>
      <c r="AV227" s="2029"/>
      <c r="AW227" s="2029"/>
      <c r="AX227" s="2029"/>
      <c r="AY227" s="2029"/>
      <c r="AZ227" s="2029"/>
      <c r="BA227" s="2027"/>
      <c r="BB227" s="2030"/>
    </row>
    <row r="228" spans="1:54" s="2060" customFormat="1" ht="27.75" customHeight="1">
      <c r="A228" s="2026"/>
      <c r="B228" s="2027"/>
      <c r="C228" s="2028"/>
      <c r="D228" s="2029"/>
      <c r="E228" s="2029"/>
      <c r="F228" s="2029"/>
      <c r="G228" s="2029"/>
      <c r="H228" s="2029"/>
      <c r="I228" s="2029"/>
      <c r="J228" s="2029"/>
      <c r="K228" s="2029"/>
      <c r="L228" s="2029"/>
      <c r="M228" s="2029"/>
      <c r="N228" s="2029"/>
      <c r="O228" s="2029"/>
      <c r="P228" s="2027"/>
      <c r="Q228" s="2029"/>
      <c r="R228" s="2029"/>
      <c r="S228" s="2029"/>
      <c r="T228" s="2029"/>
      <c r="U228" s="2029"/>
      <c r="V228" s="2029"/>
      <c r="W228" s="2029"/>
      <c r="X228" s="2029"/>
      <c r="Y228" s="2029"/>
      <c r="Z228" s="2029"/>
      <c r="AA228" s="2029"/>
      <c r="AB228" s="2029"/>
      <c r="AC228" s="2029"/>
      <c r="AD228" s="2029"/>
      <c r="AE228" s="2029"/>
      <c r="AF228" s="2029"/>
      <c r="AG228" s="2029"/>
      <c r="AH228" s="2029"/>
      <c r="AI228" s="2029"/>
      <c r="AJ228" s="2029"/>
      <c r="AK228" s="2029"/>
      <c r="AL228" s="2029"/>
      <c r="AM228" s="2029"/>
      <c r="AN228" s="2029"/>
      <c r="AO228" s="2029"/>
      <c r="AP228" s="2029"/>
      <c r="AQ228" s="2029"/>
      <c r="AR228" s="2029"/>
      <c r="AS228" s="2029"/>
      <c r="AT228" s="2029"/>
      <c r="AU228" s="2029"/>
      <c r="AV228" s="2029"/>
      <c r="AW228" s="2029"/>
      <c r="AX228" s="2029"/>
      <c r="AY228" s="2029"/>
      <c r="AZ228" s="2029"/>
      <c r="BA228" s="2027"/>
      <c r="BB228" s="2030"/>
    </row>
    <row r="229" spans="1:54" s="2060" customFormat="1" ht="27.75" customHeight="1">
      <c r="A229" s="2026"/>
      <c r="B229" s="2027"/>
      <c r="C229" s="2028"/>
      <c r="D229" s="2029"/>
      <c r="E229" s="2029"/>
      <c r="F229" s="2029"/>
      <c r="G229" s="2029"/>
      <c r="H229" s="2029"/>
      <c r="I229" s="2029"/>
      <c r="J229" s="2029"/>
      <c r="K229" s="2029"/>
      <c r="L229" s="2029"/>
      <c r="M229" s="2029"/>
      <c r="N229" s="2029"/>
      <c r="O229" s="2029"/>
      <c r="P229" s="2027"/>
      <c r="Q229" s="2029"/>
      <c r="R229" s="2029"/>
      <c r="S229" s="2029"/>
      <c r="T229" s="2029"/>
      <c r="U229" s="2029"/>
      <c r="V229" s="2029"/>
      <c r="W229" s="2029"/>
      <c r="X229" s="2029"/>
      <c r="Y229" s="2029"/>
      <c r="Z229" s="2029"/>
      <c r="AA229" s="2029"/>
      <c r="AB229" s="2029"/>
      <c r="AC229" s="2029"/>
      <c r="AD229" s="2029"/>
      <c r="AE229" s="2029"/>
      <c r="AF229" s="2029"/>
      <c r="AG229" s="2029"/>
      <c r="AH229" s="2029"/>
      <c r="AI229" s="2029"/>
      <c r="AJ229" s="2029"/>
      <c r="AK229" s="2029"/>
      <c r="AL229" s="2029"/>
      <c r="AM229" s="2029"/>
      <c r="AN229" s="2029"/>
      <c r="AO229" s="2029"/>
      <c r="AP229" s="2029"/>
      <c r="AQ229" s="2029"/>
      <c r="AR229" s="2029"/>
      <c r="AS229" s="2029"/>
      <c r="AT229" s="2029"/>
      <c r="AU229" s="2029"/>
      <c r="AV229" s="2029"/>
      <c r="AW229" s="2029"/>
      <c r="AX229" s="2029"/>
      <c r="AY229" s="2029"/>
      <c r="AZ229" s="2029"/>
      <c r="BA229" s="2027"/>
      <c r="BB229" s="2030"/>
    </row>
    <row r="230" spans="1:54" s="2060" customFormat="1" ht="27.75" customHeight="1">
      <c r="A230" s="2026"/>
      <c r="B230" s="2027"/>
      <c r="C230" s="2028"/>
      <c r="D230" s="2029"/>
      <c r="E230" s="2029"/>
      <c r="F230" s="2029"/>
      <c r="G230" s="2029"/>
      <c r="H230" s="2029"/>
      <c r="I230" s="2029"/>
      <c r="J230" s="2029"/>
      <c r="K230" s="2029"/>
      <c r="L230" s="2029"/>
      <c r="M230" s="2029"/>
      <c r="N230" s="2029"/>
      <c r="O230" s="2029"/>
      <c r="P230" s="2027"/>
      <c r="Q230" s="2029"/>
      <c r="R230" s="2029"/>
      <c r="S230" s="2029"/>
      <c r="T230" s="2029"/>
      <c r="U230" s="2029"/>
      <c r="V230" s="2029"/>
      <c r="W230" s="2029"/>
      <c r="X230" s="2029"/>
      <c r="Y230" s="2029"/>
      <c r="Z230" s="2029"/>
      <c r="AA230" s="2029"/>
      <c r="AB230" s="2029"/>
      <c r="AC230" s="2029"/>
      <c r="AD230" s="2029"/>
      <c r="AE230" s="2029"/>
      <c r="AF230" s="2029"/>
      <c r="AG230" s="2029"/>
      <c r="AH230" s="2029"/>
      <c r="AI230" s="2029"/>
      <c r="AJ230" s="2029"/>
      <c r="AK230" s="2029"/>
      <c r="AL230" s="2029"/>
      <c r="AM230" s="2029"/>
      <c r="AN230" s="2029"/>
      <c r="AO230" s="2029"/>
      <c r="AP230" s="2029"/>
      <c r="AQ230" s="2029"/>
      <c r="AR230" s="2029"/>
      <c r="AS230" s="2029"/>
      <c r="AT230" s="2029"/>
      <c r="AU230" s="2029"/>
      <c r="AV230" s="2029"/>
      <c r="AW230" s="2029"/>
      <c r="AX230" s="2029"/>
      <c r="AY230" s="2029"/>
      <c r="AZ230" s="2029"/>
      <c r="BA230" s="2027"/>
      <c r="BB230" s="2030"/>
    </row>
    <row r="231" spans="1:54" s="2060" customFormat="1" ht="27.75" customHeight="1">
      <c r="A231" s="2026"/>
      <c r="B231" s="2027"/>
      <c r="C231" s="2028"/>
      <c r="D231" s="2029"/>
      <c r="E231" s="2029"/>
      <c r="F231" s="2029"/>
      <c r="G231" s="2029"/>
      <c r="H231" s="2029"/>
      <c r="I231" s="2029"/>
      <c r="J231" s="2029"/>
      <c r="K231" s="2029"/>
      <c r="L231" s="2029"/>
      <c r="M231" s="2029"/>
      <c r="N231" s="2029"/>
      <c r="O231" s="2029"/>
      <c r="P231" s="2027"/>
      <c r="Q231" s="2029"/>
      <c r="R231" s="2029"/>
      <c r="S231" s="2029"/>
      <c r="T231" s="2029"/>
      <c r="U231" s="2029"/>
      <c r="V231" s="2029"/>
      <c r="W231" s="2029"/>
      <c r="X231" s="2029"/>
      <c r="Y231" s="2029"/>
      <c r="Z231" s="2029"/>
      <c r="AA231" s="2029"/>
      <c r="AB231" s="2029"/>
      <c r="AC231" s="2029"/>
      <c r="AD231" s="2029"/>
      <c r="AE231" s="2029"/>
      <c r="AF231" s="2029"/>
      <c r="AG231" s="2029"/>
      <c r="AH231" s="2029"/>
      <c r="AI231" s="2029"/>
      <c r="AJ231" s="2029"/>
      <c r="AK231" s="2029"/>
      <c r="AL231" s="2029"/>
      <c r="AM231" s="2029"/>
      <c r="AN231" s="2029"/>
      <c r="AO231" s="2029"/>
      <c r="AP231" s="2029"/>
      <c r="AQ231" s="2029"/>
      <c r="AR231" s="2029"/>
      <c r="AS231" s="2029"/>
      <c r="AT231" s="2029"/>
      <c r="AU231" s="2029"/>
      <c r="AV231" s="2029"/>
      <c r="AW231" s="2029"/>
      <c r="AX231" s="2029"/>
      <c r="AY231" s="2029"/>
      <c r="AZ231" s="2029"/>
      <c r="BA231" s="2027"/>
      <c r="BB231" s="2030"/>
    </row>
    <row r="232" spans="1:54" s="2060" customFormat="1" ht="27.75" customHeight="1">
      <c r="A232" s="2026"/>
      <c r="B232" s="2027"/>
      <c r="C232" s="2028"/>
      <c r="D232" s="2029"/>
      <c r="E232" s="2029"/>
      <c r="F232" s="2029"/>
      <c r="G232" s="2029"/>
      <c r="H232" s="2029"/>
      <c r="I232" s="2029"/>
      <c r="J232" s="2029"/>
      <c r="K232" s="2029"/>
      <c r="L232" s="2029"/>
      <c r="M232" s="2029"/>
      <c r="N232" s="2029"/>
      <c r="O232" s="2029"/>
      <c r="P232" s="2027"/>
      <c r="Q232" s="2029"/>
      <c r="R232" s="2029"/>
      <c r="S232" s="2029"/>
      <c r="T232" s="2029"/>
      <c r="U232" s="2029"/>
      <c r="V232" s="2029"/>
      <c r="W232" s="2029"/>
      <c r="X232" s="2029"/>
      <c r="Y232" s="2029"/>
      <c r="Z232" s="2029"/>
      <c r="AA232" s="2029"/>
      <c r="AB232" s="2029"/>
      <c r="AC232" s="2029"/>
      <c r="AD232" s="2029"/>
      <c r="AE232" s="2029"/>
      <c r="AF232" s="2029"/>
      <c r="AG232" s="2029"/>
      <c r="AH232" s="2029"/>
      <c r="AI232" s="2029"/>
      <c r="AJ232" s="2029"/>
      <c r="AK232" s="2029"/>
      <c r="AL232" s="2029"/>
      <c r="AM232" s="2029"/>
      <c r="AN232" s="2029"/>
      <c r="AO232" s="2029"/>
      <c r="AP232" s="2029"/>
      <c r="AQ232" s="2029"/>
      <c r="AR232" s="2029"/>
      <c r="AS232" s="2029"/>
      <c r="AT232" s="2029"/>
      <c r="AU232" s="2029"/>
      <c r="AV232" s="2029"/>
      <c r="AW232" s="2029"/>
      <c r="AX232" s="2029"/>
      <c r="AY232" s="2029"/>
      <c r="AZ232" s="2029"/>
      <c r="BA232" s="2027"/>
      <c r="BB232" s="2030"/>
    </row>
    <row r="233" spans="1:54" s="2060" customFormat="1" ht="27.75" customHeight="1">
      <c r="A233" s="2026"/>
      <c r="B233" s="2027"/>
      <c r="C233" s="2028"/>
      <c r="D233" s="2029"/>
      <c r="E233" s="2029"/>
      <c r="F233" s="2029"/>
      <c r="G233" s="2029"/>
      <c r="H233" s="2029"/>
      <c r="I233" s="2029"/>
      <c r="J233" s="2029"/>
      <c r="K233" s="2029"/>
      <c r="L233" s="2029"/>
      <c r="M233" s="2029"/>
      <c r="N233" s="2029"/>
      <c r="O233" s="2029"/>
      <c r="P233" s="2027"/>
      <c r="Q233" s="2029"/>
      <c r="R233" s="2029"/>
      <c r="S233" s="2029"/>
      <c r="T233" s="2029"/>
      <c r="U233" s="2029"/>
      <c r="V233" s="2029"/>
      <c r="W233" s="2029"/>
      <c r="X233" s="2029"/>
      <c r="Y233" s="2029"/>
      <c r="Z233" s="2029"/>
      <c r="AA233" s="2029"/>
      <c r="AB233" s="2029"/>
      <c r="AC233" s="2029"/>
      <c r="AD233" s="2029"/>
      <c r="AE233" s="2029"/>
      <c r="AF233" s="2029"/>
      <c r="AG233" s="2029"/>
      <c r="AH233" s="2029"/>
      <c r="AI233" s="2029"/>
      <c r="AJ233" s="2029"/>
      <c r="AK233" s="2029"/>
      <c r="AL233" s="2029"/>
      <c r="AM233" s="2029"/>
      <c r="AN233" s="2029"/>
      <c r="AO233" s="2029"/>
      <c r="AP233" s="2029"/>
      <c r="AQ233" s="2029"/>
      <c r="AR233" s="2029"/>
      <c r="AS233" s="2029"/>
      <c r="AT233" s="2029"/>
      <c r="AU233" s="2029"/>
      <c r="AV233" s="2029"/>
      <c r="AW233" s="2029"/>
      <c r="AX233" s="2029"/>
      <c r="AY233" s="2029"/>
      <c r="AZ233" s="2029"/>
      <c r="BA233" s="2027"/>
      <c r="BB233" s="2030"/>
    </row>
    <row r="234" spans="1:54" s="2060" customFormat="1" ht="27.75" customHeight="1">
      <c r="A234" s="2026"/>
      <c r="B234" s="2027"/>
      <c r="C234" s="2028"/>
      <c r="D234" s="2029"/>
      <c r="E234" s="2029"/>
      <c r="F234" s="2029"/>
      <c r="G234" s="2029"/>
      <c r="H234" s="2029"/>
      <c r="I234" s="2029"/>
      <c r="J234" s="2029"/>
      <c r="K234" s="2029"/>
      <c r="L234" s="2029"/>
      <c r="M234" s="2029"/>
      <c r="N234" s="2029"/>
      <c r="O234" s="2029"/>
      <c r="P234" s="2027"/>
      <c r="Q234" s="2029"/>
      <c r="R234" s="2029"/>
      <c r="S234" s="2029"/>
      <c r="T234" s="2029"/>
      <c r="U234" s="2029"/>
      <c r="V234" s="2029"/>
      <c r="W234" s="2029"/>
      <c r="X234" s="2029"/>
      <c r="Y234" s="2029"/>
      <c r="Z234" s="2029"/>
      <c r="AA234" s="2029"/>
      <c r="AB234" s="2029"/>
      <c r="AC234" s="2029"/>
      <c r="AD234" s="2029"/>
      <c r="AE234" s="2029"/>
      <c r="AF234" s="2029"/>
      <c r="AG234" s="2029"/>
      <c r="AH234" s="2029"/>
      <c r="AI234" s="2029"/>
      <c r="AJ234" s="2029"/>
      <c r="AK234" s="2029"/>
      <c r="AL234" s="2029"/>
      <c r="AM234" s="2029"/>
      <c r="AN234" s="2029"/>
      <c r="AO234" s="2029"/>
      <c r="AP234" s="2029"/>
      <c r="AQ234" s="2029"/>
      <c r="AR234" s="2029"/>
      <c r="AS234" s="2029"/>
      <c r="AT234" s="2029"/>
      <c r="AU234" s="2029"/>
      <c r="AV234" s="2029"/>
      <c r="AW234" s="2029"/>
      <c r="AX234" s="2029"/>
      <c r="AY234" s="2029"/>
      <c r="AZ234" s="2029"/>
      <c r="BA234" s="2027"/>
      <c r="BB234" s="2030"/>
    </row>
    <row r="235" spans="1:54" s="2060" customFormat="1" ht="27.75" customHeight="1">
      <c r="A235" s="2026"/>
      <c r="B235" s="2027"/>
      <c r="C235" s="2028"/>
      <c r="D235" s="2029"/>
      <c r="E235" s="2029"/>
      <c r="F235" s="2029"/>
      <c r="G235" s="2029"/>
      <c r="H235" s="2029"/>
      <c r="I235" s="2029"/>
      <c r="J235" s="2029"/>
      <c r="K235" s="2029"/>
      <c r="L235" s="2029"/>
      <c r="M235" s="2029"/>
      <c r="N235" s="2029"/>
      <c r="O235" s="2029"/>
      <c r="P235" s="2027"/>
      <c r="Q235" s="2029"/>
      <c r="R235" s="2029"/>
      <c r="S235" s="2029"/>
      <c r="T235" s="2029"/>
      <c r="U235" s="2029"/>
      <c r="V235" s="2029"/>
      <c r="W235" s="2029"/>
      <c r="X235" s="2029"/>
      <c r="Y235" s="2029"/>
      <c r="Z235" s="2029"/>
      <c r="AA235" s="2029"/>
      <c r="AB235" s="2029"/>
      <c r="AC235" s="2029"/>
      <c r="AD235" s="2029"/>
      <c r="AE235" s="2029"/>
      <c r="AF235" s="2029"/>
      <c r="AG235" s="2029"/>
      <c r="AH235" s="2029"/>
      <c r="AI235" s="2029"/>
      <c r="AJ235" s="2029"/>
      <c r="AK235" s="2029"/>
      <c r="AL235" s="2029"/>
      <c r="AM235" s="2029"/>
      <c r="AN235" s="2029"/>
      <c r="AO235" s="2029"/>
      <c r="AP235" s="2029"/>
      <c r="AQ235" s="2029"/>
      <c r="AR235" s="2029"/>
      <c r="AS235" s="2029"/>
      <c r="AT235" s="2029"/>
      <c r="AU235" s="2029"/>
      <c r="AV235" s="2029"/>
      <c r="AW235" s="2029"/>
      <c r="AX235" s="2029"/>
      <c r="AY235" s="2029"/>
      <c r="AZ235" s="2029"/>
      <c r="BA235" s="2027"/>
      <c r="BB235" s="2030"/>
    </row>
    <row r="236" spans="1:54" s="2076" customFormat="1" ht="27.75" customHeight="1">
      <c r="A236" s="2026"/>
      <c r="B236" s="2027"/>
      <c r="C236" s="2028"/>
      <c r="D236" s="2029"/>
      <c r="E236" s="2029"/>
      <c r="F236" s="2029"/>
      <c r="G236" s="2029"/>
      <c r="H236" s="2029"/>
      <c r="I236" s="2029"/>
      <c r="J236" s="2029"/>
      <c r="K236" s="2029"/>
      <c r="L236" s="2029"/>
      <c r="M236" s="2029"/>
      <c r="N236" s="2029"/>
      <c r="O236" s="2029"/>
      <c r="P236" s="2027"/>
      <c r="Q236" s="2029"/>
      <c r="R236" s="2029"/>
      <c r="S236" s="2029"/>
      <c r="T236" s="2029"/>
      <c r="U236" s="2029"/>
      <c r="V236" s="2029"/>
      <c r="W236" s="2029"/>
      <c r="X236" s="2029"/>
      <c r="Y236" s="2029"/>
      <c r="Z236" s="2029"/>
      <c r="AA236" s="2029"/>
      <c r="AB236" s="2029"/>
      <c r="AC236" s="2029"/>
      <c r="AD236" s="2029"/>
      <c r="AE236" s="2029"/>
      <c r="AF236" s="2029"/>
      <c r="AG236" s="2029"/>
      <c r="AH236" s="2029"/>
      <c r="AI236" s="2029"/>
      <c r="AJ236" s="2029"/>
      <c r="AK236" s="2029"/>
      <c r="AL236" s="2029"/>
      <c r="AM236" s="2029"/>
      <c r="AN236" s="2029"/>
      <c r="AO236" s="2029"/>
      <c r="AP236" s="2029"/>
      <c r="AQ236" s="2029"/>
      <c r="AR236" s="2029"/>
      <c r="AS236" s="2029"/>
      <c r="AT236" s="2029"/>
      <c r="AU236" s="2029"/>
      <c r="AV236" s="2029"/>
      <c r="AW236" s="2029"/>
      <c r="AX236" s="2029"/>
      <c r="AY236" s="2029"/>
      <c r="AZ236" s="2029"/>
      <c r="BA236" s="2027"/>
      <c r="BB236" s="2030"/>
    </row>
    <row r="237" spans="1:54" s="2060" customFormat="1">
      <c r="A237" s="2026"/>
      <c r="B237" s="2027"/>
      <c r="C237" s="2028"/>
      <c r="D237" s="2029"/>
      <c r="E237" s="2029"/>
      <c r="F237" s="2029"/>
      <c r="G237" s="2029"/>
      <c r="H237" s="2029"/>
      <c r="I237" s="2029"/>
      <c r="J237" s="2029"/>
      <c r="K237" s="2029"/>
      <c r="L237" s="2029"/>
      <c r="M237" s="2029"/>
      <c r="N237" s="2029"/>
      <c r="O237" s="2029"/>
      <c r="P237" s="2027"/>
      <c r="Q237" s="2029"/>
      <c r="R237" s="2029"/>
      <c r="S237" s="2029"/>
      <c r="T237" s="2029"/>
      <c r="U237" s="2029"/>
      <c r="V237" s="2029"/>
      <c r="W237" s="2029"/>
      <c r="X237" s="2029"/>
      <c r="Y237" s="2029"/>
      <c r="Z237" s="2029"/>
      <c r="AA237" s="2029"/>
      <c r="AB237" s="2029"/>
      <c r="AC237" s="2029"/>
      <c r="AD237" s="2029"/>
      <c r="AE237" s="2029"/>
      <c r="AF237" s="2029"/>
      <c r="AG237" s="2029"/>
      <c r="AH237" s="2029"/>
      <c r="AI237" s="2029"/>
      <c r="AJ237" s="2029"/>
      <c r="AK237" s="2029"/>
      <c r="AL237" s="2029"/>
      <c r="AM237" s="2029"/>
      <c r="AN237" s="2029"/>
      <c r="AO237" s="2029"/>
      <c r="AP237" s="2029"/>
      <c r="AQ237" s="2029"/>
      <c r="AR237" s="2029"/>
      <c r="AS237" s="2029"/>
      <c r="AT237" s="2029"/>
      <c r="AU237" s="2029"/>
      <c r="AV237" s="2029"/>
      <c r="AW237" s="2029"/>
      <c r="AX237" s="2029"/>
      <c r="AY237" s="2029"/>
      <c r="AZ237" s="2029"/>
      <c r="BA237" s="2027"/>
      <c r="BB237" s="2030"/>
    </row>
    <row r="238" spans="1:54" s="2076" customFormat="1" ht="26.25" customHeight="1">
      <c r="A238" s="2026"/>
      <c r="B238" s="2027"/>
      <c r="C238" s="2028"/>
      <c r="D238" s="2029"/>
      <c r="E238" s="2029"/>
      <c r="F238" s="2029"/>
      <c r="G238" s="2029"/>
      <c r="H238" s="2029"/>
      <c r="I238" s="2029"/>
      <c r="J238" s="2029"/>
      <c r="K238" s="2029"/>
      <c r="L238" s="2029"/>
      <c r="M238" s="2029"/>
      <c r="N238" s="2029"/>
      <c r="O238" s="2029"/>
      <c r="P238" s="2027"/>
      <c r="Q238" s="2029"/>
      <c r="R238" s="2029"/>
      <c r="S238" s="2029"/>
      <c r="T238" s="2029"/>
      <c r="U238" s="2029"/>
      <c r="V238" s="2029"/>
      <c r="W238" s="2029"/>
      <c r="X238" s="2029"/>
      <c r="Y238" s="2029"/>
      <c r="Z238" s="2029"/>
      <c r="AA238" s="2029"/>
      <c r="AB238" s="2029"/>
      <c r="AC238" s="2029"/>
      <c r="AD238" s="2029"/>
      <c r="AE238" s="2029"/>
      <c r="AF238" s="2029"/>
      <c r="AG238" s="2029"/>
      <c r="AH238" s="2029"/>
      <c r="AI238" s="2029"/>
      <c r="AJ238" s="2029"/>
      <c r="AK238" s="2029"/>
      <c r="AL238" s="2029"/>
      <c r="AM238" s="2029"/>
      <c r="AN238" s="2029"/>
      <c r="AO238" s="2029"/>
      <c r="AP238" s="2029"/>
      <c r="AQ238" s="2029"/>
      <c r="AR238" s="2029"/>
      <c r="AS238" s="2029"/>
      <c r="AT238" s="2029"/>
      <c r="AU238" s="2029"/>
      <c r="AV238" s="2029"/>
      <c r="AW238" s="2029"/>
      <c r="AX238" s="2029"/>
      <c r="AY238" s="2029"/>
      <c r="AZ238" s="2029"/>
      <c r="BA238" s="2027"/>
      <c r="BB238" s="2030"/>
    </row>
    <row r="239" spans="1:54" s="2060" customFormat="1">
      <c r="A239" s="2026"/>
      <c r="B239" s="2027"/>
      <c r="C239" s="2028"/>
      <c r="D239" s="2029"/>
      <c r="E239" s="2029"/>
      <c r="F239" s="2029"/>
      <c r="G239" s="2029"/>
      <c r="H239" s="2029"/>
      <c r="I239" s="2029"/>
      <c r="J239" s="2029"/>
      <c r="K239" s="2029"/>
      <c r="L239" s="2029"/>
      <c r="M239" s="2029"/>
      <c r="N239" s="2029"/>
      <c r="O239" s="2029"/>
      <c r="P239" s="2027"/>
      <c r="Q239" s="2029"/>
      <c r="R239" s="2029"/>
      <c r="S239" s="2029"/>
      <c r="T239" s="2029"/>
      <c r="U239" s="2029"/>
      <c r="V239" s="2029"/>
      <c r="W239" s="2029"/>
      <c r="X239" s="2029"/>
      <c r="Y239" s="2029"/>
      <c r="Z239" s="2029"/>
      <c r="AA239" s="2029"/>
      <c r="AB239" s="2029"/>
      <c r="AC239" s="2029"/>
      <c r="AD239" s="2029"/>
      <c r="AE239" s="2029"/>
      <c r="AF239" s="2029"/>
      <c r="AG239" s="2029"/>
      <c r="AH239" s="2029"/>
      <c r="AI239" s="2029"/>
      <c r="AJ239" s="2029"/>
      <c r="AK239" s="2029"/>
      <c r="AL239" s="2029"/>
      <c r="AM239" s="2029"/>
      <c r="AN239" s="2029"/>
      <c r="AO239" s="2029"/>
      <c r="AP239" s="2029"/>
      <c r="AQ239" s="2029"/>
      <c r="AR239" s="2029"/>
      <c r="AS239" s="2029"/>
      <c r="AT239" s="2029"/>
      <c r="AU239" s="2029"/>
      <c r="AV239" s="2029"/>
      <c r="AW239" s="2029"/>
      <c r="AX239" s="2029"/>
      <c r="AY239" s="2029"/>
      <c r="AZ239" s="2029"/>
      <c r="BA239" s="2027"/>
      <c r="BB239" s="2030"/>
    </row>
    <row r="240" spans="1:54" s="2060" customFormat="1" ht="27.75" customHeight="1">
      <c r="A240" s="2026"/>
      <c r="B240" s="2027"/>
      <c r="C240" s="2028"/>
      <c r="D240" s="2029"/>
      <c r="E240" s="2029"/>
      <c r="F240" s="2029"/>
      <c r="G240" s="2029"/>
      <c r="H240" s="2029"/>
      <c r="I240" s="2029"/>
      <c r="J240" s="2029"/>
      <c r="K240" s="2029"/>
      <c r="L240" s="2029"/>
      <c r="M240" s="2029"/>
      <c r="N240" s="2029"/>
      <c r="O240" s="2029"/>
      <c r="P240" s="2027"/>
      <c r="Q240" s="2029"/>
      <c r="R240" s="2029"/>
      <c r="S240" s="2029"/>
      <c r="T240" s="2029"/>
      <c r="U240" s="2029"/>
      <c r="V240" s="2029"/>
      <c r="W240" s="2029"/>
      <c r="X240" s="2029"/>
      <c r="Y240" s="2029"/>
      <c r="Z240" s="2029"/>
      <c r="AA240" s="2029"/>
      <c r="AB240" s="2029"/>
      <c r="AC240" s="2029"/>
      <c r="AD240" s="2029"/>
      <c r="AE240" s="2029"/>
      <c r="AF240" s="2029"/>
      <c r="AG240" s="2029"/>
      <c r="AH240" s="2029"/>
      <c r="AI240" s="2029"/>
      <c r="AJ240" s="2029"/>
      <c r="AK240" s="2029"/>
      <c r="AL240" s="2029"/>
      <c r="AM240" s="2029"/>
      <c r="AN240" s="2029"/>
      <c r="AO240" s="2029"/>
      <c r="AP240" s="2029"/>
      <c r="AQ240" s="2029"/>
      <c r="AR240" s="2029"/>
      <c r="AS240" s="2029"/>
      <c r="AT240" s="2029"/>
      <c r="AU240" s="2029"/>
      <c r="AV240" s="2029"/>
      <c r="AW240" s="2029"/>
      <c r="AX240" s="2029"/>
      <c r="AY240" s="2029"/>
      <c r="AZ240" s="2029"/>
      <c r="BA240" s="2027"/>
      <c r="BB240" s="2030"/>
    </row>
    <row r="241" spans="1:54" s="2060" customFormat="1" ht="30" customHeight="1">
      <c r="A241" s="2026"/>
      <c r="B241" s="2027"/>
      <c r="C241" s="2028"/>
      <c r="D241" s="2029"/>
      <c r="E241" s="2029"/>
      <c r="F241" s="2029"/>
      <c r="G241" s="2029"/>
      <c r="H241" s="2029"/>
      <c r="I241" s="2029"/>
      <c r="J241" s="2029"/>
      <c r="K241" s="2029"/>
      <c r="L241" s="2029"/>
      <c r="M241" s="2029"/>
      <c r="N241" s="2029"/>
      <c r="O241" s="2029"/>
      <c r="P241" s="2027"/>
      <c r="Q241" s="2029"/>
      <c r="R241" s="2029"/>
      <c r="S241" s="2029"/>
      <c r="T241" s="2029"/>
      <c r="U241" s="2029"/>
      <c r="V241" s="2029"/>
      <c r="W241" s="2029"/>
      <c r="X241" s="2029"/>
      <c r="Y241" s="2029"/>
      <c r="Z241" s="2029"/>
      <c r="AA241" s="2029"/>
      <c r="AB241" s="2029"/>
      <c r="AC241" s="2029"/>
      <c r="AD241" s="2029"/>
      <c r="AE241" s="2029"/>
      <c r="AF241" s="2029"/>
      <c r="AG241" s="2029"/>
      <c r="AH241" s="2029"/>
      <c r="AI241" s="2029"/>
      <c r="AJ241" s="2029"/>
      <c r="AK241" s="2029"/>
      <c r="AL241" s="2029"/>
      <c r="AM241" s="2029"/>
      <c r="AN241" s="2029"/>
      <c r="AO241" s="2029"/>
      <c r="AP241" s="2029"/>
      <c r="AQ241" s="2029"/>
      <c r="AR241" s="2029"/>
      <c r="AS241" s="2029"/>
      <c r="AT241" s="2029"/>
      <c r="AU241" s="2029"/>
      <c r="AV241" s="2029"/>
      <c r="AW241" s="2029"/>
      <c r="AX241" s="2029"/>
      <c r="AY241" s="2029"/>
      <c r="AZ241" s="2029"/>
      <c r="BA241" s="2027"/>
      <c r="BB241" s="2030"/>
    </row>
    <row r="242" spans="1:54" s="2060" customFormat="1" ht="30" customHeight="1">
      <c r="A242" s="2026"/>
      <c r="B242" s="2027"/>
      <c r="C242" s="2028"/>
      <c r="D242" s="2029"/>
      <c r="E242" s="2029"/>
      <c r="F242" s="2029"/>
      <c r="G242" s="2029"/>
      <c r="H242" s="2029"/>
      <c r="I242" s="2029"/>
      <c r="J242" s="2029"/>
      <c r="K242" s="2029"/>
      <c r="L242" s="2029"/>
      <c r="M242" s="2029"/>
      <c r="N242" s="2029"/>
      <c r="O242" s="2029"/>
      <c r="P242" s="2027"/>
      <c r="Q242" s="2029"/>
      <c r="R242" s="2029"/>
      <c r="S242" s="2029"/>
      <c r="T242" s="2029"/>
      <c r="U242" s="2029"/>
      <c r="V242" s="2029"/>
      <c r="W242" s="2029"/>
      <c r="X242" s="2029"/>
      <c r="Y242" s="2029"/>
      <c r="Z242" s="2029"/>
      <c r="AA242" s="2029"/>
      <c r="AB242" s="2029"/>
      <c r="AC242" s="2029"/>
      <c r="AD242" s="2029"/>
      <c r="AE242" s="2029"/>
      <c r="AF242" s="2029"/>
      <c r="AG242" s="2029"/>
      <c r="AH242" s="2029"/>
      <c r="AI242" s="2029"/>
      <c r="AJ242" s="2029"/>
      <c r="AK242" s="2029"/>
      <c r="AL242" s="2029"/>
      <c r="AM242" s="2029"/>
      <c r="AN242" s="2029"/>
      <c r="AO242" s="2029"/>
      <c r="AP242" s="2029"/>
      <c r="AQ242" s="2029"/>
      <c r="AR242" s="2029"/>
      <c r="AS242" s="2029"/>
      <c r="AT242" s="2029"/>
      <c r="AU242" s="2029"/>
      <c r="AV242" s="2029"/>
      <c r="AW242" s="2029"/>
      <c r="AX242" s="2029"/>
      <c r="AY242" s="2029"/>
      <c r="AZ242" s="2029"/>
      <c r="BA242" s="2027"/>
      <c r="BB242" s="2030"/>
    </row>
    <row r="243" spans="1:54" s="2060" customFormat="1" ht="30" customHeight="1">
      <c r="A243" s="2026"/>
      <c r="B243" s="2027"/>
      <c r="C243" s="2028"/>
      <c r="D243" s="2029"/>
      <c r="E243" s="2029"/>
      <c r="F243" s="2029"/>
      <c r="G243" s="2029"/>
      <c r="H243" s="2029"/>
      <c r="I243" s="2029"/>
      <c r="J243" s="2029"/>
      <c r="K243" s="2029"/>
      <c r="L243" s="2029"/>
      <c r="M243" s="2029"/>
      <c r="N243" s="2029"/>
      <c r="O243" s="2029"/>
      <c r="P243" s="2027"/>
      <c r="Q243" s="2029"/>
      <c r="R243" s="2029"/>
      <c r="S243" s="2029"/>
      <c r="T243" s="2029"/>
      <c r="U243" s="2029"/>
      <c r="V243" s="2029"/>
      <c r="W243" s="2029"/>
      <c r="X243" s="2029"/>
      <c r="Y243" s="2029"/>
      <c r="Z243" s="2029"/>
      <c r="AA243" s="2029"/>
      <c r="AB243" s="2029"/>
      <c r="AC243" s="2029"/>
      <c r="AD243" s="2029"/>
      <c r="AE243" s="2029"/>
      <c r="AF243" s="2029"/>
      <c r="AG243" s="2029"/>
      <c r="AH243" s="2029"/>
      <c r="AI243" s="2029"/>
      <c r="AJ243" s="2029"/>
      <c r="AK243" s="2029"/>
      <c r="AL243" s="2029"/>
      <c r="AM243" s="2029"/>
      <c r="AN243" s="2029"/>
      <c r="AO243" s="2029"/>
      <c r="AP243" s="2029"/>
      <c r="AQ243" s="2029"/>
      <c r="AR243" s="2029"/>
      <c r="AS243" s="2029"/>
      <c r="AT243" s="2029"/>
      <c r="AU243" s="2029"/>
      <c r="AV243" s="2029"/>
      <c r="AW243" s="2029"/>
      <c r="AX243" s="2029"/>
      <c r="AY243" s="2029"/>
      <c r="AZ243" s="2029"/>
      <c r="BA243" s="2027"/>
      <c r="BB243" s="2030"/>
    </row>
    <row r="244" spans="1:54" s="2060" customFormat="1" ht="30" customHeight="1">
      <c r="A244" s="2026"/>
      <c r="B244" s="2027"/>
      <c r="C244" s="2028"/>
      <c r="D244" s="2029"/>
      <c r="E244" s="2029"/>
      <c r="F244" s="2029"/>
      <c r="G244" s="2029"/>
      <c r="H244" s="2029"/>
      <c r="I244" s="2029"/>
      <c r="J244" s="2029"/>
      <c r="K244" s="2029"/>
      <c r="L244" s="2029"/>
      <c r="M244" s="2029"/>
      <c r="N244" s="2029"/>
      <c r="O244" s="2029"/>
      <c r="P244" s="2027"/>
      <c r="Q244" s="2029"/>
      <c r="R244" s="2029"/>
      <c r="S244" s="2029"/>
      <c r="T244" s="2029"/>
      <c r="U244" s="2029"/>
      <c r="V244" s="2029"/>
      <c r="W244" s="2029"/>
      <c r="X244" s="2029"/>
      <c r="Y244" s="2029"/>
      <c r="Z244" s="2029"/>
      <c r="AA244" s="2029"/>
      <c r="AB244" s="2029"/>
      <c r="AC244" s="2029"/>
      <c r="AD244" s="2029"/>
      <c r="AE244" s="2029"/>
      <c r="AF244" s="2029"/>
      <c r="AG244" s="2029"/>
      <c r="AH244" s="2029"/>
      <c r="AI244" s="2029"/>
      <c r="AJ244" s="2029"/>
      <c r="AK244" s="2029"/>
      <c r="AL244" s="2029"/>
      <c r="AM244" s="2029"/>
      <c r="AN244" s="2029"/>
      <c r="AO244" s="2029"/>
      <c r="AP244" s="2029"/>
      <c r="AQ244" s="2029"/>
      <c r="AR244" s="2029"/>
      <c r="AS244" s="2029"/>
      <c r="AT244" s="2029"/>
      <c r="AU244" s="2029"/>
      <c r="AV244" s="2029"/>
      <c r="AW244" s="2029"/>
      <c r="AX244" s="2029"/>
      <c r="AY244" s="2029"/>
      <c r="AZ244" s="2029"/>
      <c r="BA244" s="2027"/>
      <c r="BB244" s="2030"/>
    </row>
    <row r="245" spans="1:54" s="2060" customFormat="1" ht="30" customHeight="1">
      <c r="A245" s="2026"/>
      <c r="B245" s="2027"/>
      <c r="C245" s="2028"/>
      <c r="D245" s="2029"/>
      <c r="E245" s="2029"/>
      <c r="F245" s="2029"/>
      <c r="G245" s="2029"/>
      <c r="H245" s="2029"/>
      <c r="I245" s="2029"/>
      <c r="J245" s="2029"/>
      <c r="K245" s="2029"/>
      <c r="L245" s="2029"/>
      <c r="M245" s="2029"/>
      <c r="N245" s="2029"/>
      <c r="O245" s="2029"/>
      <c r="P245" s="2027"/>
      <c r="Q245" s="2029"/>
      <c r="R245" s="2029"/>
      <c r="S245" s="2029"/>
      <c r="T245" s="2029"/>
      <c r="U245" s="2029"/>
      <c r="V245" s="2029"/>
      <c r="W245" s="2029"/>
      <c r="X245" s="2029"/>
      <c r="Y245" s="2029"/>
      <c r="Z245" s="2029"/>
      <c r="AA245" s="2029"/>
      <c r="AB245" s="2029"/>
      <c r="AC245" s="2029"/>
      <c r="AD245" s="2029"/>
      <c r="AE245" s="2029"/>
      <c r="AF245" s="2029"/>
      <c r="AG245" s="2029"/>
      <c r="AH245" s="2029"/>
      <c r="AI245" s="2029"/>
      <c r="AJ245" s="2029"/>
      <c r="AK245" s="2029"/>
      <c r="AL245" s="2029"/>
      <c r="AM245" s="2029"/>
      <c r="AN245" s="2029"/>
      <c r="AO245" s="2029"/>
      <c r="AP245" s="2029"/>
      <c r="AQ245" s="2029"/>
      <c r="AR245" s="2029"/>
      <c r="AS245" s="2029"/>
      <c r="AT245" s="2029"/>
      <c r="AU245" s="2029"/>
      <c r="AV245" s="2029"/>
      <c r="AW245" s="2029"/>
      <c r="AX245" s="2029"/>
      <c r="AY245" s="2029"/>
      <c r="AZ245" s="2029"/>
      <c r="BA245" s="2027"/>
      <c r="BB245" s="2030"/>
    </row>
    <row r="246" spans="1:54" s="2060" customFormat="1" ht="30" customHeight="1">
      <c r="A246" s="2026"/>
      <c r="B246" s="2027"/>
      <c r="C246" s="2028"/>
      <c r="D246" s="2029"/>
      <c r="E246" s="2029"/>
      <c r="F246" s="2029"/>
      <c r="G246" s="2029"/>
      <c r="H246" s="2029"/>
      <c r="I246" s="2029"/>
      <c r="J246" s="2029"/>
      <c r="K246" s="2029"/>
      <c r="L246" s="2029"/>
      <c r="M246" s="2029"/>
      <c r="N246" s="2029"/>
      <c r="O246" s="2029"/>
      <c r="P246" s="2027"/>
      <c r="Q246" s="2029"/>
      <c r="R246" s="2029"/>
      <c r="S246" s="2029"/>
      <c r="T246" s="2029"/>
      <c r="U246" s="2029"/>
      <c r="V246" s="2029"/>
      <c r="W246" s="2029"/>
      <c r="X246" s="2029"/>
      <c r="Y246" s="2029"/>
      <c r="Z246" s="2029"/>
      <c r="AA246" s="2029"/>
      <c r="AB246" s="2029"/>
      <c r="AC246" s="2029"/>
      <c r="AD246" s="2029"/>
      <c r="AE246" s="2029"/>
      <c r="AF246" s="2029"/>
      <c r="AG246" s="2029"/>
      <c r="AH246" s="2029"/>
      <c r="AI246" s="2029"/>
      <c r="AJ246" s="2029"/>
      <c r="AK246" s="2029"/>
      <c r="AL246" s="2029"/>
      <c r="AM246" s="2029"/>
      <c r="AN246" s="2029"/>
      <c r="AO246" s="2029"/>
      <c r="AP246" s="2029"/>
      <c r="AQ246" s="2029"/>
      <c r="AR246" s="2029"/>
      <c r="AS246" s="2029"/>
      <c r="AT246" s="2029"/>
      <c r="AU246" s="2029"/>
      <c r="AV246" s="2029"/>
      <c r="AW246" s="2029"/>
      <c r="AX246" s="2029"/>
      <c r="AY246" s="2029"/>
      <c r="AZ246" s="2029"/>
      <c r="BA246" s="2027"/>
      <c r="BB246" s="2030"/>
    </row>
    <row r="247" spans="1:54" s="2060" customFormat="1" ht="30" customHeight="1">
      <c r="A247" s="2026"/>
      <c r="B247" s="2027"/>
      <c r="C247" s="2028"/>
      <c r="D247" s="2029"/>
      <c r="E247" s="2029"/>
      <c r="F247" s="2029"/>
      <c r="G247" s="2029"/>
      <c r="H247" s="2029"/>
      <c r="I247" s="2029"/>
      <c r="J247" s="2029"/>
      <c r="K247" s="2029"/>
      <c r="L247" s="2029"/>
      <c r="M247" s="2029"/>
      <c r="N247" s="2029"/>
      <c r="O247" s="2029"/>
      <c r="P247" s="2027"/>
      <c r="Q247" s="2029"/>
      <c r="R247" s="2029"/>
      <c r="S247" s="2029"/>
      <c r="T247" s="2029"/>
      <c r="U247" s="2029"/>
      <c r="V247" s="2029"/>
      <c r="W247" s="2029"/>
      <c r="X247" s="2029"/>
      <c r="Y247" s="2029"/>
      <c r="Z247" s="2029"/>
      <c r="AA247" s="2029"/>
      <c r="AB247" s="2029"/>
      <c r="AC247" s="2029"/>
      <c r="AD247" s="2029"/>
      <c r="AE247" s="2029"/>
      <c r="AF247" s="2029"/>
      <c r="AG247" s="2029"/>
      <c r="AH247" s="2029"/>
      <c r="AI247" s="2029"/>
      <c r="AJ247" s="2029"/>
      <c r="AK247" s="2029"/>
      <c r="AL247" s="2029"/>
      <c r="AM247" s="2029"/>
      <c r="AN247" s="2029"/>
      <c r="AO247" s="2029"/>
      <c r="AP247" s="2029"/>
      <c r="AQ247" s="2029"/>
      <c r="AR247" s="2029"/>
      <c r="AS247" s="2029"/>
      <c r="AT247" s="2029"/>
      <c r="AU247" s="2029"/>
      <c r="AV247" s="2029"/>
      <c r="AW247" s="2029"/>
      <c r="AX247" s="2029"/>
      <c r="AY247" s="2029"/>
      <c r="AZ247" s="2029"/>
      <c r="BA247" s="2027"/>
      <c r="BB247" s="2030"/>
    </row>
    <row r="248" spans="1:54" s="2060" customFormat="1" ht="30" customHeight="1">
      <c r="A248" s="2026"/>
      <c r="B248" s="2027"/>
      <c r="C248" s="2028"/>
      <c r="D248" s="2029"/>
      <c r="E248" s="2029"/>
      <c r="F248" s="2029"/>
      <c r="G248" s="2029"/>
      <c r="H248" s="2029"/>
      <c r="I248" s="2029"/>
      <c r="J248" s="2029"/>
      <c r="K248" s="2029"/>
      <c r="L248" s="2029"/>
      <c r="M248" s="2029"/>
      <c r="N248" s="2029"/>
      <c r="O248" s="2029"/>
      <c r="P248" s="2027"/>
      <c r="Q248" s="2029"/>
      <c r="R248" s="2029"/>
      <c r="S248" s="2029"/>
      <c r="T248" s="2029"/>
      <c r="U248" s="2029"/>
      <c r="V248" s="2029"/>
      <c r="W248" s="2029"/>
      <c r="X248" s="2029"/>
      <c r="Y248" s="2029"/>
      <c r="Z248" s="2029"/>
      <c r="AA248" s="2029"/>
      <c r="AB248" s="2029"/>
      <c r="AC248" s="2029"/>
      <c r="AD248" s="2029"/>
      <c r="AE248" s="2029"/>
      <c r="AF248" s="2029"/>
      <c r="AG248" s="2029"/>
      <c r="AH248" s="2029"/>
      <c r="AI248" s="2029"/>
      <c r="AJ248" s="2029"/>
      <c r="AK248" s="2029"/>
      <c r="AL248" s="2029"/>
      <c r="AM248" s="2029"/>
      <c r="AN248" s="2029"/>
      <c r="AO248" s="2029"/>
      <c r="AP248" s="2029"/>
      <c r="AQ248" s="2029"/>
      <c r="AR248" s="2029"/>
      <c r="AS248" s="2029"/>
      <c r="AT248" s="2029"/>
      <c r="AU248" s="2029"/>
      <c r="AV248" s="2029"/>
      <c r="AW248" s="2029"/>
      <c r="AX248" s="2029"/>
      <c r="AY248" s="2029"/>
      <c r="AZ248" s="2029"/>
      <c r="BA248" s="2027"/>
      <c r="BB248" s="2030"/>
    </row>
    <row r="249" spans="1:54" s="2060" customFormat="1" ht="30" customHeight="1">
      <c r="A249" s="2026"/>
      <c r="B249" s="2027"/>
      <c r="C249" s="2028"/>
      <c r="D249" s="2029"/>
      <c r="E249" s="2029"/>
      <c r="F249" s="2029"/>
      <c r="G249" s="2029"/>
      <c r="H249" s="2029"/>
      <c r="I249" s="2029"/>
      <c r="J249" s="2029"/>
      <c r="K249" s="2029"/>
      <c r="L249" s="2029"/>
      <c r="M249" s="2029"/>
      <c r="N249" s="2029"/>
      <c r="O249" s="2029"/>
      <c r="P249" s="2027"/>
      <c r="Q249" s="2029"/>
      <c r="R249" s="2029"/>
      <c r="S249" s="2029"/>
      <c r="T249" s="2029"/>
      <c r="U249" s="2029"/>
      <c r="V249" s="2029"/>
      <c r="W249" s="2029"/>
      <c r="X249" s="2029"/>
      <c r="Y249" s="2029"/>
      <c r="Z249" s="2029"/>
      <c r="AA249" s="2029"/>
      <c r="AB249" s="2029"/>
      <c r="AC249" s="2029"/>
      <c r="AD249" s="2029"/>
      <c r="AE249" s="2029"/>
      <c r="AF249" s="2029"/>
      <c r="AG249" s="2029"/>
      <c r="AH249" s="2029"/>
      <c r="AI249" s="2029"/>
      <c r="AJ249" s="2029"/>
      <c r="AK249" s="2029"/>
      <c r="AL249" s="2029"/>
      <c r="AM249" s="2029"/>
      <c r="AN249" s="2029"/>
      <c r="AO249" s="2029"/>
      <c r="AP249" s="2029"/>
      <c r="AQ249" s="2029"/>
      <c r="AR249" s="2029"/>
      <c r="AS249" s="2029"/>
      <c r="AT249" s="2029"/>
      <c r="AU249" s="2029"/>
      <c r="AV249" s="2029"/>
      <c r="AW249" s="2029"/>
      <c r="AX249" s="2029"/>
      <c r="AY249" s="2029"/>
      <c r="AZ249" s="2029"/>
      <c r="BA249" s="2027"/>
      <c r="BB249" s="2030"/>
    </row>
    <row r="250" spans="1:54" s="2060" customFormat="1" ht="30" customHeight="1">
      <c r="A250" s="2026"/>
      <c r="B250" s="2027"/>
      <c r="C250" s="2028"/>
      <c r="D250" s="2029"/>
      <c r="E250" s="2029"/>
      <c r="F250" s="2029"/>
      <c r="G250" s="2029"/>
      <c r="H250" s="2029"/>
      <c r="I250" s="2029"/>
      <c r="J250" s="2029"/>
      <c r="K250" s="2029"/>
      <c r="L250" s="2029"/>
      <c r="M250" s="2029"/>
      <c r="N250" s="2029"/>
      <c r="O250" s="2029"/>
      <c r="P250" s="2027"/>
      <c r="Q250" s="2029"/>
      <c r="R250" s="2029"/>
      <c r="S250" s="2029"/>
      <c r="T250" s="2029"/>
      <c r="U250" s="2029"/>
      <c r="V250" s="2029"/>
      <c r="W250" s="2029"/>
      <c r="X250" s="2029"/>
      <c r="Y250" s="2029"/>
      <c r="Z250" s="2029"/>
      <c r="AA250" s="2029"/>
      <c r="AB250" s="2029"/>
      <c r="AC250" s="2029"/>
      <c r="AD250" s="2029"/>
      <c r="AE250" s="2029"/>
      <c r="AF250" s="2029"/>
      <c r="AG250" s="2029"/>
      <c r="AH250" s="2029"/>
      <c r="AI250" s="2029"/>
      <c r="AJ250" s="2029"/>
      <c r="AK250" s="2029"/>
      <c r="AL250" s="2029"/>
      <c r="AM250" s="2029"/>
      <c r="AN250" s="2029"/>
      <c r="AO250" s="2029"/>
      <c r="AP250" s="2029"/>
      <c r="AQ250" s="2029"/>
      <c r="AR250" s="2029"/>
      <c r="AS250" s="2029"/>
      <c r="AT250" s="2029"/>
      <c r="AU250" s="2029"/>
      <c r="AV250" s="2029"/>
      <c r="AW250" s="2029"/>
      <c r="AX250" s="2029"/>
      <c r="AY250" s="2029"/>
      <c r="AZ250" s="2029"/>
      <c r="BA250" s="2027"/>
      <c r="BB250" s="2030"/>
    </row>
    <row r="251" spans="1:54" s="2060" customFormat="1" ht="30" customHeight="1">
      <c r="A251" s="2026"/>
      <c r="B251" s="2027"/>
      <c r="C251" s="2028"/>
      <c r="D251" s="2029"/>
      <c r="E251" s="2029"/>
      <c r="F251" s="2029"/>
      <c r="G251" s="2029"/>
      <c r="H251" s="2029"/>
      <c r="I251" s="2029"/>
      <c r="J251" s="2029"/>
      <c r="K251" s="2029"/>
      <c r="L251" s="2029"/>
      <c r="M251" s="2029"/>
      <c r="N251" s="2029"/>
      <c r="O251" s="2029"/>
      <c r="P251" s="2027"/>
      <c r="Q251" s="2029"/>
      <c r="R251" s="2029"/>
      <c r="S251" s="2029"/>
      <c r="T251" s="2029"/>
      <c r="U251" s="2029"/>
      <c r="V251" s="2029"/>
      <c r="W251" s="2029"/>
      <c r="X251" s="2029"/>
      <c r="Y251" s="2029"/>
      <c r="Z251" s="2029"/>
      <c r="AA251" s="2029"/>
      <c r="AB251" s="2029"/>
      <c r="AC251" s="2029"/>
      <c r="AD251" s="2029"/>
      <c r="AE251" s="2029"/>
      <c r="AF251" s="2029"/>
      <c r="AG251" s="2029"/>
      <c r="AH251" s="2029"/>
      <c r="AI251" s="2029"/>
      <c r="AJ251" s="2029"/>
      <c r="AK251" s="2029"/>
      <c r="AL251" s="2029"/>
      <c r="AM251" s="2029"/>
      <c r="AN251" s="2029"/>
      <c r="AO251" s="2029"/>
      <c r="AP251" s="2029"/>
      <c r="AQ251" s="2029"/>
      <c r="AR251" s="2029"/>
      <c r="AS251" s="2029"/>
      <c r="AT251" s="2029"/>
      <c r="AU251" s="2029"/>
      <c r="AV251" s="2029"/>
      <c r="AW251" s="2029"/>
      <c r="AX251" s="2029"/>
      <c r="AY251" s="2029"/>
      <c r="AZ251" s="2029"/>
      <c r="BA251" s="2027"/>
      <c r="BB251" s="2030"/>
    </row>
    <row r="252" spans="1:54" s="2076" customFormat="1" ht="30" customHeight="1">
      <c r="A252" s="2026"/>
      <c r="B252" s="2027"/>
      <c r="C252" s="2028"/>
      <c r="D252" s="2029"/>
      <c r="E252" s="2029"/>
      <c r="F252" s="2029"/>
      <c r="G252" s="2029"/>
      <c r="H252" s="2029"/>
      <c r="I252" s="2029"/>
      <c r="J252" s="2029"/>
      <c r="K252" s="2029"/>
      <c r="L252" s="2029"/>
      <c r="M252" s="2029"/>
      <c r="N252" s="2029"/>
      <c r="O252" s="2029"/>
      <c r="P252" s="2027"/>
      <c r="Q252" s="2029"/>
      <c r="R252" s="2029"/>
      <c r="S252" s="2029"/>
      <c r="T252" s="2029"/>
      <c r="U252" s="2029"/>
      <c r="V252" s="2029"/>
      <c r="W252" s="2029"/>
      <c r="X252" s="2029"/>
      <c r="Y252" s="2029"/>
      <c r="Z252" s="2029"/>
      <c r="AA252" s="2029"/>
      <c r="AB252" s="2029"/>
      <c r="AC252" s="2029"/>
      <c r="AD252" s="2029"/>
      <c r="AE252" s="2029"/>
      <c r="AF252" s="2029"/>
      <c r="AG252" s="2029"/>
      <c r="AH252" s="2029"/>
      <c r="AI252" s="2029"/>
      <c r="AJ252" s="2029"/>
      <c r="AK252" s="2029"/>
      <c r="AL252" s="2029"/>
      <c r="AM252" s="2029"/>
      <c r="AN252" s="2029"/>
      <c r="AO252" s="2029"/>
      <c r="AP252" s="2029"/>
      <c r="AQ252" s="2029"/>
      <c r="AR252" s="2029"/>
      <c r="AS252" s="2029"/>
      <c r="AT252" s="2029"/>
      <c r="AU252" s="2029"/>
      <c r="AV252" s="2029"/>
      <c r="AW252" s="2029"/>
      <c r="AX252" s="2029"/>
      <c r="AY252" s="2029"/>
      <c r="AZ252" s="2029"/>
      <c r="BA252" s="2027"/>
      <c r="BB252" s="2030"/>
    </row>
    <row r="253" spans="1:54" s="2060" customFormat="1" ht="30" customHeight="1">
      <c r="A253" s="2026"/>
      <c r="B253" s="2027"/>
      <c r="C253" s="2028"/>
      <c r="D253" s="2029"/>
      <c r="E253" s="2029"/>
      <c r="F253" s="2029"/>
      <c r="G253" s="2029"/>
      <c r="H253" s="2029"/>
      <c r="I253" s="2029"/>
      <c r="J253" s="2029"/>
      <c r="K253" s="2029"/>
      <c r="L253" s="2029"/>
      <c r="M253" s="2029"/>
      <c r="N253" s="2029"/>
      <c r="O253" s="2029"/>
      <c r="P253" s="2027"/>
      <c r="Q253" s="2029"/>
      <c r="R253" s="2029"/>
      <c r="S253" s="2029"/>
      <c r="T253" s="2029"/>
      <c r="U253" s="2029"/>
      <c r="V253" s="2029"/>
      <c r="W253" s="2029"/>
      <c r="X253" s="2029"/>
      <c r="Y253" s="2029"/>
      <c r="Z253" s="2029"/>
      <c r="AA253" s="2029"/>
      <c r="AB253" s="2029"/>
      <c r="AC253" s="2029"/>
      <c r="AD253" s="2029"/>
      <c r="AE253" s="2029"/>
      <c r="AF253" s="2029"/>
      <c r="AG253" s="2029"/>
      <c r="AH253" s="2029"/>
      <c r="AI253" s="2029"/>
      <c r="AJ253" s="2029"/>
      <c r="AK253" s="2029"/>
      <c r="AL253" s="2029"/>
      <c r="AM253" s="2029"/>
      <c r="AN253" s="2029"/>
      <c r="AO253" s="2029"/>
      <c r="AP253" s="2029"/>
      <c r="AQ253" s="2029"/>
      <c r="AR253" s="2029"/>
      <c r="AS253" s="2029"/>
      <c r="AT253" s="2029"/>
      <c r="AU253" s="2029"/>
      <c r="AV253" s="2029"/>
      <c r="AW253" s="2029"/>
      <c r="AX253" s="2029"/>
      <c r="AY253" s="2029"/>
      <c r="AZ253" s="2029"/>
      <c r="BA253" s="2027"/>
      <c r="BB253" s="2030"/>
    </row>
    <row r="254" spans="1:54" s="2060" customFormat="1" ht="30" customHeight="1">
      <c r="A254" s="2026"/>
      <c r="B254" s="2027"/>
      <c r="C254" s="2028"/>
      <c r="D254" s="2029"/>
      <c r="E254" s="2029"/>
      <c r="F254" s="2029"/>
      <c r="G254" s="2029"/>
      <c r="H254" s="2029"/>
      <c r="I254" s="2029"/>
      <c r="J254" s="2029"/>
      <c r="K254" s="2029"/>
      <c r="L254" s="2029"/>
      <c r="M254" s="2029"/>
      <c r="N254" s="2029"/>
      <c r="O254" s="2029"/>
      <c r="P254" s="2027"/>
      <c r="Q254" s="2029"/>
      <c r="R254" s="2029"/>
      <c r="S254" s="2029"/>
      <c r="T254" s="2029"/>
      <c r="U254" s="2029"/>
      <c r="V254" s="2029"/>
      <c r="W254" s="2029"/>
      <c r="X254" s="2029"/>
      <c r="Y254" s="2029"/>
      <c r="Z254" s="2029"/>
      <c r="AA254" s="2029"/>
      <c r="AB254" s="2029"/>
      <c r="AC254" s="2029"/>
      <c r="AD254" s="2029"/>
      <c r="AE254" s="2029"/>
      <c r="AF254" s="2029"/>
      <c r="AG254" s="2029"/>
      <c r="AH254" s="2029"/>
      <c r="AI254" s="2029"/>
      <c r="AJ254" s="2029"/>
      <c r="AK254" s="2029"/>
      <c r="AL254" s="2029"/>
      <c r="AM254" s="2029"/>
      <c r="AN254" s="2029"/>
      <c r="AO254" s="2029"/>
      <c r="AP254" s="2029"/>
      <c r="AQ254" s="2029"/>
      <c r="AR254" s="2029"/>
      <c r="AS254" s="2029"/>
      <c r="AT254" s="2029"/>
      <c r="AU254" s="2029"/>
      <c r="AV254" s="2029"/>
      <c r="AW254" s="2029"/>
      <c r="AX254" s="2029"/>
      <c r="AY254" s="2029"/>
      <c r="AZ254" s="2029"/>
      <c r="BA254" s="2027"/>
      <c r="BB254" s="2030"/>
    </row>
    <row r="255" spans="1:54" s="2060" customFormat="1" ht="30" customHeight="1">
      <c r="A255" s="2026"/>
      <c r="B255" s="2027"/>
      <c r="C255" s="2028"/>
      <c r="D255" s="2029"/>
      <c r="E255" s="2029"/>
      <c r="F255" s="2029"/>
      <c r="G255" s="2029"/>
      <c r="H255" s="2029"/>
      <c r="I255" s="2029"/>
      <c r="J255" s="2029"/>
      <c r="K255" s="2029"/>
      <c r="L255" s="2029"/>
      <c r="M255" s="2029"/>
      <c r="N255" s="2029"/>
      <c r="O255" s="2029"/>
      <c r="P255" s="2027"/>
      <c r="Q255" s="2029"/>
      <c r="R255" s="2029"/>
      <c r="S255" s="2029"/>
      <c r="T255" s="2029"/>
      <c r="U255" s="2029"/>
      <c r="V255" s="2029"/>
      <c r="W255" s="2029"/>
      <c r="X255" s="2029"/>
      <c r="Y255" s="2029"/>
      <c r="Z255" s="2029"/>
      <c r="AA255" s="2029"/>
      <c r="AB255" s="2029"/>
      <c r="AC255" s="2029"/>
      <c r="AD255" s="2029"/>
      <c r="AE255" s="2029"/>
      <c r="AF255" s="2029"/>
      <c r="AG255" s="2029"/>
      <c r="AH255" s="2029"/>
      <c r="AI255" s="2029"/>
      <c r="AJ255" s="2029"/>
      <c r="AK255" s="2029"/>
      <c r="AL255" s="2029"/>
      <c r="AM255" s="2029"/>
      <c r="AN255" s="2029"/>
      <c r="AO255" s="2029"/>
      <c r="AP255" s="2029"/>
      <c r="AQ255" s="2029"/>
      <c r="AR255" s="2029"/>
      <c r="AS255" s="2029"/>
      <c r="AT255" s="2029"/>
      <c r="AU255" s="2029"/>
      <c r="AV255" s="2029"/>
      <c r="AW255" s="2029"/>
      <c r="AX255" s="2029"/>
      <c r="AY255" s="2029"/>
      <c r="AZ255" s="2029"/>
      <c r="BA255" s="2027"/>
      <c r="BB255" s="2030"/>
    </row>
    <row r="256" spans="1:54" s="2060" customFormat="1" ht="30" customHeight="1">
      <c r="A256" s="2026"/>
      <c r="B256" s="2027"/>
      <c r="C256" s="2028"/>
      <c r="D256" s="2029"/>
      <c r="E256" s="2029"/>
      <c r="F256" s="2029"/>
      <c r="G256" s="2029"/>
      <c r="H256" s="2029"/>
      <c r="I256" s="2029"/>
      <c r="J256" s="2029"/>
      <c r="K256" s="2029"/>
      <c r="L256" s="2029"/>
      <c r="M256" s="2029"/>
      <c r="N256" s="2029"/>
      <c r="O256" s="2029"/>
      <c r="P256" s="2027"/>
      <c r="Q256" s="2029"/>
      <c r="R256" s="2029"/>
      <c r="S256" s="2029"/>
      <c r="T256" s="2029"/>
      <c r="U256" s="2029"/>
      <c r="V256" s="2029"/>
      <c r="W256" s="2029"/>
      <c r="X256" s="2029"/>
      <c r="Y256" s="2029"/>
      <c r="Z256" s="2029"/>
      <c r="AA256" s="2029"/>
      <c r="AB256" s="2029"/>
      <c r="AC256" s="2029"/>
      <c r="AD256" s="2029"/>
      <c r="AE256" s="2029"/>
      <c r="AF256" s="2029"/>
      <c r="AG256" s="2029"/>
      <c r="AH256" s="2029"/>
      <c r="AI256" s="2029"/>
      <c r="AJ256" s="2029"/>
      <c r="AK256" s="2029"/>
      <c r="AL256" s="2029"/>
      <c r="AM256" s="2029"/>
      <c r="AN256" s="2029"/>
      <c r="AO256" s="2029"/>
      <c r="AP256" s="2029"/>
      <c r="AQ256" s="2029"/>
      <c r="AR256" s="2029"/>
      <c r="AS256" s="2029"/>
      <c r="AT256" s="2029"/>
      <c r="AU256" s="2029"/>
      <c r="AV256" s="2029"/>
      <c r="AW256" s="2029"/>
      <c r="AX256" s="2029"/>
      <c r="AY256" s="2029"/>
      <c r="AZ256" s="2029"/>
      <c r="BA256" s="2027"/>
      <c r="BB256" s="2030"/>
    </row>
    <row r="257" spans="1:54" s="2060" customFormat="1" ht="30" customHeight="1">
      <c r="A257" s="2026"/>
      <c r="B257" s="2027"/>
      <c r="C257" s="2028"/>
      <c r="D257" s="2029"/>
      <c r="E257" s="2029"/>
      <c r="F257" s="2029"/>
      <c r="G257" s="2029"/>
      <c r="H257" s="2029"/>
      <c r="I257" s="2029"/>
      <c r="J257" s="2029"/>
      <c r="K257" s="2029"/>
      <c r="L257" s="2029"/>
      <c r="M257" s="2029"/>
      <c r="N257" s="2029"/>
      <c r="O257" s="2029"/>
      <c r="P257" s="2027"/>
      <c r="Q257" s="2029"/>
      <c r="R257" s="2029"/>
      <c r="S257" s="2029"/>
      <c r="T257" s="2029"/>
      <c r="U257" s="2029"/>
      <c r="V257" s="2029"/>
      <c r="W257" s="2029"/>
      <c r="X257" s="2029"/>
      <c r="Y257" s="2029"/>
      <c r="Z257" s="2029"/>
      <c r="AA257" s="2029"/>
      <c r="AB257" s="2029"/>
      <c r="AC257" s="2029"/>
      <c r="AD257" s="2029"/>
      <c r="AE257" s="2029"/>
      <c r="AF257" s="2029"/>
      <c r="AG257" s="2029"/>
      <c r="AH257" s="2029"/>
      <c r="AI257" s="2029"/>
      <c r="AJ257" s="2029"/>
      <c r="AK257" s="2029"/>
      <c r="AL257" s="2029"/>
      <c r="AM257" s="2029"/>
      <c r="AN257" s="2029"/>
      <c r="AO257" s="2029"/>
      <c r="AP257" s="2029"/>
      <c r="AQ257" s="2029"/>
      <c r="AR257" s="2029"/>
      <c r="AS257" s="2029"/>
      <c r="AT257" s="2029"/>
      <c r="AU257" s="2029"/>
      <c r="AV257" s="2029"/>
      <c r="AW257" s="2029"/>
      <c r="AX257" s="2029"/>
      <c r="AY257" s="2029"/>
      <c r="AZ257" s="2029"/>
      <c r="BA257" s="2027"/>
      <c r="BB257" s="2030"/>
    </row>
    <row r="258" spans="1:54" s="2060" customFormat="1" ht="30" customHeight="1">
      <c r="A258" s="2026"/>
      <c r="B258" s="2027"/>
      <c r="C258" s="2028"/>
      <c r="D258" s="2029"/>
      <c r="E258" s="2029"/>
      <c r="F258" s="2029"/>
      <c r="G258" s="2029"/>
      <c r="H258" s="2029"/>
      <c r="I258" s="2029"/>
      <c r="J258" s="2029"/>
      <c r="K258" s="2029"/>
      <c r="L258" s="2029"/>
      <c r="M258" s="2029"/>
      <c r="N258" s="2029"/>
      <c r="O258" s="2029"/>
      <c r="P258" s="2027"/>
      <c r="Q258" s="2029"/>
      <c r="R258" s="2029"/>
      <c r="S258" s="2029"/>
      <c r="T258" s="2029"/>
      <c r="U258" s="2029"/>
      <c r="V258" s="2029"/>
      <c r="W258" s="2029"/>
      <c r="X258" s="2029"/>
      <c r="Y258" s="2029"/>
      <c r="Z258" s="2029"/>
      <c r="AA258" s="2029"/>
      <c r="AB258" s="2029"/>
      <c r="AC258" s="2029"/>
      <c r="AD258" s="2029"/>
      <c r="AE258" s="2029"/>
      <c r="AF258" s="2029"/>
      <c r="AG258" s="2029"/>
      <c r="AH258" s="2029"/>
      <c r="AI258" s="2029"/>
      <c r="AJ258" s="2029"/>
      <c r="AK258" s="2029"/>
      <c r="AL258" s="2029"/>
      <c r="AM258" s="2029"/>
      <c r="AN258" s="2029"/>
      <c r="AO258" s="2029"/>
      <c r="AP258" s="2029"/>
      <c r="AQ258" s="2029"/>
      <c r="AR258" s="2029"/>
      <c r="AS258" s="2029"/>
      <c r="AT258" s="2029"/>
      <c r="AU258" s="2029"/>
      <c r="AV258" s="2029"/>
      <c r="AW258" s="2029"/>
      <c r="AX258" s="2029"/>
      <c r="AY258" s="2029"/>
      <c r="AZ258" s="2029"/>
      <c r="BA258" s="2027"/>
      <c r="BB258" s="2030"/>
    </row>
    <row r="259" spans="1:54" s="2060" customFormat="1" ht="30" customHeight="1">
      <c r="A259" s="2026"/>
      <c r="B259" s="2027"/>
      <c r="C259" s="2028"/>
      <c r="D259" s="2029"/>
      <c r="E259" s="2029"/>
      <c r="F259" s="2029"/>
      <c r="G259" s="2029"/>
      <c r="H259" s="2029"/>
      <c r="I259" s="2029"/>
      <c r="J259" s="2029"/>
      <c r="K259" s="2029"/>
      <c r="L259" s="2029"/>
      <c r="M259" s="2029"/>
      <c r="N259" s="2029"/>
      <c r="O259" s="2029"/>
      <c r="P259" s="2027"/>
      <c r="Q259" s="2029"/>
      <c r="R259" s="2029"/>
      <c r="S259" s="2029"/>
      <c r="T259" s="2029"/>
      <c r="U259" s="2029"/>
      <c r="V259" s="2029"/>
      <c r="W259" s="2029"/>
      <c r="X259" s="2029"/>
      <c r="Y259" s="2029"/>
      <c r="Z259" s="2029"/>
      <c r="AA259" s="2029"/>
      <c r="AB259" s="2029"/>
      <c r="AC259" s="2029"/>
      <c r="AD259" s="2029"/>
      <c r="AE259" s="2029"/>
      <c r="AF259" s="2029"/>
      <c r="AG259" s="2029"/>
      <c r="AH259" s="2029"/>
      <c r="AI259" s="2029"/>
      <c r="AJ259" s="2029"/>
      <c r="AK259" s="2029"/>
      <c r="AL259" s="2029"/>
      <c r="AM259" s="2029"/>
      <c r="AN259" s="2029"/>
      <c r="AO259" s="2029"/>
      <c r="AP259" s="2029"/>
      <c r="AQ259" s="2029"/>
      <c r="AR259" s="2029"/>
      <c r="AS259" s="2029"/>
      <c r="AT259" s="2029"/>
      <c r="AU259" s="2029"/>
      <c r="AV259" s="2029"/>
      <c r="AW259" s="2029"/>
      <c r="AX259" s="2029"/>
      <c r="AY259" s="2029"/>
      <c r="AZ259" s="2029"/>
      <c r="BA259" s="2027"/>
      <c r="BB259" s="2030"/>
    </row>
    <row r="260" spans="1:54" s="2060" customFormat="1" ht="30" customHeight="1">
      <c r="A260" s="2026"/>
      <c r="B260" s="2027"/>
      <c r="C260" s="2028"/>
      <c r="D260" s="2029"/>
      <c r="E260" s="2029"/>
      <c r="F260" s="2029"/>
      <c r="G260" s="2029"/>
      <c r="H260" s="2029"/>
      <c r="I260" s="2029"/>
      <c r="J260" s="2029"/>
      <c r="K260" s="2029"/>
      <c r="L260" s="2029"/>
      <c r="M260" s="2029"/>
      <c r="N260" s="2029"/>
      <c r="O260" s="2029"/>
      <c r="P260" s="2027"/>
      <c r="Q260" s="2029"/>
      <c r="R260" s="2029"/>
      <c r="S260" s="2029"/>
      <c r="T260" s="2029"/>
      <c r="U260" s="2029"/>
      <c r="V260" s="2029"/>
      <c r="W260" s="2029"/>
      <c r="X260" s="2029"/>
      <c r="Y260" s="2029"/>
      <c r="Z260" s="2029"/>
      <c r="AA260" s="2029"/>
      <c r="AB260" s="2029"/>
      <c r="AC260" s="2029"/>
      <c r="AD260" s="2029"/>
      <c r="AE260" s="2029"/>
      <c r="AF260" s="2029"/>
      <c r="AG260" s="2029"/>
      <c r="AH260" s="2029"/>
      <c r="AI260" s="2029"/>
      <c r="AJ260" s="2029"/>
      <c r="AK260" s="2029"/>
      <c r="AL260" s="2029"/>
      <c r="AM260" s="2029"/>
      <c r="AN260" s="2029"/>
      <c r="AO260" s="2029"/>
      <c r="AP260" s="2029"/>
      <c r="AQ260" s="2029"/>
      <c r="AR260" s="2029"/>
      <c r="AS260" s="2029"/>
      <c r="AT260" s="2029"/>
      <c r="AU260" s="2029"/>
      <c r="AV260" s="2029"/>
      <c r="AW260" s="2029"/>
      <c r="AX260" s="2029"/>
      <c r="AY260" s="2029"/>
      <c r="AZ260" s="2029"/>
      <c r="BA260" s="2027"/>
      <c r="BB260" s="2030"/>
    </row>
    <row r="261" spans="1:54" s="2060" customFormat="1" ht="30" customHeight="1">
      <c r="A261" s="2026"/>
      <c r="B261" s="2027"/>
      <c r="C261" s="2028"/>
      <c r="D261" s="2029"/>
      <c r="E261" s="2029"/>
      <c r="F261" s="2029"/>
      <c r="G261" s="2029"/>
      <c r="H261" s="2029"/>
      <c r="I261" s="2029"/>
      <c r="J261" s="2029"/>
      <c r="K261" s="2029"/>
      <c r="L261" s="2029"/>
      <c r="M261" s="2029"/>
      <c r="N261" s="2029"/>
      <c r="O261" s="2029"/>
      <c r="P261" s="2027"/>
      <c r="Q261" s="2029"/>
      <c r="R261" s="2029"/>
      <c r="S261" s="2029"/>
      <c r="T261" s="2029"/>
      <c r="U261" s="2029"/>
      <c r="V261" s="2029"/>
      <c r="W261" s="2029"/>
      <c r="X261" s="2029"/>
      <c r="Y261" s="2029"/>
      <c r="Z261" s="2029"/>
      <c r="AA261" s="2029"/>
      <c r="AB261" s="2029"/>
      <c r="AC261" s="2029"/>
      <c r="AD261" s="2029"/>
      <c r="AE261" s="2029"/>
      <c r="AF261" s="2029"/>
      <c r="AG261" s="2029"/>
      <c r="AH261" s="2029"/>
      <c r="AI261" s="2029"/>
      <c r="AJ261" s="2029"/>
      <c r="AK261" s="2029"/>
      <c r="AL261" s="2029"/>
      <c r="AM261" s="2029"/>
      <c r="AN261" s="2029"/>
      <c r="AO261" s="2029"/>
      <c r="AP261" s="2029"/>
      <c r="AQ261" s="2029"/>
      <c r="AR261" s="2029"/>
      <c r="AS261" s="2029"/>
      <c r="AT261" s="2029"/>
      <c r="AU261" s="2029"/>
      <c r="AV261" s="2029"/>
      <c r="AW261" s="2029"/>
      <c r="AX261" s="2029"/>
      <c r="AY261" s="2029"/>
      <c r="AZ261" s="2029"/>
      <c r="BA261" s="2027"/>
      <c r="BB261" s="2030"/>
    </row>
    <row r="262" spans="1:54" s="2060" customFormat="1" ht="48.75" customHeight="1">
      <c r="A262" s="2026"/>
      <c r="B262" s="2027"/>
      <c r="C262" s="2028"/>
      <c r="D262" s="2029"/>
      <c r="E262" s="2029"/>
      <c r="F262" s="2029"/>
      <c r="G262" s="2029"/>
      <c r="H262" s="2029"/>
      <c r="I262" s="2029"/>
      <c r="J262" s="2029"/>
      <c r="K262" s="2029"/>
      <c r="L262" s="2029"/>
      <c r="M262" s="2029"/>
      <c r="N262" s="2029"/>
      <c r="O262" s="2029"/>
      <c r="P262" s="2027"/>
      <c r="Q262" s="2029"/>
      <c r="R262" s="2029"/>
      <c r="S262" s="2029"/>
      <c r="T262" s="2029"/>
      <c r="U262" s="2029"/>
      <c r="V262" s="2029"/>
      <c r="W262" s="2029"/>
      <c r="X262" s="2029"/>
      <c r="Y262" s="2029"/>
      <c r="Z262" s="2029"/>
      <c r="AA262" s="2029"/>
      <c r="AB262" s="2029"/>
      <c r="AC262" s="2029"/>
      <c r="AD262" s="2029"/>
      <c r="AE262" s="2029"/>
      <c r="AF262" s="2029"/>
      <c r="AG262" s="2029"/>
      <c r="AH262" s="2029"/>
      <c r="AI262" s="2029"/>
      <c r="AJ262" s="2029"/>
      <c r="AK262" s="2029"/>
      <c r="AL262" s="2029"/>
      <c r="AM262" s="2029"/>
      <c r="AN262" s="2029"/>
      <c r="AO262" s="2029"/>
      <c r="AP262" s="2029"/>
      <c r="AQ262" s="2029"/>
      <c r="AR262" s="2029"/>
      <c r="AS262" s="2029"/>
      <c r="AT262" s="2029"/>
      <c r="AU262" s="2029"/>
      <c r="AV262" s="2029"/>
      <c r="AW262" s="2029"/>
      <c r="AX262" s="2029"/>
      <c r="AY262" s="2029"/>
      <c r="AZ262" s="2029"/>
      <c r="BA262" s="2027"/>
      <c r="BB262" s="2030"/>
    </row>
    <row r="263" spans="1:54" s="2060" customFormat="1" ht="30" customHeight="1">
      <c r="A263" s="2026"/>
      <c r="B263" s="2027"/>
      <c r="C263" s="2028"/>
      <c r="D263" s="2029"/>
      <c r="E263" s="2029"/>
      <c r="F263" s="2029"/>
      <c r="G263" s="2029"/>
      <c r="H263" s="2029"/>
      <c r="I263" s="2029"/>
      <c r="J263" s="2029"/>
      <c r="K263" s="2029"/>
      <c r="L263" s="2029"/>
      <c r="M263" s="2029"/>
      <c r="N263" s="2029"/>
      <c r="O263" s="2029"/>
      <c r="P263" s="2027"/>
      <c r="Q263" s="2029"/>
      <c r="R263" s="2029"/>
      <c r="S263" s="2029"/>
      <c r="T263" s="2029"/>
      <c r="U263" s="2029"/>
      <c r="V263" s="2029"/>
      <c r="W263" s="2029"/>
      <c r="X263" s="2029"/>
      <c r="Y263" s="2029"/>
      <c r="Z263" s="2029"/>
      <c r="AA263" s="2029"/>
      <c r="AB263" s="2029"/>
      <c r="AC263" s="2029"/>
      <c r="AD263" s="2029"/>
      <c r="AE263" s="2029"/>
      <c r="AF263" s="2029"/>
      <c r="AG263" s="2029"/>
      <c r="AH263" s="2029"/>
      <c r="AI263" s="2029"/>
      <c r="AJ263" s="2029"/>
      <c r="AK263" s="2029"/>
      <c r="AL263" s="2029"/>
      <c r="AM263" s="2029"/>
      <c r="AN263" s="2029"/>
      <c r="AO263" s="2029"/>
      <c r="AP263" s="2029"/>
      <c r="AQ263" s="2029"/>
      <c r="AR263" s="2029"/>
      <c r="AS263" s="2029"/>
      <c r="AT263" s="2029"/>
      <c r="AU263" s="2029"/>
      <c r="AV263" s="2029"/>
      <c r="AW263" s="2029"/>
      <c r="AX263" s="2029"/>
      <c r="AY263" s="2029"/>
      <c r="AZ263" s="2029"/>
      <c r="BA263" s="2027"/>
      <c r="BB263" s="2030"/>
    </row>
    <row r="264" spans="1:54" s="2060" customFormat="1" ht="30" customHeight="1">
      <c r="A264" s="2026"/>
      <c r="B264" s="2027"/>
      <c r="C264" s="2028"/>
      <c r="D264" s="2029"/>
      <c r="E264" s="2029"/>
      <c r="F264" s="2029"/>
      <c r="G264" s="2029"/>
      <c r="H264" s="2029"/>
      <c r="I264" s="2029"/>
      <c r="J264" s="2029"/>
      <c r="K264" s="2029"/>
      <c r="L264" s="2029"/>
      <c r="M264" s="2029"/>
      <c r="N264" s="2029"/>
      <c r="O264" s="2029"/>
      <c r="P264" s="2027"/>
      <c r="Q264" s="2029"/>
      <c r="R264" s="2029"/>
      <c r="S264" s="2029"/>
      <c r="T264" s="2029"/>
      <c r="U264" s="2029"/>
      <c r="V264" s="2029"/>
      <c r="W264" s="2029"/>
      <c r="X264" s="2029"/>
      <c r="Y264" s="2029"/>
      <c r="Z264" s="2029"/>
      <c r="AA264" s="2029"/>
      <c r="AB264" s="2029"/>
      <c r="AC264" s="2029"/>
      <c r="AD264" s="2029"/>
      <c r="AE264" s="2029"/>
      <c r="AF264" s="2029"/>
      <c r="AG264" s="2029"/>
      <c r="AH264" s="2029"/>
      <c r="AI264" s="2029"/>
      <c r="AJ264" s="2029"/>
      <c r="AK264" s="2029"/>
      <c r="AL264" s="2029"/>
      <c r="AM264" s="2029"/>
      <c r="AN264" s="2029"/>
      <c r="AO264" s="2029"/>
      <c r="AP264" s="2029"/>
      <c r="AQ264" s="2029"/>
      <c r="AR264" s="2029"/>
      <c r="AS264" s="2029"/>
      <c r="AT264" s="2029"/>
      <c r="AU264" s="2029"/>
      <c r="AV264" s="2029"/>
      <c r="AW264" s="2029"/>
      <c r="AX264" s="2029"/>
      <c r="AY264" s="2029"/>
      <c r="AZ264" s="2029"/>
      <c r="BA264" s="2027"/>
      <c r="BB264" s="2030"/>
    </row>
    <row r="265" spans="1:54" s="2060" customFormat="1" ht="30" customHeight="1">
      <c r="A265" s="2026"/>
      <c r="B265" s="2027"/>
      <c r="C265" s="2028"/>
      <c r="D265" s="2029"/>
      <c r="E265" s="2029"/>
      <c r="F265" s="2029"/>
      <c r="G265" s="2029"/>
      <c r="H265" s="2029"/>
      <c r="I265" s="2029"/>
      <c r="J265" s="2029"/>
      <c r="K265" s="2029"/>
      <c r="L265" s="2029"/>
      <c r="M265" s="2029"/>
      <c r="N265" s="2029"/>
      <c r="O265" s="2029"/>
      <c r="P265" s="2027"/>
      <c r="Q265" s="2029"/>
      <c r="R265" s="2029"/>
      <c r="S265" s="2029"/>
      <c r="T265" s="2029"/>
      <c r="U265" s="2029"/>
      <c r="V265" s="2029"/>
      <c r="W265" s="2029"/>
      <c r="X265" s="2029"/>
      <c r="Y265" s="2029"/>
      <c r="Z265" s="2029"/>
      <c r="AA265" s="2029"/>
      <c r="AB265" s="2029"/>
      <c r="AC265" s="2029"/>
      <c r="AD265" s="2029"/>
      <c r="AE265" s="2029"/>
      <c r="AF265" s="2029"/>
      <c r="AG265" s="2029"/>
      <c r="AH265" s="2029"/>
      <c r="AI265" s="2029"/>
      <c r="AJ265" s="2029"/>
      <c r="AK265" s="2029"/>
      <c r="AL265" s="2029"/>
      <c r="AM265" s="2029"/>
      <c r="AN265" s="2029"/>
      <c r="AO265" s="2029"/>
      <c r="AP265" s="2029"/>
      <c r="AQ265" s="2029"/>
      <c r="AR265" s="2029"/>
      <c r="AS265" s="2029"/>
      <c r="AT265" s="2029"/>
      <c r="AU265" s="2029"/>
      <c r="AV265" s="2029"/>
      <c r="AW265" s="2029"/>
      <c r="AX265" s="2029"/>
      <c r="AY265" s="2029"/>
      <c r="AZ265" s="2029"/>
      <c r="BA265" s="2027"/>
      <c r="BB265" s="2030"/>
    </row>
    <row r="266" spans="1:54" s="2060" customFormat="1" ht="30" customHeight="1">
      <c r="A266" s="2026"/>
      <c r="B266" s="2027"/>
      <c r="C266" s="2028"/>
      <c r="D266" s="2029"/>
      <c r="E266" s="2029"/>
      <c r="F266" s="2029"/>
      <c r="G266" s="2029"/>
      <c r="H266" s="2029"/>
      <c r="I266" s="2029"/>
      <c r="J266" s="2029"/>
      <c r="K266" s="2029"/>
      <c r="L266" s="2029"/>
      <c r="M266" s="2029"/>
      <c r="N266" s="2029"/>
      <c r="O266" s="2029"/>
      <c r="P266" s="2027"/>
      <c r="Q266" s="2029"/>
      <c r="R266" s="2029"/>
      <c r="S266" s="2029"/>
      <c r="T266" s="2029"/>
      <c r="U266" s="2029"/>
      <c r="V266" s="2029"/>
      <c r="W266" s="2029"/>
      <c r="X266" s="2029"/>
      <c r="Y266" s="2029"/>
      <c r="Z266" s="2029"/>
      <c r="AA266" s="2029"/>
      <c r="AB266" s="2029"/>
      <c r="AC266" s="2029"/>
      <c r="AD266" s="2029"/>
      <c r="AE266" s="2029"/>
      <c r="AF266" s="2029"/>
      <c r="AG266" s="2029"/>
      <c r="AH266" s="2029"/>
      <c r="AI266" s="2029"/>
      <c r="AJ266" s="2029"/>
      <c r="AK266" s="2029"/>
      <c r="AL266" s="2029"/>
      <c r="AM266" s="2029"/>
      <c r="AN266" s="2029"/>
      <c r="AO266" s="2029"/>
      <c r="AP266" s="2029"/>
      <c r="AQ266" s="2029"/>
      <c r="AR266" s="2029"/>
      <c r="AS266" s="2029"/>
      <c r="AT266" s="2029"/>
      <c r="AU266" s="2029"/>
      <c r="AV266" s="2029"/>
      <c r="AW266" s="2029"/>
      <c r="AX266" s="2029"/>
      <c r="AY266" s="2029"/>
      <c r="AZ266" s="2029"/>
      <c r="BA266" s="2027"/>
      <c r="BB266" s="2030"/>
    </row>
    <row r="267" spans="1:54" s="2060" customFormat="1" ht="30" customHeight="1">
      <c r="A267" s="2026"/>
      <c r="B267" s="2027"/>
      <c r="C267" s="2028"/>
      <c r="D267" s="2029"/>
      <c r="E267" s="2029"/>
      <c r="F267" s="2029"/>
      <c r="G267" s="2029"/>
      <c r="H267" s="2029"/>
      <c r="I267" s="2029"/>
      <c r="J267" s="2029"/>
      <c r="K267" s="2029"/>
      <c r="L267" s="2029"/>
      <c r="M267" s="2029"/>
      <c r="N267" s="2029"/>
      <c r="O267" s="2029"/>
      <c r="P267" s="2027"/>
      <c r="Q267" s="2029"/>
      <c r="R267" s="2029"/>
      <c r="S267" s="2029"/>
      <c r="T267" s="2029"/>
      <c r="U267" s="2029"/>
      <c r="V267" s="2029"/>
      <c r="W267" s="2029"/>
      <c r="X267" s="2029"/>
      <c r="Y267" s="2029"/>
      <c r="Z267" s="2029"/>
      <c r="AA267" s="2029"/>
      <c r="AB267" s="2029"/>
      <c r="AC267" s="2029"/>
      <c r="AD267" s="2029"/>
      <c r="AE267" s="2029"/>
      <c r="AF267" s="2029"/>
      <c r="AG267" s="2029"/>
      <c r="AH267" s="2029"/>
      <c r="AI267" s="2029"/>
      <c r="AJ267" s="2029"/>
      <c r="AK267" s="2029"/>
      <c r="AL267" s="2029"/>
      <c r="AM267" s="2029"/>
      <c r="AN267" s="2029"/>
      <c r="AO267" s="2029"/>
      <c r="AP267" s="2029"/>
      <c r="AQ267" s="2029"/>
      <c r="AR267" s="2029"/>
      <c r="AS267" s="2029"/>
      <c r="AT267" s="2029"/>
      <c r="AU267" s="2029"/>
      <c r="AV267" s="2029"/>
      <c r="AW267" s="2029"/>
      <c r="AX267" s="2029"/>
      <c r="AY267" s="2029"/>
      <c r="AZ267" s="2029"/>
      <c r="BA267" s="2027"/>
      <c r="BB267" s="2030"/>
    </row>
    <row r="268" spans="1:54" s="2060" customFormat="1" ht="30" customHeight="1">
      <c r="A268" s="2026"/>
      <c r="B268" s="2027"/>
      <c r="C268" s="2028"/>
      <c r="D268" s="2029"/>
      <c r="E268" s="2029"/>
      <c r="F268" s="2029"/>
      <c r="G268" s="2029"/>
      <c r="H268" s="2029"/>
      <c r="I268" s="2029"/>
      <c r="J268" s="2029"/>
      <c r="K268" s="2029"/>
      <c r="L268" s="2029"/>
      <c r="M268" s="2029"/>
      <c r="N268" s="2029"/>
      <c r="O268" s="2029"/>
      <c r="P268" s="2027"/>
      <c r="Q268" s="2029"/>
      <c r="R268" s="2029"/>
      <c r="S268" s="2029"/>
      <c r="T268" s="2029"/>
      <c r="U268" s="2029"/>
      <c r="V268" s="2029"/>
      <c r="W268" s="2029"/>
      <c r="X268" s="2029"/>
      <c r="Y268" s="2029"/>
      <c r="Z268" s="2029"/>
      <c r="AA268" s="2029"/>
      <c r="AB268" s="2029"/>
      <c r="AC268" s="2029"/>
      <c r="AD268" s="2029"/>
      <c r="AE268" s="2029"/>
      <c r="AF268" s="2029"/>
      <c r="AG268" s="2029"/>
      <c r="AH268" s="2029"/>
      <c r="AI268" s="2029"/>
      <c r="AJ268" s="2029"/>
      <c r="AK268" s="2029"/>
      <c r="AL268" s="2029"/>
      <c r="AM268" s="2029"/>
      <c r="AN268" s="2029"/>
      <c r="AO268" s="2029"/>
      <c r="AP268" s="2029"/>
      <c r="AQ268" s="2029"/>
      <c r="AR268" s="2029"/>
      <c r="AS268" s="2029"/>
      <c r="AT268" s="2029"/>
      <c r="AU268" s="2029"/>
      <c r="AV268" s="2029"/>
      <c r="AW268" s="2029"/>
      <c r="AX268" s="2029"/>
      <c r="AY268" s="2029"/>
      <c r="AZ268" s="2029"/>
      <c r="BA268" s="2027"/>
      <c r="BB268" s="2030"/>
    </row>
    <row r="269" spans="1:54" s="2060" customFormat="1" ht="30" customHeight="1">
      <c r="A269" s="2026"/>
      <c r="B269" s="2027"/>
      <c r="C269" s="2028"/>
      <c r="D269" s="2029"/>
      <c r="E269" s="2029"/>
      <c r="F269" s="2029"/>
      <c r="G269" s="2029"/>
      <c r="H269" s="2029"/>
      <c r="I269" s="2029"/>
      <c r="J269" s="2029"/>
      <c r="K269" s="2029"/>
      <c r="L269" s="2029"/>
      <c r="M269" s="2029"/>
      <c r="N269" s="2029"/>
      <c r="O269" s="2029"/>
      <c r="P269" s="2027"/>
      <c r="Q269" s="2029"/>
      <c r="R269" s="2029"/>
      <c r="S269" s="2029"/>
      <c r="T269" s="2029"/>
      <c r="U269" s="2029"/>
      <c r="V269" s="2029"/>
      <c r="W269" s="2029"/>
      <c r="X269" s="2029"/>
      <c r="Y269" s="2029"/>
      <c r="Z269" s="2029"/>
      <c r="AA269" s="2029"/>
      <c r="AB269" s="2029"/>
      <c r="AC269" s="2029"/>
      <c r="AD269" s="2029"/>
      <c r="AE269" s="2029"/>
      <c r="AF269" s="2029"/>
      <c r="AG269" s="2029"/>
      <c r="AH269" s="2029"/>
      <c r="AI269" s="2029"/>
      <c r="AJ269" s="2029"/>
      <c r="AK269" s="2029"/>
      <c r="AL269" s="2029"/>
      <c r="AM269" s="2029"/>
      <c r="AN269" s="2029"/>
      <c r="AO269" s="2029"/>
      <c r="AP269" s="2029"/>
      <c r="AQ269" s="2029"/>
      <c r="AR269" s="2029"/>
      <c r="AS269" s="2029"/>
      <c r="AT269" s="2029"/>
      <c r="AU269" s="2029"/>
      <c r="AV269" s="2029"/>
      <c r="AW269" s="2029"/>
      <c r="AX269" s="2029"/>
      <c r="AY269" s="2029"/>
      <c r="AZ269" s="2029"/>
      <c r="BA269" s="2027"/>
      <c r="BB269" s="2030"/>
    </row>
    <row r="270" spans="1:54" s="2060" customFormat="1" ht="30" customHeight="1">
      <c r="A270" s="2026"/>
      <c r="B270" s="2027"/>
      <c r="C270" s="2028"/>
      <c r="D270" s="2029"/>
      <c r="E270" s="2029"/>
      <c r="F270" s="2029"/>
      <c r="G270" s="2029"/>
      <c r="H270" s="2029"/>
      <c r="I270" s="2029"/>
      <c r="J270" s="2029"/>
      <c r="K270" s="2029"/>
      <c r="L270" s="2029"/>
      <c r="M270" s="2029"/>
      <c r="N270" s="2029"/>
      <c r="O270" s="2029"/>
      <c r="P270" s="2027"/>
      <c r="Q270" s="2029"/>
      <c r="R270" s="2029"/>
      <c r="S270" s="2029"/>
      <c r="T270" s="2029"/>
      <c r="U270" s="2029"/>
      <c r="V270" s="2029"/>
      <c r="W270" s="2029"/>
      <c r="X270" s="2029"/>
      <c r="Y270" s="2029"/>
      <c r="Z270" s="2029"/>
      <c r="AA270" s="2029"/>
      <c r="AB270" s="2029"/>
      <c r="AC270" s="2029"/>
      <c r="AD270" s="2029"/>
      <c r="AE270" s="2029"/>
      <c r="AF270" s="2029"/>
      <c r="AG270" s="2029"/>
      <c r="AH270" s="2029"/>
      <c r="AI270" s="2029"/>
      <c r="AJ270" s="2029"/>
      <c r="AK270" s="2029"/>
      <c r="AL270" s="2029"/>
      <c r="AM270" s="2029"/>
      <c r="AN270" s="2029"/>
      <c r="AO270" s="2029"/>
      <c r="AP270" s="2029"/>
      <c r="AQ270" s="2029"/>
      <c r="AR270" s="2029"/>
      <c r="AS270" s="2029"/>
      <c r="AT270" s="2029"/>
      <c r="AU270" s="2029"/>
      <c r="AV270" s="2029"/>
      <c r="AW270" s="2029"/>
      <c r="AX270" s="2029"/>
      <c r="AY270" s="2029"/>
      <c r="AZ270" s="2029"/>
      <c r="BA270" s="2027"/>
      <c r="BB270" s="2030"/>
    </row>
    <row r="271" spans="1:54" s="2060" customFormat="1" ht="30" customHeight="1">
      <c r="A271" s="2026"/>
      <c r="B271" s="2027"/>
      <c r="C271" s="2028"/>
      <c r="D271" s="2029"/>
      <c r="E271" s="2029"/>
      <c r="F271" s="2029"/>
      <c r="G271" s="2029"/>
      <c r="H271" s="2029"/>
      <c r="I271" s="2029"/>
      <c r="J271" s="2029"/>
      <c r="K271" s="2029"/>
      <c r="L271" s="2029"/>
      <c r="M271" s="2029"/>
      <c r="N271" s="2029"/>
      <c r="O271" s="2029"/>
      <c r="P271" s="2027"/>
      <c r="Q271" s="2029"/>
      <c r="R271" s="2029"/>
      <c r="S271" s="2029"/>
      <c r="T271" s="2029"/>
      <c r="U271" s="2029"/>
      <c r="V271" s="2029"/>
      <c r="W271" s="2029"/>
      <c r="X271" s="2029"/>
      <c r="Y271" s="2029"/>
      <c r="Z271" s="2029"/>
      <c r="AA271" s="2029"/>
      <c r="AB271" s="2029"/>
      <c r="AC271" s="2029"/>
      <c r="AD271" s="2029"/>
      <c r="AE271" s="2029"/>
      <c r="AF271" s="2029"/>
      <c r="AG271" s="2029"/>
      <c r="AH271" s="2029"/>
      <c r="AI271" s="2029"/>
      <c r="AJ271" s="2029"/>
      <c r="AK271" s="2029"/>
      <c r="AL271" s="2029"/>
      <c r="AM271" s="2029"/>
      <c r="AN271" s="2029"/>
      <c r="AO271" s="2029"/>
      <c r="AP271" s="2029"/>
      <c r="AQ271" s="2029"/>
      <c r="AR271" s="2029"/>
      <c r="AS271" s="2029"/>
      <c r="AT271" s="2029"/>
      <c r="AU271" s="2029"/>
      <c r="AV271" s="2029"/>
      <c r="AW271" s="2029"/>
      <c r="AX271" s="2029"/>
      <c r="AY271" s="2029"/>
      <c r="AZ271" s="2029"/>
      <c r="BA271" s="2027"/>
      <c r="BB271" s="2030"/>
    </row>
    <row r="272" spans="1:54" s="2060" customFormat="1" ht="30" customHeight="1">
      <c r="A272" s="2026"/>
      <c r="B272" s="2027"/>
      <c r="C272" s="2028"/>
      <c r="D272" s="2029"/>
      <c r="E272" s="2029"/>
      <c r="F272" s="2029"/>
      <c r="G272" s="2029"/>
      <c r="H272" s="2029"/>
      <c r="I272" s="2029"/>
      <c r="J272" s="2029"/>
      <c r="K272" s="2029"/>
      <c r="L272" s="2029"/>
      <c r="M272" s="2029"/>
      <c r="N272" s="2029"/>
      <c r="O272" s="2029"/>
      <c r="P272" s="2027"/>
      <c r="Q272" s="2029"/>
      <c r="R272" s="2029"/>
      <c r="S272" s="2029"/>
      <c r="T272" s="2029"/>
      <c r="U272" s="2029"/>
      <c r="V272" s="2029"/>
      <c r="W272" s="2029"/>
      <c r="X272" s="2029"/>
      <c r="Y272" s="2029"/>
      <c r="Z272" s="2029"/>
      <c r="AA272" s="2029"/>
      <c r="AB272" s="2029"/>
      <c r="AC272" s="2029"/>
      <c r="AD272" s="2029"/>
      <c r="AE272" s="2029"/>
      <c r="AF272" s="2029"/>
      <c r="AG272" s="2029"/>
      <c r="AH272" s="2029"/>
      <c r="AI272" s="2029"/>
      <c r="AJ272" s="2029"/>
      <c r="AK272" s="2029"/>
      <c r="AL272" s="2029"/>
      <c r="AM272" s="2029"/>
      <c r="AN272" s="2029"/>
      <c r="AO272" s="2029"/>
      <c r="AP272" s="2029"/>
      <c r="AQ272" s="2029"/>
      <c r="AR272" s="2029"/>
      <c r="AS272" s="2029"/>
      <c r="AT272" s="2029"/>
      <c r="AU272" s="2029"/>
      <c r="AV272" s="2029"/>
      <c r="AW272" s="2029"/>
      <c r="AX272" s="2029"/>
      <c r="AY272" s="2029"/>
      <c r="AZ272" s="2029"/>
      <c r="BA272" s="2027"/>
      <c r="BB272" s="2030"/>
    </row>
    <row r="273" spans="1:54" s="2060" customFormat="1" ht="30" customHeight="1">
      <c r="A273" s="2026"/>
      <c r="B273" s="2027"/>
      <c r="C273" s="2028"/>
      <c r="D273" s="2029"/>
      <c r="E273" s="2029"/>
      <c r="F273" s="2029"/>
      <c r="G273" s="2029"/>
      <c r="H273" s="2029"/>
      <c r="I273" s="2029"/>
      <c r="J273" s="2029"/>
      <c r="K273" s="2029"/>
      <c r="L273" s="2029"/>
      <c r="M273" s="2029"/>
      <c r="N273" s="2029"/>
      <c r="O273" s="2029"/>
      <c r="P273" s="2027"/>
      <c r="Q273" s="2029"/>
      <c r="R273" s="2029"/>
      <c r="S273" s="2029"/>
      <c r="T273" s="2029"/>
      <c r="U273" s="2029"/>
      <c r="V273" s="2029"/>
      <c r="W273" s="2029"/>
      <c r="X273" s="2029"/>
      <c r="Y273" s="2029"/>
      <c r="Z273" s="2029"/>
      <c r="AA273" s="2029"/>
      <c r="AB273" s="2029"/>
      <c r="AC273" s="2029"/>
      <c r="AD273" s="2029"/>
      <c r="AE273" s="2029"/>
      <c r="AF273" s="2029"/>
      <c r="AG273" s="2029"/>
      <c r="AH273" s="2029"/>
      <c r="AI273" s="2029"/>
      <c r="AJ273" s="2029"/>
      <c r="AK273" s="2029"/>
      <c r="AL273" s="2029"/>
      <c r="AM273" s="2029"/>
      <c r="AN273" s="2029"/>
      <c r="AO273" s="2029"/>
      <c r="AP273" s="2029"/>
      <c r="AQ273" s="2029"/>
      <c r="AR273" s="2029"/>
      <c r="AS273" s="2029"/>
      <c r="AT273" s="2029"/>
      <c r="AU273" s="2029"/>
      <c r="AV273" s="2029"/>
      <c r="AW273" s="2029"/>
      <c r="AX273" s="2029"/>
      <c r="AY273" s="2029"/>
      <c r="AZ273" s="2029"/>
      <c r="BA273" s="2027"/>
      <c r="BB273" s="2030"/>
    </row>
    <row r="274" spans="1:54" s="2060" customFormat="1" ht="30" customHeight="1">
      <c r="A274" s="2026"/>
      <c r="B274" s="2027"/>
      <c r="C274" s="2028"/>
      <c r="D274" s="2029"/>
      <c r="E274" s="2029"/>
      <c r="F274" s="2029"/>
      <c r="G274" s="2029"/>
      <c r="H274" s="2029"/>
      <c r="I274" s="2029"/>
      <c r="J274" s="2029"/>
      <c r="K274" s="2029"/>
      <c r="L274" s="2029"/>
      <c r="M274" s="2029"/>
      <c r="N274" s="2029"/>
      <c r="O274" s="2029"/>
      <c r="P274" s="2027"/>
      <c r="Q274" s="2029"/>
      <c r="R274" s="2029"/>
      <c r="S274" s="2029"/>
      <c r="T274" s="2029"/>
      <c r="U274" s="2029"/>
      <c r="V274" s="2029"/>
      <c r="W274" s="2029"/>
      <c r="X274" s="2029"/>
      <c r="Y274" s="2029"/>
      <c r="Z274" s="2029"/>
      <c r="AA274" s="2029"/>
      <c r="AB274" s="2029"/>
      <c r="AC274" s="2029"/>
      <c r="AD274" s="2029"/>
      <c r="AE274" s="2029"/>
      <c r="AF274" s="2029"/>
      <c r="AG274" s="2029"/>
      <c r="AH274" s="2029"/>
      <c r="AI274" s="2029"/>
      <c r="AJ274" s="2029"/>
      <c r="AK274" s="2029"/>
      <c r="AL274" s="2029"/>
      <c r="AM274" s="2029"/>
      <c r="AN274" s="2029"/>
      <c r="AO274" s="2029"/>
      <c r="AP274" s="2029"/>
      <c r="AQ274" s="2029"/>
      <c r="AR274" s="2029"/>
      <c r="AS274" s="2029"/>
      <c r="AT274" s="2029"/>
      <c r="AU274" s="2029"/>
      <c r="AV274" s="2029"/>
      <c r="AW274" s="2029"/>
      <c r="AX274" s="2029"/>
      <c r="AY274" s="2029"/>
      <c r="AZ274" s="2029"/>
      <c r="BA274" s="2027"/>
      <c r="BB274" s="2030"/>
    </row>
    <row r="275" spans="1:54" s="2060" customFormat="1" ht="30" customHeight="1">
      <c r="A275" s="2026"/>
      <c r="B275" s="2027"/>
      <c r="C275" s="2028"/>
      <c r="D275" s="2029"/>
      <c r="E275" s="2029"/>
      <c r="F275" s="2029"/>
      <c r="G275" s="2029"/>
      <c r="H275" s="2029"/>
      <c r="I275" s="2029"/>
      <c r="J275" s="2029"/>
      <c r="K275" s="2029"/>
      <c r="L275" s="2029"/>
      <c r="M275" s="2029"/>
      <c r="N275" s="2029"/>
      <c r="O275" s="2029"/>
      <c r="P275" s="2027"/>
      <c r="Q275" s="2029"/>
      <c r="R275" s="2029"/>
      <c r="S275" s="2029"/>
      <c r="T275" s="2029"/>
      <c r="U275" s="2029"/>
      <c r="V275" s="2029"/>
      <c r="W275" s="2029"/>
      <c r="X275" s="2029"/>
      <c r="Y275" s="2029"/>
      <c r="Z275" s="2029"/>
      <c r="AA275" s="2029"/>
      <c r="AB275" s="2029"/>
      <c r="AC275" s="2029"/>
      <c r="AD275" s="2029"/>
      <c r="AE275" s="2029"/>
      <c r="AF275" s="2029"/>
      <c r="AG275" s="2029"/>
      <c r="AH275" s="2029"/>
      <c r="AI275" s="2029"/>
      <c r="AJ275" s="2029"/>
      <c r="AK275" s="2029"/>
      <c r="AL275" s="2029"/>
      <c r="AM275" s="2029"/>
      <c r="AN275" s="2029"/>
      <c r="AO275" s="2029"/>
      <c r="AP275" s="2029"/>
      <c r="AQ275" s="2029"/>
      <c r="AR275" s="2029"/>
      <c r="AS275" s="2029"/>
      <c r="AT275" s="2029"/>
      <c r="AU275" s="2029"/>
      <c r="AV275" s="2029"/>
      <c r="AW275" s="2029"/>
      <c r="AX275" s="2029"/>
      <c r="AY275" s="2029"/>
      <c r="AZ275" s="2029"/>
      <c r="BA275" s="2027"/>
      <c r="BB275" s="2030"/>
    </row>
    <row r="276" spans="1:54" s="2060" customFormat="1" ht="30" customHeight="1">
      <c r="A276" s="2026"/>
      <c r="B276" s="2027"/>
      <c r="C276" s="2028"/>
      <c r="D276" s="2029"/>
      <c r="E276" s="2029"/>
      <c r="F276" s="2029"/>
      <c r="G276" s="2029"/>
      <c r="H276" s="2029"/>
      <c r="I276" s="2029"/>
      <c r="J276" s="2029"/>
      <c r="K276" s="2029"/>
      <c r="L276" s="2029"/>
      <c r="M276" s="2029"/>
      <c r="N276" s="2029"/>
      <c r="O276" s="2029"/>
      <c r="P276" s="2027"/>
      <c r="Q276" s="2029"/>
      <c r="R276" s="2029"/>
      <c r="S276" s="2029"/>
      <c r="T276" s="2029"/>
      <c r="U276" s="2029"/>
      <c r="V276" s="2029"/>
      <c r="W276" s="2029"/>
      <c r="X276" s="2029"/>
      <c r="Y276" s="2029"/>
      <c r="Z276" s="2029"/>
      <c r="AA276" s="2029"/>
      <c r="AB276" s="2029"/>
      <c r="AC276" s="2029"/>
      <c r="AD276" s="2029"/>
      <c r="AE276" s="2029"/>
      <c r="AF276" s="2029"/>
      <c r="AG276" s="2029"/>
      <c r="AH276" s="2029"/>
      <c r="AI276" s="2029"/>
      <c r="AJ276" s="2029"/>
      <c r="AK276" s="2029"/>
      <c r="AL276" s="2029"/>
      <c r="AM276" s="2029"/>
      <c r="AN276" s="2029"/>
      <c r="AO276" s="2029"/>
      <c r="AP276" s="2029"/>
      <c r="AQ276" s="2029"/>
      <c r="AR276" s="2029"/>
      <c r="AS276" s="2029"/>
      <c r="AT276" s="2029"/>
      <c r="AU276" s="2029"/>
      <c r="AV276" s="2029"/>
      <c r="AW276" s="2029"/>
      <c r="AX276" s="2029"/>
      <c r="AY276" s="2029"/>
      <c r="AZ276" s="2029"/>
      <c r="BA276" s="2027"/>
      <c r="BB276" s="2030"/>
    </row>
    <row r="277" spans="1:54" s="2060" customFormat="1" ht="30" customHeight="1">
      <c r="A277" s="2026"/>
      <c r="B277" s="2027"/>
      <c r="C277" s="2028"/>
      <c r="D277" s="2029"/>
      <c r="E277" s="2029"/>
      <c r="F277" s="2029"/>
      <c r="G277" s="2029"/>
      <c r="H277" s="2029"/>
      <c r="I277" s="2029"/>
      <c r="J277" s="2029"/>
      <c r="K277" s="2029"/>
      <c r="L277" s="2029"/>
      <c r="M277" s="2029"/>
      <c r="N277" s="2029"/>
      <c r="O277" s="2029"/>
      <c r="P277" s="2027"/>
      <c r="Q277" s="2029"/>
      <c r="R277" s="2029"/>
      <c r="S277" s="2029"/>
      <c r="T277" s="2029"/>
      <c r="U277" s="2029"/>
      <c r="V277" s="2029"/>
      <c r="W277" s="2029"/>
      <c r="X277" s="2029"/>
      <c r="Y277" s="2029"/>
      <c r="Z277" s="2029"/>
      <c r="AA277" s="2029"/>
      <c r="AB277" s="2029"/>
      <c r="AC277" s="2029"/>
      <c r="AD277" s="2029"/>
      <c r="AE277" s="2029"/>
      <c r="AF277" s="2029"/>
      <c r="AG277" s="2029"/>
      <c r="AH277" s="2029"/>
      <c r="AI277" s="2029"/>
      <c r="AJ277" s="2029"/>
      <c r="AK277" s="2029"/>
      <c r="AL277" s="2029"/>
      <c r="AM277" s="2029"/>
      <c r="AN277" s="2029"/>
      <c r="AO277" s="2029"/>
      <c r="AP277" s="2029"/>
      <c r="AQ277" s="2029"/>
      <c r="AR277" s="2029"/>
      <c r="AS277" s="2029"/>
      <c r="AT277" s="2029"/>
      <c r="AU277" s="2029"/>
      <c r="AV277" s="2029"/>
      <c r="AW277" s="2029"/>
      <c r="AX277" s="2029"/>
      <c r="AY277" s="2029"/>
      <c r="AZ277" s="2029"/>
      <c r="BA277" s="2027"/>
      <c r="BB277" s="2030"/>
    </row>
    <row r="278" spans="1:54" s="2060" customFormat="1" ht="30" customHeight="1">
      <c r="A278" s="2026"/>
      <c r="B278" s="2027"/>
      <c r="C278" s="2028"/>
      <c r="D278" s="2029"/>
      <c r="E278" s="2029"/>
      <c r="F278" s="2029"/>
      <c r="G278" s="2029"/>
      <c r="H278" s="2029"/>
      <c r="I278" s="2029"/>
      <c r="J278" s="2029"/>
      <c r="K278" s="2029"/>
      <c r="L278" s="2029"/>
      <c r="M278" s="2029"/>
      <c r="N278" s="2029"/>
      <c r="O278" s="2029"/>
      <c r="P278" s="2027"/>
      <c r="Q278" s="2029"/>
      <c r="R278" s="2029"/>
      <c r="S278" s="2029"/>
      <c r="T278" s="2029"/>
      <c r="U278" s="2029"/>
      <c r="V278" s="2029"/>
      <c r="W278" s="2029"/>
      <c r="X278" s="2029"/>
      <c r="Y278" s="2029"/>
      <c r="Z278" s="2029"/>
      <c r="AA278" s="2029"/>
      <c r="AB278" s="2029"/>
      <c r="AC278" s="2029"/>
      <c r="AD278" s="2029"/>
      <c r="AE278" s="2029"/>
      <c r="AF278" s="2029"/>
      <c r="AG278" s="2029"/>
      <c r="AH278" s="2029"/>
      <c r="AI278" s="2029"/>
      <c r="AJ278" s="2029"/>
      <c r="AK278" s="2029"/>
      <c r="AL278" s="2029"/>
      <c r="AM278" s="2029"/>
      <c r="AN278" s="2029"/>
      <c r="AO278" s="2029"/>
      <c r="AP278" s="2029"/>
      <c r="AQ278" s="2029"/>
      <c r="AR278" s="2029"/>
      <c r="AS278" s="2029"/>
      <c r="AT278" s="2029"/>
      <c r="AU278" s="2029"/>
      <c r="AV278" s="2029"/>
      <c r="AW278" s="2029"/>
      <c r="AX278" s="2029"/>
      <c r="AY278" s="2029"/>
      <c r="AZ278" s="2029"/>
      <c r="BA278" s="2027"/>
      <c r="BB278" s="2030"/>
    </row>
    <row r="279" spans="1:54" s="2060" customFormat="1" ht="30" customHeight="1">
      <c r="A279" s="2026"/>
      <c r="B279" s="2027"/>
      <c r="C279" s="2028"/>
      <c r="D279" s="2029"/>
      <c r="E279" s="2029"/>
      <c r="F279" s="2029"/>
      <c r="G279" s="2029"/>
      <c r="H279" s="2029"/>
      <c r="I279" s="2029"/>
      <c r="J279" s="2029"/>
      <c r="K279" s="2029"/>
      <c r="L279" s="2029"/>
      <c r="M279" s="2029"/>
      <c r="N279" s="2029"/>
      <c r="O279" s="2029"/>
      <c r="P279" s="2027"/>
      <c r="Q279" s="2029"/>
      <c r="R279" s="2029"/>
      <c r="S279" s="2029"/>
      <c r="T279" s="2029"/>
      <c r="U279" s="2029"/>
      <c r="V279" s="2029"/>
      <c r="W279" s="2029"/>
      <c r="X279" s="2029"/>
      <c r="Y279" s="2029"/>
      <c r="Z279" s="2029"/>
      <c r="AA279" s="2029"/>
      <c r="AB279" s="2029"/>
      <c r="AC279" s="2029"/>
      <c r="AD279" s="2029"/>
      <c r="AE279" s="2029"/>
      <c r="AF279" s="2029"/>
      <c r="AG279" s="2029"/>
      <c r="AH279" s="2029"/>
      <c r="AI279" s="2029"/>
      <c r="AJ279" s="2029"/>
      <c r="AK279" s="2029"/>
      <c r="AL279" s="2029"/>
      <c r="AM279" s="2029"/>
      <c r="AN279" s="2029"/>
      <c r="AO279" s="2029"/>
      <c r="AP279" s="2029"/>
      <c r="AQ279" s="2029"/>
      <c r="AR279" s="2029"/>
      <c r="AS279" s="2029"/>
      <c r="AT279" s="2029"/>
      <c r="AU279" s="2029"/>
      <c r="AV279" s="2029"/>
      <c r="AW279" s="2029"/>
      <c r="AX279" s="2029"/>
      <c r="AY279" s="2029"/>
      <c r="AZ279" s="2029"/>
      <c r="BA279" s="2027"/>
      <c r="BB279" s="2030"/>
    </row>
    <row r="280" spans="1:54" s="2060" customFormat="1" ht="30" customHeight="1">
      <c r="A280" s="2026"/>
      <c r="B280" s="2027"/>
      <c r="C280" s="2028"/>
      <c r="D280" s="2029"/>
      <c r="E280" s="2029"/>
      <c r="F280" s="2029"/>
      <c r="G280" s="2029"/>
      <c r="H280" s="2029"/>
      <c r="I280" s="2029"/>
      <c r="J280" s="2029"/>
      <c r="K280" s="2029"/>
      <c r="L280" s="2029"/>
      <c r="M280" s="2029"/>
      <c r="N280" s="2029"/>
      <c r="O280" s="2029"/>
      <c r="P280" s="2027"/>
      <c r="Q280" s="2029"/>
      <c r="R280" s="2029"/>
      <c r="S280" s="2029"/>
      <c r="T280" s="2029"/>
      <c r="U280" s="2029"/>
      <c r="V280" s="2029"/>
      <c r="W280" s="2029"/>
      <c r="X280" s="2029"/>
      <c r="Y280" s="2029"/>
      <c r="Z280" s="2029"/>
      <c r="AA280" s="2029"/>
      <c r="AB280" s="2029"/>
      <c r="AC280" s="2029"/>
      <c r="AD280" s="2029"/>
      <c r="AE280" s="2029"/>
      <c r="AF280" s="2029"/>
      <c r="AG280" s="2029"/>
      <c r="AH280" s="2029"/>
      <c r="AI280" s="2029"/>
      <c r="AJ280" s="2029"/>
      <c r="AK280" s="2029"/>
      <c r="AL280" s="2029"/>
      <c r="AM280" s="2029"/>
      <c r="AN280" s="2029"/>
      <c r="AO280" s="2029"/>
      <c r="AP280" s="2029"/>
      <c r="AQ280" s="2029"/>
      <c r="AR280" s="2029"/>
      <c r="AS280" s="2029"/>
      <c r="AT280" s="2029"/>
      <c r="AU280" s="2029"/>
      <c r="AV280" s="2029"/>
      <c r="AW280" s="2029"/>
      <c r="AX280" s="2029"/>
      <c r="AY280" s="2029"/>
      <c r="AZ280" s="2029"/>
      <c r="BA280" s="2027"/>
      <c r="BB280" s="2030"/>
    </row>
    <row r="281" spans="1:54" s="2060" customFormat="1" ht="30" customHeight="1">
      <c r="A281" s="2026"/>
      <c r="B281" s="2027"/>
      <c r="C281" s="2028"/>
      <c r="D281" s="2029"/>
      <c r="E281" s="2029"/>
      <c r="F281" s="2029"/>
      <c r="G281" s="2029"/>
      <c r="H281" s="2029"/>
      <c r="I281" s="2029"/>
      <c r="J281" s="2029"/>
      <c r="K281" s="2029"/>
      <c r="L281" s="2029"/>
      <c r="M281" s="2029"/>
      <c r="N281" s="2029"/>
      <c r="O281" s="2029"/>
      <c r="P281" s="2027"/>
      <c r="Q281" s="2029"/>
      <c r="R281" s="2029"/>
      <c r="S281" s="2029"/>
      <c r="T281" s="2029"/>
      <c r="U281" s="2029"/>
      <c r="V281" s="2029"/>
      <c r="W281" s="2029"/>
      <c r="X281" s="2029"/>
      <c r="Y281" s="2029"/>
      <c r="Z281" s="2029"/>
      <c r="AA281" s="2029"/>
      <c r="AB281" s="2029"/>
      <c r="AC281" s="2029"/>
      <c r="AD281" s="2029"/>
      <c r="AE281" s="2029"/>
      <c r="AF281" s="2029"/>
      <c r="AG281" s="2029"/>
      <c r="AH281" s="2029"/>
      <c r="AI281" s="2029"/>
      <c r="AJ281" s="2029"/>
      <c r="AK281" s="2029"/>
      <c r="AL281" s="2029"/>
      <c r="AM281" s="2029"/>
      <c r="AN281" s="2029"/>
      <c r="AO281" s="2029"/>
      <c r="AP281" s="2029"/>
      <c r="AQ281" s="2029"/>
      <c r="AR281" s="2029"/>
      <c r="AS281" s="2029"/>
      <c r="AT281" s="2029"/>
      <c r="AU281" s="2029"/>
      <c r="AV281" s="2029"/>
      <c r="AW281" s="2029"/>
      <c r="AX281" s="2029"/>
      <c r="AY281" s="2029"/>
      <c r="AZ281" s="2029"/>
      <c r="BA281" s="2027"/>
      <c r="BB281" s="2030"/>
    </row>
    <row r="282" spans="1:54" s="2060" customFormat="1" ht="30" customHeight="1">
      <c r="A282" s="2026"/>
      <c r="B282" s="2027"/>
      <c r="C282" s="2028"/>
      <c r="D282" s="2029"/>
      <c r="E282" s="2029"/>
      <c r="F282" s="2029"/>
      <c r="G282" s="2029"/>
      <c r="H282" s="2029"/>
      <c r="I282" s="2029"/>
      <c r="J282" s="2029"/>
      <c r="K282" s="2029"/>
      <c r="L282" s="2029"/>
      <c r="M282" s="2029"/>
      <c r="N282" s="2029"/>
      <c r="O282" s="2029"/>
      <c r="P282" s="2027"/>
      <c r="Q282" s="2029"/>
      <c r="R282" s="2029"/>
      <c r="S282" s="2029"/>
      <c r="T282" s="2029"/>
      <c r="U282" s="2029"/>
      <c r="V282" s="2029"/>
      <c r="W282" s="2029"/>
      <c r="X282" s="2029"/>
      <c r="Y282" s="2029"/>
      <c r="Z282" s="2029"/>
      <c r="AA282" s="2029"/>
      <c r="AB282" s="2029"/>
      <c r="AC282" s="2029"/>
      <c r="AD282" s="2029"/>
      <c r="AE282" s="2029"/>
      <c r="AF282" s="2029"/>
      <c r="AG282" s="2029"/>
      <c r="AH282" s="2029"/>
      <c r="AI282" s="2029"/>
      <c r="AJ282" s="2029"/>
      <c r="AK282" s="2029"/>
      <c r="AL282" s="2029"/>
      <c r="AM282" s="2029"/>
      <c r="AN282" s="2029"/>
      <c r="AO282" s="2029"/>
      <c r="AP282" s="2029"/>
      <c r="AQ282" s="2029"/>
      <c r="AR282" s="2029"/>
      <c r="AS282" s="2029"/>
      <c r="AT282" s="2029"/>
      <c r="AU282" s="2029"/>
      <c r="AV282" s="2029"/>
      <c r="AW282" s="2029"/>
      <c r="AX282" s="2029"/>
      <c r="AY282" s="2029"/>
      <c r="AZ282" s="2029"/>
      <c r="BA282" s="2027"/>
      <c r="BB282" s="2030"/>
    </row>
    <row r="283" spans="1:54" s="2060" customFormat="1" ht="30" customHeight="1">
      <c r="A283" s="2026"/>
      <c r="B283" s="2027"/>
      <c r="C283" s="2028"/>
      <c r="D283" s="2029"/>
      <c r="E283" s="2029"/>
      <c r="F283" s="2029"/>
      <c r="G283" s="2029"/>
      <c r="H283" s="2029"/>
      <c r="I283" s="2029"/>
      <c r="J283" s="2029"/>
      <c r="K283" s="2029"/>
      <c r="L283" s="2029"/>
      <c r="M283" s="2029"/>
      <c r="N283" s="2029"/>
      <c r="O283" s="2029"/>
      <c r="P283" s="2027"/>
      <c r="Q283" s="2029"/>
      <c r="R283" s="2029"/>
      <c r="S283" s="2029"/>
      <c r="T283" s="2029"/>
      <c r="U283" s="2029"/>
      <c r="V283" s="2029"/>
      <c r="W283" s="2029"/>
      <c r="X283" s="2029"/>
      <c r="Y283" s="2029"/>
      <c r="Z283" s="2029"/>
      <c r="AA283" s="2029"/>
      <c r="AB283" s="2029"/>
      <c r="AC283" s="2029"/>
      <c r="AD283" s="2029"/>
      <c r="AE283" s="2029"/>
      <c r="AF283" s="2029"/>
      <c r="AG283" s="2029"/>
      <c r="AH283" s="2029"/>
      <c r="AI283" s="2029"/>
      <c r="AJ283" s="2029"/>
      <c r="AK283" s="2029"/>
      <c r="AL283" s="2029"/>
      <c r="AM283" s="2029"/>
      <c r="AN283" s="2029"/>
      <c r="AO283" s="2029"/>
      <c r="AP283" s="2029"/>
      <c r="AQ283" s="2029"/>
      <c r="AR283" s="2029"/>
      <c r="AS283" s="2029"/>
      <c r="AT283" s="2029"/>
      <c r="AU283" s="2029"/>
      <c r="AV283" s="2029"/>
      <c r="AW283" s="2029"/>
      <c r="AX283" s="2029"/>
      <c r="AY283" s="2029"/>
      <c r="AZ283" s="2029"/>
      <c r="BA283" s="2027"/>
      <c r="BB283" s="2030"/>
    </row>
    <row r="284" spans="1:54" s="2060" customFormat="1" ht="30" customHeight="1">
      <c r="A284" s="2026"/>
      <c r="B284" s="2027"/>
      <c r="C284" s="2028"/>
      <c r="D284" s="2029"/>
      <c r="E284" s="2029"/>
      <c r="F284" s="2029"/>
      <c r="G284" s="2029"/>
      <c r="H284" s="2029"/>
      <c r="I284" s="2029"/>
      <c r="J284" s="2029"/>
      <c r="K284" s="2029"/>
      <c r="L284" s="2029"/>
      <c r="M284" s="2029"/>
      <c r="N284" s="2029"/>
      <c r="O284" s="2029"/>
      <c r="P284" s="2027"/>
      <c r="Q284" s="2029"/>
      <c r="R284" s="2029"/>
      <c r="S284" s="2029"/>
      <c r="T284" s="2029"/>
      <c r="U284" s="2029"/>
      <c r="V284" s="2029"/>
      <c r="W284" s="2029"/>
      <c r="X284" s="2029"/>
      <c r="Y284" s="2029"/>
      <c r="Z284" s="2029"/>
      <c r="AA284" s="2029"/>
      <c r="AB284" s="2029"/>
      <c r="AC284" s="2029"/>
      <c r="AD284" s="2029"/>
      <c r="AE284" s="2029"/>
      <c r="AF284" s="2029"/>
      <c r="AG284" s="2029"/>
      <c r="AH284" s="2029"/>
      <c r="AI284" s="2029"/>
      <c r="AJ284" s="2029"/>
      <c r="AK284" s="2029"/>
      <c r="AL284" s="2029"/>
      <c r="AM284" s="2029"/>
      <c r="AN284" s="2029"/>
      <c r="AO284" s="2029"/>
      <c r="AP284" s="2029"/>
      <c r="AQ284" s="2029"/>
      <c r="AR284" s="2029"/>
      <c r="AS284" s="2029"/>
      <c r="AT284" s="2029"/>
      <c r="AU284" s="2029"/>
      <c r="AV284" s="2029"/>
      <c r="AW284" s="2029"/>
      <c r="AX284" s="2029"/>
      <c r="AY284" s="2029"/>
      <c r="AZ284" s="2029"/>
      <c r="BA284" s="2027"/>
      <c r="BB284" s="2030"/>
    </row>
    <row r="285" spans="1:54" s="2060" customFormat="1" ht="30" customHeight="1">
      <c r="A285" s="2026"/>
      <c r="B285" s="2027"/>
      <c r="C285" s="2028"/>
      <c r="D285" s="2029"/>
      <c r="E285" s="2029"/>
      <c r="F285" s="2029"/>
      <c r="G285" s="2029"/>
      <c r="H285" s="2029"/>
      <c r="I285" s="2029"/>
      <c r="J285" s="2029"/>
      <c r="K285" s="2029"/>
      <c r="L285" s="2029"/>
      <c r="M285" s="2029"/>
      <c r="N285" s="2029"/>
      <c r="O285" s="2029"/>
      <c r="P285" s="2027"/>
      <c r="Q285" s="2029"/>
      <c r="R285" s="2029"/>
      <c r="S285" s="2029"/>
      <c r="T285" s="2029"/>
      <c r="U285" s="2029"/>
      <c r="V285" s="2029"/>
      <c r="W285" s="2029"/>
      <c r="X285" s="2029"/>
      <c r="Y285" s="2029"/>
      <c r="Z285" s="2029"/>
      <c r="AA285" s="2029"/>
      <c r="AB285" s="2029"/>
      <c r="AC285" s="2029"/>
      <c r="AD285" s="2029"/>
      <c r="AE285" s="2029"/>
      <c r="AF285" s="2029"/>
      <c r="AG285" s="2029"/>
      <c r="AH285" s="2029"/>
      <c r="AI285" s="2029"/>
      <c r="AJ285" s="2029"/>
      <c r="AK285" s="2029"/>
      <c r="AL285" s="2029"/>
      <c r="AM285" s="2029"/>
      <c r="AN285" s="2029"/>
      <c r="AO285" s="2029"/>
      <c r="AP285" s="2029"/>
      <c r="AQ285" s="2029"/>
      <c r="AR285" s="2029"/>
      <c r="AS285" s="2029"/>
      <c r="AT285" s="2029"/>
      <c r="AU285" s="2029"/>
      <c r="AV285" s="2029"/>
      <c r="AW285" s="2029"/>
      <c r="AX285" s="2029"/>
      <c r="AY285" s="2029"/>
      <c r="AZ285" s="2029"/>
      <c r="BA285" s="2027"/>
      <c r="BB285" s="2030"/>
    </row>
    <row r="286" spans="1:54" s="2060" customFormat="1" ht="30" customHeight="1">
      <c r="A286" s="2026"/>
      <c r="B286" s="2027"/>
      <c r="C286" s="2028"/>
      <c r="D286" s="2029"/>
      <c r="E286" s="2029"/>
      <c r="F286" s="2029"/>
      <c r="G286" s="2029"/>
      <c r="H286" s="2029"/>
      <c r="I286" s="2029"/>
      <c r="J286" s="2029"/>
      <c r="K286" s="2029"/>
      <c r="L286" s="2029"/>
      <c r="M286" s="2029"/>
      <c r="N286" s="2029"/>
      <c r="O286" s="2029"/>
      <c r="P286" s="2027"/>
      <c r="Q286" s="2029"/>
      <c r="R286" s="2029"/>
      <c r="S286" s="2029"/>
      <c r="T286" s="2029"/>
      <c r="U286" s="2029"/>
      <c r="V286" s="2029"/>
      <c r="W286" s="2029"/>
      <c r="X286" s="2029"/>
      <c r="Y286" s="2029"/>
      <c r="Z286" s="2029"/>
      <c r="AA286" s="2029"/>
      <c r="AB286" s="2029"/>
      <c r="AC286" s="2029"/>
      <c r="AD286" s="2029"/>
      <c r="AE286" s="2029"/>
      <c r="AF286" s="2029"/>
      <c r="AG286" s="2029"/>
      <c r="AH286" s="2029"/>
      <c r="AI286" s="2029"/>
      <c r="AJ286" s="2029"/>
      <c r="AK286" s="2029"/>
      <c r="AL286" s="2029"/>
      <c r="AM286" s="2029"/>
      <c r="AN286" s="2029"/>
      <c r="AO286" s="2029"/>
      <c r="AP286" s="2029"/>
      <c r="AQ286" s="2029"/>
      <c r="AR286" s="2029"/>
      <c r="AS286" s="2029"/>
      <c r="AT286" s="2029"/>
      <c r="AU286" s="2029"/>
      <c r="AV286" s="2029"/>
      <c r="AW286" s="2029"/>
      <c r="AX286" s="2029"/>
      <c r="AY286" s="2029"/>
      <c r="AZ286" s="2029"/>
      <c r="BA286" s="2027"/>
      <c r="BB286" s="2030"/>
    </row>
    <row r="287" spans="1:54" s="2060" customFormat="1" ht="30" customHeight="1">
      <c r="A287" s="2026"/>
      <c r="B287" s="2027"/>
      <c r="C287" s="2028"/>
      <c r="D287" s="2029"/>
      <c r="E287" s="2029"/>
      <c r="F287" s="2029"/>
      <c r="G287" s="2029"/>
      <c r="H287" s="2029"/>
      <c r="I287" s="2029"/>
      <c r="J287" s="2029"/>
      <c r="K287" s="2029"/>
      <c r="L287" s="2029"/>
      <c r="M287" s="2029"/>
      <c r="N287" s="2029"/>
      <c r="O287" s="2029"/>
      <c r="P287" s="2027"/>
      <c r="Q287" s="2029"/>
      <c r="R287" s="2029"/>
      <c r="S287" s="2029"/>
      <c r="T287" s="2029"/>
      <c r="U287" s="2029"/>
      <c r="V287" s="2029"/>
      <c r="W287" s="2029"/>
      <c r="X287" s="2029"/>
      <c r="Y287" s="2029"/>
      <c r="Z287" s="2029"/>
      <c r="AA287" s="2029"/>
      <c r="AB287" s="2029"/>
      <c r="AC287" s="2029"/>
      <c r="AD287" s="2029"/>
      <c r="AE287" s="2029"/>
      <c r="AF287" s="2029"/>
      <c r="AG287" s="2029"/>
      <c r="AH287" s="2029"/>
      <c r="AI287" s="2029"/>
      <c r="AJ287" s="2029"/>
      <c r="AK287" s="2029"/>
      <c r="AL287" s="2029"/>
      <c r="AM287" s="2029"/>
      <c r="AN287" s="2029"/>
      <c r="AO287" s="2029"/>
      <c r="AP287" s="2029"/>
      <c r="AQ287" s="2029"/>
      <c r="AR287" s="2029"/>
      <c r="AS287" s="2029"/>
      <c r="AT287" s="2029"/>
      <c r="AU287" s="2029"/>
      <c r="AV287" s="2029"/>
      <c r="AW287" s="2029"/>
      <c r="AX287" s="2029"/>
      <c r="AY287" s="2029"/>
      <c r="AZ287" s="2029"/>
      <c r="BA287" s="2027"/>
      <c r="BB287" s="2030"/>
    </row>
    <row r="288" spans="1:54" s="2060" customFormat="1" ht="30" customHeight="1">
      <c r="A288" s="2026"/>
      <c r="B288" s="2027"/>
      <c r="C288" s="2028"/>
      <c r="D288" s="2029"/>
      <c r="E288" s="2029"/>
      <c r="F288" s="2029"/>
      <c r="G288" s="2029"/>
      <c r="H288" s="2029"/>
      <c r="I288" s="2029"/>
      <c r="J288" s="2029"/>
      <c r="K288" s="2029"/>
      <c r="L288" s="2029"/>
      <c r="M288" s="2029"/>
      <c r="N288" s="2029"/>
      <c r="O288" s="2029"/>
      <c r="P288" s="2027"/>
      <c r="Q288" s="2029"/>
      <c r="R288" s="2029"/>
      <c r="S288" s="2029"/>
      <c r="T288" s="2029"/>
      <c r="U288" s="2029"/>
      <c r="V288" s="2029"/>
      <c r="W288" s="2029"/>
      <c r="X288" s="2029"/>
      <c r="Y288" s="2029"/>
      <c r="Z288" s="2029"/>
      <c r="AA288" s="2029"/>
      <c r="AB288" s="2029"/>
      <c r="AC288" s="2029"/>
      <c r="AD288" s="2029"/>
      <c r="AE288" s="2029"/>
      <c r="AF288" s="2029"/>
      <c r="AG288" s="2029"/>
      <c r="AH288" s="2029"/>
      <c r="AI288" s="2029"/>
      <c r="AJ288" s="2029"/>
      <c r="AK288" s="2029"/>
      <c r="AL288" s="2029"/>
      <c r="AM288" s="2029"/>
      <c r="AN288" s="2029"/>
      <c r="AO288" s="2029"/>
      <c r="AP288" s="2029"/>
      <c r="AQ288" s="2029"/>
      <c r="AR288" s="2029"/>
      <c r="AS288" s="2029"/>
      <c r="AT288" s="2029"/>
      <c r="AU288" s="2029"/>
      <c r="AV288" s="2029"/>
      <c r="AW288" s="2029"/>
      <c r="AX288" s="2029"/>
      <c r="AY288" s="2029"/>
      <c r="AZ288" s="2029"/>
      <c r="BA288" s="2027"/>
      <c r="BB288" s="2030"/>
    </row>
    <row r="289" spans="1:54" s="2076" customFormat="1" ht="42.75" customHeight="1">
      <c r="A289" s="2026"/>
      <c r="B289" s="2027"/>
      <c r="C289" s="2028"/>
      <c r="D289" s="2029"/>
      <c r="E289" s="2029"/>
      <c r="F289" s="2029"/>
      <c r="G289" s="2029"/>
      <c r="H289" s="2029"/>
      <c r="I289" s="2029"/>
      <c r="J289" s="2029"/>
      <c r="K289" s="2029"/>
      <c r="L289" s="2029"/>
      <c r="M289" s="2029"/>
      <c r="N289" s="2029"/>
      <c r="O289" s="2029"/>
      <c r="P289" s="2027"/>
      <c r="Q289" s="2029"/>
      <c r="R289" s="2029"/>
      <c r="S289" s="2029"/>
      <c r="T289" s="2029"/>
      <c r="U289" s="2029"/>
      <c r="V289" s="2029"/>
      <c r="W289" s="2029"/>
      <c r="X289" s="2029"/>
      <c r="Y289" s="2029"/>
      <c r="Z289" s="2029"/>
      <c r="AA289" s="2029"/>
      <c r="AB289" s="2029"/>
      <c r="AC289" s="2029"/>
      <c r="AD289" s="2029"/>
      <c r="AE289" s="2029"/>
      <c r="AF289" s="2029"/>
      <c r="AG289" s="2029"/>
      <c r="AH289" s="2029"/>
      <c r="AI289" s="2029"/>
      <c r="AJ289" s="2029"/>
      <c r="AK289" s="2029"/>
      <c r="AL289" s="2029"/>
      <c r="AM289" s="2029"/>
      <c r="AN289" s="2029"/>
      <c r="AO289" s="2029"/>
      <c r="AP289" s="2029"/>
      <c r="AQ289" s="2029"/>
      <c r="AR289" s="2029"/>
      <c r="AS289" s="2029"/>
      <c r="AT289" s="2029"/>
      <c r="AU289" s="2029"/>
      <c r="AV289" s="2029"/>
      <c r="AW289" s="2029"/>
      <c r="AX289" s="2029"/>
      <c r="AY289" s="2029"/>
      <c r="AZ289" s="2029"/>
      <c r="BA289" s="2027"/>
      <c r="BB289" s="2030"/>
    </row>
    <row r="290" spans="1:54" s="2076" customFormat="1" ht="42.75" customHeight="1">
      <c r="A290" s="2026"/>
      <c r="B290" s="2027"/>
      <c r="C290" s="2028"/>
      <c r="D290" s="2029"/>
      <c r="E290" s="2029"/>
      <c r="F290" s="2029"/>
      <c r="G290" s="2029"/>
      <c r="H290" s="2029"/>
      <c r="I290" s="2029"/>
      <c r="J290" s="2029"/>
      <c r="K290" s="2029"/>
      <c r="L290" s="2029"/>
      <c r="M290" s="2029"/>
      <c r="N290" s="2029"/>
      <c r="O290" s="2029"/>
      <c r="P290" s="2027"/>
      <c r="Q290" s="2029"/>
      <c r="R290" s="2029"/>
      <c r="S290" s="2029"/>
      <c r="T290" s="2029"/>
      <c r="U290" s="2029"/>
      <c r="V290" s="2029"/>
      <c r="W290" s="2029"/>
      <c r="X290" s="2029"/>
      <c r="Y290" s="2029"/>
      <c r="Z290" s="2029"/>
      <c r="AA290" s="2029"/>
      <c r="AB290" s="2029"/>
      <c r="AC290" s="2029"/>
      <c r="AD290" s="2029"/>
      <c r="AE290" s="2029"/>
      <c r="AF290" s="2029"/>
      <c r="AG290" s="2029"/>
      <c r="AH290" s="2029"/>
      <c r="AI290" s="2029"/>
      <c r="AJ290" s="2029"/>
      <c r="AK290" s="2029"/>
      <c r="AL290" s="2029"/>
      <c r="AM290" s="2029"/>
      <c r="AN290" s="2029"/>
      <c r="AO290" s="2029"/>
      <c r="AP290" s="2029"/>
      <c r="AQ290" s="2029"/>
      <c r="AR290" s="2029"/>
      <c r="AS290" s="2029"/>
      <c r="AT290" s="2029"/>
      <c r="AU290" s="2029"/>
      <c r="AV290" s="2029"/>
      <c r="AW290" s="2029"/>
      <c r="AX290" s="2029"/>
      <c r="AY290" s="2029"/>
      <c r="AZ290" s="2029"/>
      <c r="BA290" s="2027"/>
      <c r="BB290" s="2030"/>
    </row>
    <row r="291" spans="1:54" s="2060" customFormat="1" ht="30" customHeight="1">
      <c r="A291" s="2026"/>
      <c r="B291" s="2027"/>
      <c r="C291" s="2028"/>
      <c r="D291" s="2029"/>
      <c r="E291" s="2029"/>
      <c r="F291" s="2029"/>
      <c r="G291" s="2029"/>
      <c r="H291" s="2029"/>
      <c r="I291" s="2029"/>
      <c r="J291" s="2029"/>
      <c r="K291" s="2029"/>
      <c r="L291" s="2029"/>
      <c r="M291" s="2029"/>
      <c r="N291" s="2029"/>
      <c r="O291" s="2029"/>
      <c r="P291" s="2027"/>
      <c r="Q291" s="2029"/>
      <c r="R291" s="2029"/>
      <c r="S291" s="2029"/>
      <c r="T291" s="2029"/>
      <c r="U291" s="2029"/>
      <c r="V291" s="2029"/>
      <c r="W291" s="2029"/>
      <c r="X291" s="2029"/>
      <c r="Y291" s="2029"/>
      <c r="Z291" s="2029"/>
      <c r="AA291" s="2029"/>
      <c r="AB291" s="2029"/>
      <c r="AC291" s="2029"/>
      <c r="AD291" s="2029"/>
      <c r="AE291" s="2029"/>
      <c r="AF291" s="2029"/>
      <c r="AG291" s="2029"/>
      <c r="AH291" s="2029"/>
      <c r="AI291" s="2029"/>
      <c r="AJ291" s="2029"/>
      <c r="AK291" s="2029"/>
      <c r="AL291" s="2029"/>
      <c r="AM291" s="2029"/>
      <c r="AN291" s="2029"/>
      <c r="AO291" s="2029"/>
      <c r="AP291" s="2029"/>
      <c r="AQ291" s="2029"/>
      <c r="AR291" s="2029"/>
      <c r="AS291" s="2029"/>
      <c r="AT291" s="2029"/>
      <c r="AU291" s="2029"/>
      <c r="AV291" s="2029"/>
      <c r="AW291" s="2029"/>
      <c r="AX291" s="2029"/>
      <c r="AY291" s="2029"/>
      <c r="AZ291" s="2029"/>
      <c r="BA291" s="2027"/>
      <c r="BB291" s="2030"/>
    </row>
    <row r="292" spans="1:54" s="2060" customFormat="1" ht="30" customHeight="1">
      <c r="A292" s="2026"/>
      <c r="B292" s="2027"/>
      <c r="C292" s="2028"/>
      <c r="D292" s="2029"/>
      <c r="E292" s="2029"/>
      <c r="F292" s="2029"/>
      <c r="G292" s="2029"/>
      <c r="H292" s="2029"/>
      <c r="I292" s="2029"/>
      <c r="J292" s="2029"/>
      <c r="K292" s="2029"/>
      <c r="L292" s="2029"/>
      <c r="M292" s="2029"/>
      <c r="N292" s="2029"/>
      <c r="O292" s="2029"/>
      <c r="P292" s="2027"/>
      <c r="Q292" s="2029"/>
      <c r="R292" s="2029"/>
      <c r="S292" s="2029"/>
      <c r="T292" s="2029"/>
      <c r="U292" s="2029"/>
      <c r="V292" s="2029"/>
      <c r="W292" s="2029"/>
      <c r="X292" s="2029"/>
      <c r="Y292" s="2029"/>
      <c r="Z292" s="2029"/>
      <c r="AA292" s="2029"/>
      <c r="AB292" s="2029"/>
      <c r="AC292" s="2029"/>
      <c r="AD292" s="2029"/>
      <c r="AE292" s="2029"/>
      <c r="AF292" s="2029"/>
      <c r="AG292" s="2029"/>
      <c r="AH292" s="2029"/>
      <c r="AI292" s="2029"/>
      <c r="AJ292" s="2029"/>
      <c r="AK292" s="2029"/>
      <c r="AL292" s="2029"/>
      <c r="AM292" s="2029"/>
      <c r="AN292" s="2029"/>
      <c r="AO292" s="2029"/>
      <c r="AP292" s="2029"/>
      <c r="AQ292" s="2029"/>
      <c r="AR292" s="2029"/>
      <c r="AS292" s="2029"/>
      <c r="AT292" s="2029"/>
      <c r="AU292" s="2029"/>
      <c r="AV292" s="2029"/>
      <c r="AW292" s="2029"/>
      <c r="AX292" s="2029"/>
      <c r="AY292" s="2029"/>
      <c r="AZ292" s="2029"/>
      <c r="BA292" s="2027"/>
      <c r="BB292" s="2030"/>
    </row>
    <row r="293" spans="1:54" s="2060" customFormat="1" ht="30" customHeight="1">
      <c r="A293" s="2026"/>
      <c r="B293" s="2027"/>
      <c r="C293" s="2028"/>
      <c r="D293" s="2029"/>
      <c r="E293" s="2029"/>
      <c r="F293" s="2029"/>
      <c r="G293" s="2029"/>
      <c r="H293" s="2029"/>
      <c r="I293" s="2029"/>
      <c r="J293" s="2029"/>
      <c r="K293" s="2029"/>
      <c r="L293" s="2029"/>
      <c r="M293" s="2029"/>
      <c r="N293" s="2029"/>
      <c r="O293" s="2029"/>
      <c r="P293" s="2027"/>
      <c r="Q293" s="2029"/>
      <c r="R293" s="2029"/>
      <c r="S293" s="2029"/>
      <c r="T293" s="2029"/>
      <c r="U293" s="2029"/>
      <c r="V293" s="2029"/>
      <c r="W293" s="2029"/>
      <c r="X293" s="2029"/>
      <c r="Y293" s="2029"/>
      <c r="Z293" s="2029"/>
      <c r="AA293" s="2029"/>
      <c r="AB293" s="2029"/>
      <c r="AC293" s="2029"/>
      <c r="AD293" s="2029"/>
      <c r="AE293" s="2029"/>
      <c r="AF293" s="2029"/>
      <c r="AG293" s="2029"/>
      <c r="AH293" s="2029"/>
      <c r="AI293" s="2029"/>
      <c r="AJ293" s="2029"/>
      <c r="AK293" s="2029"/>
      <c r="AL293" s="2029"/>
      <c r="AM293" s="2029"/>
      <c r="AN293" s="2029"/>
      <c r="AO293" s="2029"/>
      <c r="AP293" s="2029"/>
      <c r="AQ293" s="2029"/>
      <c r="AR293" s="2029"/>
      <c r="AS293" s="2029"/>
      <c r="AT293" s="2029"/>
      <c r="AU293" s="2029"/>
      <c r="AV293" s="2029"/>
      <c r="AW293" s="2029"/>
      <c r="AX293" s="2029"/>
      <c r="AY293" s="2029"/>
      <c r="AZ293" s="2029"/>
      <c r="BA293" s="2027"/>
      <c r="BB293" s="2030"/>
    </row>
    <row r="294" spans="1:54" s="2060" customFormat="1" ht="30" customHeight="1">
      <c r="A294" s="2026"/>
      <c r="B294" s="2027"/>
      <c r="C294" s="2028"/>
      <c r="D294" s="2029"/>
      <c r="E294" s="2029"/>
      <c r="F294" s="2029"/>
      <c r="G294" s="2029"/>
      <c r="H294" s="2029"/>
      <c r="I294" s="2029"/>
      <c r="J294" s="2029"/>
      <c r="K294" s="2029"/>
      <c r="L294" s="2029"/>
      <c r="M294" s="2029"/>
      <c r="N294" s="2029"/>
      <c r="O294" s="2029"/>
      <c r="P294" s="2027"/>
      <c r="Q294" s="2029"/>
      <c r="R294" s="2029"/>
      <c r="S294" s="2029"/>
      <c r="T294" s="2029"/>
      <c r="U294" s="2029"/>
      <c r="V294" s="2029"/>
      <c r="W294" s="2029"/>
      <c r="X294" s="2029"/>
      <c r="Y294" s="2029"/>
      <c r="Z294" s="2029"/>
      <c r="AA294" s="2029"/>
      <c r="AB294" s="2029"/>
      <c r="AC294" s="2029"/>
      <c r="AD294" s="2029"/>
      <c r="AE294" s="2029"/>
      <c r="AF294" s="2029"/>
      <c r="AG294" s="2029"/>
      <c r="AH294" s="2029"/>
      <c r="AI294" s="2029"/>
      <c r="AJ294" s="2029"/>
      <c r="AK294" s="2029"/>
      <c r="AL294" s="2029"/>
      <c r="AM294" s="2029"/>
      <c r="AN294" s="2029"/>
      <c r="AO294" s="2029"/>
      <c r="AP294" s="2029"/>
      <c r="AQ294" s="2029"/>
      <c r="AR294" s="2029"/>
      <c r="AS294" s="2029"/>
      <c r="AT294" s="2029"/>
      <c r="AU294" s="2029"/>
      <c r="AV294" s="2029"/>
      <c r="AW294" s="2029"/>
      <c r="AX294" s="2029"/>
      <c r="AY294" s="2029"/>
      <c r="AZ294" s="2029"/>
      <c r="BA294" s="2027"/>
      <c r="BB294" s="2030"/>
    </row>
    <row r="295" spans="1:54" s="2060" customFormat="1" ht="30" customHeight="1">
      <c r="A295" s="2026"/>
      <c r="B295" s="2027"/>
      <c r="C295" s="2028"/>
      <c r="D295" s="2029"/>
      <c r="E295" s="2029"/>
      <c r="F295" s="2029"/>
      <c r="G295" s="2029"/>
      <c r="H295" s="2029"/>
      <c r="I295" s="2029"/>
      <c r="J295" s="2029"/>
      <c r="K295" s="2029"/>
      <c r="L295" s="2029"/>
      <c r="M295" s="2029"/>
      <c r="N295" s="2029"/>
      <c r="O295" s="2029"/>
      <c r="P295" s="2027"/>
      <c r="Q295" s="2029"/>
      <c r="R295" s="2029"/>
      <c r="S295" s="2029"/>
      <c r="T295" s="2029"/>
      <c r="U295" s="2029"/>
      <c r="V295" s="2029"/>
      <c r="W295" s="2029"/>
      <c r="X295" s="2029"/>
      <c r="Y295" s="2029"/>
      <c r="Z295" s="2029"/>
      <c r="AA295" s="2029"/>
      <c r="AB295" s="2029"/>
      <c r="AC295" s="2029"/>
      <c r="AD295" s="2029"/>
      <c r="AE295" s="2029"/>
      <c r="AF295" s="2029"/>
      <c r="AG295" s="2029"/>
      <c r="AH295" s="2029"/>
      <c r="AI295" s="2029"/>
      <c r="AJ295" s="2029"/>
      <c r="AK295" s="2029"/>
      <c r="AL295" s="2029"/>
      <c r="AM295" s="2029"/>
      <c r="AN295" s="2029"/>
      <c r="AO295" s="2029"/>
      <c r="AP295" s="2029"/>
      <c r="AQ295" s="2029"/>
      <c r="AR295" s="2029"/>
      <c r="AS295" s="2029"/>
      <c r="AT295" s="2029"/>
      <c r="AU295" s="2029"/>
      <c r="AV295" s="2029"/>
      <c r="AW295" s="2029"/>
      <c r="AX295" s="2029"/>
      <c r="AY295" s="2029"/>
      <c r="AZ295" s="2029"/>
      <c r="BA295" s="2027"/>
      <c r="BB295" s="2030"/>
    </row>
    <row r="296" spans="1:54" s="2060" customFormat="1" ht="30" customHeight="1">
      <c r="A296" s="2026"/>
      <c r="B296" s="2027"/>
      <c r="C296" s="2028"/>
      <c r="D296" s="2029"/>
      <c r="E296" s="2029"/>
      <c r="F296" s="2029"/>
      <c r="G296" s="2029"/>
      <c r="H296" s="2029"/>
      <c r="I296" s="2029"/>
      <c r="J296" s="2029"/>
      <c r="K296" s="2029"/>
      <c r="L296" s="2029"/>
      <c r="M296" s="2029"/>
      <c r="N296" s="2029"/>
      <c r="O296" s="2029"/>
      <c r="P296" s="2027"/>
      <c r="Q296" s="2029"/>
      <c r="R296" s="2029"/>
      <c r="S296" s="2029"/>
      <c r="T296" s="2029"/>
      <c r="U296" s="2029"/>
      <c r="V296" s="2029"/>
      <c r="W296" s="2029"/>
      <c r="X296" s="2029"/>
      <c r="Y296" s="2029"/>
      <c r="Z296" s="2029"/>
      <c r="AA296" s="2029"/>
      <c r="AB296" s="2029"/>
      <c r="AC296" s="2029"/>
      <c r="AD296" s="2029"/>
      <c r="AE296" s="2029"/>
      <c r="AF296" s="2029"/>
      <c r="AG296" s="2029"/>
      <c r="AH296" s="2029"/>
      <c r="AI296" s="2029"/>
      <c r="AJ296" s="2029"/>
      <c r="AK296" s="2029"/>
      <c r="AL296" s="2029"/>
      <c r="AM296" s="2029"/>
      <c r="AN296" s="2029"/>
      <c r="AO296" s="2029"/>
      <c r="AP296" s="2029"/>
      <c r="AQ296" s="2029"/>
      <c r="AR296" s="2029"/>
      <c r="AS296" s="2029"/>
      <c r="AT296" s="2029"/>
      <c r="AU296" s="2029"/>
      <c r="AV296" s="2029"/>
      <c r="AW296" s="2029"/>
      <c r="AX296" s="2029"/>
      <c r="AY296" s="2029"/>
      <c r="AZ296" s="2029"/>
      <c r="BA296" s="2027"/>
      <c r="BB296" s="2030"/>
    </row>
    <row r="297" spans="1:54" s="2076" customFormat="1" ht="30" customHeight="1">
      <c r="A297" s="2026"/>
      <c r="B297" s="2027"/>
      <c r="C297" s="2028"/>
      <c r="D297" s="2029"/>
      <c r="E297" s="2029"/>
      <c r="F297" s="2029"/>
      <c r="G297" s="2029"/>
      <c r="H297" s="2029"/>
      <c r="I297" s="2029"/>
      <c r="J297" s="2029"/>
      <c r="K297" s="2029"/>
      <c r="L297" s="2029"/>
      <c r="M297" s="2029"/>
      <c r="N297" s="2029"/>
      <c r="O297" s="2029"/>
      <c r="P297" s="2027"/>
      <c r="Q297" s="2029"/>
      <c r="R297" s="2029"/>
      <c r="S297" s="2029"/>
      <c r="T297" s="2029"/>
      <c r="U297" s="2029"/>
      <c r="V297" s="2029"/>
      <c r="W297" s="2029"/>
      <c r="X297" s="2029"/>
      <c r="Y297" s="2029"/>
      <c r="Z297" s="2029"/>
      <c r="AA297" s="2029"/>
      <c r="AB297" s="2029"/>
      <c r="AC297" s="2029"/>
      <c r="AD297" s="2029"/>
      <c r="AE297" s="2029"/>
      <c r="AF297" s="2029"/>
      <c r="AG297" s="2029"/>
      <c r="AH297" s="2029"/>
      <c r="AI297" s="2029"/>
      <c r="AJ297" s="2029"/>
      <c r="AK297" s="2029"/>
      <c r="AL297" s="2029"/>
      <c r="AM297" s="2029"/>
      <c r="AN297" s="2029"/>
      <c r="AO297" s="2029"/>
      <c r="AP297" s="2029"/>
      <c r="AQ297" s="2029"/>
      <c r="AR297" s="2029"/>
      <c r="AS297" s="2029"/>
      <c r="AT297" s="2029"/>
      <c r="AU297" s="2029"/>
      <c r="AV297" s="2029"/>
      <c r="AW297" s="2029"/>
      <c r="AX297" s="2029"/>
      <c r="AY297" s="2029"/>
      <c r="AZ297" s="2029"/>
      <c r="BA297" s="2027"/>
      <c r="BB297" s="2030"/>
    </row>
    <row r="298" spans="1:54" s="2060" customFormat="1" ht="30" customHeight="1">
      <c r="A298" s="2026"/>
      <c r="B298" s="2027"/>
      <c r="C298" s="2028"/>
      <c r="D298" s="2029"/>
      <c r="E298" s="2029"/>
      <c r="F298" s="2029"/>
      <c r="G298" s="2029"/>
      <c r="H298" s="2029"/>
      <c r="I298" s="2029"/>
      <c r="J298" s="2029"/>
      <c r="K298" s="2029"/>
      <c r="L298" s="2029"/>
      <c r="M298" s="2029"/>
      <c r="N298" s="2029"/>
      <c r="O298" s="2029"/>
      <c r="P298" s="2027"/>
      <c r="Q298" s="2029"/>
      <c r="R298" s="2029"/>
      <c r="S298" s="2029"/>
      <c r="T298" s="2029"/>
      <c r="U298" s="2029"/>
      <c r="V298" s="2029"/>
      <c r="W298" s="2029"/>
      <c r="X298" s="2029"/>
      <c r="Y298" s="2029"/>
      <c r="Z298" s="2029"/>
      <c r="AA298" s="2029"/>
      <c r="AB298" s="2029"/>
      <c r="AC298" s="2029"/>
      <c r="AD298" s="2029"/>
      <c r="AE298" s="2029"/>
      <c r="AF298" s="2029"/>
      <c r="AG298" s="2029"/>
      <c r="AH298" s="2029"/>
      <c r="AI298" s="2029"/>
      <c r="AJ298" s="2029"/>
      <c r="AK298" s="2029"/>
      <c r="AL298" s="2029"/>
      <c r="AM298" s="2029"/>
      <c r="AN298" s="2029"/>
      <c r="AO298" s="2029"/>
      <c r="AP298" s="2029"/>
      <c r="AQ298" s="2029"/>
      <c r="AR298" s="2029"/>
      <c r="AS298" s="2029"/>
      <c r="AT298" s="2029"/>
      <c r="AU298" s="2029"/>
      <c r="AV298" s="2029"/>
      <c r="AW298" s="2029"/>
      <c r="AX298" s="2029"/>
      <c r="AY298" s="2029"/>
      <c r="AZ298" s="2029"/>
      <c r="BA298" s="2027"/>
      <c r="BB298" s="2030"/>
    </row>
    <row r="299" spans="1:54" s="2060" customFormat="1" ht="30" customHeight="1">
      <c r="A299" s="2026"/>
      <c r="B299" s="2027"/>
      <c r="C299" s="2028"/>
      <c r="D299" s="2029"/>
      <c r="E299" s="2029"/>
      <c r="F299" s="2029"/>
      <c r="G299" s="2029"/>
      <c r="H299" s="2029"/>
      <c r="I299" s="2029"/>
      <c r="J299" s="2029"/>
      <c r="K299" s="2029"/>
      <c r="L299" s="2029"/>
      <c r="M299" s="2029"/>
      <c r="N299" s="2029"/>
      <c r="O299" s="2029"/>
      <c r="P299" s="2027"/>
      <c r="Q299" s="2029"/>
      <c r="R299" s="2029"/>
      <c r="S299" s="2029"/>
      <c r="T299" s="2029"/>
      <c r="U299" s="2029"/>
      <c r="V299" s="2029"/>
      <c r="W299" s="2029"/>
      <c r="X299" s="2029"/>
      <c r="Y299" s="2029"/>
      <c r="Z299" s="2029"/>
      <c r="AA299" s="2029"/>
      <c r="AB299" s="2029"/>
      <c r="AC299" s="2029"/>
      <c r="AD299" s="2029"/>
      <c r="AE299" s="2029"/>
      <c r="AF299" s="2029"/>
      <c r="AG299" s="2029"/>
      <c r="AH299" s="2029"/>
      <c r="AI299" s="2029"/>
      <c r="AJ299" s="2029"/>
      <c r="AK299" s="2029"/>
      <c r="AL299" s="2029"/>
      <c r="AM299" s="2029"/>
      <c r="AN299" s="2029"/>
      <c r="AO299" s="2029"/>
      <c r="AP299" s="2029"/>
      <c r="AQ299" s="2029"/>
      <c r="AR299" s="2029"/>
      <c r="AS299" s="2029"/>
      <c r="AT299" s="2029"/>
      <c r="AU299" s="2029"/>
      <c r="AV299" s="2029"/>
      <c r="AW299" s="2029"/>
      <c r="AX299" s="2029"/>
      <c r="AY299" s="2029"/>
      <c r="AZ299" s="2029"/>
      <c r="BA299" s="2027"/>
      <c r="BB299" s="2030"/>
    </row>
    <row r="300" spans="1:54" s="2060" customFormat="1" ht="30" customHeight="1">
      <c r="A300" s="2026"/>
      <c r="B300" s="2027"/>
      <c r="C300" s="2028"/>
      <c r="D300" s="2029"/>
      <c r="E300" s="2029"/>
      <c r="F300" s="2029"/>
      <c r="G300" s="2029"/>
      <c r="H300" s="2029"/>
      <c r="I300" s="2029"/>
      <c r="J300" s="2029"/>
      <c r="K300" s="2029"/>
      <c r="L300" s="2029"/>
      <c r="M300" s="2029"/>
      <c r="N300" s="2029"/>
      <c r="O300" s="2029"/>
      <c r="P300" s="2027"/>
      <c r="Q300" s="2029"/>
      <c r="R300" s="2029"/>
      <c r="S300" s="2029"/>
      <c r="T300" s="2029"/>
      <c r="U300" s="2029"/>
      <c r="V300" s="2029"/>
      <c r="W300" s="2029"/>
      <c r="X300" s="2029"/>
      <c r="Y300" s="2029"/>
      <c r="Z300" s="2029"/>
      <c r="AA300" s="2029"/>
      <c r="AB300" s="2029"/>
      <c r="AC300" s="2029"/>
      <c r="AD300" s="2029"/>
      <c r="AE300" s="2029"/>
      <c r="AF300" s="2029"/>
      <c r="AG300" s="2029"/>
      <c r="AH300" s="2029"/>
      <c r="AI300" s="2029"/>
      <c r="AJ300" s="2029"/>
      <c r="AK300" s="2029"/>
      <c r="AL300" s="2029"/>
      <c r="AM300" s="2029"/>
      <c r="AN300" s="2029"/>
      <c r="AO300" s="2029"/>
      <c r="AP300" s="2029"/>
      <c r="AQ300" s="2029"/>
      <c r="AR300" s="2029"/>
      <c r="AS300" s="2029"/>
      <c r="AT300" s="2029"/>
      <c r="AU300" s="2029"/>
      <c r="AV300" s="2029"/>
      <c r="AW300" s="2029"/>
      <c r="AX300" s="2029"/>
      <c r="AY300" s="2029"/>
      <c r="AZ300" s="2029"/>
      <c r="BA300" s="2027"/>
      <c r="BB300" s="2030"/>
    </row>
    <row r="301" spans="1:54" s="2060" customFormat="1" ht="30" customHeight="1">
      <c r="A301" s="2026"/>
      <c r="B301" s="2027"/>
      <c r="C301" s="2028"/>
      <c r="D301" s="2029"/>
      <c r="E301" s="2029"/>
      <c r="F301" s="2029"/>
      <c r="G301" s="2029"/>
      <c r="H301" s="2029"/>
      <c r="I301" s="2029"/>
      <c r="J301" s="2029"/>
      <c r="K301" s="2029"/>
      <c r="L301" s="2029"/>
      <c r="M301" s="2029"/>
      <c r="N301" s="2029"/>
      <c r="O301" s="2029"/>
      <c r="P301" s="2027"/>
      <c r="Q301" s="2029"/>
      <c r="R301" s="2029"/>
      <c r="S301" s="2029"/>
      <c r="T301" s="2029"/>
      <c r="U301" s="2029"/>
      <c r="V301" s="2029"/>
      <c r="W301" s="2029"/>
      <c r="X301" s="2029"/>
      <c r="Y301" s="2029"/>
      <c r="Z301" s="2029"/>
      <c r="AA301" s="2029"/>
      <c r="AB301" s="2029"/>
      <c r="AC301" s="2029"/>
      <c r="AD301" s="2029"/>
      <c r="AE301" s="2029"/>
      <c r="AF301" s="2029"/>
      <c r="AG301" s="2029"/>
      <c r="AH301" s="2029"/>
      <c r="AI301" s="2029"/>
      <c r="AJ301" s="2029"/>
      <c r="AK301" s="2029"/>
      <c r="AL301" s="2029"/>
      <c r="AM301" s="2029"/>
      <c r="AN301" s="2029"/>
      <c r="AO301" s="2029"/>
      <c r="AP301" s="2029"/>
      <c r="AQ301" s="2029"/>
      <c r="AR301" s="2029"/>
      <c r="AS301" s="2029"/>
      <c r="AT301" s="2029"/>
      <c r="AU301" s="2029"/>
      <c r="AV301" s="2029"/>
      <c r="AW301" s="2029"/>
      <c r="AX301" s="2029"/>
      <c r="AY301" s="2029"/>
      <c r="AZ301" s="2029"/>
      <c r="BA301" s="2027"/>
      <c r="BB301" s="2030"/>
    </row>
    <row r="302" spans="1:54" s="2060" customFormat="1" ht="30" customHeight="1">
      <c r="A302" s="2026"/>
      <c r="B302" s="2027"/>
      <c r="C302" s="2028"/>
      <c r="D302" s="2029"/>
      <c r="E302" s="2029"/>
      <c r="F302" s="2029"/>
      <c r="G302" s="2029"/>
      <c r="H302" s="2029"/>
      <c r="I302" s="2029"/>
      <c r="J302" s="2029"/>
      <c r="K302" s="2029"/>
      <c r="L302" s="2029"/>
      <c r="M302" s="2029"/>
      <c r="N302" s="2029"/>
      <c r="O302" s="2029"/>
      <c r="P302" s="2027"/>
      <c r="Q302" s="2029"/>
      <c r="R302" s="2029"/>
      <c r="S302" s="2029"/>
      <c r="T302" s="2029"/>
      <c r="U302" s="2029"/>
      <c r="V302" s="2029"/>
      <c r="W302" s="2029"/>
      <c r="X302" s="2029"/>
      <c r="Y302" s="2029"/>
      <c r="Z302" s="2029"/>
      <c r="AA302" s="2029"/>
      <c r="AB302" s="2029"/>
      <c r="AC302" s="2029"/>
      <c r="AD302" s="2029"/>
      <c r="AE302" s="2029"/>
      <c r="AF302" s="2029"/>
      <c r="AG302" s="2029"/>
      <c r="AH302" s="2029"/>
      <c r="AI302" s="2029"/>
      <c r="AJ302" s="2029"/>
      <c r="AK302" s="2029"/>
      <c r="AL302" s="2029"/>
      <c r="AM302" s="2029"/>
      <c r="AN302" s="2029"/>
      <c r="AO302" s="2029"/>
      <c r="AP302" s="2029"/>
      <c r="AQ302" s="2029"/>
      <c r="AR302" s="2029"/>
      <c r="AS302" s="2029"/>
      <c r="AT302" s="2029"/>
      <c r="AU302" s="2029"/>
      <c r="AV302" s="2029"/>
      <c r="AW302" s="2029"/>
      <c r="AX302" s="2029"/>
      <c r="AY302" s="2029"/>
      <c r="AZ302" s="2029"/>
      <c r="BA302" s="2027"/>
      <c r="BB302" s="2030"/>
    </row>
    <row r="303" spans="1:54" s="2060" customFormat="1" ht="30" customHeight="1">
      <c r="A303" s="2026"/>
      <c r="B303" s="2027"/>
      <c r="C303" s="2028"/>
      <c r="D303" s="2029"/>
      <c r="E303" s="2029"/>
      <c r="F303" s="2029"/>
      <c r="G303" s="2029"/>
      <c r="H303" s="2029"/>
      <c r="I303" s="2029"/>
      <c r="J303" s="2029"/>
      <c r="K303" s="2029"/>
      <c r="L303" s="2029"/>
      <c r="M303" s="2029"/>
      <c r="N303" s="2029"/>
      <c r="O303" s="2029"/>
      <c r="P303" s="2027"/>
      <c r="Q303" s="2029"/>
      <c r="R303" s="2029"/>
      <c r="S303" s="2029"/>
      <c r="T303" s="2029"/>
      <c r="U303" s="2029"/>
      <c r="V303" s="2029"/>
      <c r="W303" s="2029"/>
      <c r="X303" s="2029"/>
      <c r="Y303" s="2029"/>
      <c r="Z303" s="2029"/>
      <c r="AA303" s="2029"/>
      <c r="AB303" s="2029"/>
      <c r="AC303" s="2029"/>
      <c r="AD303" s="2029"/>
      <c r="AE303" s="2029"/>
      <c r="AF303" s="2029"/>
      <c r="AG303" s="2029"/>
      <c r="AH303" s="2029"/>
      <c r="AI303" s="2029"/>
      <c r="AJ303" s="2029"/>
      <c r="AK303" s="2029"/>
      <c r="AL303" s="2029"/>
      <c r="AM303" s="2029"/>
      <c r="AN303" s="2029"/>
      <c r="AO303" s="2029"/>
      <c r="AP303" s="2029"/>
      <c r="AQ303" s="2029"/>
      <c r="AR303" s="2029"/>
      <c r="AS303" s="2029"/>
      <c r="AT303" s="2029"/>
      <c r="AU303" s="2029"/>
      <c r="AV303" s="2029"/>
      <c r="AW303" s="2029"/>
      <c r="AX303" s="2029"/>
      <c r="AY303" s="2029"/>
      <c r="AZ303" s="2029"/>
      <c r="BA303" s="2027"/>
      <c r="BB303" s="2030"/>
    </row>
    <row r="304" spans="1:54" s="2060" customFormat="1" ht="30" customHeight="1">
      <c r="A304" s="2026"/>
      <c r="B304" s="2027"/>
      <c r="C304" s="2028"/>
      <c r="D304" s="2029"/>
      <c r="E304" s="2029"/>
      <c r="F304" s="2029"/>
      <c r="G304" s="2029"/>
      <c r="H304" s="2029"/>
      <c r="I304" s="2029"/>
      <c r="J304" s="2029"/>
      <c r="K304" s="2029"/>
      <c r="L304" s="2029"/>
      <c r="M304" s="2029"/>
      <c r="N304" s="2029"/>
      <c r="O304" s="2029"/>
      <c r="P304" s="2027"/>
      <c r="Q304" s="2029"/>
      <c r="R304" s="2029"/>
      <c r="S304" s="2029"/>
      <c r="T304" s="2029"/>
      <c r="U304" s="2029"/>
      <c r="V304" s="2029"/>
      <c r="W304" s="2029"/>
      <c r="X304" s="2029"/>
      <c r="Y304" s="2029"/>
      <c r="Z304" s="2029"/>
      <c r="AA304" s="2029"/>
      <c r="AB304" s="2029"/>
      <c r="AC304" s="2029"/>
      <c r="AD304" s="2029"/>
      <c r="AE304" s="2029"/>
      <c r="AF304" s="2029"/>
      <c r="AG304" s="2029"/>
      <c r="AH304" s="2029"/>
      <c r="AI304" s="2029"/>
      <c r="AJ304" s="2029"/>
      <c r="AK304" s="2029"/>
      <c r="AL304" s="2029"/>
      <c r="AM304" s="2029"/>
      <c r="AN304" s="2029"/>
      <c r="AO304" s="2029"/>
      <c r="AP304" s="2029"/>
      <c r="AQ304" s="2029"/>
      <c r="AR304" s="2029"/>
      <c r="AS304" s="2029"/>
      <c r="AT304" s="2029"/>
      <c r="AU304" s="2029"/>
      <c r="AV304" s="2029"/>
      <c r="AW304" s="2029"/>
      <c r="AX304" s="2029"/>
      <c r="AY304" s="2029"/>
      <c r="AZ304" s="2029"/>
      <c r="BA304" s="2027"/>
      <c r="BB304" s="2030"/>
    </row>
    <row r="305" spans="1:54" s="2076" customFormat="1" ht="30" customHeight="1">
      <c r="A305" s="2026"/>
      <c r="B305" s="2027"/>
      <c r="C305" s="2028"/>
      <c r="D305" s="2029"/>
      <c r="E305" s="2029"/>
      <c r="F305" s="2029"/>
      <c r="G305" s="2029"/>
      <c r="H305" s="2029"/>
      <c r="I305" s="2029"/>
      <c r="J305" s="2029"/>
      <c r="K305" s="2029"/>
      <c r="L305" s="2029"/>
      <c r="M305" s="2029"/>
      <c r="N305" s="2029"/>
      <c r="O305" s="2029"/>
      <c r="P305" s="2027"/>
      <c r="Q305" s="2029"/>
      <c r="R305" s="2029"/>
      <c r="S305" s="2029"/>
      <c r="T305" s="2029"/>
      <c r="U305" s="2029"/>
      <c r="V305" s="2029"/>
      <c r="W305" s="2029"/>
      <c r="X305" s="2029"/>
      <c r="Y305" s="2029"/>
      <c r="Z305" s="2029"/>
      <c r="AA305" s="2029"/>
      <c r="AB305" s="2029"/>
      <c r="AC305" s="2029"/>
      <c r="AD305" s="2029"/>
      <c r="AE305" s="2029"/>
      <c r="AF305" s="2029"/>
      <c r="AG305" s="2029"/>
      <c r="AH305" s="2029"/>
      <c r="AI305" s="2029"/>
      <c r="AJ305" s="2029"/>
      <c r="AK305" s="2029"/>
      <c r="AL305" s="2029"/>
      <c r="AM305" s="2029"/>
      <c r="AN305" s="2029"/>
      <c r="AO305" s="2029"/>
      <c r="AP305" s="2029"/>
      <c r="AQ305" s="2029"/>
      <c r="AR305" s="2029"/>
      <c r="AS305" s="2029"/>
      <c r="AT305" s="2029"/>
      <c r="AU305" s="2029"/>
      <c r="AV305" s="2029"/>
      <c r="AW305" s="2029"/>
      <c r="AX305" s="2029"/>
      <c r="AY305" s="2029"/>
      <c r="AZ305" s="2029"/>
      <c r="BA305" s="2027"/>
      <c r="BB305" s="2030"/>
    </row>
    <row r="306" spans="1:54" s="2060" customFormat="1" ht="30" customHeight="1">
      <c r="A306" s="2026"/>
      <c r="B306" s="2027"/>
      <c r="C306" s="2028"/>
      <c r="D306" s="2029"/>
      <c r="E306" s="2029"/>
      <c r="F306" s="2029"/>
      <c r="G306" s="2029"/>
      <c r="H306" s="2029"/>
      <c r="I306" s="2029"/>
      <c r="J306" s="2029"/>
      <c r="K306" s="2029"/>
      <c r="L306" s="2029"/>
      <c r="M306" s="2029"/>
      <c r="N306" s="2029"/>
      <c r="O306" s="2029"/>
      <c r="P306" s="2027"/>
      <c r="Q306" s="2029"/>
      <c r="R306" s="2029"/>
      <c r="S306" s="2029"/>
      <c r="T306" s="2029"/>
      <c r="U306" s="2029"/>
      <c r="V306" s="2029"/>
      <c r="W306" s="2029"/>
      <c r="X306" s="2029"/>
      <c r="Y306" s="2029"/>
      <c r="Z306" s="2029"/>
      <c r="AA306" s="2029"/>
      <c r="AB306" s="2029"/>
      <c r="AC306" s="2029"/>
      <c r="AD306" s="2029"/>
      <c r="AE306" s="2029"/>
      <c r="AF306" s="2029"/>
      <c r="AG306" s="2029"/>
      <c r="AH306" s="2029"/>
      <c r="AI306" s="2029"/>
      <c r="AJ306" s="2029"/>
      <c r="AK306" s="2029"/>
      <c r="AL306" s="2029"/>
      <c r="AM306" s="2029"/>
      <c r="AN306" s="2029"/>
      <c r="AO306" s="2029"/>
      <c r="AP306" s="2029"/>
      <c r="AQ306" s="2029"/>
      <c r="AR306" s="2029"/>
      <c r="AS306" s="2029"/>
      <c r="AT306" s="2029"/>
      <c r="AU306" s="2029"/>
      <c r="AV306" s="2029"/>
      <c r="AW306" s="2029"/>
      <c r="AX306" s="2029"/>
      <c r="AY306" s="2029"/>
      <c r="AZ306" s="2029"/>
      <c r="BA306" s="2027"/>
      <c r="BB306" s="2030"/>
    </row>
    <row r="307" spans="1:54" s="2060" customFormat="1" ht="30" customHeight="1">
      <c r="A307" s="2026"/>
      <c r="B307" s="2027"/>
      <c r="C307" s="2028"/>
      <c r="D307" s="2029"/>
      <c r="E307" s="2029"/>
      <c r="F307" s="2029"/>
      <c r="G307" s="2029"/>
      <c r="H307" s="2029"/>
      <c r="I307" s="2029"/>
      <c r="J307" s="2029"/>
      <c r="K307" s="2029"/>
      <c r="L307" s="2029"/>
      <c r="M307" s="2029"/>
      <c r="N307" s="2029"/>
      <c r="O307" s="2029"/>
      <c r="P307" s="2027"/>
      <c r="Q307" s="2029"/>
      <c r="R307" s="2029"/>
      <c r="S307" s="2029"/>
      <c r="T307" s="2029"/>
      <c r="U307" s="2029"/>
      <c r="V307" s="2029"/>
      <c r="W307" s="2029"/>
      <c r="X307" s="2029"/>
      <c r="Y307" s="2029"/>
      <c r="Z307" s="2029"/>
      <c r="AA307" s="2029"/>
      <c r="AB307" s="2029"/>
      <c r="AC307" s="2029"/>
      <c r="AD307" s="2029"/>
      <c r="AE307" s="2029"/>
      <c r="AF307" s="2029"/>
      <c r="AG307" s="2029"/>
      <c r="AH307" s="2029"/>
      <c r="AI307" s="2029"/>
      <c r="AJ307" s="2029"/>
      <c r="AK307" s="2029"/>
      <c r="AL307" s="2029"/>
      <c r="AM307" s="2029"/>
      <c r="AN307" s="2029"/>
      <c r="AO307" s="2029"/>
      <c r="AP307" s="2029"/>
      <c r="AQ307" s="2029"/>
      <c r="AR307" s="2029"/>
      <c r="AS307" s="2029"/>
      <c r="AT307" s="2029"/>
      <c r="AU307" s="2029"/>
      <c r="AV307" s="2029"/>
      <c r="AW307" s="2029"/>
      <c r="AX307" s="2029"/>
      <c r="AY307" s="2029"/>
      <c r="AZ307" s="2029"/>
      <c r="BA307" s="2027"/>
      <c r="BB307" s="2030"/>
    </row>
    <row r="308" spans="1:54" s="2060" customFormat="1" ht="30" customHeight="1">
      <c r="A308" s="2026"/>
      <c r="B308" s="2027"/>
      <c r="C308" s="2028"/>
      <c r="D308" s="2029"/>
      <c r="E308" s="2029"/>
      <c r="F308" s="2029"/>
      <c r="G308" s="2029"/>
      <c r="H308" s="2029"/>
      <c r="I308" s="2029"/>
      <c r="J308" s="2029"/>
      <c r="K308" s="2029"/>
      <c r="L308" s="2029"/>
      <c r="M308" s="2029"/>
      <c r="N308" s="2029"/>
      <c r="O308" s="2029"/>
      <c r="P308" s="2027"/>
      <c r="Q308" s="2029"/>
      <c r="R308" s="2029"/>
      <c r="S308" s="2029"/>
      <c r="T308" s="2029"/>
      <c r="U308" s="2029"/>
      <c r="V308" s="2029"/>
      <c r="W308" s="2029"/>
      <c r="X308" s="2029"/>
      <c r="Y308" s="2029"/>
      <c r="Z308" s="2029"/>
      <c r="AA308" s="2029"/>
      <c r="AB308" s="2029"/>
      <c r="AC308" s="2029"/>
      <c r="AD308" s="2029"/>
      <c r="AE308" s="2029"/>
      <c r="AF308" s="2029"/>
      <c r="AG308" s="2029"/>
      <c r="AH308" s="2029"/>
      <c r="AI308" s="2029"/>
      <c r="AJ308" s="2029"/>
      <c r="AK308" s="2029"/>
      <c r="AL308" s="2029"/>
      <c r="AM308" s="2029"/>
      <c r="AN308" s="2029"/>
      <c r="AO308" s="2029"/>
      <c r="AP308" s="2029"/>
      <c r="AQ308" s="2029"/>
      <c r="AR308" s="2029"/>
      <c r="AS308" s="2029"/>
      <c r="AT308" s="2029"/>
      <c r="AU308" s="2029"/>
      <c r="AV308" s="2029"/>
      <c r="AW308" s="2029"/>
      <c r="AX308" s="2029"/>
      <c r="AY308" s="2029"/>
      <c r="AZ308" s="2029"/>
      <c r="BA308" s="2027"/>
      <c r="BB308" s="2030"/>
    </row>
    <row r="309" spans="1:54" s="2060" customFormat="1" ht="30" customHeight="1">
      <c r="A309" s="2026"/>
      <c r="B309" s="2027"/>
      <c r="C309" s="2028"/>
      <c r="D309" s="2029"/>
      <c r="E309" s="2029"/>
      <c r="F309" s="2029"/>
      <c r="G309" s="2029"/>
      <c r="H309" s="2029"/>
      <c r="I309" s="2029"/>
      <c r="J309" s="2029"/>
      <c r="K309" s="2029"/>
      <c r="L309" s="2029"/>
      <c r="M309" s="2029"/>
      <c r="N309" s="2029"/>
      <c r="O309" s="2029"/>
      <c r="P309" s="2027"/>
      <c r="Q309" s="2029"/>
      <c r="R309" s="2029"/>
      <c r="S309" s="2029"/>
      <c r="T309" s="2029"/>
      <c r="U309" s="2029"/>
      <c r="V309" s="2029"/>
      <c r="W309" s="2029"/>
      <c r="X309" s="2029"/>
      <c r="Y309" s="2029"/>
      <c r="Z309" s="2029"/>
      <c r="AA309" s="2029"/>
      <c r="AB309" s="2029"/>
      <c r="AC309" s="2029"/>
      <c r="AD309" s="2029"/>
      <c r="AE309" s="2029"/>
      <c r="AF309" s="2029"/>
      <c r="AG309" s="2029"/>
      <c r="AH309" s="2029"/>
      <c r="AI309" s="2029"/>
      <c r="AJ309" s="2029"/>
      <c r="AK309" s="2029"/>
      <c r="AL309" s="2029"/>
      <c r="AM309" s="2029"/>
      <c r="AN309" s="2029"/>
      <c r="AO309" s="2029"/>
      <c r="AP309" s="2029"/>
      <c r="AQ309" s="2029"/>
      <c r="AR309" s="2029"/>
      <c r="AS309" s="2029"/>
      <c r="AT309" s="2029"/>
      <c r="AU309" s="2029"/>
      <c r="AV309" s="2029"/>
      <c r="AW309" s="2029"/>
      <c r="AX309" s="2029"/>
      <c r="AY309" s="2029"/>
      <c r="AZ309" s="2029"/>
      <c r="BA309" s="2027"/>
      <c r="BB309" s="2030"/>
    </row>
    <row r="310" spans="1:54" s="2060" customFormat="1" ht="30" customHeight="1">
      <c r="A310" s="2026"/>
      <c r="B310" s="2027"/>
      <c r="C310" s="2028"/>
      <c r="D310" s="2029"/>
      <c r="E310" s="2029"/>
      <c r="F310" s="2029"/>
      <c r="G310" s="2029"/>
      <c r="H310" s="2029"/>
      <c r="I310" s="2029"/>
      <c r="J310" s="2029"/>
      <c r="K310" s="2029"/>
      <c r="L310" s="2029"/>
      <c r="M310" s="2029"/>
      <c r="N310" s="2029"/>
      <c r="O310" s="2029"/>
      <c r="P310" s="2027"/>
      <c r="Q310" s="2029"/>
      <c r="R310" s="2029"/>
      <c r="S310" s="2029"/>
      <c r="T310" s="2029"/>
      <c r="U310" s="2029"/>
      <c r="V310" s="2029"/>
      <c r="W310" s="2029"/>
      <c r="X310" s="2029"/>
      <c r="Y310" s="2029"/>
      <c r="Z310" s="2029"/>
      <c r="AA310" s="2029"/>
      <c r="AB310" s="2029"/>
      <c r="AC310" s="2029"/>
      <c r="AD310" s="2029"/>
      <c r="AE310" s="2029"/>
      <c r="AF310" s="2029"/>
      <c r="AG310" s="2029"/>
      <c r="AH310" s="2029"/>
      <c r="AI310" s="2029"/>
      <c r="AJ310" s="2029"/>
      <c r="AK310" s="2029"/>
      <c r="AL310" s="2029"/>
      <c r="AM310" s="2029"/>
      <c r="AN310" s="2029"/>
      <c r="AO310" s="2029"/>
      <c r="AP310" s="2029"/>
      <c r="AQ310" s="2029"/>
      <c r="AR310" s="2029"/>
      <c r="AS310" s="2029"/>
      <c r="AT310" s="2029"/>
      <c r="AU310" s="2029"/>
      <c r="AV310" s="2029"/>
      <c r="AW310" s="2029"/>
      <c r="AX310" s="2029"/>
      <c r="AY310" s="2029"/>
      <c r="AZ310" s="2029"/>
      <c r="BA310" s="2027"/>
      <c r="BB310" s="2030"/>
    </row>
    <row r="311" spans="1:54" s="2060" customFormat="1" ht="30" customHeight="1">
      <c r="A311" s="2026"/>
      <c r="B311" s="2027"/>
      <c r="C311" s="2028"/>
      <c r="D311" s="2029"/>
      <c r="E311" s="2029"/>
      <c r="F311" s="2029"/>
      <c r="G311" s="2029"/>
      <c r="H311" s="2029"/>
      <c r="I311" s="2029"/>
      <c r="J311" s="2029"/>
      <c r="K311" s="2029"/>
      <c r="L311" s="2029"/>
      <c r="M311" s="2029"/>
      <c r="N311" s="2029"/>
      <c r="O311" s="2029"/>
      <c r="P311" s="2027"/>
      <c r="Q311" s="2029"/>
      <c r="R311" s="2029"/>
      <c r="S311" s="2029"/>
      <c r="T311" s="2029"/>
      <c r="U311" s="2029"/>
      <c r="V311" s="2029"/>
      <c r="W311" s="2029"/>
      <c r="X311" s="2029"/>
      <c r="Y311" s="2029"/>
      <c r="Z311" s="2029"/>
      <c r="AA311" s="2029"/>
      <c r="AB311" s="2029"/>
      <c r="AC311" s="2029"/>
      <c r="AD311" s="2029"/>
      <c r="AE311" s="2029"/>
      <c r="AF311" s="2029"/>
      <c r="AG311" s="2029"/>
      <c r="AH311" s="2029"/>
      <c r="AI311" s="2029"/>
      <c r="AJ311" s="2029"/>
      <c r="AK311" s="2029"/>
      <c r="AL311" s="2029"/>
      <c r="AM311" s="2029"/>
      <c r="AN311" s="2029"/>
      <c r="AO311" s="2029"/>
      <c r="AP311" s="2029"/>
      <c r="AQ311" s="2029"/>
      <c r="AR311" s="2029"/>
      <c r="AS311" s="2029"/>
      <c r="AT311" s="2029"/>
      <c r="AU311" s="2029"/>
      <c r="AV311" s="2029"/>
      <c r="AW311" s="2029"/>
      <c r="AX311" s="2029"/>
      <c r="AY311" s="2029"/>
      <c r="AZ311" s="2029"/>
      <c r="BA311" s="2027"/>
      <c r="BB311" s="2030"/>
    </row>
    <row r="312" spans="1:54" s="2060" customFormat="1" ht="30" customHeight="1">
      <c r="A312" s="2026"/>
      <c r="B312" s="2027"/>
      <c r="C312" s="2028"/>
      <c r="D312" s="2029"/>
      <c r="E312" s="2029"/>
      <c r="F312" s="2029"/>
      <c r="G312" s="2029"/>
      <c r="H312" s="2029"/>
      <c r="I312" s="2029"/>
      <c r="J312" s="2029"/>
      <c r="K312" s="2029"/>
      <c r="L312" s="2029"/>
      <c r="M312" s="2029"/>
      <c r="N312" s="2029"/>
      <c r="O312" s="2029"/>
      <c r="P312" s="2027"/>
      <c r="Q312" s="2029"/>
      <c r="R312" s="2029"/>
      <c r="S312" s="2029"/>
      <c r="T312" s="2029"/>
      <c r="U312" s="2029"/>
      <c r="V312" s="2029"/>
      <c r="W312" s="2029"/>
      <c r="X312" s="2029"/>
      <c r="Y312" s="2029"/>
      <c r="Z312" s="2029"/>
      <c r="AA312" s="2029"/>
      <c r="AB312" s="2029"/>
      <c r="AC312" s="2029"/>
      <c r="AD312" s="2029"/>
      <c r="AE312" s="2029"/>
      <c r="AF312" s="2029"/>
      <c r="AG312" s="2029"/>
      <c r="AH312" s="2029"/>
      <c r="AI312" s="2029"/>
      <c r="AJ312" s="2029"/>
      <c r="AK312" s="2029"/>
      <c r="AL312" s="2029"/>
      <c r="AM312" s="2029"/>
      <c r="AN312" s="2029"/>
      <c r="AO312" s="2029"/>
      <c r="AP312" s="2029"/>
      <c r="AQ312" s="2029"/>
      <c r="AR312" s="2029"/>
      <c r="AS312" s="2029"/>
      <c r="AT312" s="2029"/>
      <c r="AU312" s="2029"/>
      <c r="AV312" s="2029"/>
      <c r="AW312" s="2029"/>
      <c r="AX312" s="2029"/>
      <c r="AY312" s="2029"/>
      <c r="AZ312" s="2029"/>
      <c r="BA312" s="2027"/>
      <c r="BB312" s="2030"/>
    </row>
    <row r="313" spans="1:54" s="2060" customFormat="1" ht="30" customHeight="1">
      <c r="A313" s="2026"/>
      <c r="B313" s="2027"/>
      <c r="C313" s="2028"/>
      <c r="D313" s="2029"/>
      <c r="E313" s="2029"/>
      <c r="F313" s="2029"/>
      <c r="G313" s="2029"/>
      <c r="H313" s="2029"/>
      <c r="I313" s="2029"/>
      <c r="J313" s="2029"/>
      <c r="K313" s="2029"/>
      <c r="L313" s="2029"/>
      <c r="M313" s="2029"/>
      <c r="N313" s="2029"/>
      <c r="O313" s="2029"/>
      <c r="P313" s="2027"/>
      <c r="Q313" s="2029"/>
      <c r="R313" s="2029"/>
      <c r="S313" s="2029"/>
      <c r="T313" s="2029"/>
      <c r="U313" s="2029"/>
      <c r="V313" s="2029"/>
      <c r="W313" s="2029"/>
      <c r="X313" s="2029"/>
      <c r="Y313" s="2029"/>
      <c r="Z313" s="2029"/>
      <c r="AA313" s="2029"/>
      <c r="AB313" s="2029"/>
      <c r="AC313" s="2029"/>
      <c r="AD313" s="2029"/>
      <c r="AE313" s="2029"/>
      <c r="AF313" s="2029"/>
      <c r="AG313" s="2029"/>
      <c r="AH313" s="2029"/>
      <c r="AI313" s="2029"/>
      <c r="AJ313" s="2029"/>
      <c r="AK313" s="2029"/>
      <c r="AL313" s="2029"/>
      <c r="AM313" s="2029"/>
      <c r="AN313" s="2029"/>
      <c r="AO313" s="2029"/>
      <c r="AP313" s="2029"/>
      <c r="AQ313" s="2029"/>
      <c r="AR313" s="2029"/>
      <c r="AS313" s="2029"/>
      <c r="AT313" s="2029"/>
      <c r="AU313" s="2029"/>
      <c r="AV313" s="2029"/>
      <c r="AW313" s="2029"/>
      <c r="AX313" s="2029"/>
      <c r="AY313" s="2029"/>
      <c r="AZ313" s="2029"/>
      <c r="BA313" s="2027"/>
      <c r="BB313" s="2030"/>
    </row>
    <row r="314" spans="1:54" s="2060" customFormat="1" ht="30" customHeight="1">
      <c r="A314" s="2026"/>
      <c r="B314" s="2027"/>
      <c r="C314" s="2028"/>
      <c r="D314" s="2029"/>
      <c r="E314" s="2029"/>
      <c r="F314" s="2029"/>
      <c r="G314" s="2029"/>
      <c r="H314" s="2029"/>
      <c r="I314" s="2029"/>
      <c r="J314" s="2029"/>
      <c r="K314" s="2029"/>
      <c r="L314" s="2029"/>
      <c r="M314" s="2029"/>
      <c r="N314" s="2029"/>
      <c r="O314" s="2029"/>
      <c r="P314" s="2027"/>
      <c r="Q314" s="2029"/>
      <c r="R314" s="2029"/>
      <c r="S314" s="2029"/>
      <c r="T314" s="2029"/>
      <c r="U314" s="2029"/>
      <c r="V314" s="2029"/>
      <c r="W314" s="2029"/>
      <c r="X314" s="2029"/>
      <c r="Y314" s="2029"/>
      <c r="Z314" s="2029"/>
      <c r="AA314" s="2029"/>
      <c r="AB314" s="2029"/>
      <c r="AC314" s="2029"/>
      <c r="AD314" s="2029"/>
      <c r="AE314" s="2029"/>
      <c r="AF314" s="2029"/>
      <c r="AG314" s="2029"/>
      <c r="AH314" s="2029"/>
      <c r="AI314" s="2029"/>
      <c r="AJ314" s="2029"/>
      <c r="AK314" s="2029"/>
      <c r="AL314" s="2029"/>
      <c r="AM314" s="2029"/>
      <c r="AN314" s="2029"/>
      <c r="AO314" s="2029"/>
      <c r="AP314" s="2029"/>
      <c r="AQ314" s="2029"/>
      <c r="AR314" s="2029"/>
      <c r="AS314" s="2029"/>
      <c r="AT314" s="2029"/>
      <c r="AU314" s="2029"/>
      <c r="AV314" s="2029"/>
      <c r="AW314" s="2029"/>
      <c r="AX314" s="2029"/>
      <c r="AY314" s="2029"/>
      <c r="AZ314" s="2029"/>
      <c r="BA314" s="2027"/>
      <c r="BB314" s="2030"/>
    </row>
    <row r="315" spans="1:54" s="2076" customFormat="1" ht="30" customHeight="1">
      <c r="A315" s="2026"/>
      <c r="B315" s="2027"/>
      <c r="C315" s="2028"/>
      <c r="D315" s="2029"/>
      <c r="E315" s="2029"/>
      <c r="F315" s="2029"/>
      <c r="G315" s="2029"/>
      <c r="H315" s="2029"/>
      <c r="I315" s="2029"/>
      <c r="J315" s="2029"/>
      <c r="K315" s="2029"/>
      <c r="L315" s="2029"/>
      <c r="M315" s="2029"/>
      <c r="N315" s="2029"/>
      <c r="O315" s="2029"/>
      <c r="P315" s="2027"/>
      <c r="Q315" s="2029"/>
      <c r="R315" s="2029"/>
      <c r="S315" s="2029"/>
      <c r="T315" s="2029"/>
      <c r="U315" s="2029"/>
      <c r="V315" s="2029"/>
      <c r="W315" s="2029"/>
      <c r="X315" s="2029"/>
      <c r="Y315" s="2029"/>
      <c r="Z315" s="2029"/>
      <c r="AA315" s="2029"/>
      <c r="AB315" s="2029"/>
      <c r="AC315" s="2029"/>
      <c r="AD315" s="2029"/>
      <c r="AE315" s="2029"/>
      <c r="AF315" s="2029"/>
      <c r="AG315" s="2029"/>
      <c r="AH315" s="2029"/>
      <c r="AI315" s="2029"/>
      <c r="AJ315" s="2029"/>
      <c r="AK315" s="2029"/>
      <c r="AL315" s="2029"/>
      <c r="AM315" s="2029"/>
      <c r="AN315" s="2029"/>
      <c r="AO315" s="2029"/>
      <c r="AP315" s="2029"/>
      <c r="AQ315" s="2029"/>
      <c r="AR315" s="2029"/>
      <c r="AS315" s="2029"/>
      <c r="AT315" s="2029"/>
      <c r="AU315" s="2029"/>
      <c r="AV315" s="2029"/>
      <c r="AW315" s="2029"/>
      <c r="AX315" s="2029"/>
      <c r="AY315" s="2029"/>
      <c r="AZ315" s="2029"/>
      <c r="BA315" s="2027"/>
      <c r="BB315" s="2030"/>
    </row>
    <row r="316" spans="1:54" s="2060" customFormat="1" ht="30" customHeight="1">
      <c r="A316" s="2026"/>
      <c r="B316" s="2027"/>
      <c r="C316" s="2028"/>
      <c r="D316" s="2029"/>
      <c r="E316" s="2029"/>
      <c r="F316" s="2029"/>
      <c r="G316" s="2029"/>
      <c r="H316" s="2029"/>
      <c r="I316" s="2029"/>
      <c r="J316" s="2029"/>
      <c r="K316" s="2029"/>
      <c r="L316" s="2029"/>
      <c r="M316" s="2029"/>
      <c r="N316" s="2029"/>
      <c r="O316" s="2029"/>
      <c r="P316" s="2027"/>
      <c r="Q316" s="2029"/>
      <c r="R316" s="2029"/>
      <c r="S316" s="2029"/>
      <c r="T316" s="2029"/>
      <c r="U316" s="2029"/>
      <c r="V316" s="2029"/>
      <c r="W316" s="2029"/>
      <c r="X316" s="2029"/>
      <c r="Y316" s="2029"/>
      <c r="Z316" s="2029"/>
      <c r="AA316" s="2029"/>
      <c r="AB316" s="2029"/>
      <c r="AC316" s="2029"/>
      <c r="AD316" s="2029"/>
      <c r="AE316" s="2029"/>
      <c r="AF316" s="2029"/>
      <c r="AG316" s="2029"/>
      <c r="AH316" s="2029"/>
      <c r="AI316" s="2029"/>
      <c r="AJ316" s="2029"/>
      <c r="AK316" s="2029"/>
      <c r="AL316" s="2029"/>
      <c r="AM316" s="2029"/>
      <c r="AN316" s="2029"/>
      <c r="AO316" s="2029"/>
      <c r="AP316" s="2029"/>
      <c r="AQ316" s="2029"/>
      <c r="AR316" s="2029"/>
      <c r="AS316" s="2029"/>
      <c r="AT316" s="2029"/>
      <c r="AU316" s="2029"/>
      <c r="AV316" s="2029"/>
      <c r="AW316" s="2029"/>
      <c r="AX316" s="2029"/>
      <c r="AY316" s="2029"/>
      <c r="AZ316" s="2029"/>
      <c r="BA316" s="2027"/>
      <c r="BB316" s="2030"/>
    </row>
    <row r="317" spans="1:54" s="2060" customFormat="1" ht="30" customHeight="1">
      <c r="A317" s="2026"/>
      <c r="B317" s="2027"/>
      <c r="C317" s="2028"/>
      <c r="D317" s="2029"/>
      <c r="E317" s="2029"/>
      <c r="F317" s="2029"/>
      <c r="G317" s="2029"/>
      <c r="H317" s="2029"/>
      <c r="I317" s="2029"/>
      <c r="J317" s="2029"/>
      <c r="K317" s="2029"/>
      <c r="L317" s="2029"/>
      <c r="M317" s="2029"/>
      <c r="N317" s="2029"/>
      <c r="O317" s="2029"/>
      <c r="P317" s="2027"/>
      <c r="Q317" s="2029"/>
      <c r="R317" s="2029"/>
      <c r="S317" s="2029"/>
      <c r="T317" s="2029"/>
      <c r="U317" s="2029"/>
      <c r="V317" s="2029"/>
      <c r="W317" s="2029"/>
      <c r="X317" s="2029"/>
      <c r="Y317" s="2029"/>
      <c r="Z317" s="2029"/>
      <c r="AA317" s="2029"/>
      <c r="AB317" s="2029"/>
      <c r="AC317" s="2029"/>
      <c r="AD317" s="2029"/>
      <c r="AE317" s="2029"/>
      <c r="AF317" s="2029"/>
      <c r="AG317" s="2029"/>
      <c r="AH317" s="2029"/>
      <c r="AI317" s="2029"/>
      <c r="AJ317" s="2029"/>
      <c r="AK317" s="2029"/>
      <c r="AL317" s="2029"/>
      <c r="AM317" s="2029"/>
      <c r="AN317" s="2029"/>
      <c r="AO317" s="2029"/>
      <c r="AP317" s="2029"/>
      <c r="AQ317" s="2029"/>
      <c r="AR317" s="2029"/>
      <c r="AS317" s="2029"/>
      <c r="AT317" s="2029"/>
      <c r="AU317" s="2029"/>
      <c r="AV317" s="2029"/>
      <c r="AW317" s="2029"/>
      <c r="AX317" s="2029"/>
      <c r="AY317" s="2029"/>
      <c r="AZ317" s="2029"/>
      <c r="BA317" s="2027"/>
      <c r="BB317" s="2030"/>
    </row>
    <row r="318" spans="1:54" s="2060" customFormat="1" ht="30" customHeight="1">
      <c r="A318" s="2026"/>
      <c r="B318" s="2027"/>
      <c r="C318" s="2028"/>
      <c r="D318" s="2029"/>
      <c r="E318" s="2029"/>
      <c r="F318" s="2029"/>
      <c r="G318" s="2029"/>
      <c r="H318" s="2029"/>
      <c r="I318" s="2029"/>
      <c r="J318" s="2029"/>
      <c r="K318" s="2029"/>
      <c r="L318" s="2029"/>
      <c r="M318" s="2029"/>
      <c r="N318" s="2029"/>
      <c r="O318" s="2029"/>
      <c r="P318" s="2027"/>
      <c r="Q318" s="2029"/>
      <c r="R318" s="2029"/>
      <c r="S318" s="2029"/>
      <c r="T318" s="2029"/>
      <c r="U318" s="2029"/>
      <c r="V318" s="2029"/>
      <c r="W318" s="2029"/>
      <c r="X318" s="2029"/>
      <c r="Y318" s="2029"/>
      <c r="Z318" s="2029"/>
      <c r="AA318" s="2029"/>
      <c r="AB318" s="2029"/>
      <c r="AC318" s="2029"/>
      <c r="AD318" s="2029"/>
      <c r="AE318" s="2029"/>
      <c r="AF318" s="2029"/>
      <c r="AG318" s="2029"/>
      <c r="AH318" s="2029"/>
      <c r="AI318" s="2029"/>
      <c r="AJ318" s="2029"/>
      <c r="AK318" s="2029"/>
      <c r="AL318" s="2029"/>
      <c r="AM318" s="2029"/>
      <c r="AN318" s="2029"/>
      <c r="AO318" s="2029"/>
      <c r="AP318" s="2029"/>
      <c r="AQ318" s="2029"/>
      <c r="AR318" s="2029"/>
      <c r="AS318" s="2029"/>
      <c r="AT318" s="2029"/>
      <c r="AU318" s="2029"/>
      <c r="AV318" s="2029"/>
      <c r="AW318" s="2029"/>
      <c r="AX318" s="2029"/>
      <c r="AY318" s="2029"/>
      <c r="AZ318" s="2029"/>
      <c r="BA318" s="2027"/>
      <c r="BB318" s="2030"/>
    </row>
    <row r="319" spans="1:54" s="2060" customFormat="1" ht="30" customHeight="1">
      <c r="A319" s="2026"/>
      <c r="B319" s="2027"/>
      <c r="C319" s="2028"/>
      <c r="D319" s="2029"/>
      <c r="E319" s="2029"/>
      <c r="F319" s="2029"/>
      <c r="G319" s="2029"/>
      <c r="H319" s="2029"/>
      <c r="I319" s="2029"/>
      <c r="J319" s="2029"/>
      <c r="K319" s="2029"/>
      <c r="L319" s="2029"/>
      <c r="M319" s="2029"/>
      <c r="N319" s="2029"/>
      <c r="O319" s="2029"/>
      <c r="P319" s="2027"/>
      <c r="Q319" s="2029"/>
      <c r="R319" s="2029"/>
      <c r="S319" s="2029"/>
      <c r="T319" s="2029"/>
      <c r="U319" s="2029"/>
      <c r="V319" s="2029"/>
      <c r="W319" s="2029"/>
      <c r="X319" s="2029"/>
      <c r="Y319" s="2029"/>
      <c r="Z319" s="2029"/>
      <c r="AA319" s="2029"/>
      <c r="AB319" s="2029"/>
      <c r="AC319" s="2029"/>
      <c r="AD319" s="2029"/>
      <c r="AE319" s="2029"/>
      <c r="AF319" s="2029"/>
      <c r="AG319" s="2029"/>
      <c r="AH319" s="2029"/>
      <c r="AI319" s="2029"/>
      <c r="AJ319" s="2029"/>
      <c r="AK319" s="2029"/>
      <c r="AL319" s="2029"/>
      <c r="AM319" s="2029"/>
      <c r="AN319" s="2029"/>
      <c r="AO319" s="2029"/>
      <c r="AP319" s="2029"/>
      <c r="AQ319" s="2029"/>
      <c r="AR319" s="2029"/>
      <c r="AS319" s="2029"/>
      <c r="AT319" s="2029"/>
      <c r="AU319" s="2029"/>
      <c r="AV319" s="2029"/>
      <c r="AW319" s="2029"/>
      <c r="AX319" s="2029"/>
      <c r="AY319" s="2029"/>
      <c r="AZ319" s="2029"/>
      <c r="BA319" s="2027"/>
      <c r="BB319" s="2030"/>
    </row>
    <row r="320" spans="1:54" s="2076" customFormat="1" ht="30" customHeight="1">
      <c r="A320" s="2026"/>
      <c r="B320" s="2027"/>
      <c r="C320" s="2028"/>
      <c r="D320" s="2029"/>
      <c r="E320" s="2029"/>
      <c r="F320" s="2029"/>
      <c r="G320" s="2029"/>
      <c r="H320" s="2029"/>
      <c r="I320" s="2029"/>
      <c r="J320" s="2029"/>
      <c r="K320" s="2029"/>
      <c r="L320" s="2029"/>
      <c r="M320" s="2029"/>
      <c r="N320" s="2029"/>
      <c r="O320" s="2029"/>
      <c r="P320" s="2027"/>
      <c r="Q320" s="2029"/>
      <c r="R320" s="2029"/>
      <c r="S320" s="2029"/>
      <c r="T320" s="2029"/>
      <c r="U320" s="2029"/>
      <c r="V320" s="2029"/>
      <c r="W320" s="2029"/>
      <c r="X320" s="2029"/>
      <c r="Y320" s="2029"/>
      <c r="Z320" s="2029"/>
      <c r="AA320" s="2029"/>
      <c r="AB320" s="2029"/>
      <c r="AC320" s="2029"/>
      <c r="AD320" s="2029"/>
      <c r="AE320" s="2029"/>
      <c r="AF320" s="2029"/>
      <c r="AG320" s="2029"/>
      <c r="AH320" s="2029"/>
      <c r="AI320" s="2029"/>
      <c r="AJ320" s="2029"/>
      <c r="AK320" s="2029"/>
      <c r="AL320" s="2029"/>
      <c r="AM320" s="2029"/>
      <c r="AN320" s="2029"/>
      <c r="AO320" s="2029"/>
      <c r="AP320" s="2029"/>
      <c r="AQ320" s="2029"/>
      <c r="AR320" s="2029"/>
      <c r="AS320" s="2029"/>
      <c r="AT320" s="2029"/>
      <c r="AU320" s="2029"/>
      <c r="AV320" s="2029"/>
      <c r="AW320" s="2029"/>
      <c r="AX320" s="2029"/>
      <c r="AY320" s="2029"/>
      <c r="AZ320" s="2029"/>
      <c r="BA320" s="2027"/>
      <c r="BB320" s="2030"/>
    </row>
    <row r="321" spans="1:54" s="2060" customFormat="1" ht="30" customHeight="1">
      <c r="A321" s="2026"/>
      <c r="B321" s="2027"/>
      <c r="C321" s="2028"/>
      <c r="D321" s="2029"/>
      <c r="E321" s="2029"/>
      <c r="F321" s="2029"/>
      <c r="G321" s="2029"/>
      <c r="H321" s="2029"/>
      <c r="I321" s="2029"/>
      <c r="J321" s="2029"/>
      <c r="K321" s="2029"/>
      <c r="L321" s="2029"/>
      <c r="M321" s="2029"/>
      <c r="N321" s="2029"/>
      <c r="O321" s="2029"/>
      <c r="P321" s="2027"/>
      <c r="Q321" s="2029"/>
      <c r="R321" s="2029"/>
      <c r="S321" s="2029"/>
      <c r="T321" s="2029"/>
      <c r="U321" s="2029"/>
      <c r="V321" s="2029"/>
      <c r="W321" s="2029"/>
      <c r="X321" s="2029"/>
      <c r="Y321" s="2029"/>
      <c r="Z321" s="2029"/>
      <c r="AA321" s="2029"/>
      <c r="AB321" s="2029"/>
      <c r="AC321" s="2029"/>
      <c r="AD321" s="2029"/>
      <c r="AE321" s="2029"/>
      <c r="AF321" s="2029"/>
      <c r="AG321" s="2029"/>
      <c r="AH321" s="2029"/>
      <c r="AI321" s="2029"/>
      <c r="AJ321" s="2029"/>
      <c r="AK321" s="2029"/>
      <c r="AL321" s="2029"/>
      <c r="AM321" s="2029"/>
      <c r="AN321" s="2029"/>
      <c r="AO321" s="2029"/>
      <c r="AP321" s="2029"/>
      <c r="AQ321" s="2029"/>
      <c r="AR321" s="2029"/>
      <c r="AS321" s="2029"/>
      <c r="AT321" s="2029"/>
      <c r="AU321" s="2029"/>
      <c r="AV321" s="2029"/>
      <c r="AW321" s="2029"/>
      <c r="AX321" s="2029"/>
      <c r="AY321" s="2029"/>
      <c r="AZ321" s="2029"/>
      <c r="BA321" s="2027"/>
      <c r="BB321" s="2030"/>
    </row>
    <row r="322" spans="1:54" s="2060" customFormat="1" ht="30" customHeight="1">
      <c r="A322" s="2026"/>
      <c r="B322" s="2027"/>
      <c r="C322" s="2028"/>
      <c r="D322" s="2029"/>
      <c r="E322" s="2029"/>
      <c r="F322" s="2029"/>
      <c r="G322" s="2029"/>
      <c r="H322" s="2029"/>
      <c r="I322" s="2029"/>
      <c r="J322" s="2029"/>
      <c r="K322" s="2029"/>
      <c r="L322" s="2029"/>
      <c r="M322" s="2029"/>
      <c r="N322" s="2029"/>
      <c r="O322" s="2029"/>
      <c r="P322" s="2027"/>
      <c r="Q322" s="2029"/>
      <c r="R322" s="2029"/>
      <c r="S322" s="2029"/>
      <c r="T322" s="2029"/>
      <c r="U322" s="2029"/>
      <c r="V322" s="2029"/>
      <c r="W322" s="2029"/>
      <c r="X322" s="2029"/>
      <c r="Y322" s="2029"/>
      <c r="Z322" s="2029"/>
      <c r="AA322" s="2029"/>
      <c r="AB322" s="2029"/>
      <c r="AC322" s="2029"/>
      <c r="AD322" s="2029"/>
      <c r="AE322" s="2029"/>
      <c r="AF322" s="2029"/>
      <c r="AG322" s="2029"/>
      <c r="AH322" s="2029"/>
      <c r="AI322" s="2029"/>
      <c r="AJ322" s="2029"/>
      <c r="AK322" s="2029"/>
      <c r="AL322" s="2029"/>
      <c r="AM322" s="2029"/>
      <c r="AN322" s="2029"/>
      <c r="AO322" s="2029"/>
      <c r="AP322" s="2029"/>
      <c r="AQ322" s="2029"/>
      <c r="AR322" s="2029"/>
      <c r="AS322" s="2029"/>
      <c r="AT322" s="2029"/>
      <c r="AU322" s="2029"/>
      <c r="AV322" s="2029"/>
      <c r="AW322" s="2029"/>
      <c r="AX322" s="2029"/>
      <c r="AY322" s="2029"/>
      <c r="AZ322" s="2029"/>
      <c r="BA322" s="2027"/>
      <c r="BB322" s="2030"/>
    </row>
    <row r="323" spans="1:54" s="2076" customFormat="1" ht="30" customHeight="1">
      <c r="A323" s="2026"/>
      <c r="B323" s="2027"/>
      <c r="C323" s="2028"/>
      <c r="D323" s="2029"/>
      <c r="E323" s="2029"/>
      <c r="F323" s="2029"/>
      <c r="G323" s="2029"/>
      <c r="H323" s="2029"/>
      <c r="I323" s="2029"/>
      <c r="J323" s="2029"/>
      <c r="K323" s="2029"/>
      <c r="L323" s="2029"/>
      <c r="M323" s="2029"/>
      <c r="N323" s="2029"/>
      <c r="O323" s="2029"/>
      <c r="P323" s="2027"/>
      <c r="Q323" s="2029"/>
      <c r="R323" s="2029"/>
      <c r="S323" s="2029"/>
      <c r="T323" s="2029"/>
      <c r="U323" s="2029"/>
      <c r="V323" s="2029"/>
      <c r="W323" s="2029"/>
      <c r="X323" s="2029"/>
      <c r="Y323" s="2029"/>
      <c r="Z323" s="2029"/>
      <c r="AA323" s="2029"/>
      <c r="AB323" s="2029"/>
      <c r="AC323" s="2029"/>
      <c r="AD323" s="2029"/>
      <c r="AE323" s="2029"/>
      <c r="AF323" s="2029"/>
      <c r="AG323" s="2029"/>
      <c r="AH323" s="2029"/>
      <c r="AI323" s="2029"/>
      <c r="AJ323" s="2029"/>
      <c r="AK323" s="2029"/>
      <c r="AL323" s="2029"/>
      <c r="AM323" s="2029"/>
      <c r="AN323" s="2029"/>
      <c r="AO323" s="2029"/>
      <c r="AP323" s="2029"/>
      <c r="AQ323" s="2029"/>
      <c r="AR323" s="2029"/>
      <c r="AS323" s="2029"/>
      <c r="AT323" s="2029"/>
      <c r="AU323" s="2029"/>
      <c r="AV323" s="2029"/>
      <c r="AW323" s="2029"/>
      <c r="AX323" s="2029"/>
      <c r="AY323" s="2029"/>
      <c r="AZ323" s="2029"/>
      <c r="BA323" s="2027"/>
      <c r="BB323" s="2030"/>
    </row>
    <row r="324" spans="1:54" s="2060" customFormat="1" ht="30" customHeight="1">
      <c r="A324" s="2026"/>
      <c r="B324" s="2027"/>
      <c r="C324" s="2028"/>
      <c r="D324" s="2029"/>
      <c r="E324" s="2029"/>
      <c r="F324" s="2029"/>
      <c r="G324" s="2029"/>
      <c r="H324" s="2029"/>
      <c r="I324" s="2029"/>
      <c r="J324" s="2029"/>
      <c r="K324" s="2029"/>
      <c r="L324" s="2029"/>
      <c r="M324" s="2029"/>
      <c r="N324" s="2029"/>
      <c r="O324" s="2029"/>
      <c r="P324" s="2027"/>
      <c r="Q324" s="2029"/>
      <c r="R324" s="2029"/>
      <c r="S324" s="2029"/>
      <c r="T324" s="2029"/>
      <c r="U324" s="2029"/>
      <c r="V324" s="2029"/>
      <c r="W324" s="2029"/>
      <c r="X324" s="2029"/>
      <c r="Y324" s="2029"/>
      <c r="Z324" s="2029"/>
      <c r="AA324" s="2029"/>
      <c r="AB324" s="2029"/>
      <c r="AC324" s="2029"/>
      <c r="AD324" s="2029"/>
      <c r="AE324" s="2029"/>
      <c r="AF324" s="2029"/>
      <c r="AG324" s="2029"/>
      <c r="AH324" s="2029"/>
      <c r="AI324" s="2029"/>
      <c r="AJ324" s="2029"/>
      <c r="AK324" s="2029"/>
      <c r="AL324" s="2029"/>
      <c r="AM324" s="2029"/>
      <c r="AN324" s="2029"/>
      <c r="AO324" s="2029"/>
      <c r="AP324" s="2029"/>
      <c r="AQ324" s="2029"/>
      <c r="AR324" s="2029"/>
      <c r="AS324" s="2029"/>
      <c r="AT324" s="2029"/>
      <c r="AU324" s="2029"/>
      <c r="AV324" s="2029"/>
      <c r="AW324" s="2029"/>
      <c r="AX324" s="2029"/>
      <c r="AY324" s="2029"/>
      <c r="AZ324" s="2029"/>
      <c r="BA324" s="2027"/>
      <c r="BB324" s="2030"/>
    </row>
    <row r="325" spans="1:54" s="2060" customFormat="1" ht="30" customHeight="1">
      <c r="A325" s="2026"/>
      <c r="B325" s="2027"/>
      <c r="C325" s="2028"/>
      <c r="D325" s="2029"/>
      <c r="E325" s="2029"/>
      <c r="F325" s="2029"/>
      <c r="G325" s="2029"/>
      <c r="H325" s="2029"/>
      <c r="I325" s="2029"/>
      <c r="J325" s="2029"/>
      <c r="K325" s="2029"/>
      <c r="L325" s="2029"/>
      <c r="M325" s="2029"/>
      <c r="N325" s="2029"/>
      <c r="O325" s="2029"/>
      <c r="P325" s="2027"/>
      <c r="Q325" s="2029"/>
      <c r="R325" s="2029"/>
      <c r="S325" s="2029"/>
      <c r="T325" s="2029"/>
      <c r="U325" s="2029"/>
      <c r="V325" s="2029"/>
      <c r="W325" s="2029"/>
      <c r="X325" s="2029"/>
      <c r="Y325" s="2029"/>
      <c r="Z325" s="2029"/>
      <c r="AA325" s="2029"/>
      <c r="AB325" s="2029"/>
      <c r="AC325" s="2029"/>
      <c r="AD325" s="2029"/>
      <c r="AE325" s="2029"/>
      <c r="AF325" s="2029"/>
      <c r="AG325" s="2029"/>
      <c r="AH325" s="2029"/>
      <c r="AI325" s="2029"/>
      <c r="AJ325" s="2029"/>
      <c r="AK325" s="2029"/>
      <c r="AL325" s="2029"/>
      <c r="AM325" s="2029"/>
      <c r="AN325" s="2029"/>
      <c r="AO325" s="2029"/>
      <c r="AP325" s="2029"/>
      <c r="AQ325" s="2029"/>
      <c r="AR325" s="2029"/>
      <c r="AS325" s="2029"/>
      <c r="AT325" s="2029"/>
      <c r="AU325" s="2029"/>
      <c r="AV325" s="2029"/>
      <c r="AW325" s="2029"/>
      <c r="AX325" s="2029"/>
      <c r="AY325" s="2029"/>
      <c r="AZ325" s="2029"/>
      <c r="BA325" s="2027"/>
      <c r="BB325" s="2030"/>
    </row>
    <row r="326" spans="1:54" s="2076" customFormat="1" ht="30" customHeight="1">
      <c r="A326" s="2026"/>
      <c r="B326" s="2027"/>
      <c r="C326" s="2028"/>
      <c r="D326" s="2029"/>
      <c r="E326" s="2029"/>
      <c r="F326" s="2029"/>
      <c r="G326" s="2029"/>
      <c r="H326" s="2029"/>
      <c r="I326" s="2029"/>
      <c r="J326" s="2029"/>
      <c r="K326" s="2029"/>
      <c r="L326" s="2029"/>
      <c r="M326" s="2029"/>
      <c r="N326" s="2029"/>
      <c r="O326" s="2029"/>
      <c r="P326" s="2027"/>
      <c r="Q326" s="2029"/>
      <c r="R326" s="2029"/>
      <c r="S326" s="2029"/>
      <c r="T326" s="2029"/>
      <c r="U326" s="2029"/>
      <c r="V326" s="2029"/>
      <c r="W326" s="2029"/>
      <c r="X326" s="2029"/>
      <c r="Y326" s="2029"/>
      <c r="Z326" s="2029"/>
      <c r="AA326" s="2029"/>
      <c r="AB326" s="2029"/>
      <c r="AC326" s="2029"/>
      <c r="AD326" s="2029"/>
      <c r="AE326" s="2029"/>
      <c r="AF326" s="2029"/>
      <c r="AG326" s="2029"/>
      <c r="AH326" s="2029"/>
      <c r="AI326" s="2029"/>
      <c r="AJ326" s="2029"/>
      <c r="AK326" s="2029"/>
      <c r="AL326" s="2029"/>
      <c r="AM326" s="2029"/>
      <c r="AN326" s="2029"/>
      <c r="AO326" s="2029"/>
      <c r="AP326" s="2029"/>
      <c r="AQ326" s="2029"/>
      <c r="AR326" s="2029"/>
      <c r="AS326" s="2029"/>
      <c r="AT326" s="2029"/>
      <c r="AU326" s="2029"/>
      <c r="AV326" s="2029"/>
      <c r="AW326" s="2029"/>
      <c r="AX326" s="2029"/>
      <c r="AY326" s="2029"/>
      <c r="AZ326" s="2029"/>
      <c r="BA326" s="2027"/>
      <c r="BB326" s="2030"/>
    </row>
    <row r="327" spans="1:54" s="2060" customFormat="1" ht="30" customHeight="1">
      <c r="A327" s="2026"/>
      <c r="B327" s="2027"/>
      <c r="C327" s="2028"/>
      <c r="D327" s="2029"/>
      <c r="E327" s="2029"/>
      <c r="F327" s="2029"/>
      <c r="G327" s="2029"/>
      <c r="H327" s="2029"/>
      <c r="I327" s="2029"/>
      <c r="J327" s="2029"/>
      <c r="K327" s="2029"/>
      <c r="L327" s="2029"/>
      <c r="M327" s="2029"/>
      <c r="N327" s="2029"/>
      <c r="O327" s="2029"/>
      <c r="P327" s="2027"/>
      <c r="Q327" s="2029"/>
      <c r="R327" s="2029"/>
      <c r="S327" s="2029"/>
      <c r="T327" s="2029"/>
      <c r="U327" s="2029"/>
      <c r="V327" s="2029"/>
      <c r="W327" s="2029"/>
      <c r="X327" s="2029"/>
      <c r="Y327" s="2029"/>
      <c r="Z327" s="2029"/>
      <c r="AA327" s="2029"/>
      <c r="AB327" s="2029"/>
      <c r="AC327" s="2029"/>
      <c r="AD327" s="2029"/>
      <c r="AE327" s="2029"/>
      <c r="AF327" s="2029"/>
      <c r="AG327" s="2029"/>
      <c r="AH327" s="2029"/>
      <c r="AI327" s="2029"/>
      <c r="AJ327" s="2029"/>
      <c r="AK327" s="2029"/>
      <c r="AL327" s="2029"/>
      <c r="AM327" s="2029"/>
      <c r="AN327" s="2029"/>
      <c r="AO327" s="2029"/>
      <c r="AP327" s="2029"/>
      <c r="AQ327" s="2029"/>
      <c r="AR327" s="2029"/>
      <c r="AS327" s="2029"/>
      <c r="AT327" s="2029"/>
      <c r="AU327" s="2029"/>
      <c r="AV327" s="2029"/>
      <c r="AW327" s="2029"/>
      <c r="AX327" s="2029"/>
      <c r="AY327" s="2029"/>
      <c r="AZ327" s="2029"/>
      <c r="BA327" s="2027"/>
      <c r="BB327" s="2030"/>
    </row>
    <row r="328" spans="1:54" s="2060" customFormat="1" ht="30" customHeight="1">
      <c r="A328" s="2026"/>
      <c r="B328" s="2027"/>
      <c r="C328" s="2028"/>
      <c r="D328" s="2029"/>
      <c r="E328" s="2029"/>
      <c r="F328" s="2029"/>
      <c r="G328" s="2029"/>
      <c r="H328" s="2029"/>
      <c r="I328" s="2029"/>
      <c r="J328" s="2029"/>
      <c r="K328" s="2029"/>
      <c r="L328" s="2029"/>
      <c r="M328" s="2029"/>
      <c r="N328" s="2029"/>
      <c r="O328" s="2029"/>
      <c r="P328" s="2027"/>
      <c r="Q328" s="2029"/>
      <c r="R328" s="2029"/>
      <c r="S328" s="2029"/>
      <c r="T328" s="2029"/>
      <c r="U328" s="2029"/>
      <c r="V328" s="2029"/>
      <c r="W328" s="2029"/>
      <c r="X328" s="2029"/>
      <c r="Y328" s="2029"/>
      <c r="Z328" s="2029"/>
      <c r="AA328" s="2029"/>
      <c r="AB328" s="2029"/>
      <c r="AC328" s="2029"/>
      <c r="AD328" s="2029"/>
      <c r="AE328" s="2029"/>
      <c r="AF328" s="2029"/>
      <c r="AG328" s="2029"/>
      <c r="AH328" s="2029"/>
      <c r="AI328" s="2029"/>
      <c r="AJ328" s="2029"/>
      <c r="AK328" s="2029"/>
      <c r="AL328" s="2029"/>
      <c r="AM328" s="2029"/>
      <c r="AN328" s="2029"/>
      <c r="AO328" s="2029"/>
      <c r="AP328" s="2029"/>
      <c r="AQ328" s="2029"/>
      <c r="AR328" s="2029"/>
      <c r="AS328" s="2029"/>
      <c r="AT328" s="2029"/>
      <c r="AU328" s="2029"/>
      <c r="AV328" s="2029"/>
      <c r="AW328" s="2029"/>
      <c r="AX328" s="2029"/>
      <c r="AY328" s="2029"/>
      <c r="AZ328" s="2029"/>
      <c r="BA328" s="2027"/>
      <c r="BB328" s="2030"/>
    </row>
    <row r="329" spans="1:54" s="2076" customFormat="1">
      <c r="A329" s="2026"/>
      <c r="B329" s="2027"/>
      <c r="C329" s="2028"/>
      <c r="D329" s="2029"/>
      <c r="E329" s="2029"/>
      <c r="F329" s="2029"/>
      <c r="G329" s="2029"/>
      <c r="H329" s="2029"/>
      <c r="I329" s="2029"/>
      <c r="J329" s="2029"/>
      <c r="K329" s="2029"/>
      <c r="L329" s="2029"/>
      <c r="M329" s="2029"/>
      <c r="N329" s="2029"/>
      <c r="O329" s="2029"/>
      <c r="P329" s="2027"/>
      <c r="Q329" s="2029"/>
      <c r="R329" s="2029"/>
      <c r="S329" s="2029"/>
      <c r="T329" s="2029"/>
      <c r="U329" s="2029"/>
      <c r="V329" s="2029"/>
      <c r="W329" s="2029"/>
      <c r="X329" s="2029"/>
      <c r="Y329" s="2029"/>
      <c r="Z329" s="2029"/>
      <c r="AA329" s="2029"/>
      <c r="AB329" s="2029"/>
      <c r="AC329" s="2029"/>
      <c r="AD329" s="2029"/>
      <c r="AE329" s="2029"/>
      <c r="AF329" s="2029"/>
      <c r="AG329" s="2029"/>
      <c r="AH329" s="2029"/>
      <c r="AI329" s="2029"/>
      <c r="AJ329" s="2029"/>
      <c r="AK329" s="2029"/>
      <c r="AL329" s="2029"/>
      <c r="AM329" s="2029"/>
      <c r="AN329" s="2029"/>
      <c r="AO329" s="2029"/>
      <c r="AP329" s="2029"/>
      <c r="AQ329" s="2029"/>
      <c r="AR329" s="2029"/>
      <c r="AS329" s="2029"/>
      <c r="AT329" s="2029"/>
      <c r="AU329" s="2029"/>
      <c r="AV329" s="2029"/>
      <c r="AW329" s="2029"/>
      <c r="AX329" s="2029"/>
      <c r="AY329" s="2029"/>
      <c r="AZ329" s="2029"/>
      <c r="BA329" s="2027"/>
      <c r="BB329" s="2030"/>
    </row>
    <row r="330" spans="1:54" s="2076" customFormat="1" ht="30" customHeight="1">
      <c r="A330" s="2026"/>
      <c r="B330" s="2027"/>
      <c r="C330" s="2028"/>
      <c r="D330" s="2029"/>
      <c r="E330" s="2029"/>
      <c r="F330" s="2029"/>
      <c r="G330" s="2029"/>
      <c r="H330" s="2029"/>
      <c r="I330" s="2029"/>
      <c r="J330" s="2029"/>
      <c r="K330" s="2029"/>
      <c r="L330" s="2029"/>
      <c r="M330" s="2029"/>
      <c r="N330" s="2029"/>
      <c r="O330" s="2029"/>
      <c r="P330" s="2027"/>
      <c r="Q330" s="2029"/>
      <c r="R330" s="2029"/>
      <c r="S330" s="2029"/>
      <c r="T330" s="2029"/>
      <c r="U330" s="2029"/>
      <c r="V330" s="2029"/>
      <c r="W330" s="2029"/>
      <c r="X330" s="2029"/>
      <c r="Y330" s="2029"/>
      <c r="Z330" s="2029"/>
      <c r="AA330" s="2029"/>
      <c r="AB330" s="2029"/>
      <c r="AC330" s="2029"/>
      <c r="AD330" s="2029"/>
      <c r="AE330" s="2029"/>
      <c r="AF330" s="2029"/>
      <c r="AG330" s="2029"/>
      <c r="AH330" s="2029"/>
      <c r="AI330" s="2029"/>
      <c r="AJ330" s="2029"/>
      <c r="AK330" s="2029"/>
      <c r="AL330" s="2029"/>
      <c r="AM330" s="2029"/>
      <c r="AN330" s="2029"/>
      <c r="AO330" s="2029"/>
      <c r="AP330" s="2029"/>
      <c r="AQ330" s="2029"/>
      <c r="AR330" s="2029"/>
      <c r="AS330" s="2029"/>
      <c r="AT330" s="2029"/>
      <c r="AU330" s="2029"/>
      <c r="AV330" s="2029"/>
      <c r="AW330" s="2029"/>
      <c r="AX330" s="2029"/>
      <c r="AY330" s="2029"/>
      <c r="AZ330" s="2029"/>
      <c r="BA330" s="2027"/>
      <c r="BB330" s="2030"/>
    </row>
    <row r="331" spans="1:54" s="2060" customFormat="1" ht="30" customHeight="1">
      <c r="A331" s="2026"/>
      <c r="B331" s="2027"/>
      <c r="C331" s="2028"/>
      <c r="D331" s="2029"/>
      <c r="E331" s="2029"/>
      <c r="F331" s="2029"/>
      <c r="G331" s="2029"/>
      <c r="H331" s="2029"/>
      <c r="I331" s="2029"/>
      <c r="J331" s="2029"/>
      <c r="K331" s="2029"/>
      <c r="L331" s="2029"/>
      <c r="M331" s="2029"/>
      <c r="N331" s="2029"/>
      <c r="O331" s="2029"/>
      <c r="P331" s="2027"/>
      <c r="Q331" s="2029"/>
      <c r="R331" s="2029"/>
      <c r="S331" s="2029"/>
      <c r="T331" s="2029"/>
      <c r="U331" s="2029"/>
      <c r="V331" s="2029"/>
      <c r="W331" s="2029"/>
      <c r="X331" s="2029"/>
      <c r="Y331" s="2029"/>
      <c r="Z331" s="2029"/>
      <c r="AA331" s="2029"/>
      <c r="AB331" s="2029"/>
      <c r="AC331" s="2029"/>
      <c r="AD331" s="2029"/>
      <c r="AE331" s="2029"/>
      <c r="AF331" s="2029"/>
      <c r="AG331" s="2029"/>
      <c r="AH331" s="2029"/>
      <c r="AI331" s="2029"/>
      <c r="AJ331" s="2029"/>
      <c r="AK331" s="2029"/>
      <c r="AL331" s="2029"/>
      <c r="AM331" s="2029"/>
      <c r="AN331" s="2029"/>
      <c r="AO331" s="2029"/>
      <c r="AP331" s="2029"/>
      <c r="AQ331" s="2029"/>
      <c r="AR331" s="2029"/>
      <c r="AS331" s="2029"/>
      <c r="AT331" s="2029"/>
      <c r="AU331" s="2029"/>
      <c r="AV331" s="2029"/>
      <c r="AW331" s="2029"/>
      <c r="AX331" s="2029"/>
      <c r="AY331" s="2029"/>
      <c r="AZ331" s="2029"/>
      <c r="BA331" s="2027"/>
      <c r="BB331" s="2030"/>
    </row>
    <row r="332" spans="1:54" s="2060" customFormat="1" ht="30" customHeight="1">
      <c r="A332" s="2026"/>
      <c r="B332" s="2027"/>
      <c r="C332" s="2028"/>
      <c r="D332" s="2029"/>
      <c r="E332" s="2029"/>
      <c r="F332" s="2029"/>
      <c r="G332" s="2029"/>
      <c r="H332" s="2029"/>
      <c r="I332" s="2029"/>
      <c r="J332" s="2029"/>
      <c r="K332" s="2029"/>
      <c r="L332" s="2029"/>
      <c r="M332" s="2029"/>
      <c r="N332" s="2029"/>
      <c r="O332" s="2029"/>
      <c r="P332" s="2027"/>
      <c r="Q332" s="2029"/>
      <c r="R332" s="2029"/>
      <c r="S332" s="2029"/>
      <c r="T332" s="2029"/>
      <c r="U332" s="2029"/>
      <c r="V332" s="2029"/>
      <c r="W332" s="2029"/>
      <c r="X332" s="2029"/>
      <c r="Y332" s="2029"/>
      <c r="Z332" s="2029"/>
      <c r="AA332" s="2029"/>
      <c r="AB332" s="2029"/>
      <c r="AC332" s="2029"/>
      <c r="AD332" s="2029"/>
      <c r="AE332" s="2029"/>
      <c r="AF332" s="2029"/>
      <c r="AG332" s="2029"/>
      <c r="AH332" s="2029"/>
      <c r="AI332" s="2029"/>
      <c r="AJ332" s="2029"/>
      <c r="AK332" s="2029"/>
      <c r="AL332" s="2029"/>
      <c r="AM332" s="2029"/>
      <c r="AN332" s="2029"/>
      <c r="AO332" s="2029"/>
      <c r="AP332" s="2029"/>
      <c r="AQ332" s="2029"/>
      <c r="AR332" s="2029"/>
      <c r="AS332" s="2029"/>
      <c r="AT332" s="2029"/>
      <c r="AU332" s="2029"/>
      <c r="AV332" s="2029"/>
      <c r="AW332" s="2029"/>
      <c r="AX332" s="2029"/>
      <c r="AY332" s="2029"/>
      <c r="AZ332" s="2029"/>
      <c r="BA332" s="2027"/>
      <c r="BB332" s="2030"/>
    </row>
    <row r="333" spans="1:54" s="2060" customFormat="1" ht="30" customHeight="1">
      <c r="A333" s="2026"/>
      <c r="B333" s="2027"/>
      <c r="C333" s="2028"/>
      <c r="D333" s="2029"/>
      <c r="E333" s="2029"/>
      <c r="F333" s="2029"/>
      <c r="G333" s="2029"/>
      <c r="H333" s="2029"/>
      <c r="I333" s="2029"/>
      <c r="J333" s="2029"/>
      <c r="K333" s="2029"/>
      <c r="L333" s="2029"/>
      <c r="M333" s="2029"/>
      <c r="N333" s="2029"/>
      <c r="O333" s="2029"/>
      <c r="P333" s="2027"/>
      <c r="Q333" s="2029"/>
      <c r="R333" s="2029"/>
      <c r="S333" s="2029"/>
      <c r="T333" s="2029"/>
      <c r="U333" s="2029"/>
      <c r="V333" s="2029"/>
      <c r="W333" s="2029"/>
      <c r="X333" s="2029"/>
      <c r="Y333" s="2029"/>
      <c r="Z333" s="2029"/>
      <c r="AA333" s="2029"/>
      <c r="AB333" s="2029"/>
      <c r="AC333" s="2029"/>
      <c r="AD333" s="2029"/>
      <c r="AE333" s="2029"/>
      <c r="AF333" s="2029"/>
      <c r="AG333" s="2029"/>
      <c r="AH333" s="2029"/>
      <c r="AI333" s="2029"/>
      <c r="AJ333" s="2029"/>
      <c r="AK333" s="2029"/>
      <c r="AL333" s="2029"/>
      <c r="AM333" s="2029"/>
      <c r="AN333" s="2029"/>
      <c r="AO333" s="2029"/>
      <c r="AP333" s="2029"/>
      <c r="AQ333" s="2029"/>
      <c r="AR333" s="2029"/>
      <c r="AS333" s="2029"/>
      <c r="AT333" s="2029"/>
      <c r="AU333" s="2029"/>
      <c r="AV333" s="2029"/>
      <c r="AW333" s="2029"/>
      <c r="AX333" s="2029"/>
      <c r="AY333" s="2029"/>
      <c r="AZ333" s="2029"/>
      <c r="BA333" s="2027"/>
      <c r="BB333" s="2030"/>
    </row>
    <row r="334" spans="1:54" s="2060" customFormat="1" ht="30" customHeight="1">
      <c r="A334" s="2026"/>
      <c r="B334" s="2027"/>
      <c r="C334" s="2028"/>
      <c r="D334" s="2029"/>
      <c r="E334" s="2029"/>
      <c r="F334" s="2029"/>
      <c r="G334" s="2029"/>
      <c r="H334" s="2029"/>
      <c r="I334" s="2029"/>
      <c r="J334" s="2029"/>
      <c r="K334" s="2029"/>
      <c r="L334" s="2029"/>
      <c r="M334" s="2029"/>
      <c r="N334" s="2029"/>
      <c r="O334" s="2029"/>
      <c r="P334" s="2027"/>
      <c r="Q334" s="2029"/>
      <c r="R334" s="2029"/>
      <c r="S334" s="2029"/>
      <c r="T334" s="2029"/>
      <c r="U334" s="2029"/>
      <c r="V334" s="2029"/>
      <c r="W334" s="2029"/>
      <c r="X334" s="2029"/>
      <c r="Y334" s="2029"/>
      <c r="Z334" s="2029"/>
      <c r="AA334" s="2029"/>
      <c r="AB334" s="2029"/>
      <c r="AC334" s="2029"/>
      <c r="AD334" s="2029"/>
      <c r="AE334" s="2029"/>
      <c r="AF334" s="2029"/>
      <c r="AG334" s="2029"/>
      <c r="AH334" s="2029"/>
      <c r="AI334" s="2029"/>
      <c r="AJ334" s="2029"/>
      <c r="AK334" s="2029"/>
      <c r="AL334" s="2029"/>
      <c r="AM334" s="2029"/>
      <c r="AN334" s="2029"/>
      <c r="AO334" s="2029"/>
      <c r="AP334" s="2029"/>
      <c r="AQ334" s="2029"/>
      <c r="AR334" s="2029"/>
      <c r="AS334" s="2029"/>
      <c r="AT334" s="2029"/>
      <c r="AU334" s="2029"/>
      <c r="AV334" s="2029"/>
      <c r="AW334" s="2029"/>
      <c r="AX334" s="2029"/>
      <c r="AY334" s="2029"/>
      <c r="AZ334" s="2029"/>
      <c r="BA334" s="2027"/>
      <c r="BB334" s="2030"/>
    </row>
    <row r="335" spans="1:54" s="2060" customFormat="1" ht="30" customHeight="1">
      <c r="A335" s="2026"/>
      <c r="B335" s="2027"/>
      <c r="C335" s="2028"/>
      <c r="D335" s="2029"/>
      <c r="E335" s="2029"/>
      <c r="F335" s="2029"/>
      <c r="G335" s="2029"/>
      <c r="H335" s="2029"/>
      <c r="I335" s="2029"/>
      <c r="J335" s="2029"/>
      <c r="K335" s="2029"/>
      <c r="L335" s="2029"/>
      <c r="M335" s="2029"/>
      <c r="N335" s="2029"/>
      <c r="O335" s="2029"/>
      <c r="P335" s="2027"/>
      <c r="Q335" s="2029"/>
      <c r="R335" s="2029"/>
      <c r="S335" s="2029"/>
      <c r="T335" s="2029"/>
      <c r="U335" s="2029"/>
      <c r="V335" s="2029"/>
      <c r="W335" s="2029"/>
      <c r="X335" s="2029"/>
      <c r="Y335" s="2029"/>
      <c r="Z335" s="2029"/>
      <c r="AA335" s="2029"/>
      <c r="AB335" s="2029"/>
      <c r="AC335" s="2029"/>
      <c r="AD335" s="2029"/>
      <c r="AE335" s="2029"/>
      <c r="AF335" s="2029"/>
      <c r="AG335" s="2029"/>
      <c r="AH335" s="2029"/>
      <c r="AI335" s="2029"/>
      <c r="AJ335" s="2029"/>
      <c r="AK335" s="2029"/>
      <c r="AL335" s="2029"/>
      <c r="AM335" s="2029"/>
      <c r="AN335" s="2029"/>
      <c r="AO335" s="2029"/>
      <c r="AP335" s="2029"/>
      <c r="AQ335" s="2029"/>
      <c r="AR335" s="2029"/>
      <c r="AS335" s="2029"/>
      <c r="AT335" s="2029"/>
      <c r="AU335" s="2029"/>
      <c r="AV335" s="2029"/>
      <c r="AW335" s="2029"/>
      <c r="AX335" s="2029"/>
      <c r="AY335" s="2029"/>
      <c r="AZ335" s="2029"/>
      <c r="BA335" s="2027"/>
      <c r="BB335" s="2030"/>
    </row>
    <row r="336" spans="1:54" s="2060" customFormat="1" ht="30" customHeight="1">
      <c r="A336" s="2026"/>
      <c r="B336" s="2027"/>
      <c r="C336" s="2028"/>
      <c r="D336" s="2029"/>
      <c r="E336" s="2029"/>
      <c r="F336" s="2029"/>
      <c r="G336" s="2029"/>
      <c r="H336" s="2029"/>
      <c r="I336" s="2029"/>
      <c r="J336" s="2029"/>
      <c r="K336" s="2029"/>
      <c r="L336" s="2029"/>
      <c r="M336" s="2029"/>
      <c r="N336" s="2029"/>
      <c r="O336" s="2029"/>
      <c r="P336" s="2027"/>
      <c r="Q336" s="2029"/>
      <c r="R336" s="2029"/>
      <c r="S336" s="2029"/>
      <c r="T336" s="2029"/>
      <c r="U336" s="2029"/>
      <c r="V336" s="2029"/>
      <c r="W336" s="2029"/>
      <c r="X336" s="2029"/>
      <c r="Y336" s="2029"/>
      <c r="Z336" s="2029"/>
      <c r="AA336" s="2029"/>
      <c r="AB336" s="2029"/>
      <c r="AC336" s="2029"/>
      <c r="AD336" s="2029"/>
      <c r="AE336" s="2029"/>
      <c r="AF336" s="2029"/>
      <c r="AG336" s="2029"/>
      <c r="AH336" s="2029"/>
      <c r="AI336" s="2029"/>
      <c r="AJ336" s="2029"/>
      <c r="AK336" s="2029"/>
      <c r="AL336" s="2029"/>
      <c r="AM336" s="2029"/>
      <c r="AN336" s="2029"/>
      <c r="AO336" s="2029"/>
      <c r="AP336" s="2029"/>
      <c r="AQ336" s="2029"/>
      <c r="AR336" s="2029"/>
      <c r="AS336" s="2029"/>
      <c r="AT336" s="2029"/>
      <c r="AU336" s="2029"/>
      <c r="AV336" s="2029"/>
      <c r="AW336" s="2029"/>
      <c r="AX336" s="2029"/>
      <c r="AY336" s="2029"/>
      <c r="AZ336" s="2029"/>
      <c r="BA336" s="2027"/>
      <c r="BB336" s="2030"/>
    </row>
    <row r="337" spans="1:54" s="2060" customFormat="1" ht="30" customHeight="1">
      <c r="A337" s="2026"/>
      <c r="B337" s="2027"/>
      <c r="C337" s="2028"/>
      <c r="D337" s="2029"/>
      <c r="E337" s="2029"/>
      <c r="F337" s="2029"/>
      <c r="G337" s="2029"/>
      <c r="H337" s="2029"/>
      <c r="I337" s="2029"/>
      <c r="J337" s="2029"/>
      <c r="K337" s="2029"/>
      <c r="L337" s="2029"/>
      <c r="M337" s="2029"/>
      <c r="N337" s="2029"/>
      <c r="O337" s="2029"/>
      <c r="P337" s="2027"/>
      <c r="Q337" s="2029"/>
      <c r="R337" s="2029"/>
      <c r="S337" s="2029"/>
      <c r="T337" s="2029"/>
      <c r="U337" s="2029"/>
      <c r="V337" s="2029"/>
      <c r="W337" s="2029"/>
      <c r="X337" s="2029"/>
      <c r="Y337" s="2029"/>
      <c r="Z337" s="2029"/>
      <c r="AA337" s="2029"/>
      <c r="AB337" s="2029"/>
      <c r="AC337" s="2029"/>
      <c r="AD337" s="2029"/>
      <c r="AE337" s="2029"/>
      <c r="AF337" s="2029"/>
      <c r="AG337" s="2029"/>
      <c r="AH337" s="2029"/>
      <c r="AI337" s="2029"/>
      <c r="AJ337" s="2029"/>
      <c r="AK337" s="2029"/>
      <c r="AL337" s="2029"/>
      <c r="AM337" s="2029"/>
      <c r="AN337" s="2029"/>
      <c r="AO337" s="2029"/>
      <c r="AP337" s="2029"/>
      <c r="AQ337" s="2029"/>
      <c r="AR337" s="2029"/>
      <c r="AS337" s="2029"/>
      <c r="AT337" s="2029"/>
      <c r="AU337" s="2029"/>
      <c r="AV337" s="2029"/>
      <c r="AW337" s="2029"/>
      <c r="AX337" s="2029"/>
      <c r="AY337" s="2029"/>
      <c r="AZ337" s="2029"/>
      <c r="BA337" s="2027"/>
      <c r="BB337" s="2030"/>
    </row>
    <row r="338" spans="1:54" s="2060" customFormat="1" ht="30" customHeight="1">
      <c r="A338" s="2026"/>
      <c r="B338" s="2027"/>
      <c r="C338" s="2028"/>
      <c r="D338" s="2029"/>
      <c r="E338" s="2029"/>
      <c r="F338" s="2029"/>
      <c r="G338" s="2029"/>
      <c r="H338" s="2029"/>
      <c r="I338" s="2029"/>
      <c r="J338" s="2029"/>
      <c r="K338" s="2029"/>
      <c r="L338" s="2029"/>
      <c r="M338" s="2029"/>
      <c r="N338" s="2029"/>
      <c r="O338" s="2029"/>
      <c r="P338" s="2027"/>
      <c r="Q338" s="2029"/>
      <c r="R338" s="2029"/>
      <c r="S338" s="2029"/>
      <c r="T338" s="2029"/>
      <c r="U338" s="2029"/>
      <c r="V338" s="2029"/>
      <c r="W338" s="2029"/>
      <c r="X338" s="2029"/>
      <c r="Y338" s="2029"/>
      <c r="Z338" s="2029"/>
      <c r="AA338" s="2029"/>
      <c r="AB338" s="2029"/>
      <c r="AC338" s="2029"/>
      <c r="AD338" s="2029"/>
      <c r="AE338" s="2029"/>
      <c r="AF338" s="2029"/>
      <c r="AG338" s="2029"/>
      <c r="AH338" s="2029"/>
      <c r="AI338" s="2029"/>
      <c r="AJ338" s="2029"/>
      <c r="AK338" s="2029"/>
      <c r="AL338" s="2029"/>
      <c r="AM338" s="2029"/>
      <c r="AN338" s="2029"/>
      <c r="AO338" s="2029"/>
      <c r="AP338" s="2029"/>
      <c r="AQ338" s="2029"/>
      <c r="AR338" s="2029"/>
      <c r="AS338" s="2029"/>
      <c r="AT338" s="2029"/>
      <c r="AU338" s="2029"/>
      <c r="AV338" s="2029"/>
      <c r="AW338" s="2029"/>
      <c r="AX338" s="2029"/>
      <c r="AY338" s="2029"/>
      <c r="AZ338" s="2029"/>
      <c r="BA338" s="2027"/>
      <c r="BB338" s="2030"/>
    </row>
    <row r="339" spans="1:54" s="2076" customFormat="1" ht="30" customHeight="1">
      <c r="A339" s="2026"/>
      <c r="B339" s="2027"/>
      <c r="C339" s="2028"/>
      <c r="D339" s="2029"/>
      <c r="E339" s="2029"/>
      <c r="F339" s="2029"/>
      <c r="G339" s="2029"/>
      <c r="H339" s="2029"/>
      <c r="I339" s="2029"/>
      <c r="J339" s="2029"/>
      <c r="K339" s="2029"/>
      <c r="L339" s="2029"/>
      <c r="M339" s="2029"/>
      <c r="N339" s="2029"/>
      <c r="O339" s="2029"/>
      <c r="P339" s="2027"/>
      <c r="Q339" s="2029"/>
      <c r="R339" s="2029"/>
      <c r="S339" s="2029"/>
      <c r="T339" s="2029"/>
      <c r="U339" s="2029"/>
      <c r="V339" s="2029"/>
      <c r="W339" s="2029"/>
      <c r="X339" s="2029"/>
      <c r="Y339" s="2029"/>
      <c r="Z339" s="2029"/>
      <c r="AA339" s="2029"/>
      <c r="AB339" s="2029"/>
      <c r="AC339" s="2029"/>
      <c r="AD339" s="2029"/>
      <c r="AE339" s="2029"/>
      <c r="AF339" s="2029"/>
      <c r="AG339" s="2029"/>
      <c r="AH339" s="2029"/>
      <c r="AI339" s="2029"/>
      <c r="AJ339" s="2029"/>
      <c r="AK339" s="2029"/>
      <c r="AL339" s="2029"/>
      <c r="AM339" s="2029"/>
      <c r="AN339" s="2029"/>
      <c r="AO339" s="2029"/>
      <c r="AP339" s="2029"/>
      <c r="AQ339" s="2029"/>
      <c r="AR339" s="2029"/>
      <c r="AS339" s="2029"/>
      <c r="AT339" s="2029"/>
      <c r="AU339" s="2029"/>
      <c r="AV339" s="2029"/>
      <c r="AW339" s="2029"/>
      <c r="AX339" s="2029"/>
      <c r="AY339" s="2029"/>
      <c r="AZ339" s="2029"/>
      <c r="BA339" s="2027"/>
      <c r="BB339" s="2030"/>
    </row>
    <row r="340" spans="1:54" s="2060" customFormat="1" ht="30" customHeight="1">
      <c r="A340" s="2026"/>
      <c r="B340" s="2027"/>
      <c r="C340" s="2028"/>
      <c r="D340" s="2029"/>
      <c r="E340" s="2029"/>
      <c r="F340" s="2029"/>
      <c r="G340" s="2029"/>
      <c r="H340" s="2029"/>
      <c r="I340" s="2029"/>
      <c r="J340" s="2029"/>
      <c r="K340" s="2029"/>
      <c r="L340" s="2029"/>
      <c r="M340" s="2029"/>
      <c r="N340" s="2029"/>
      <c r="O340" s="2029"/>
      <c r="P340" s="2027"/>
      <c r="Q340" s="2029"/>
      <c r="R340" s="2029"/>
      <c r="S340" s="2029"/>
      <c r="T340" s="2029"/>
      <c r="U340" s="2029"/>
      <c r="V340" s="2029"/>
      <c r="W340" s="2029"/>
      <c r="X340" s="2029"/>
      <c r="Y340" s="2029"/>
      <c r="Z340" s="2029"/>
      <c r="AA340" s="2029"/>
      <c r="AB340" s="2029"/>
      <c r="AC340" s="2029"/>
      <c r="AD340" s="2029"/>
      <c r="AE340" s="2029"/>
      <c r="AF340" s="2029"/>
      <c r="AG340" s="2029"/>
      <c r="AH340" s="2029"/>
      <c r="AI340" s="2029"/>
      <c r="AJ340" s="2029"/>
      <c r="AK340" s="2029"/>
      <c r="AL340" s="2029"/>
      <c r="AM340" s="2029"/>
      <c r="AN340" s="2029"/>
      <c r="AO340" s="2029"/>
      <c r="AP340" s="2029"/>
      <c r="AQ340" s="2029"/>
      <c r="AR340" s="2029"/>
      <c r="AS340" s="2029"/>
      <c r="AT340" s="2029"/>
      <c r="AU340" s="2029"/>
      <c r="AV340" s="2029"/>
      <c r="AW340" s="2029"/>
      <c r="AX340" s="2029"/>
      <c r="AY340" s="2029"/>
      <c r="AZ340" s="2029"/>
      <c r="BA340" s="2027"/>
      <c r="BB340" s="2030"/>
    </row>
    <row r="341" spans="1:54" s="2060" customFormat="1" ht="30" customHeight="1">
      <c r="A341" s="2026"/>
      <c r="B341" s="2027"/>
      <c r="C341" s="2028"/>
      <c r="D341" s="2029"/>
      <c r="E341" s="2029"/>
      <c r="F341" s="2029"/>
      <c r="G341" s="2029"/>
      <c r="H341" s="2029"/>
      <c r="I341" s="2029"/>
      <c r="J341" s="2029"/>
      <c r="K341" s="2029"/>
      <c r="L341" s="2029"/>
      <c r="M341" s="2029"/>
      <c r="N341" s="2029"/>
      <c r="O341" s="2029"/>
      <c r="P341" s="2027"/>
      <c r="Q341" s="2029"/>
      <c r="R341" s="2029"/>
      <c r="S341" s="2029"/>
      <c r="T341" s="2029"/>
      <c r="U341" s="2029"/>
      <c r="V341" s="2029"/>
      <c r="W341" s="2029"/>
      <c r="X341" s="2029"/>
      <c r="Y341" s="2029"/>
      <c r="Z341" s="2029"/>
      <c r="AA341" s="2029"/>
      <c r="AB341" s="2029"/>
      <c r="AC341" s="2029"/>
      <c r="AD341" s="2029"/>
      <c r="AE341" s="2029"/>
      <c r="AF341" s="2029"/>
      <c r="AG341" s="2029"/>
      <c r="AH341" s="2029"/>
      <c r="AI341" s="2029"/>
      <c r="AJ341" s="2029"/>
      <c r="AK341" s="2029"/>
      <c r="AL341" s="2029"/>
      <c r="AM341" s="2029"/>
      <c r="AN341" s="2029"/>
      <c r="AO341" s="2029"/>
      <c r="AP341" s="2029"/>
      <c r="AQ341" s="2029"/>
      <c r="AR341" s="2029"/>
      <c r="AS341" s="2029"/>
      <c r="AT341" s="2029"/>
      <c r="AU341" s="2029"/>
      <c r="AV341" s="2029"/>
      <c r="AW341" s="2029"/>
      <c r="AX341" s="2029"/>
      <c r="AY341" s="2029"/>
      <c r="AZ341" s="2029"/>
      <c r="BA341" s="2027"/>
      <c r="BB341" s="2030"/>
    </row>
    <row r="342" spans="1:54" s="2076" customFormat="1">
      <c r="A342" s="2026"/>
      <c r="B342" s="2027"/>
      <c r="C342" s="2028"/>
      <c r="D342" s="2029"/>
      <c r="E342" s="2029"/>
      <c r="F342" s="2029"/>
      <c r="G342" s="2029"/>
      <c r="H342" s="2029"/>
      <c r="I342" s="2029"/>
      <c r="J342" s="2029"/>
      <c r="K342" s="2029"/>
      <c r="L342" s="2029"/>
      <c r="M342" s="2029"/>
      <c r="N342" s="2029"/>
      <c r="O342" s="2029"/>
      <c r="P342" s="2027"/>
      <c r="Q342" s="2029"/>
      <c r="R342" s="2029"/>
      <c r="S342" s="2029"/>
      <c r="T342" s="2029"/>
      <c r="U342" s="2029"/>
      <c r="V342" s="2029"/>
      <c r="W342" s="2029"/>
      <c r="X342" s="2029"/>
      <c r="Y342" s="2029"/>
      <c r="Z342" s="2029"/>
      <c r="AA342" s="2029"/>
      <c r="AB342" s="2029"/>
      <c r="AC342" s="2029"/>
      <c r="AD342" s="2029"/>
      <c r="AE342" s="2029"/>
      <c r="AF342" s="2029"/>
      <c r="AG342" s="2029"/>
      <c r="AH342" s="2029"/>
      <c r="AI342" s="2029"/>
      <c r="AJ342" s="2029"/>
      <c r="AK342" s="2029"/>
      <c r="AL342" s="2029"/>
      <c r="AM342" s="2029"/>
      <c r="AN342" s="2029"/>
      <c r="AO342" s="2029"/>
      <c r="AP342" s="2029"/>
      <c r="AQ342" s="2029"/>
      <c r="AR342" s="2029"/>
      <c r="AS342" s="2029"/>
      <c r="AT342" s="2029"/>
      <c r="AU342" s="2029"/>
      <c r="AV342" s="2029"/>
      <c r="AW342" s="2029"/>
      <c r="AX342" s="2029"/>
      <c r="AY342" s="2029"/>
      <c r="AZ342" s="2029"/>
      <c r="BA342" s="2027"/>
      <c r="BB342" s="2030"/>
    </row>
    <row r="343" spans="1:54" s="2060" customFormat="1" ht="30" customHeight="1">
      <c r="A343" s="2026"/>
      <c r="B343" s="2027"/>
      <c r="C343" s="2028"/>
      <c r="D343" s="2029"/>
      <c r="E343" s="2029"/>
      <c r="F343" s="2029"/>
      <c r="G343" s="2029"/>
      <c r="H343" s="2029"/>
      <c r="I343" s="2029"/>
      <c r="J343" s="2029"/>
      <c r="K343" s="2029"/>
      <c r="L343" s="2029"/>
      <c r="M343" s="2029"/>
      <c r="N343" s="2029"/>
      <c r="O343" s="2029"/>
      <c r="P343" s="2027"/>
      <c r="Q343" s="2029"/>
      <c r="R343" s="2029"/>
      <c r="S343" s="2029"/>
      <c r="T343" s="2029"/>
      <c r="U343" s="2029"/>
      <c r="V343" s="2029"/>
      <c r="W343" s="2029"/>
      <c r="X343" s="2029"/>
      <c r="Y343" s="2029"/>
      <c r="Z343" s="2029"/>
      <c r="AA343" s="2029"/>
      <c r="AB343" s="2029"/>
      <c r="AC343" s="2029"/>
      <c r="AD343" s="2029"/>
      <c r="AE343" s="2029"/>
      <c r="AF343" s="2029"/>
      <c r="AG343" s="2029"/>
      <c r="AH343" s="2029"/>
      <c r="AI343" s="2029"/>
      <c r="AJ343" s="2029"/>
      <c r="AK343" s="2029"/>
      <c r="AL343" s="2029"/>
      <c r="AM343" s="2029"/>
      <c r="AN343" s="2029"/>
      <c r="AO343" s="2029"/>
      <c r="AP343" s="2029"/>
      <c r="AQ343" s="2029"/>
      <c r="AR343" s="2029"/>
      <c r="AS343" s="2029"/>
      <c r="AT343" s="2029"/>
      <c r="AU343" s="2029"/>
      <c r="AV343" s="2029"/>
      <c r="AW343" s="2029"/>
      <c r="AX343" s="2029"/>
      <c r="AY343" s="2029"/>
      <c r="AZ343" s="2029"/>
      <c r="BA343" s="2027"/>
      <c r="BB343" s="2030"/>
    </row>
    <row r="344" spans="1:54" s="2060" customFormat="1" ht="30" customHeight="1">
      <c r="A344" s="2026"/>
      <c r="B344" s="2027"/>
      <c r="C344" s="2028"/>
      <c r="D344" s="2029"/>
      <c r="E344" s="2029"/>
      <c r="F344" s="2029"/>
      <c r="G344" s="2029"/>
      <c r="H344" s="2029"/>
      <c r="I344" s="2029"/>
      <c r="J344" s="2029"/>
      <c r="K344" s="2029"/>
      <c r="L344" s="2029"/>
      <c r="M344" s="2029"/>
      <c r="N344" s="2029"/>
      <c r="O344" s="2029"/>
      <c r="P344" s="2027"/>
      <c r="Q344" s="2029"/>
      <c r="R344" s="2029"/>
      <c r="S344" s="2029"/>
      <c r="T344" s="2029"/>
      <c r="U344" s="2029"/>
      <c r="V344" s="2029"/>
      <c r="W344" s="2029"/>
      <c r="X344" s="2029"/>
      <c r="Y344" s="2029"/>
      <c r="Z344" s="2029"/>
      <c r="AA344" s="2029"/>
      <c r="AB344" s="2029"/>
      <c r="AC344" s="2029"/>
      <c r="AD344" s="2029"/>
      <c r="AE344" s="2029"/>
      <c r="AF344" s="2029"/>
      <c r="AG344" s="2029"/>
      <c r="AH344" s="2029"/>
      <c r="AI344" s="2029"/>
      <c r="AJ344" s="2029"/>
      <c r="AK344" s="2029"/>
      <c r="AL344" s="2029"/>
      <c r="AM344" s="2029"/>
      <c r="AN344" s="2029"/>
      <c r="AO344" s="2029"/>
      <c r="AP344" s="2029"/>
      <c r="AQ344" s="2029"/>
      <c r="AR344" s="2029"/>
      <c r="AS344" s="2029"/>
      <c r="AT344" s="2029"/>
      <c r="AU344" s="2029"/>
      <c r="AV344" s="2029"/>
      <c r="AW344" s="2029"/>
      <c r="AX344" s="2029"/>
      <c r="AY344" s="2029"/>
      <c r="AZ344" s="2029"/>
      <c r="BA344" s="2027"/>
      <c r="BB344" s="2030"/>
    </row>
    <row r="345" spans="1:54" s="2076" customFormat="1" ht="30" customHeight="1">
      <c r="A345" s="2026"/>
      <c r="B345" s="2027"/>
      <c r="C345" s="2028"/>
      <c r="D345" s="2029"/>
      <c r="E345" s="2029"/>
      <c r="F345" s="2029"/>
      <c r="G345" s="2029"/>
      <c r="H345" s="2029"/>
      <c r="I345" s="2029"/>
      <c r="J345" s="2029"/>
      <c r="K345" s="2029"/>
      <c r="L345" s="2029"/>
      <c r="M345" s="2029"/>
      <c r="N345" s="2029"/>
      <c r="O345" s="2029"/>
      <c r="P345" s="2027"/>
      <c r="Q345" s="2029"/>
      <c r="R345" s="2029"/>
      <c r="S345" s="2029"/>
      <c r="T345" s="2029"/>
      <c r="U345" s="2029"/>
      <c r="V345" s="2029"/>
      <c r="W345" s="2029"/>
      <c r="X345" s="2029"/>
      <c r="Y345" s="2029"/>
      <c r="Z345" s="2029"/>
      <c r="AA345" s="2029"/>
      <c r="AB345" s="2029"/>
      <c r="AC345" s="2029"/>
      <c r="AD345" s="2029"/>
      <c r="AE345" s="2029"/>
      <c r="AF345" s="2029"/>
      <c r="AG345" s="2029"/>
      <c r="AH345" s="2029"/>
      <c r="AI345" s="2029"/>
      <c r="AJ345" s="2029"/>
      <c r="AK345" s="2029"/>
      <c r="AL345" s="2029"/>
      <c r="AM345" s="2029"/>
      <c r="AN345" s="2029"/>
      <c r="AO345" s="2029"/>
      <c r="AP345" s="2029"/>
      <c r="AQ345" s="2029"/>
      <c r="AR345" s="2029"/>
      <c r="AS345" s="2029"/>
      <c r="AT345" s="2029"/>
      <c r="AU345" s="2029"/>
      <c r="AV345" s="2029"/>
      <c r="AW345" s="2029"/>
      <c r="AX345" s="2029"/>
      <c r="AY345" s="2029"/>
      <c r="AZ345" s="2029"/>
      <c r="BA345" s="2027"/>
      <c r="BB345" s="2030"/>
    </row>
    <row r="346" spans="1:54" s="2076" customFormat="1" ht="30" customHeight="1">
      <c r="A346" s="2026"/>
      <c r="B346" s="2027"/>
      <c r="C346" s="2028"/>
      <c r="D346" s="2029"/>
      <c r="E346" s="2029"/>
      <c r="F346" s="2029"/>
      <c r="G346" s="2029"/>
      <c r="H346" s="2029"/>
      <c r="I346" s="2029"/>
      <c r="J346" s="2029"/>
      <c r="K346" s="2029"/>
      <c r="L346" s="2029"/>
      <c r="M346" s="2029"/>
      <c r="N346" s="2029"/>
      <c r="O346" s="2029"/>
      <c r="P346" s="2027"/>
      <c r="Q346" s="2029"/>
      <c r="R346" s="2029"/>
      <c r="S346" s="2029"/>
      <c r="T346" s="2029"/>
      <c r="U346" s="2029"/>
      <c r="V346" s="2029"/>
      <c r="W346" s="2029"/>
      <c r="X346" s="2029"/>
      <c r="Y346" s="2029"/>
      <c r="Z346" s="2029"/>
      <c r="AA346" s="2029"/>
      <c r="AB346" s="2029"/>
      <c r="AC346" s="2029"/>
      <c r="AD346" s="2029"/>
      <c r="AE346" s="2029"/>
      <c r="AF346" s="2029"/>
      <c r="AG346" s="2029"/>
      <c r="AH346" s="2029"/>
      <c r="AI346" s="2029"/>
      <c r="AJ346" s="2029"/>
      <c r="AK346" s="2029"/>
      <c r="AL346" s="2029"/>
      <c r="AM346" s="2029"/>
      <c r="AN346" s="2029"/>
      <c r="AO346" s="2029"/>
      <c r="AP346" s="2029"/>
      <c r="AQ346" s="2029"/>
      <c r="AR346" s="2029"/>
      <c r="AS346" s="2029"/>
      <c r="AT346" s="2029"/>
      <c r="AU346" s="2029"/>
      <c r="AV346" s="2029"/>
      <c r="AW346" s="2029"/>
      <c r="AX346" s="2029"/>
      <c r="AY346" s="2029"/>
      <c r="AZ346" s="2029"/>
      <c r="BA346" s="2027"/>
      <c r="BB346" s="2030"/>
    </row>
    <row r="347" spans="1:54" s="2060" customFormat="1" ht="30" customHeight="1">
      <c r="A347" s="2026"/>
      <c r="B347" s="2027"/>
      <c r="C347" s="2028"/>
      <c r="D347" s="2029"/>
      <c r="E347" s="2029"/>
      <c r="F347" s="2029"/>
      <c r="G347" s="2029"/>
      <c r="H347" s="2029"/>
      <c r="I347" s="2029"/>
      <c r="J347" s="2029"/>
      <c r="K347" s="2029"/>
      <c r="L347" s="2029"/>
      <c r="M347" s="2029"/>
      <c r="N347" s="2029"/>
      <c r="O347" s="2029"/>
      <c r="P347" s="2027"/>
      <c r="Q347" s="2029"/>
      <c r="R347" s="2029"/>
      <c r="S347" s="2029"/>
      <c r="T347" s="2029"/>
      <c r="U347" s="2029"/>
      <c r="V347" s="2029"/>
      <c r="W347" s="2029"/>
      <c r="X347" s="2029"/>
      <c r="Y347" s="2029"/>
      <c r="Z347" s="2029"/>
      <c r="AA347" s="2029"/>
      <c r="AB347" s="2029"/>
      <c r="AC347" s="2029"/>
      <c r="AD347" s="2029"/>
      <c r="AE347" s="2029"/>
      <c r="AF347" s="2029"/>
      <c r="AG347" s="2029"/>
      <c r="AH347" s="2029"/>
      <c r="AI347" s="2029"/>
      <c r="AJ347" s="2029"/>
      <c r="AK347" s="2029"/>
      <c r="AL347" s="2029"/>
      <c r="AM347" s="2029"/>
      <c r="AN347" s="2029"/>
      <c r="AO347" s="2029"/>
      <c r="AP347" s="2029"/>
      <c r="AQ347" s="2029"/>
      <c r="AR347" s="2029"/>
      <c r="AS347" s="2029"/>
      <c r="AT347" s="2029"/>
      <c r="AU347" s="2029"/>
      <c r="AV347" s="2029"/>
      <c r="AW347" s="2029"/>
      <c r="AX347" s="2029"/>
      <c r="AY347" s="2029"/>
      <c r="AZ347" s="2029"/>
      <c r="BA347" s="2027"/>
      <c r="BB347" s="2030"/>
    </row>
    <row r="348" spans="1:54" s="2076" customFormat="1" ht="30" customHeight="1">
      <c r="A348" s="2026"/>
      <c r="B348" s="2027"/>
      <c r="C348" s="2028"/>
      <c r="D348" s="2029"/>
      <c r="E348" s="2029"/>
      <c r="F348" s="2029"/>
      <c r="G348" s="2029"/>
      <c r="H348" s="2029"/>
      <c r="I348" s="2029"/>
      <c r="J348" s="2029"/>
      <c r="K348" s="2029"/>
      <c r="L348" s="2029"/>
      <c r="M348" s="2029"/>
      <c r="N348" s="2029"/>
      <c r="O348" s="2029"/>
      <c r="P348" s="2027"/>
      <c r="Q348" s="2029"/>
      <c r="R348" s="2029"/>
      <c r="S348" s="2029"/>
      <c r="T348" s="2029"/>
      <c r="U348" s="2029"/>
      <c r="V348" s="2029"/>
      <c r="W348" s="2029"/>
      <c r="X348" s="2029"/>
      <c r="Y348" s="2029"/>
      <c r="Z348" s="2029"/>
      <c r="AA348" s="2029"/>
      <c r="AB348" s="2029"/>
      <c r="AC348" s="2029"/>
      <c r="AD348" s="2029"/>
      <c r="AE348" s="2029"/>
      <c r="AF348" s="2029"/>
      <c r="AG348" s="2029"/>
      <c r="AH348" s="2029"/>
      <c r="AI348" s="2029"/>
      <c r="AJ348" s="2029"/>
      <c r="AK348" s="2029"/>
      <c r="AL348" s="2029"/>
      <c r="AM348" s="2029"/>
      <c r="AN348" s="2029"/>
      <c r="AO348" s="2029"/>
      <c r="AP348" s="2029"/>
      <c r="AQ348" s="2029"/>
      <c r="AR348" s="2029"/>
      <c r="AS348" s="2029"/>
      <c r="AT348" s="2029"/>
      <c r="AU348" s="2029"/>
      <c r="AV348" s="2029"/>
      <c r="AW348" s="2029"/>
      <c r="AX348" s="2029"/>
      <c r="AY348" s="2029"/>
      <c r="AZ348" s="2029"/>
      <c r="BA348" s="2027"/>
      <c r="BB348" s="2030"/>
    </row>
    <row r="349" spans="1:54" s="2060" customFormat="1" ht="30" customHeight="1">
      <c r="A349" s="2026"/>
      <c r="B349" s="2027"/>
      <c r="C349" s="2028"/>
      <c r="D349" s="2029"/>
      <c r="E349" s="2029"/>
      <c r="F349" s="2029"/>
      <c r="G349" s="2029"/>
      <c r="H349" s="2029"/>
      <c r="I349" s="2029"/>
      <c r="J349" s="2029"/>
      <c r="K349" s="2029"/>
      <c r="L349" s="2029"/>
      <c r="M349" s="2029"/>
      <c r="N349" s="2029"/>
      <c r="O349" s="2029"/>
      <c r="P349" s="2027"/>
      <c r="Q349" s="2029"/>
      <c r="R349" s="2029"/>
      <c r="S349" s="2029"/>
      <c r="T349" s="2029"/>
      <c r="U349" s="2029"/>
      <c r="V349" s="2029"/>
      <c r="W349" s="2029"/>
      <c r="X349" s="2029"/>
      <c r="Y349" s="2029"/>
      <c r="Z349" s="2029"/>
      <c r="AA349" s="2029"/>
      <c r="AB349" s="2029"/>
      <c r="AC349" s="2029"/>
      <c r="AD349" s="2029"/>
      <c r="AE349" s="2029"/>
      <c r="AF349" s="2029"/>
      <c r="AG349" s="2029"/>
      <c r="AH349" s="2029"/>
      <c r="AI349" s="2029"/>
      <c r="AJ349" s="2029"/>
      <c r="AK349" s="2029"/>
      <c r="AL349" s="2029"/>
      <c r="AM349" s="2029"/>
      <c r="AN349" s="2029"/>
      <c r="AO349" s="2029"/>
      <c r="AP349" s="2029"/>
      <c r="AQ349" s="2029"/>
      <c r="AR349" s="2029"/>
      <c r="AS349" s="2029"/>
      <c r="AT349" s="2029"/>
      <c r="AU349" s="2029"/>
      <c r="AV349" s="2029"/>
      <c r="AW349" s="2029"/>
      <c r="AX349" s="2029"/>
      <c r="AY349" s="2029"/>
      <c r="AZ349" s="2029"/>
      <c r="BA349" s="2027"/>
      <c r="BB349" s="2030"/>
    </row>
    <row r="350" spans="1:54" s="2060" customFormat="1" ht="30" customHeight="1">
      <c r="A350" s="2026"/>
      <c r="B350" s="2027"/>
      <c r="C350" s="2028"/>
      <c r="D350" s="2029"/>
      <c r="E350" s="2029"/>
      <c r="F350" s="2029"/>
      <c r="G350" s="2029"/>
      <c r="H350" s="2029"/>
      <c r="I350" s="2029"/>
      <c r="J350" s="2029"/>
      <c r="K350" s="2029"/>
      <c r="L350" s="2029"/>
      <c r="M350" s="2029"/>
      <c r="N350" s="2029"/>
      <c r="O350" s="2029"/>
      <c r="P350" s="2027"/>
      <c r="Q350" s="2029"/>
      <c r="R350" s="2029"/>
      <c r="S350" s="2029"/>
      <c r="T350" s="2029"/>
      <c r="U350" s="2029"/>
      <c r="V350" s="2029"/>
      <c r="W350" s="2029"/>
      <c r="X350" s="2029"/>
      <c r="Y350" s="2029"/>
      <c r="Z350" s="2029"/>
      <c r="AA350" s="2029"/>
      <c r="AB350" s="2029"/>
      <c r="AC350" s="2029"/>
      <c r="AD350" s="2029"/>
      <c r="AE350" s="2029"/>
      <c r="AF350" s="2029"/>
      <c r="AG350" s="2029"/>
      <c r="AH350" s="2029"/>
      <c r="AI350" s="2029"/>
      <c r="AJ350" s="2029"/>
      <c r="AK350" s="2029"/>
      <c r="AL350" s="2029"/>
      <c r="AM350" s="2029"/>
      <c r="AN350" s="2029"/>
      <c r="AO350" s="2029"/>
      <c r="AP350" s="2029"/>
      <c r="AQ350" s="2029"/>
      <c r="AR350" s="2029"/>
      <c r="AS350" s="2029"/>
      <c r="AT350" s="2029"/>
      <c r="AU350" s="2029"/>
      <c r="AV350" s="2029"/>
      <c r="AW350" s="2029"/>
      <c r="AX350" s="2029"/>
      <c r="AY350" s="2029"/>
      <c r="AZ350" s="2029"/>
      <c r="BA350" s="2027"/>
      <c r="BB350" s="2030"/>
    </row>
    <row r="351" spans="1:54" s="2060" customFormat="1" ht="30" customHeight="1">
      <c r="A351" s="2026"/>
      <c r="B351" s="2027"/>
      <c r="C351" s="2028"/>
      <c r="D351" s="2029"/>
      <c r="E351" s="2029"/>
      <c r="F351" s="2029"/>
      <c r="G351" s="2029"/>
      <c r="H351" s="2029"/>
      <c r="I351" s="2029"/>
      <c r="J351" s="2029"/>
      <c r="K351" s="2029"/>
      <c r="L351" s="2029"/>
      <c r="M351" s="2029"/>
      <c r="N351" s="2029"/>
      <c r="O351" s="2029"/>
      <c r="P351" s="2027"/>
      <c r="Q351" s="2029"/>
      <c r="R351" s="2029"/>
      <c r="S351" s="2029"/>
      <c r="T351" s="2029"/>
      <c r="U351" s="2029"/>
      <c r="V351" s="2029"/>
      <c r="W351" s="2029"/>
      <c r="X351" s="2029"/>
      <c r="Y351" s="2029"/>
      <c r="Z351" s="2029"/>
      <c r="AA351" s="2029"/>
      <c r="AB351" s="2029"/>
      <c r="AC351" s="2029"/>
      <c r="AD351" s="2029"/>
      <c r="AE351" s="2029"/>
      <c r="AF351" s="2029"/>
      <c r="AG351" s="2029"/>
      <c r="AH351" s="2029"/>
      <c r="AI351" s="2029"/>
      <c r="AJ351" s="2029"/>
      <c r="AK351" s="2029"/>
      <c r="AL351" s="2029"/>
      <c r="AM351" s="2029"/>
      <c r="AN351" s="2029"/>
      <c r="AO351" s="2029"/>
      <c r="AP351" s="2029"/>
      <c r="AQ351" s="2029"/>
      <c r="AR351" s="2029"/>
      <c r="AS351" s="2029"/>
      <c r="AT351" s="2029"/>
      <c r="AU351" s="2029"/>
      <c r="AV351" s="2029"/>
      <c r="AW351" s="2029"/>
      <c r="AX351" s="2029"/>
      <c r="AY351" s="2029"/>
      <c r="AZ351" s="2029"/>
      <c r="BA351" s="2027"/>
      <c r="BB351" s="2030"/>
    </row>
    <row r="352" spans="1:54" s="2060" customFormat="1" ht="30" customHeight="1">
      <c r="A352" s="2026"/>
      <c r="B352" s="2027"/>
      <c r="C352" s="2028"/>
      <c r="D352" s="2029"/>
      <c r="E352" s="2029"/>
      <c r="F352" s="2029"/>
      <c r="G352" s="2029"/>
      <c r="H352" s="2029"/>
      <c r="I352" s="2029"/>
      <c r="J352" s="2029"/>
      <c r="K352" s="2029"/>
      <c r="L352" s="2029"/>
      <c r="M352" s="2029"/>
      <c r="N352" s="2029"/>
      <c r="O352" s="2029"/>
      <c r="P352" s="2027"/>
      <c r="Q352" s="2029"/>
      <c r="R352" s="2029"/>
      <c r="S352" s="2029"/>
      <c r="T352" s="2029"/>
      <c r="U352" s="2029"/>
      <c r="V352" s="2029"/>
      <c r="W352" s="2029"/>
      <c r="X352" s="2029"/>
      <c r="Y352" s="2029"/>
      <c r="Z352" s="2029"/>
      <c r="AA352" s="2029"/>
      <c r="AB352" s="2029"/>
      <c r="AC352" s="2029"/>
      <c r="AD352" s="2029"/>
      <c r="AE352" s="2029"/>
      <c r="AF352" s="2029"/>
      <c r="AG352" s="2029"/>
      <c r="AH352" s="2029"/>
      <c r="AI352" s="2029"/>
      <c r="AJ352" s="2029"/>
      <c r="AK352" s="2029"/>
      <c r="AL352" s="2029"/>
      <c r="AM352" s="2029"/>
      <c r="AN352" s="2029"/>
      <c r="AO352" s="2029"/>
      <c r="AP352" s="2029"/>
      <c r="AQ352" s="2029"/>
      <c r="AR352" s="2029"/>
      <c r="AS352" s="2029"/>
      <c r="AT352" s="2029"/>
      <c r="AU352" s="2029"/>
      <c r="AV352" s="2029"/>
      <c r="AW352" s="2029"/>
      <c r="AX352" s="2029"/>
      <c r="AY352" s="2029"/>
      <c r="AZ352" s="2029"/>
      <c r="BA352" s="2027"/>
      <c r="BB352" s="2030"/>
    </row>
    <row r="353" spans="1:54" s="2060" customFormat="1" ht="31.5" customHeight="1">
      <c r="A353" s="2026"/>
      <c r="B353" s="2027"/>
      <c r="C353" s="2028"/>
      <c r="D353" s="2029"/>
      <c r="E353" s="2029"/>
      <c r="F353" s="2029"/>
      <c r="G353" s="2029"/>
      <c r="H353" s="2029"/>
      <c r="I353" s="2029"/>
      <c r="J353" s="2029"/>
      <c r="K353" s="2029"/>
      <c r="L353" s="2029"/>
      <c r="M353" s="2029"/>
      <c r="N353" s="2029"/>
      <c r="O353" s="2029"/>
      <c r="P353" s="2027"/>
      <c r="Q353" s="2029"/>
      <c r="R353" s="2029"/>
      <c r="S353" s="2029"/>
      <c r="T353" s="2029"/>
      <c r="U353" s="2029"/>
      <c r="V353" s="2029"/>
      <c r="W353" s="2029"/>
      <c r="X353" s="2029"/>
      <c r="Y353" s="2029"/>
      <c r="Z353" s="2029"/>
      <c r="AA353" s="2029"/>
      <c r="AB353" s="2029"/>
      <c r="AC353" s="2029"/>
      <c r="AD353" s="2029"/>
      <c r="AE353" s="2029"/>
      <c r="AF353" s="2029"/>
      <c r="AG353" s="2029"/>
      <c r="AH353" s="2029"/>
      <c r="AI353" s="2029"/>
      <c r="AJ353" s="2029"/>
      <c r="AK353" s="2029"/>
      <c r="AL353" s="2029"/>
      <c r="AM353" s="2029"/>
      <c r="AN353" s="2029"/>
      <c r="AO353" s="2029"/>
      <c r="AP353" s="2029"/>
      <c r="AQ353" s="2029"/>
      <c r="AR353" s="2029"/>
      <c r="AS353" s="2029"/>
      <c r="AT353" s="2029"/>
      <c r="AU353" s="2029"/>
      <c r="AV353" s="2029"/>
      <c r="AW353" s="2029"/>
      <c r="AX353" s="2029"/>
      <c r="AY353" s="2029"/>
      <c r="AZ353" s="2029"/>
      <c r="BA353" s="2027"/>
      <c r="BB353" s="2030"/>
    </row>
    <row r="354" spans="1:54" s="2076" customFormat="1" ht="31.5" customHeight="1">
      <c r="A354" s="2026"/>
      <c r="B354" s="2027"/>
      <c r="C354" s="2028"/>
      <c r="D354" s="2029"/>
      <c r="E354" s="2029"/>
      <c r="F354" s="2029"/>
      <c r="G354" s="2029"/>
      <c r="H354" s="2029"/>
      <c r="I354" s="2029"/>
      <c r="J354" s="2029"/>
      <c r="K354" s="2029"/>
      <c r="L354" s="2029"/>
      <c r="M354" s="2029"/>
      <c r="N354" s="2029"/>
      <c r="O354" s="2029"/>
      <c r="P354" s="2027"/>
      <c r="Q354" s="2029"/>
      <c r="R354" s="2029"/>
      <c r="S354" s="2029"/>
      <c r="T354" s="2029"/>
      <c r="U354" s="2029"/>
      <c r="V354" s="2029"/>
      <c r="W354" s="2029"/>
      <c r="X354" s="2029"/>
      <c r="Y354" s="2029"/>
      <c r="Z354" s="2029"/>
      <c r="AA354" s="2029"/>
      <c r="AB354" s="2029"/>
      <c r="AC354" s="2029"/>
      <c r="AD354" s="2029"/>
      <c r="AE354" s="2029"/>
      <c r="AF354" s="2029"/>
      <c r="AG354" s="2029"/>
      <c r="AH354" s="2029"/>
      <c r="AI354" s="2029"/>
      <c r="AJ354" s="2029"/>
      <c r="AK354" s="2029"/>
      <c r="AL354" s="2029"/>
      <c r="AM354" s="2029"/>
      <c r="AN354" s="2029"/>
      <c r="AO354" s="2029"/>
      <c r="AP354" s="2029"/>
      <c r="AQ354" s="2029"/>
      <c r="AR354" s="2029"/>
      <c r="AS354" s="2029"/>
      <c r="AT354" s="2029"/>
      <c r="AU354" s="2029"/>
      <c r="AV354" s="2029"/>
      <c r="AW354" s="2029"/>
      <c r="AX354" s="2029"/>
      <c r="AY354" s="2029"/>
      <c r="AZ354" s="2029"/>
      <c r="BA354" s="2027"/>
      <c r="BB354" s="2030"/>
    </row>
    <row r="355" spans="1:54" s="2076" customFormat="1" ht="30" customHeight="1">
      <c r="A355" s="2026"/>
      <c r="B355" s="2027"/>
      <c r="C355" s="2028"/>
      <c r="D355" s="2029"/>
      <c r="E355" s="2029"/>
      <c r="F355" s="2029"/>
      <c r="G355" s="2029"/>
      <c r="H355" s="2029"/>
      <c r="I355" s="2029"/>
      <c r="J355" s="2029"/>
      <c r="K355" s="2029"/>
      <c r="L355" s="2029"/>
      <c r="M355" s="2029"/>
      <c r="N355" s="2029"/>
      <c r="O355" s="2029"/>
      <c r="P355" s="2027"/>
      <c r="Q355" s="2029"/>
      <c r="R355" s="2029"/>
      <c r="S355" s="2029"/>
      <c r="T355" s="2029"/>
      <c r="U355" s="2029"/>
      <c r="V355" s="2029"/>
      <c r="W355" s="2029"/>
      <c r="X355" s="2029"/>
      <c r="Y355" s="2029"/>
      <c r="Z355" s="2029"/>
      <c r="AA355" s="2029"/>
      <c r="AB355" s="2029"/>
      <c r="AC355" s="2029"/>
      <c r="AD355" s="2029"/>
      <c r="AE355" s="2029"/>
      <c r="AF355" s="2029"/>
      <c r="AG355" s="2029"/>
      <c r="AH355" s="2029"/>
      <c r="AI355" s="2029"/>
      <c r="AJ355" s="2029"/>
      <c r="AK355" s="2029"/>
      <c r="AL355" s="2029"/>
      <c r="AM355" s="2029"/>
      <c r="AN355" s="2029"/>
      <c r="AO355" s="2029"/>
      <c r="AP355" s="2029"/>
      <c r="AQ355" s="2029"/>
      <c r="AR355" s="2029"/>
      <c r="AS355" s="2029"/>
      <c r="AT355" s="2029"/>
      <c r="AU355" s="2029"/>
      <c r="AV355" s="2029"/>
      <c r="AW355" s="2029"/>
      <c r="AX355" s="2029"/>
      <c r="AY355" s="2029"/>
      <c r="AZ355" s="2029"/>
      <c r="BA355" s="2027"/>
      <c r="BB355" s="2030"/>
    </row>
    <row r="356" spans="1:54" s="2060" customFormat="1" ht="30" customHeight="1">
      <c r="A356" s="2026"/>
      <c r="B356" s="2027"/>
      <c r="C356" s="2028"/>
      <c r="D356" s="2029"/>
      <c r="E356" s="2029"/>
      <c r="F356" s="2029"/>
      <c r="G356" s="2029"/>
      <c r="H356" s="2029"/>
      <c r="I356" s="2029"/>
      <c r="J356" s="2029"/>
      <c r="K356" s="2029"/>
      <c r="L356" s="2029"/>
      <c r="M356" s="2029"/>
      <c r="N356" s="2029"/>
      <c r="O356" s="2029"/>
      <c r="P356" s="2027"/>
      <c r="Q356" s="2029"/>
      <c r="R356" s="2029"/>
      <c r="S356" s="2029"/>
      <c r="T356" s="2029"/>
      <c r="U356" s="2029"/>
      <c r="V356" s="2029"/>
      <c r="W356" s="2029"/>
      <c r="X356" s="2029"/>
      <c r="Y356" s="2029"/>
      <c r="Z356" s="2029"/>
      <c r="AA356" s="2029"/>
      <c r="AB356" s="2029"/>
      <c r="AC356" s="2029"/>
      <c r="AD356" s="2029"/>
      <c r="AE356" s="2029"/>
      <c r="AF356" s="2029"/>
      <c r="AG356" s="2029"/>
      <c r="AH356" s="2029"/>
      <c r="AI356" s="2029"/>
      <c r="AJ356" s="2029"/>
      <c r="AK356" s="2029"/>
      <c r="AL356" s="2029"/>
      <c r="AM356" s="2029"/>
      <c r="AN356" s="2029"/>
      <c r="AO356" s="2029"/>
      <c r="AP356" s="2029"/>
      <c r="AQ356" s="2029"/>
      <c r="AR356" s="2029"/>
      <c r="AS356" s="2029"/>
      <c r="AT356" s="2029"/>
      <c r="AU356" s="2029"/>
      <c r="AV356" s="2029"/>
      <c r="AW356" s="2029"/>
      <c r="AX356" s="2029"/>
      <c r="AY356" s="2029"/>
      <c r="AZ356" s="2029"/>
      <c r="BA356" s="2027"/>
      <c r="BB356" s="2030"/>
    </row>
    <row r="357" spans="1:54" s="2076" customFormat="1" ht="30" customHeight="1">
      <c r="A357" s="2026"/>
      <c r="B357" s="2027"/>
      <c r="C357" s="2028"/>
      <c r="D357" s="2029"/>
      <c r="E357" s="2029"/>
      <c r="F357" s="2029"/>
      <c r="G357" s="2029"/>
      <c r="H357" s="2029"/>
      <c r="I357" s="2029"/>
      <c r="J357" s="2029"/>
      <c r="K357" s="2029"/>
      <c r="L357" s="2029"/>
      <c r="M357" s="2029"/>
      <c r="N357" s="2029"/>
      <c r="O357" s="2029"/>
      <c r="P357" s="2027"/>
      <c r="Q357" s="2029"/>
      <c r="R357" s="2029"/>
      <c r="S357" s="2029"/>
      <c r="T357" s="2029"/>
      <c r="U357" s="2029"/>
      <c r="V357" s="2029"/>
      <c r="W357" s="2029"/>
      <c r="X357" s="2029"/>
      <c r="Y357" s="2029"/>
      <c r="Z357" s="2029"/>
      <c r="AA357" s="2029"/>
      <c r="AB357" s="2029"/>
      <c r="AC357" s="2029"/>
      <c r="AD357" s="2029"/>
      <c r="AE357" s="2029"/>
      <c r="AF357" s="2029"/>
      <c r="AG357" s="2029"/>
      <c r="AH357" s="2029"/>
      <c r="AI357" s="2029"/>
      <c r="AJ357" s="2029"/>
      <c r="AK357" s="2029"/>
      <c r="AL357" s="2029"/>
      <c r="AM357" s="2029"/>
      <c r="AN357" s="2029"/>
      <c r="AO357" s="2029"/>
      <c r="AP357" s="2029"/>
      <c r="AQ357" s="2029"/>
      <c r="AR357" s="2029"/>
      <c r="AS357" s="2029"/>
      <c r="AT357" s="2029"/>
      <c r="AU357" s="2029"/>
      <c r="AV357" s="2029"/>
      <c r="AW357" s="2029"/>
      <c r="AX357" s="2029"/>
      <c r="AY357" s="2029"/>
      <c r="AZ357" s="2029"/>
      <c r="BA357" s="2027"/>
      <c r="BB357" s="2030"/>
    </row>
    <row r="358" spans="1:54" s="2076" customFormat="1" ht="30" customHeight="1">
      <c r="A358" s="2026"/>
      <c r="B358" s="2027"/>
      <c r="C358" s="2028"/>
      <c r="D358" s="2029"/>
      <c r="E358" s="2029"/>
      <c r="F358" s="2029"/>
      <c r="G358" s="2029"/>
      <c r="H358" s="2029"/>
      <c r="I358" s="2029"/>
      <c r="J358" s="2029"/>
      <c r="K358" s="2029"/>
      <c r="L358" s="2029"/>
      <c r="M358" s="2029"/>
      <c r="N358" s="2029"/>
      <c r="O358" s="2029"/>
      <c r="P358" s="2027"/>
      <c r="Q358" s="2029"/>
      <c r="R358" s="2029"/>
      <c r="S358" s="2029"/>
      <c r="T358" s="2029"/>
      <c r="U358" s="2029"/>
      <c r="V358" s="2029"/>
      <c r="W358" s="2029"/>
      <c r="X358" s="2029"/>
      <c r="Y358" s="2029"/>
      <c r="Z358" s="2029"/>
      <c r="AA358" s="2029"/>
      <c r="AB358" s="2029"/>
      <c r="AC358" s="2029"/>
      <c r="AD358" s="2029"/>
      <c r="AE358" s="2029"/>
      <c r="AF358" s="2029"/>
      <c r="AG358" s="2029"/>
      <c r="AH358" s="2029"/>
      <c r="AI358" s="2029"/>
      <c r="AJ358" s="2029"/>
      <c r="AK358" s="2029"/>
      <c r="AL358" s="2029"/>
      <c r="AM358" s="2029"/>
      <c r="AN358" s="2029"/>
      <c r="AO358" s="2029"/>
      <c r="AP358" s="2029"/>
      <c r="AQ358" s="2029"/>
      <c r="AR358" s="2029"/>
      <c r="AS358" s="2029"/>
      <c r="AT358" s="2029"/>
      <c r="AU358" s="2029"/>
      <c r="AV358" s="2029"/>
      <c r="AW358" s="2029"/>
      <c r="AX358" s="2029"/>
      <c r="AY358" s="2029"/>
      <c r="AZ358" s="2029"/>
      <c r="BA358" s="2027"/>
      <c r="BB358" s="2030"/>
    </row>
    <row r="359" spans="1:54" s="2076" customFormat="1" ht="30" customHeight="1">
      <c r="A359" s="2026"/>
      <c r="B359" s="2027"/>
      <c r="C359" s="2028"/>
      <c r="D359" s="2029"/>
      <c r="E359" s="2029"/>
      <c r="F359" s="2029"/>
      <c r="G359" s="2029"/>
      <c r="H359" s="2029"/>
      <c r="I359" s="2029"/>
      <c r="J359" s="2029"/>
      <c r="K359" s="2029"/>
      <c r="L359" s="2029"/>
      <c r="M359" s="2029"/>
      <c r="N359" s="2029"/>
      <c r="O359" s="2029"/>
      <c r="P359" s="2027"/>
      <c r="Q359" s="2029"/>
      <c r="R359" s="2029"/>
      <c r="S359" s="2029"/>
      <c r="T359" s="2029"/>
      <c r="U359" s="2029"/>
      <c r="V359" s="2029"/>
      <c r="W359" s="2029"/>
      <c r="X359" s="2029"/>
      <c r="Y359" s="2029"/>
      <c r="Z359" s="2029"/>
      <c r="AA359" s="2029"/>
      <c r="AB359" s="2029"/>
      <c r="AC359" s="2029"/>
      <c r="AD359" s="2029"/>
      <c r="AE359" s="2029"/>
      <c r="AF359" s="2029"/>
      <c r="AG359" s="2029"/>
      <c r="AH359" s="2029"/>
      <c r="AI359" s="2029"/>
      <c r="AJ359" s="2029"/>
      <c r="AK359" s="2029"/>
      <c r="AL359" s="2029"/>
      <c r="AM359" s="2029"/>
      <c r="AN359" s="2029"/>
      <c r="AO359" s="2029"/>
      <c r="AP359" s="2029"/>
      <c r="AQ359" s="2029"/>
      <c r="AR359" s="2029"/>
      <c r="AS359" s="2029"/>
      <c r="AT359" s="2029"/>
      <c r="AU359" s="2029"/>
      <c r="AV359" s="2029"/>
      <c r="AW359" s="2029"/>
      <c r="AX359" s="2029"/>
      <c r="AY359" s="2029"/>
      <c r="AZ359" s="2029"/>
      <c r="BA359" s="2027"/>
      <c r="BB359" s="2030"/>
    </row>
    <row r="360" spans="1:54" s="2076" customFormat="1" ht="30" customHeight="1">
      <c r="A360" s="2026"/>
      <c r="B360" s="2027"/>
      <c r="C360" s="2028"/>
      <c r="D360" s="2029"/>
      <c r="E360" s="2029"/>
      <c r="F360" s="2029"/>
      <c r="G360" s="2029"/>
      <c r="H360" s="2029"/>
      <c r="I360" s="2029"/>
      <c r="J360" s="2029"/>
      <c r="K360" s="2029"/>
      <c r="L360" s="2029"/>
      <c r="M360" s="2029"/>
      <c r="N360" s="2029"/>
      <c r="O360" s="2029"/>
      <c r="P360" s="2027"/>
      <c r="Q360" s="2029"/>
      <c r="R360" s="2029"/>
      <c r="S360" s="2029"/>
      <c r="T360" s="2029"/>
      <c r="U360" s="2029"/>
      <c r="V360" s="2029"/>
      <c r="W360" s="2029"/>
      <c r="X360" s="2029"/>
      <c r="Y360" s="2029"/>
      <c r="Z360" s="2029"/>
      <c r="AA360" s="2029"/>
      <c r="AB360" s="2029"/>
      <c r="AC360" s="2029"/>
      <c r="AD360" s="2029"/>
      <c r="AE360" s="2029"/>
      <c r="AF360" s="2029"/>
      <c r="AG360" s="2029"/>
      <c r="AH360" s="2029"/>
      <c r="AI360" s="2029"/>
      <c r="AJ360" s="2029"/>
      <c r="AK360" s="2029"/>
      <c r="AL360" s="2029"/>
      <c r="AM360" s="2029"/>
      <c r="AN360" s="2029"/>
      <c r="AO360" s="2029"/>
      <c r="AP360" s="2029"/>
      <c r="AQ360" s="2029"/>
      <c r="AR360" s="2029"/>
      <c r="AS360" s="2029"/>
      <c r="AT360" s="2029"/>
      <c r="AU360" s="2029"/>
      <c r="AV360" s="2029"/>
      <c r="AW360" s="2029"/>
      <c r="AX360" s="2029"/>
      <c r="AY360" s="2029"/>
      <c r="AZ360" s="2029"/>
      <c r="BA360" s="2027"/>
      <c r="BB360" s="2030"/>
    </row>
    <row r="361" spans="1:54" s="2076" customFormat="1" ht="30" customHeight="1">
      <c r="A361" s="2026"/>
      <c r="B361" s="2027"/>
      <c r="C361" s="2028"/>
      <c r="D361" s="2029"/>
      <c r="E361" s="2029"/>
      <c r="F361" s="2029"/>
      <c r="G361" s="2029"/>
      <c r="H361" s="2029"/>
      <c r="I361" s="2029"/>
      <c r="J361" s="2029"/>
      <c r="K361" s="2029"/>
      <c r="L361" s="2029"/>
      <c r="M361" s="2029"/>
      <c r="N361" s="2029"/>
      <c r="O361" s="2029"/>
      <c r="P361" s="2027"/>
      <c r="Q361" s="2029"/>
      <c r="R361" s="2029"/>
      <c r="S361" s="2029"/>
      <c r="T361" s="2029"/>
      <c r="U361" s="2029"/>
      <c r="V361" s="2029"/>
      <c r="W361" s="2029"/>
      <c r="X361" s="2029"/>
      <c r="Y361" s="2029"/>
      <c r="Z361" s="2029"/>
      <c r="AA361" s="2029"/>
      <c r="AB361" s="2029"/>
      <c r="AC361" s="2029"/>
      <c r="AD361" s="2029"/>
      <c r="AE361" s="2029"/>
      <c r="AF361" s="2029"/>
      <c r="AG361" s="2029"/>
      <c r="AH361" s="2029"/>
      <c r="AI361" s="2029"/>
      <c r="AJ361" s="2029"/>
      <c r="AK361" s="2029"/>
      <c r="AL361" s="2029"/>
      <c r="AM361" s="2029"/>
      <c r="AN361" s="2029"/>
      <c r="AO361" s="2029"/>
      <c r="AP361" s="2029"/>
      <c r="AQ361" s="2029"/>
      <c r="AR361" s="2029"/>
      <c r="AS361" s="2029"/>
      <c r="AT361" s="2029"/>
      <c r="AU361" s="2029"/>
      <c r="AV361" s="2029"/>
      <c r="AW361" s="2029"/>
      <c r="AX361" s="2029"/>
      <c r="AY361" s="2029"/>
      <c r="AZ361" s="2029"/>
      <c r="BA361" s="2027"/>
      <c r="BB361" s="2030"/>
    </row>
    <row r="362" spans="1:54" s="2076" customFormat="1" ht="30" customHeight="1">
      <c r="A362" s="2026"/>
      <c r="B362" s="2027"/>
      <c r="C362" s="2028"/>
      <c r="D362" s="2029"/>
      <c r="E362" s="2029"/>
      <c r="F362" s="2029"/>
      <c r="G362" s="2029"/>
      <c r="H362" s="2029"/>
      <c r="I362" s="2029"/>
      <c r="J362" s="2029"/>
      <c r="K362" s="2029"/>
      <c r="L362" s="2029"/>
      <c r="M362" s="2029"/>
      <c r="N362" s="2029"/>
      <c r="O362" s="2029"/>
      <c r="P362" s="2027"/>
      <c r="Q362" s="2029"/>
      <c r="R362" s="2029"/>
      <c r="S362" s="2029"/>
      <c r="T362" s="2029"/>
      <c r="U362" s="2029"/>
      <c r="V362" s="2029"/>
      <c r="W362" s="2029"/>
      <c r="X362" s="2029"/>
      <c r="Y362" s="2029"/>
      <c r="Z362" s="2029"/>
      <c r="AA362" s="2029"/>
      <c r="AB362" s="2029"/>
      <c r="AC362" s="2029"/>
      <c r="AD362" s="2029"/>
      <c r="AE362" s="2029"/>
      <c r="AF362" s="2029"/>
      <c r="AG362" s="2029"/>
      <c r="AH362" s="2029"/>
      <c r="AI362" s="2029"/>
      <c r="AJ362" s="2029"/>
      <c r="AK362" s="2029"/>
      <c r="AL362" s="2029"/>
      <c r="AM362" s="2029"/>
      <c r="AN362" s="2029"/>
      <c r="AO362" s="2029"/>
      <c r="AP362" s="2029"/>
      <c r="AQ362" s="2029"/>
      <c r="AR362" s="2029"/>
      <c r="AS362" s="2029"/>
      <c r="AT362" s="2029"/>
      <c r="AU362" s="2029"/>
      <c r="AV362" s="2029"/>
      <c r="AW362" s="2029"/>
      <c r="AX362" s="2029"/>
      <c r="AY362" s="2029"/>
      <c r="AZ362" s="2029"/>
      <c r="BA362" s="2027"/>
      <c r="BB362" s="2030"/>
    </row>
    <row r="363" spans="1:54" s="2076" customFormat="1" ht="30" customHeight="1">
      <c r="A363" s="2026"/>
      <c r="B363" s="2027"/>
      <c r="C363" s="2028"/>
      <c r="D363" s="2029"/>
      <c r="E363" s="2029"/>
      <c r="F363" s="2029"/>
      <c r="G363" s="2029"/>
      <c r="H363" s="2029"/>
      <c r="I363" s="2029"/>
      <c r="J363" s="2029"/>
      <c r="K363" s="2029"/>
      <c r="L363" s="2029"/>
      <c r="M363" s="2029"/>
      <c r="N363" s="2029"/>
      <c r="O363" s="2029"/>
      <c r="P363" s="2027"/>
      <c r="Q363" s="2029"/>
      <c r="R363" s="2029"/>
      <c r="S363" s="2029"/>
      <c r="T363" s="2029"/>
      <c r="U363" s="2029"/>
      <c r="V363" s="2029"/>
      <c r="W363" s="2029"/>
      <c r="X363" s="2029"/>
      <c r="Y363" s="2029"/>
      <c r="Z363" s="2029"/>
      <c r="AA363" s="2029"/>
      <c r="AB363" s="2029"/>
      <c r="AC363" s="2029"/>
      <c r="AD363" s="2029"/>
      <c r="AE363" s="2029"/>
      <c r="AF363" s="2029"/>
      <c r="AG363" s="2029"/>
      <c r="AH363" s="2029"/>
      <c r="AI363" s="2029"/>
      <c r="AJ363" s="2029"/>
      <c r="AK363" s="2029"/>
      <c r="AL363" s="2029"/>
      <c r="AM363" s="2029"/>
      <c r="AN363" s="2029"/>
      <c r="AO363" s="2029"/>
      <c r="AP363" s="2029"/>
      <c r="AQ363" s="2029"/>
      <c r="AR363" s="2029"/>
      <c r="AS363" s="2029"/>
      <c r="AT363" s="2029"/>
      <c r="AU363" s="2029"/>
      <c r="AV363" s="2029"/>
      <c r="AW363" s="2029"/>
      <c r="AX363" s="2029"/>
      <c r="AY363" s="2029"/>
      <c r="AZ363" s="2029"/>
      <c r="BA363" s="2027"/>
      <c r="BB363" s="2030"/>
    </row>
    <row r="364" spans="1:54" s="2076" customFormat="1" ht="30" customHeight="1">
      <c r="A364" s="2026"/>
      <c r="B364" s="2027"/>
      <c r="C364" s="2028"/>
      <c r="D364" s="2029"/>
      <c r="E364" s="2029"/>
      <c r="F364" s="2029"/>
      <c r="G364" s="2029"/>
      <c r="H364" s="2029"/>
      <c r="I364" s="2029"/>
      <c r="J364" s="2029"/>
      <c r="K364" s="2029"/>
      <c r="L364" s="2029"/>
      <c r="M364" s="2029"/>
      <c r="N364" s="2029"/>
      <c r="O364" s="2029"/>
      <c r="P364" s="2027"/>
      <c r="Q364" s="2029"/>
      <c r="R364" s="2029"/>
      <c r="S364" s="2029"/>
      <c r="T364" s="2029"/>
      <c r="U364" s="2029"/>
      <c r="V364" s="2029"/>
      <c r="W364" s="2029"/>
      <c r="X364" s="2029"/>
      <c r="Y364" s="2029"/>
      <c r="Z364" s="2029"/>
      <c r="AA364" s="2029"/>
      <c r="AB364" s="2029"/>
      <c r="AC364" s="2029"/>
      <c r="AD364" s="2029"/>
      <c r="AE364" s="2029"/>
      <c r="AF364" s="2029"/>
      <c r="AG364" s="2029"/>
      <c r="AH364" s="2029"/>
      <c r="AI364" s="2029"/>
      <c r="AJ364" s="2029"/>
      <c r="AK364" s="2029"/>
      <c r="AL364" s="2029"/>
      <c r="AM364" s="2029"/>
      <c r="AN364" s="2029"/>
      <c r="AO364" s="2029"/>
      <c r="AP364" s="2029"/>
      <c r="AQ364" s="2029"/>
      <c r="AR364" s="2029"/>
      <c r="AS364" s="2029"/>
      <c r="AT364" s="2029"/>
      <c r="AU364" s="2029"/>
      <c r="AV364" s="2029"/>
      <c r="AW364" s="2029"/>
      <c r="AX364" s="2029"/>
      <c r="AY364" s="2029"/>
      <c r="AZ364" s="2029"/>
      <c r="BA364" s="2027"/>
      <c r="BB364" s="2030"/>
    </row>
    <row r="365" spans="1:54" s="2076" customFormat="1" ht="30" customHeight="1">
      <c r="A365" s="2026"/>
      <c r="B365" s="2027"/>
      <c r="C365" s="2028"/>
      <c r="D365" s="2029"/>
      <c r="E365" s="2029"/>
      <c r="F365" s="2029"/>
      <c r="G365" s="2029"/>
      <c r="H365" s="2029"/>
      <c r="I365" s="2029"/>
      <c r="J365" s="2029"/>
      <c r="K365" s="2029"/>
      <c r="L365" s="2029"/>
      <c r="M365" s="2029"/>
      <c r="N365" s="2029"/>
      <c r="O365" s="2029"/>
      <c r="P365" s="2027"/>
      <c r="Q365" s="2029"/>
      <c r="R365" s="2029"/>
      <c r="S365" s="2029"/>
      <c r="T365" s="2029"/>
      <c r="U365" s="2029"/>
      <c r="V365" s="2029"/>
      <c r="W365" s="2029"/>
      <c r="X365" s="2029"/>
      <c r="Y365" s="2029"/>
      <c r="Z365" s="2029"/>
      <c r="AA365" s="2029"/>
      <c r="AB365" s="2029"/>
      <c r="AC365" s="2029"/>
      <c r="AD365" s="2029"/>
      <c r="AE365" s="2029"/>
      <c r="AF365" s="2029"/>
      <c r="AG365" s="2029"/>
      <c r="AH365" s="2029"/>
      <c r="AI365" s="2029"/>
      <c r="AJ365" s="2029"/>
      <c r="AK365" s="2029"/>
      <c r="AL365" s="2029"/>
      <c r="AM365" s="2029"/>
      <c r="AN365" s="2029"/>
      <c r="AO365" s="2029"/>
      <c r="AP365" s="2029"/>
      <c r="AQ365" s="2029"/>
      <c r="AR365" s="2029"/>
      <c r="AS365" s="2029"/>
      <c r="AT365" s="2029"/>
      <c r="AU365" s="2029"/>
      <c r="AV365" s="2029"/>
      <c r="AW365" s="2029"/>
      <c r="AX365" s="2029"/>
      <c r="AY365" s="2029"/>
      <c r="AZ365" s="2029"/>
      <c r="BA365" s="2027"/>
      <c r="BB365" s="2030"/>
    </row>
    <row r="366" spans="1:54" s="2076" customFormat="1" ht="30" customHeight="1">
      <c r="A366" s="2026"/>
      <c r="B366" s="2027"/>
      <c r="C366" s="2028"/>
      <c r="D366" s="2029"/>
      <c r="E366" s="2029"/>
      <c r="F366" s="2029"/>
      <c r="G366" s="2029"/>
      <c r="H366" s="2029"/>
      <c r="I366" s="2029"/>
      <c r="J366" s="2029"/>
      <c r="K366" s="2029"/>
      <c r="L366" s="2029"/>
      <c r="M366" s="2029"/>
      <c r="N366" s="2029"/>
      <c r="O366" s="2029"/>
      <c r="P366" s="2027"/>
      <c r="Q366" s="2029"/>
      <c r="R366" s="2029"/>
      <c r="S366" s="2029"/>
      <c r="T366" s="2029"/>
      <c r="U366" s="2029"/>
      <c r="V366" s="2029"/>
      <c r="W366" s="2029"/>
      <c r="X366" s="2029"/>
      <c r="Y366" s="2029"/>
      <c r="Z366" s="2029"/>
      <c r="AA366" s="2029"/>
      <c r="AB366" s="2029"/>
      <c r="AC366" s="2029"/>
      <c r="AD366" s="2029"/>
      <c r="AE366" s="2029"/>
      <c r="AF366" s="2029"/>
      <c r="AG366" s="2029"/>
      <c r="AH366" s="2029"/>
      <c r="AI366" s="2029"/>
      <c r="AJ366" s="2029"/>
      <c r="AK366" s="2029"/>
      <c r="AL366" s="2029"/>
      <c r="AM366" s="2029"/>
      <c r="AN366" s="2029"/>
      <c r="AO366" s="2029"/>
      <c r="AP366" s="2029"/>
      <c r="AQ366" s="2029"/>
      <c r="AR366" s="2029"/>
      <c r="AS366" s="2029"/>
      <c r="AT366" s="2029"/>
      <c r="AU366" s="2029"/>
      <c r="AV366" s="2029"/>
      <c r="AW366" s="2029"/>
      <c r="AX366" s="2029"/>
      <c r="AY366" s="2029"/>
      <c r="AZ366" s="2029"/>
      <c r="BA366" s="2027"/>
      <c r="BB366" s="2030"/>
    </row>
    <row r="367" spans="1:54" s="2076" customFormat="1" ht="30" customHeight="1">
      <c r="A367" s="2026"/>
      <c r="B367" s="2027"/>
      <c r="C367" s="2028"/>
      <c r="D367" s="2029"/>
      <c r="E367" s="2029"/>
      <c r="F367" s="2029"/>
      <c r="G367" s="2029"/>
      <c r="H367" s="2029"/>
      <c r="I367" s="2029"/>
      <c r="J367" s="2029"/>
      <c r="K367" s="2029"/>
      <c r="L367" s="2029"/>
      <c r="M367" s="2029"/>
      <c r="N367" s="2029"/>
      <c r="O367" s="2029"/>
      <c r="P367" s="2027"/>
      <c r="Q367" s="2029"/>
      <c r="R367" s="2029"/>
      <c r="S367" s="2029"/>
      <c r="T367" s="2029"/>
      <c r="U367" s="2029"/>
      <c r="V367" s="2029"/>
      <c r="W367" s="2029"/>
      <c r="X367" s="2029"/>
      <c r="Y367" s="2029"/>
      <c r="Z367" s="2029"/>
      <c r="AA367" s="2029"/>
      <c r="AB367" s="2029"/>
      <c r="AC367" s="2029"/>
      <c r="AD367" s="2029"/>
      <c r="AE367" s="2029"/>
      <c r="AF367" s="2029"/>
      <c r="AG367" s="2029"/>
      <c r="AH367" s="2029"/>
      <c r="AI367" s="2029"/>
      <c r="AJ367" s="2029"/>
      <c r="AK367" s="2029"/>
      <c r="AL367" s="2029"/>
      <c r="AM367" s="2029"/>
      <c r="AN367" s="2029"/>
      <c r="AO367" s="2029"/>
      <c r="AP367" s="2029"/>
      <c r="AQ367" s="2029"/>
      <c r="AR367" s="2029"/>
      <c r="AS367" s="2029"/>
      <c r="AT367" s="2029"/>
      <c r="AU367" s="2029"/>
      <c r="AV367" s="2029"/>
      <c r="AW367" s="2029"/>
      <c r="AX367" s="2029"/>
      <c r="AY367" s="2029"/>
      <c r="AZ367" s="2029"/>
      <c r="BA367" s="2027"/>
      <c r="BB367" s="2030"/>
    </row>
    <row r="368" spans="1:54" s="2076" customFormat="1" ht="30" customHeight="1">
      <c r="A368" s="2026"/>
      <c r="B368" s="2027"/>
      <c r="C368" s="2028"/>
      <c r="D368" s="2029"/>
      <c r="E368" s="2029"/>
      <c r="F368" s="2029"/>
      <c r="G368" s="2029"/>
      <c r="H368" s="2029"/>
      <c r="I368" s="2029"/>
      <c r="J368" s="2029"/>
      <c r="K368" s="2029"/>
      <c r="L368" s="2029"/>
      <c r="M368" s="2029"/>
      <c r="N368" s="2029"/>
      <c r="O368" s="2029"/>
      <c r="P368" s="2027"/>
      <c r="Q368" s="2029"/>
      <c r="R368" s="2029"/>
      <c r="S368" s="2029"/>
      <c r="T368" s="2029"/>
      <c r="U368" s="2029"/>
      <c r="V368" s="2029"/>
      <c r="W368" s="2029"/>
      <c r="X368" s="2029"/>
      <c r="Y368" s="2029"/>
      <c r="Z368" s="2029"/>
      <c r="AA368" s="2029"/>
      <c r="AB368" s="2029"/>
      <c r="AC368" s="2029"/>
      <c r="AD368" s="2029"/>
      <c r="AE368" s="2029"/>
      <c r="AF368" s="2029"/>
      <c r="AG368" s="2029"/>
      <c r="AH368" s="2029"/>
      <c r="AI368" s="2029"/>
      <c r="AJ368" s="2029"/>
      <c r="AK368" s="2029"/>
      <c r="AL368" s="2029"/>
      <c r="AM368" s="2029"/>
      <c r="AN368" s="2029"/>
      <c r="AO368" s="2029"/>
      <c r="AP368" s="2029"/>
      <c r="AQ368" s="2029"/>
      <c r="AR368" s="2029"/>
      <c r="AS368" s="2029"/>
      <c r="AT368" s="2029"/>
      <c r="AU368" s="2029"/>
      <c r="AV368" s="2029"/>
      <c r="AW368" s="2029"/>
      <c r="AX368" s="2029"/>
      <c r="AY368" s="2029"/>
      <c r="AZ368" s="2029"/>
      <c r="BA368" s="2027"/>
      <c r="BB368" s="2030"/>
    </row>
    <row r="369" spans="1:54" s="2076" customFormat="1" ht="30" customHeight="1">
      <c r="A369" s="2026"/>
      <c r="B369" s="2027"/>
      <c r="C369" s="2028"/>
      <c r="D369" s="2029"/>
      <c r="E369" s="2029"/>
      <c r="F369" s="2029"/>
      <c r="G369" s="2029"/>
      <c r="H369" s="2029"/>
      <c r="I369" s="2029"/>
      <c r="J369" s="2029"/>
      <c r="K369" s="2029"/>
      <c r="L369" s="2029"/>
      <c r="M369" s="2029"/>
      <c r="N369" s="2029"/>
      <c r="O369" s="2029"/>
      <c r="P369" s="2027"/>
      <c r="Q369" s="2029"/>
      <c r="R369" s="2029"/>
      <c r="S369" s="2029"/>
      <c r="T369" s="2029"/>
      <c r="U369" s="2029"/>
      <c r="V369" s="2029"/>
      <c r="W369" s="2029"/>
      <c r="X369" s="2029"/>
      <c r="Y369" s="2029"/>
      <c r="Z369" s="2029"/>
      <c r="AA369" s="2029"/>
      <c r="AB369" s="2029"/>
      <c r="AC369" s="2029"/>
      <c r="AD369" s="2029"/>
      <c r="AE369" s="2029"/>
      <c r="AF369" s="2029"/>
      <c r="AG369" s="2029"/>
      <c r="AH369" s="2029"/>
      <c r="AI369" s="2029"/>
      <c r="AJ369" s="2029"/>
      <c r="AK369" s="2029"/>
      <c r="AL369" s="2029"/>
      <c r="AM369" s="2029"/>
      <c r="AN369" s="2029"/>
      <c r="AO369" s="2029"/>
      <c r="AP369" s="2029"/>
      <c r="AQ369" s="2029"/>
      <c r="AR369" s="2029"/>
      <c r="AS369" s="2029"/>
      <c r="AT369" s="2029"/>
      <c r="AU369" s="2029"/>
      <c r="AV369" s="2029"/>
      <c r="AW369" s="2029"/>
      <c r="AX369" s="2029"/>
      <c r="AY369" s="2029"/>
      <c r="AZ369" s="2029"/>
      <c r="BA369" s="2027"/>
      <c r="BB369" s="2030"/>
    </row>
    <row r="370" spans="1:54" s="2076" customFormat="1" ht="30" customHeight="1">
      <c r="A370" s="2026"/>
      <c r="B370" s="2027"/>
      <c r="C370" s="2028"/>
      <c r="D370" s="2029"/>
      <c r="E370" s="2029"/>
      <c r="F370" s="2029"/>
      <c r="G370" s="2029"/>
      <c r="H370" s="2029"/>
      <c r="I370" s="2029"/>
      <c r="J370" s="2029"/>
      <c r="K370" s="2029"/>
      <c r="L370" s="2029"/>
      <c r="M370" s="2029"/>
      <c r="N370" s="2029"/>
      <c r="O370" s="2029"/>
      <c r="P370" s="2027"/>
      <c r="Q370" s="2029"/>
      <c r="R370" s="2029"/>
      <c r="S370" s="2029"/>
      <c r="T370" s="2029"/>
      <c r="U370" s="2029"/>
      <c r="V370" s="2029"/>
      <c r="W370" s="2029"/>
      <c r="X370" s="2029"/>
      <c r="Y370" s="2029"/>
      <c r="Z370" s="2029"/>
      <c r="AA370" s="2029"/>
      <c r="AB370" s="2029"/>
      <c r="AC370" s="2029"/>
      <c r="AD370" s="2029"/>
      <c r="AE370" s="2029"/>
      <c r="AF370" s="2029"/>
      <c r="AG370" s="2029"/>
      <c r="AH370" s="2029"/>
      <c r="AI370" s="2029"/>
      <c r="AJ370" s="2029"/>
      <c r="AK370" s="2029"/>
      <c r="AL370" s="2029"/>
      <c r="AM370" s="2029"/>
      <c r="AN370" s="2029"/>
      <c r="AO370" s="2029"/>
      <c r="AP370" s="2029"/>
      <c r="AQ370" s="2029"/>
      <c r="AR370" s="2029"/>
      <c r="AS370" s="2029"/>
      <c r="AT370" s="2029"/>
      <c r="AU370" s="2029"/>
      <c r="AV370" s="2029"/>
      <c r="AW370" s="2029"/>
      <c r="AX370" s="2029"/>
      <c r="AY370" s="2029"/>
      <c r="AZ370" s="2029"/>
      <c r="BA370" s="2027"/>
      <c r="BB370" s="2030"/>
    </row>
    <row r="371" spans="1:54" s="2076" customFormat="1" ht="30" customHeight="1">
      <c r="A371" s="2026"/>
      <c r="B371" s="2027"/>
      <c r="C371" s="2028"/>
      <c r="D371" s="2029"/>
      <c r="E371" s="2029"/>
      <c r="F371" s="2029"/>
      <c r="G371" s="2029"/>
      <c r="H371" s="2029"/>
      <c r="I371" s="2029"/>
      <c r="J371" s="2029"/>
      <c r="K371" s="2029"/>
      <c r="L371" s="2029"/>
      <c r="M371" s="2029"/>
      <c r="N371" s="2029"/>
      <c r="O371" s="2029"/>
      <c r="P371" s="2027"/>
      <c r="Q371" s="2029"/>
      <c r="R371" s="2029"/>
      <c r="S371" s="2029"/>
      <c r="T371" s="2029"/>
      <c r="U371" s="2029"/>
      <c r="V371" s="2029"/>
      <c r="W371" s="2029"/>
      <c r="X371" s="2029"/>
      <c r="Y371" s="2029"/>
      <c r="Z371" s="2029"/>
      <c r="AA371" s="2029"/>
      <c r="AB371" s="2029"/>
      <c r="AC371" s="2029"/>
      <c r="AD371" s="2029"/>
      <c r="AE371" s="2029"/>
      <c r="AF371" s="2029"/>
      <c r="AG371" s="2029"/>
      <c r="AH371" s="2029"/>
      <c r="AI371" s="2029"/>
      <c r="AJ371" s="2029"/>
      <c r="AK371" s="2029"/>
      <c r="AL371" s="2029"/>
      <c r="AM371" s="2029"/>
      <c r="AN371" s="2029"/>
      <c r="AO371" s="2029"/>
      <c r="AP371" s="2029"/>
      <c r="AQ371" s="2029"/>
      <c r="AR371" s="2029"/>
      <c r="AS371" s="2029"/>
      <c r="AT371" s="2029"/>
      <c r="AU371" s="2029"/>
      <c r="AV371" s="2029"/>
      <c r="AW371" s="2029"/>
      <c r="AX371" s="2029"/>
      <c r="AY371" s="2029"/>
      <c r="AZ371" s="2029"/>
      <c r="BA371" s="2027"/>
      <c r="BB371" s="2030"/>
    </row>
    <row r="372" spans="1:54" s="2060" customFormat="1" ht="30" customHeight="1">
      <c r="A372" s="2026"/>
      <c r="B372" s="2027"/>
      <c r="C372" s="2028"/>
      <c r="D372" s="2029"/>
      <c r="E372" s="2029"/>
      <c r="F372" s="2029"/>
      <c r="G372" s="2029"/>
      <c r="H372" s="2029"/>
      <c r="I372" s="2029"/>
      <c r="J372" s="2029"/>
      <c r="K372" s="2029"/>
      <c r="L372" s="2029"/>
      <c r="M372" s="2029"/>
      <c r="N372" s="2029"/>
      <c r="O372" s="2029"/>
      <c r="P372" s="2027"/>
      <c r="Q372" s="2029"/>
      <c r="R372" s="2029"/>
      <c r="S372" s="2029"/>
      <c r="T372" s="2029"/>
      <c r="U372" s="2029"/>
      <c r="V372" s="2029"/>
      <c r="W372" s="2029"/>
      <c r="X372" s="2029"/>
      <c r="Y372" s="2029"/>
      <c r="Z372" s="2029"/>
      <c r="AA372" s="2029"/>
      <c r="AB372" s="2029"/>
      <c r="AC372" s="2029"/>
      <c r="AD372" s="2029"/>
      <c r="AE372" s="2029"/>
      <c r="AF372" s="2029"/>
      <c r="AG372" s="2029"/>
      <c r="AH372" s="2029"/>
      <c r="AI372" s="2029"/>
      <c r="AJ372" s="2029"/>
      <c r="AK372" s="2029"/>
      <c r="AL372" s="2029"/>
      <c r="AM372" s="2029"/>
      <c r="AN372" s="2029"/>
      <c r="AO372" s="2029"/>
      <c r="AP372" s="2029"/>
      <c r="AQ372" s="2029"/>
      <c r="AR372" s="2029"/>
      <c r="AS372" s="2029"/>
      <c r="AT372" s="2029"/>
      <c r="AU372" s="2029"/>
      <c r="AV372" s="2029"/>
      <c r="AW372" s="2029"/>
      <c r="AX372" s="2029"/>
      <c r="AY372" s="2029"/>
      <c r="AZ372" s="2029"/>
      <c r="BA372" s="2027"/>
      <c r="BB372" s="2030"/>
    </row>
    <row r="373" spans="1:54" s="2060" customFormat="1" ht="30" customHeight="1">
      <c r="A373" s="2026"/>
      <c r="B373" s="2027"/>
      <c r="C373" s="2028"/>
      <c r="D373" s="2029"/>
      <c r="E373" s="2029"/>
      <c r="F373" s="2029"/>
      <c r="G373" s="2029"/>
      <c r="H373" s="2029"/>
      <c r="I373" s="2029"/>
      <c r="J373" s="2029"/>
      <c r="K373" s="2029"/>
      <c r="L373" s="2029"/>
      <c r="M373" s="2029"/>
      <c r="N373" s="2029"/>
      <c r="O373" s="2029"/>
      <c r="P373" s="2027"/>
      <c r="Q373" s="2029"/>
      <c r="R373" s="2029"/>
      <c r="S373" s="2029"/>
      <c r="T373" s="2029"/>
      <c r="U373" s="2029"/>
      <c r="V373" s="2029"/>
      <c r="W373" s="2029"/>
      <c r="X373" s="2029"/>
      <c r="Y373" s="2029"/>
      <c r="Z373" s="2029"/>
      <c r="AA373" s="2029"/>
      <c r="AB373" s="2029"/>
      <c r="AC373" s="2029"/>
      <c r="AD373" s="2029"/>
      <c r="AE373" s="2029"/>
      <c r="AF373" s="2029"/>
      <c r="AG373" s="2029"/>
      <c r="AH373" s="2029"/>
      <c r="AI373" s="2029"/>
      <c r="AJ373" s="2029"/>
      <c r="AK373" s="2029"/>
      <c r="AL373" s="2029"/>
      <c r="AM373" s="2029"/>
      <c r="AN373" s="2029"/>
      <c r="AO373" s="2029"/>
      <c r="AP373" s="2029"/>
      <c r="AQ373" s="2029"/>
      <c r="AR373" s="2029"/>
      <c r="AS373" s="2029"/>
      <c r="AT373" s="2029"/>
      <c r="AU373" s="2029"/>
      <c r="AV373" s="2029"/>
      <c r="AW373" s="2029"/>
      <c r="AX373" s="2029"/>
      <c r="AY373" s="2029"/>
      <c r="AZ373" s="2029"/>
      <c r="BA373" s="2027"/>
      <c r="BB373" s="2030"/>
    </row>
    <row r="374" spans="1:54" s="2060" customFormat="1" ht="30" customHeight="1">
      <c r="A374" s="2026"/>
      <c r="B374" s="2027"/>
      <c r="C374" s="2028"/>
      <c r="D374" s="2029"/>
      <c r="E374" s="2029"/>
      <c r="F374" s="2029"/>
      <c r="G374" s="2029"/>
      <c r="H374" s="2029"/>
      <c r="I374" s="2029"/>
      <c r="J374" s="2029"/>
      <c r="K374" s="2029"/>
      <c r="L374" s="2029"/>
      <c r="M374" s="2029"/>
      <c r="N374" s="2029"/>
      <c r="O374" s="2029"/>
      <c r="P374" s="2027"/>
      <c r="Q374" s="2029"/>
      <c r="R374" s="2029"/>
      <c r="S374" s="2029"/>
      <c r="T374" s="2029"/>
      <c r="U374" s="2029"/>
      <c r="V374" s="2029"/>
      <c r="W374" s="2029"/>
      <c r="X374" s="2029"/>
      <c r="Y374" s="2029"/>
      <c r="Z374" s="2029"/>
      <c r="AA374" s="2029"/>
      <c r="AB374" s="2029"/>
      <c r="AC374" s="2029"/>
      <c r="AD374" s="2029"/>
      <c r="AE374" s="2029"/>
      <c r="AF374" s="2029"/>
      <c r="AG374" s="2029"/>
      <c r="AH374" s="2029"/>
      <c r="AI374" s="2029"/>
      <c r="AJ374" s="2029"/>
      <c r="AK374" s="2029"/>
      <c r="AL374" s="2029"/>
      <c r="AM374" s="2029"/>
      <c r="AN374" s="2029"/>
      <c r="AO374" s="2029"/>
      <c r="AP374" s="2029"/>
      <c r="AQ374" s="2029"/>
      <c r="AR374" s="2029"/>
      <c r="AS374" s="2029"/>
      <c r="AT374" s="2029"/>
      <c r="AU374" s="2029"/>
      <c r="AV374" s="2029"/>
      <c r="AW374" s="2029"/>
      <c r="AX374" s="2029"/>
      <c r="AY374" s="2029"/>
      <c r="AZ374" s="2029"/>
      <c r="BA374" s="2027"/>
      <c r="BB374" s="2030"/>
    </row>
    <row r="375" spans="1:54" s="2078" customFormat="1" ht="33.75" customHeight="1">
      <c r="A375" s="2026"/>
      <c r="B375" s="2027"/>
      <c r="C375" s="2028"/>
      <c r="D375" s="2029"/>
      <c r="E375" s="2029"/>
      <c r="F375" s="2029"/>
      <c r="G375" s="2029"/>
      <c r="H375" s="2029"/>
      <c r="I375" s="2029"/>
      <c r="J375" s="2029"/>
      <c r="K375" s="2029"/>
      <c r="L375" s="2029"/>
      <c r="M375" s="2029"/>
      <c r="N375" s="2029"/>
      <c r="O375" s="2029"/>
      <c r="P375" s="2027"/>
      <c r="Q375" s="2029"/>
      <c r="R375" s="2029"/>
      <c r="S375" s="2029"/>
      <c r="T375" s="2029"/>
      <c r="U375" s="2029"/>
      <c r="V375" s="2029"/>
      <c r="W375" s="2029"/>
      <c r="X375" s="2029"/>
      <c r="Y375" s="2029"/>
      <c r="Z375" s="2029"/>
      <c r="AA375" s="2029"/>
      <c r="AB375" s="2029"/>
      <c r="AC375" s="2029"/>
      <c r="AD375" s="2029"/>
      <c r="AE375" s="2029"/>
      <c r="AF375" s="2029"/>
      <c r="AG375" s="2029"/>
      <c r="AH375" s="2029"/>
      <c r="AI375" s="2029"/>
      <c r="AJ375" s="2029"/>
      <c r="AK375" s="2029"/>
      <c r="AL375" s="2029"/>
      <c r="AM375" s="2029"/>
      <c r="AN375" s="2029"/>
      <c r="AO375" s="2029"/>
      <c r="AP375" s="2029"/>
      <c r="AQ375" s="2029"/>
      <c r="AR375" s="2029"/>
      <c r="AS375" s="2029"/>
      <c r="AT375" s="2029"/>
      <c r="AU375" s="2029"/>
      <c r="AV375" s="2029"/>
      <c r="AW375" s="2029"/>
      <c r="AX375" s="2029"/>
      <c r="AY375" s="2029"/>
      <c r="AZ375" s="2029"/>
      <c r="BA375" s="2027"/>
      <c r="BB375" s="2030"/>
    </row>
  </sheetData>
  <mergeCells count="18">
    <mergeCell ref="AT4:AW4"/>
    <mergeCell ref="AX4:BA4"/>
    <mergeCell ref="BC4:BC5"/>
    <mergeCell ref="Z4:AC4"/>
    <mergeCell ref="AD4:AG4"/>
    <mergeCell ref="AH4:AK4"/>
    <mergeCell ref="AL4:AO4"/>
    <mergeCell ref="AP4:AS4"/>
    <mergeCell ref="F4:I4"/>
    <mergeCell ref="J4:M4"/>
    <mergeCell ref="N4:Q4"/>
    <mergeCell ref="R4:U4"/>
    <mergeCell ref="V4:Y4"/>
    <mergeCell ref="A4:A5"/>
    <mergeCell ref="B4:B5"/>
    <mergeCell ref="C4:C5"/>
    <mergeCell ref="D4:D5"/>
    <mergeCell ref="E4:E5"/>
  </mergeCells>
  <printOptions horizontalCentered="1"/>
  <pageMargins left="0.15763888888888899" right="0.15763888888888899" top="0.51180555555555596" bottom="0.55069444444444404" header="0.511811023622047" footer="0.196527777777778"/>
  <pageSetup paperSize="9" scale="10" orientation="landscape" horizontalDpi="300" verticalDpi="300" r:id="rId1"/>
  <headerFooter>
    <oddFooter>&amp;LMoov Bénin&amp;C&amp;P/&amp;N&amp;RTBG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EC313"/>
  <sheetViews>
    <sheetView showGridLines="0" view="pageBreakPreview" zoomScaleNormal="100" workbookViewId="0">
      <pane xSplit="3" ySplit="6" topLeftCell="CM7" activePane="bottomRight" state="frozen"/>
      <selection pane="topRight" activeCell="CM1" sqref="CM1"/>
      <selection pane="bottomLeft" activeCell="A7" sqref="A7"/>
      <selection pane="bottomRight" activeCell="CX50" sqref="CX50"/>
    </sheetView>
  </sheetViews>
  <sheetFormatPr defaultColWidth="11.54296875" defaultRowHeight="12.5" outlineLevelRow="1"/>
  <cols>
    <col min="1" max="1" width="1" customWidth="1"/>
    <col min="2" max="2" width="50.453125" customWidth="1"/>
    <col min="3" max="3" width="6.36328125" style="2079" customWidth="1"/>
    <col min="4" max="4" width="9.6328125" customWidth="1"/>
    <col min="5" max="5" width="10.1796875" customWidth="1"/>
    <col min="6" max="6" width="9.6328125" customWidth="1"/>
    <col min="7" max="7" width="9.1796875" customWidth="1"/>
    <col min="8" max="8" width="9.6328125" customWidth="1"/>
    <col min="9" max="9" width="0.1796875" customWidth="1"/>
    <col min="10" max="10" width="9.6328125" style="48" customWidth="1"/>
    <col min="11" max="11" width="9.36328125" style="48" customWidth="1"/>
    <col min="12" max="12" width="10.1796875" style="48" customWidth="1"/>
    <col min="13" max="13" width="10.453125" style="48" customWidth="1"/>
    <col min="14" max="14" width="9.1796875" style="48" customWidth="1"/>
    <col min="15" max="15" width="0.54296875" style="48" customWidth="1"/>
    <col min="16" max="16" width="10.1796875" style="48" customWidth="1"/>
    <col min="17" max="17" width="9.54296875" style="48" customWidth="1"/>
    <col min="18" max="18" width="9.1796875" style="48" customWidth="1"/>
    <col min="19" max="19" width="10.1796875" style="48" customWidth="1"/>
    <col min="20" max="20" width="7.1796875" style="48" customWidth="1"/>
    <col min="21" max="21" width="0.1796875" style="48" customWidth="1"/>
    <col min="22" max="22" width="9.6328125" style="48" customWidth="1"/>
    <col min="23" max="23" width="10.453125" style="48" customWidth="1"/>
    <col min="24" max="24" width="10" style="48" customWidth="1"/>
    <col min="25" max="25" width="8.1796875" style="48" customWidth="1"/>
    <col min="26" max="26" width="8.54296875" style="48" customWidth="1"/>
    <col min="27" max="27" width="8.81640625" style="48" customWidth="1"/>
    <col min="28" max="28" width="7.453125" style="48" customWidth="1"/>
    <col min="29" max="29" width="0.36328125" style="48" customWidth="1"/>
    <col min="30" max="30" width="9.54296875" style="48" customWidth="1"/>
    <col min="31" max="31" width="10.453125" style="48" customWidth="1"/>
    <col min="32" max="32" width="11.1796875" style="48" customWidth="1"/>
    <col min="33" max="33" width="8.1796875" style="48" customWidth="1"/>
    <col min="34" max="34" width="7.453125" style="48" customWidth="1"/>
    <col min="35" max="35" width="10.36328125" style="48" customWidth="1"/>
    <col min="36" max="36" width="7.453125" style="48" customWidth="1"/>
    <col min="37" max="37" width="0.1796875" style="48" customWidth="1"/>
    <col min="38" max="38" width="9.36328125" style="48" customWidth="1"/>
    <col min="39" max="39" width="7.6328125" style="48" customWidth="1"/>
    <col min="40" max="40" width="9.54296875" style="48" customWidth="1"/>
    <col min="41" max="41" width="9" style="48" customWidth="1"/>
    <col min="42" max="43" width="9.36328125" style="48" customWidth="1"/>
    <col min="44" max="44" width="7.453125" style="48" customWidth="1"/>
    <col min="45" max="45" width="12.1796875" style="48" customWidth="1"/>
    <col min="46" max="46" width="0.1796875" style="48" customWidth="1"/>
    <col min="47" max="47" width="8.54296875" style="48" customWidth="1"/>
    <col min="48" max="48" width="7.453125" style="48" customWidth="1"/>
    <col min="49" max="49" width="8.81640625" style="48" customWidth="1"/>
    <col min="50" max="50" width="9.54296875" style="48" customWidth="1"/>
    <col min="51" max="51" width="9.36328125" style="48" customWidth="1"/>
    <col min="52" max="52" width="8" style="48" customWidth="1"/>
    <col min="53" max="53" width="8.6328125" style="48" customWidth="1"/>
    <col min="54" max="54" width="0.36328125" style="48" customWidth="1"/>
    <col min="55" max="56" width="9.36328125" style="48" customWidth="1"/>
    <col min="57" max="57" width="10" style="48" customWidth="1"/>
    <col min="58" max="59" width="9.36328125" style="48" customWidth="1"/>
    <col min="60" max="60" width="7.453125" style="48" customWidth="1"/>
    <col min="61" max="61" width="7.453125" style="46" customWidth="1"/>
    <col min="62" max="62" width="0.36328125" style="48" customWidth="1"/>
    <col min="63" max="63" width="13.81640625" style="48" customWidth="1"/>
    <col min="64" max="64" width="7.453125" style="48" customWidth="1"/>
    <col min="65" max="65" width="9.1796875" style="48" customWidth="1"/>
    <col min="66" max="66" width="9.54296875" style="48" customWidth="1"/>
    <col min="67" max="67" width="7.453125" style="48" customWidth="1"/>
    <col min="68" max="68" width="9" style="48" customWidth="1"/>
    <col min="69" max="69" width="8.54296875" style="48" customWidth="1"/>
    <col min="70" max="70" width="7.453125" style="48" customWidth="1"/>
    <col min="71" max="71" width="0.54296875" style="48" customWidth="1"/>
    <col min="72" max="72" width="15.81640625" style="48" customWidth="1"/>
    <col min="73" max="73" width="9.1796875" style="48" customWidth="1"/>
    <col min="74" max="74" width="9.36328125" style="48" customWidth="1"/>
    <col min="75" max="75" width="9.6328125" style="48" customWidth="1"/>
    <col min="76" max="77" width="9.36328125" style="48" customWidth="1"/>
    <col min="78" max="78" width="7.81640625" style="48" customWidth="1"/>
    <col min="79" max="79" width="0.36328125" style="48" customWidth="1"/>
    <col min="80" max="80" width="8.81640625" style="48" customWidth="1"/>
    <col min="81" max="85" width="9.36328125" style="48" customWidth="1"/>
    <col min="86" max="86" width="7.453125" style="48" customWidth="1"/>
    <col min="87" max="87" width="0.54296875" style="48" customWidth="1"/>
    <col min="88" max="88" width="13.1796875" style="48" customWidth="1"/>
    <col min="89" max="89" width="9.1796875" style="48" customWidth="1"/>
    <col min="90" max="90" width="14" style="48" customWidth="1"/>
    <col min="91" max="92" width="9.54296875" style="48" customWidth="1"/>
    <col min="93" max="93" width="9.36328125" style="48" customWidth="1"/>
    <col min="94" max="94" width="9.54296875" style="48" customWidth="1"/>
    <col min="95" max="95" width="0.1796875" style="48" customWidth="1"/>
    <col min="96" max="96" width="14.1796875" style="48" customWidth="1"/>
    <col min="97" max="101" width="9.36328125" style="48" customWidth="1"/>
    <col min="102" max="102" width="8.36328125" style="46" customWidth="1"/>
    <col min="103" max="103" width="0.54296875" customWidth="1"/>
    <col min="104" max="104" width="11.1796875" style="44" customWidth="1"/>
    <col min="105" max="107" width="9.36328125" customWidth="1"/>
    <col min="108" max="108" width="15.1796875" style="44" customWidth="1"/>
    <col min="109" max="110" width="10.453125" customWidth="1"/>
    <col min="111" max="111" width="10.453125" style="47" customWidth="1"/>
    <col min="112" max="112" width="10.453125" customWidth="1"/>
    <col min="113" max="113" width="1.81640625" customWidth="1"/>
    <col min="114" max="114" width="21.6328125" hidden="1" customWidth="1"/>
    <col min="115" max="117" width="22.453125" hidden="1" customWidth="1"/>
    <col min="118" max="118" width="15.36328125" hidden="1" customWidth="1"/>
    <col min="119" max="119" width="11.453125" hidden="1"/>
    <col min="120" max="122" width="12.1796875" hidden="1" customWidth="1"/>
    <col min="123" max="123" width="13.81640625" hidden="1" customWidth="1"/>
    <col min="124" max="128" width="11.453125" hidden="1"/>
    <col min="129" max="129" width="28.6328125" hidden="1" customWidth="1"/>
    <col min="130" max="133" width="11.54296875" hidden="1"/>
    <col min="134" max="1024" width="11.453125"/>
  </cols>
  <sheetData>
    <row r="1" spans="2:131" ht="3" customHeight="1">
      <c r="CX1" s="282"/>
      <c r="DA1" s="49"/>
      <c r="DF1" s="47"/>
      <c r="DX1" s="47"/>
      <c r="DY1" s="47"/>
      <c r="DZ1" s="47"/>
    </row>
    <row r="2" spans="2:131" ht="20">
      <c r="B2" s="51" t="s">
        <v>1181</v>
      </c>
      <c r="J2" s="2080"/>
      <c r="K2" s="2080"/>
      <c r="L2" s="2080"/>
      <c r="M2" s="2080"/>
      <c r="N2" s="2080"/>
      <c r="O2" s="2080"/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  <c r="AF2" s="2080"/>
      <c r="AG2" s="2080"/>
      <c r="AH2" s="2080"/>
      <c r="AI2" s="2080"/>
      <c r="AJ2" s="2080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J2" s="239"/>
      <c r="BK2" s="239"/>
      <c r="BL2" s="239"/>
      <c r="BM2" s="239"/>
      <c r="BN2" s="2081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G2" s="239"/>
      <c r="CH2" s="239"/>
      <c r="CI2" s="239"/>
      <c r="CJ2" s="2081"/>
      <c r="CK2" s="2082"/>
      <c r="CL2" s="2082"/>
      <c r="CM2" s="2082"/>
      <c r="CN2" s="2082"/>
      <c r="CO2" s="2082"/>
      <c r="CP2" s="2082"/>
      <c r="CQ2" s="2083"/>
      <c r="CR2" s="2084"/>
      <c r="CS2" s="2082">
        <v>-1205719014.81113</v>
      </c>
      <c r="CT2" s="2082"/>
      <c r="CU2" s="1716"/>
      <c r="CV2" s="1716"/>
      <c r="CW2" s="2082">
        <v>7052163332.9539804</v>
      </c>
      <c r="CX2" s="1153"/>
      <c r="CY2" s="906"/>
      <c r="CZ2" s="292">
        <v>2398493361.43748</v>
      </c>
      <c r="DA2" s="292"/>
      <c r="DB2" s="906"/>
      <c r="DC2" s="902"/>
      <c r="DD2" s="292">
        <v>27780287390</v>
      </c>
      <c r="DE2" s="906"/>
      <c r="DF2" s="289"/>
      <c r="DG2" s="289"/>
      <c r="DH2" s="906"/>
    </row>
    <row r="3" spans="2:131" ht="12" customHeight="1">
      <c r="D3" s="330"/>
      <c r="E3" s="325">
        <v>0</v>
      </c>
      <c r="F3" s="325"/>
      <c r="G3" s="325">
        <v>0</v>
      </c>
      <c r="H3" s="330"/>
      <c r="I3" s="1157"/>
      <c r="AC3" s="2085"/>
      <c r="AK3" s="328"/>
      <c r="AL3" s="329"/>
      <c r="AM3" s="330"/>
      <c r="AN3" s="330"/>
      <c r="AO3" s="330"/>
      <c r="AP3" s="330"/>
      <c r="AQ3" s="330"/>
      <c r="AR3" s="330"/>
      <c r="AS3" s="645"/>
      <c r="AT3" s="328"/>
      <c r="AU3" s="329"/>
      <c r="AV3" s="330"/>
      <c r="AW3" s="330"/>
      <c r="AX3" s="330"/>
      <c r="AY3" s="330"/>
      <c r="AZ3" s="330"/>
      <c r="BA3" s="330"/>
      <c r="BB3" s="328"/>
      <c r="BC3" s="329"/>
      <c r="BD3" s="330"/>
      <c r="BE3" s="330"/>
      <c r="BF3" s="330"/>
      <c r="BG3" s="330"/>
      <c r="BH3" s="330"/>
      <c r="BI3" s="331"/>
      <c r="BJ3" s="328"/>
      <c r="BK3" s="340"/>
      <c r="BL3" s="341"/>
      <c r="BM3" s="341"/>
      <c r="BN3" s="341"/>
      <c r="BO3" s="341"/>
      <c r="BP3" s="341"/>
      <c r="BQ3" s="341"/>
      <c r="BR3" s="341"/>
      <c r="BS3" s="345"/>
      <c r="BT3" s="340"/>
      <c r="BU3" s="341"/>
      <c r="BV3" s="341"/>
      <c r="BW3" s="341"/>
      <c r="BX3" s="341"/>
      <c r="BY3" s="341"/>
      <c r="BZ3" s="2086"/>
      <c r="CA3" s="345"/>
      <c r="CB3" s="340"/>
      <c r="CC3" s="341"/>
      <c r="CD3" s="341"/>
      <c r="CE3" s="341"/>
      <c r="CF3" s="341"/>
      <c r="CG3" s="341"/>
      <c r="CH3" s="2086"/>
      <c r="CI3" s="345"/>
      <c r="CJ3" s="340"/>
      <c r="CK3" s="341"/>
      <c r="CL3" s="341"/>
      <c r="CM3" s="341"/>
      <c r="CN3" s="341"/>
      <c r="CO3" s="341"/>
      <c r="CP3" s="2086"/>
      <c r="CQ3" s="328"/>
      <c r="CR3" s="2087"/>
      <c r="CS3" s="327"/>
      <c r="CT3" s="327"/>
      <c r="CU3" s="327"/>
      <c r="CV3" s="327"/>
      <c r="CW3" s="327"/>
      <c r="CX3" s="2088"/>
      <c r="CZ3" s="324"/>
      <c r="DA3" s="2089"/>
      <c r="DB3" s="2089"/>
      <c r="DC3" s="2089"/>
      <c r="DD3" s="2089"/>
      <c r="DE3" s="2089"/>
      <c r="DF3" s="2089"/>
      <c r="DG3" s="610"/>
      <c r="DH3" s="2090"/>
    </row>
    <row r="4" spans="2:131" s="354" customFormat="1" ht="14.25" customHeight="1">
      <c r="C4" s="2091"/>
      <c r="D4" s="5">
        <v>45292</v>
      </c>
      <c r="E4" s="5"/>
      <c r="F4" s="5"/>
      <c r="G4" s="5"/>
      <c r="H4" s="5"/>
      <c r="I4" s="355"/>
      <c r="J4" s="5">
        <v>45323</v>
      </c>
      <c r="K4" s="5"/>
      <c r="L4" s="5"/>
      <c r="M4" s="5"/>
      <c r="N4" s="5"/>
      <c r="O4" s="82"/>
      <c r="P4" s="5">
        <v>45352</v>
      </c>
      <c r="Q4" s="5"/>
      <c r="R4" s="5"/>
      <c r="S4" s="5"/>
      <c r="T4" s="5"/>
      <c r="U4" s="356"/>
      <c r="V4" s="2367">
        <v>45383</v>
      </c>
      <c r="W4" s="2367"/>
      <c r="X4" s="2367"/>
      <c r="Y4" s="2367"/>
      <c r="Z4" s="2367"/>
      <c r="AA4" s="2367"/>
      <c r="AB4" s="2367"/>
      <c r="AC4" s="924"/>
      <c r="AD4" s="2368">
        <v>45413</v>
      </c>
      <c r="AE4" s="2368"/>
      <c r="AF4" s="2368"/>
      <c r="AG4" s="2368"/>
      <c r="AH4" s="2368"/>
      <c r="AI4" s="2368"/>
      <c r="AJ4" s="2368"/>
      <c r="AK4" s="358"/>
      <c r="AL4" s="4">
        <v>45444</v>
      </c>
      <c r="AM4" s="4"/>
      <c r="AN4" s="4"/>
      <c r="AO4" s="4"/>
      <c r="AP4" s="4"/>
      <c r="AQ4" s="4"/>
      <c r="AR4" s="4"/>
      <c r="AS4" s="4"/>
      <c r="AT4" s="358"/>
      <c r="AU4" s="4">
        <v>45474</v>
      </c>
      <c r="AV4" s="4"/>
      <c r="AW4" s="4"/>
      <c r="AX4" s="4"/>
      <c r="AY4" s="4"/>
      <c r="AZ4" s="4"/>
      <c r="BA4" s="4"/>
      <c r="BB4" s="358"/>
      <c r="BC4" s="4">
        <v>45505</v>
      </c>
      <c r="BD4" s="4"/>
      <c r="BE4" s="4"/>
      <c r="BF4" s="4"/>
      <c r="BG4" s="4"/>
      <c r="BH4" s="4"/>
      <c r="BI4" s="4"/>
      <c r="BJ4" s="358"/>
      <c r="BK4" s="4">
        <v>45536</v>
      </c>
      <c r="BL4" s="4"/>
      <c r="BM4" s="4"/>
      <c r="BN4" s="4"/>
      <c r="BO4" s="4"/>
      <c r="BP4" s="4"/>
      <c r="BQ4" s="4"/>
      <c r="BR4" s="4"/>
      <c r="BS4" s="358"/>
      <c r="BT4" s="4">
        <v>45566</v>
      </c>
      <c r="BU4" s="4"/>
      <c r="BV4" s="4"/>
      <c r="BW4" s="4"/>
      <c r="BX4" s="4"/>
      <c r="BY4" s="4"/>
      <c r="BZ4" s="4"/>
      <c r="CA4" s="358"/>
      <c r="CB4" s="4">
        <v>45597</v>
      </c>
      <c r="CC4" s="4"/>
      <c r="CD4" s="4"/>
      <c r="CE4" s="4"/>
      <c r="CF4" s="4"/>
      <c r="CG4" s="4"/>
      <c r="CH4" s="4"/>
      <c r="CI4" s="358"/>
      <c r="CJ4" s="4">
        <v>45627</v>
      </c>
      <c r="CK4" s="4"/>
      <c r="CL4" s="4"/>
      <c r="CM4" s="4"/>
      <c r="CN4" s="4"/>
      <c r="CO4" s="4"/>
      <c r="CP4" s="4"/>
      <c r="CQ4" s="357"/>
      <c r="CR4" s="2339" t="s">
        <v>1182</v>
      </c>
      <c r="CS4" s="2339"/>
      <c r="CT4" s="2339"/>
      <c r="CU4" s="2339"/>
      <c r="CV4" s="2339"/>
      <c r="CW4" s="2339"/>
      <c r="CX4" s="2339"/>
      <c r="CZ4" s="2369" t="s">
        <v>4</v>
      </c>
      <c r="DA4" s="2369"/>
      <c r="DB4" s="2369"/>
      <c r="DC4" s="2369"/>
      <c r="DD4" s="2369"/>
      <c r="DE4" s="2369"/>
      <c r="DF4" s="2369"/>
      <c r="DG4" s="2369"/>
      <c r="DH4" s="2369"/>
      <c r="DX4" s="83"/>
      <c r="DY4" s="83"/>
      <c r="DZ4" s="83"/>
    </row>
    <row r="5" spans="2:131" s="129" customFormat="1" ht="28.5" customHeight="1">
      <c r="B5" s="86" t="s">
        <v>5</v>
      </c>
      <c r="C5" s="2092"/>
      <c r="D5" s="87" t="s">
        <v>6</v>
      </c>
      <c r="E5" s="88" t="s">
        <v>7</v>
      </c>
      <c r="F5" s="88" t="s">
        <v>8</v>
      </c>
      <c r="G5" s="88" t="s">
        <v>9</v>
      </c>
      <c r="H5" s="89" t="s">
        <v>10</v>
      </c>
      <c r="I5" s="90"/>
      <c r="J5" s="87" t="s">
        <v>6</v>
      </c>
      <c r="K5" s="88" t="s">
        <v>7</v>
      </c>
      <c r="L5" s="88" t="s">
        <v>8</v>
      </c>
      <c r="M5" s="88" t="s">
        <v>9</v>
      </c>
      <c r="N5" s="89" t="s">
        <v>10</v>
      </c>
      <c r="O5" s="91"/>
      <c r="P5" s="87" t="s">
        <v>6</v>
      </c>
      <c r="Q5" s="88" t="s">
        <v>7</v>
      </c>
      <c r="R5" s="88" t="s">
        <v>8</v>
      </c>
      <c r="S5" s="88" t="s">
        <v>9</v>
      </c>
      <c r="T5" s="89" t="s">
        <v>10</v>
      </c>
      <c r="U5" s="90"/>
      <c r="V5" s="87" t="s">
        <v>6</v>
      </c>
      <c r="W5" s="88" t="s">
        <v>7</v>
      </c>
      <c r="X5" s="88" t="s">
        <v>11</v>
      </c>
      <c r="Y5" s="88" t="s">
        <v>8</v>
      </c>
      <c r="Z5" s="88" t="s">
        <v>12</v>
      </c>
      <c r="AA5" s="88" t="s">
        <v>9</v>
      </c>
      <c r="AB5" s="89" t="s">
        <v>10</v>
      </c>
      <c r="AC5" s="90"/>
      <c r="AD5" s="87" t="s">
        <v>6</v>
      </c>
      <c r="AE5" s="88" t="s">
        <v>7</v>
      </c>
      <c r="AF5" s="88" t="s">
        <v>11</v>
      </c>
      <c r="AG5" s="88" t="s">
        <v>8</v>
      </c>
      <c r="AH5" s="88" t="s">
        <v>12</v>
      </c>
      <c r="AI5" s="88" t="s">
        <v>9</v>
      </c>
      <c r="AJ5" s="89" t="s">
        <v>10</v>
      </c>
      <c r="AK5" s="90"/>
      <c r="AL5" s="87" t="s">
        <v>6</v>
      </c>
      <c r="AM5" s="88" t="s">
        <v>7</v>
      </c>
      <c r="AN5" s="88" t="s">
        <v>11</v>
      </c>
      <c r="AO5" s="88" t="s">
        <v>13</v>
      </c>
      <c r="AP5" s="88" t="s">
        <v>8</v>
      </c>
      <c r="AQ5" s="88" t="s">
        <v>12</v>
      </c>
      <c r="AR5" s="88" t="s">
        <v>9</v>
      </c>
      <c r="AS5" s="89" t="s">
        <v>10</v>
      </c>
      <c r="AT5" s="91"/>
      <c r="AU5" s="87" t="s">
        <v>6</v>
      </c>
      <c r="AV5" s="88" t="s">
        <v>7</v>
      </c>
      <c r="AW5" s="88" t="s">
        <v>13</v>
      </c>
      <c r="AX5" s="88" t="s">
        <v>8</v>
      </c>
      <c r="AY5" s="88" t="s">
        <v>14</v>
      </c>
      <c r="AZ5" s="88" t="s">
        <v>9</v>
      </c>
      <c r="BA5" s="89" t="s">
        <v>10</v>
      </c>
      <c r="BB5" s="90"/>
      <c r="BC5" s="87" t="s">
        <v>6</v>
      </c>
      <c r="BD5" s="88" t="s">
        <v>7</v>
      </c>
      <c r="BE5" s="88" t="s">
        <v>13</v>
      </c>
      <c r="BF5" s="88" t="s">
        <v>8</v>
      </c>
      <c r="BG5" s="88" t="s">
        <v>14</v>
      </c>
      <c r="BH5" s="88" t="s">
        <v>9</v>
      </c>
      <c r="BI5" s="89" t="s">
        <v>10</v>
      </c>
      <c r="BJ5" s="91"/>
      <c r="BK5" s="87" t="s">
        <v>6</v>
      </c>
      <c r="BL5" s="88" t="s">
        <v>7</v>
      </c>
      <c r="BM5" s="88" t="s">
        <v>13</v>
      </c>
      <c r="BN5" s="88" t="s">
        <v>15</v>
      </c>
      <c r="BO5" s="88" t="s">
        <v>8</v>
      </c>
      <c r="BP5" s="88" t="s">
        <v>14</v>
      </c>
      <c r="BQ5" s="88" t="s">
        <v>9</v>
      </c>
      <c r="BR5" s="89" t="s">
        <v>10</v>
      </c>
      <c r="BS5" s="90"/>
      <c r="BT5" s="87" t="s">
        <v>6</v>
      </c>
      <c r="BU5" s="88" t="s">
        <v>7</v>
      </c>
      <c r="BV5" s="88" t="s">
        <v>15</v>
      </c>
      <c r="BW5" s="88" t="s">
        <v>8</v>
      </c>
      <c r="BX5" s="88" t="s">
        <v>16</v>
      </c>
      <c r="BY5" s="88" t="s">
        <v>9</v>
      </c>
      <c r="BZ5" s="89" t="s">
        <v>10</v>
      </c>
      <c r="CA5" s="90"/>
      <c r="CB5" s="87" t="s">
        <v>6</v>
      </c>
      <c r="CC5" s="88" t="s">
        <v>7</v>
      </c>
      <c r="CD5" s="88" t="s">
        <v>15</v>
      </c>
      <c r="CE5" s="88" t="s">
        <v>8</v>
      </c>
      <c r="CF5" s="88" t="s">
        <v>16</v>
      </c>
      <c r="CG5" s="88" t="s">
        <v>9</v>
      </c>
      <c r="CH5" s="89" t="s">
        <v>10</v>
      </c>
      <c r="CI5" s="90"/>
      <c r="CJ5" s="87" t="s">
        <v>6</v>
      </c>
      <c r="CK5" s="88" t="s">
        <v>7</v>
      </c>
      <c r="CL5" s="88" t="s">
        <v>15</v>
      </c>
      <c r="CM5" s="88" t="s">
        <v>8</v>
      </c>
      <c r="CN5" s="88" t="s">
        <v>16</v>
      </c>
      <c r="CO5" s="88" t="s">
        <v>9</v>
      </c>
      <c r="CP5" s="89" t="s">
        <v>10</v>
      </c>
      <c r="CQ5" s="371"/>
      <c r="CR5" s="87" t="s">
        <v>6</v>
      </c>
      <c r="CS5" s="88" t="s">
        <v>7</v>
      </c>
      <c r="CT5" s="88" t="s">
        <v>15</v>
      </c>
      <c r="CU5" s="88" t="s">
        <v>8</v>
      </c>
      <c r="CV5" s="88" t="s">
        <v>16</v>
      </c>
      <c r="CW5" s="88" t="s">
        <v>9</v>
      </c>
      <c r="CX5" s="89" t="s">
        <v>10</v>
      </c>
      <c r="CY5" s="150"/>
      <c r="CZ5" s="93" t="s">
        <v>7</v>
      </c>
      <c r="DA5" s="93" t="s">
        <v>11</v>
      </c>
      <c r="DB5" s="93" t="s">
        <v>13</v>
      </c>
      <c r="DC5" s="93" t="s">
        <v>15</v>
      </c>
      <c r="DD5" s="93" t="s">
        <v>9</v>
      </c>
      <c r="DE5" s="94" t="s">
        <v>17</v>
      </c>
      <c r="DF5" s="94" t="s">
        <v>18</v>
      </c>
      <c r="DG5" s="94" t="s">
        <v>19</v>
      </c>
      <c r="DH5" s="94" t="s">
        <v>20</v>
      </c>
      <c r="DJ5" s="373" t="s">
        <v>6</v>
      </c>
      <c r="DK5" s="373" t="s">
        <v>7</v>
      </c>
      <c r="DL5" s="373" t="s">
        <v>9</v>
      </c>
      <c r="DM5" s="373" t="s">
        <v>102</v>
      </c>
      <c r="DX5" s="92"/>
      <c r="DY5" s="92"/>
      <c r="DZ5" s="92"/>
    </row>
    <row r="6" spans="2:131" ht="6" customHeight="1">
      <c r="D6" s="48"/>
      <c r="E6" s="48"/>
      <c r="F6" s="48"/>
      <c r="G6" s="48"/>
      <c r="H6" s="48"/>
      <c r="I6" s="104"/>
      <c r="AC6" s="2093"/>
      <c r="AK6" s="348"/>
      <c r="AT6" s="348"/>
      <c r="BB6" s="348"/>
      <c r="BJ6" s="348"/>
      <c r="BS6" s="348"/>
      <c r="CA6" s="348"/>
      <c r="CI6" s="348"/>
      <c r="CQ6" s="348"/>
      <c r="CZ6" s="2094"/>
      <c r="DA6" s="50"/>
      <c r="DB6" s="50"/>
      <c r="DC6" s="48"/>
      <c r="DD6" s="48"/>
      <c r="DE6" s="48"/>
      <c r="DF6" s="48"/>
      <c r="DG6" s="48"/>
      <c r="DH6" s="46"/>
      <c r="DJ6" s="118">
        <f t="shared" ref="DJ6:DJ40" si="0">SUM(D6,J6,P6,V6,AD6,AL6,AU6,BC6,BK6,BT6,CB6,CJ6)-CR6</f>
        <v>0</v>
      </c>
      <c r="DK6" s="118">
        <f t="shared" ref="DK6:DK40" si="1">SUM(E6,K6,Q6,W6,AE6,AM6,AV6,BD6,BL6,BU6,CC6,CK6)-CS6</f>
        <v>0</v>
      </c>
      <c r="DL6" s="118">
        <f t="shared" ref="DL6:DL40" si="2">SUM(G6,M6,S6,AA6,AI6,AR6,AZ6,BH6,BQ6,BY6,CG6,CO6)-CW6</f>
        <v>0</v>
      </c>
      <c r="DM6" s="118">
        <f t="shared" ref="DM6:DM40" si="3">SUM(D6,J6,P6,V6,AD6,AL6,AU6,BC6,,BN6,BV6,CD6,CL6)-CT6</f>
        <v>0</v>
      </c>
    </row>
    <row r="7" spans="2:131" ht="18.75" customHeight="1">
      <c r="B7" s="2095" t="s">
        <v>56</v>
      </c>
      <c r="C7" s="2096" t="s">
        <v>1183</v>
      </c>
      <c r="D7" s="2097"/>
      <c r="E7" s="2097"/>
      <c r="F7" s="2098"/>
      <c r="G7" s="2098"/>
      <c r="H7" s="110"/>
      <c r="I7" s="2099"/>
      <c r="J7" s="2097"/>
      <c r="K7" s="2097"/>
      <c r="L7" s="2098"/>
      <c r="M7" s="2098"/>
      <c r="N7" s="110"/>
      <c r="O7" s="110"/>
      <c r="P7" s="2097"/>
      <c r="Q7" s="2097"/>
      <c r="R7" s="2098"/>
      <c r="S7" s="2098"/>
      <c r="T7" s="110"/>
      <c r="U7" s="110"/>
      <c r="V7" s="2097"/>
      <c r="W7" s="2097"/>
      <c r="X7" s="2097"/>
      <c r="Y7" s="2098"/>
      <c r="Z7" s="2098"/>
      <c r="AA7" s="2098"/>
      <c r="AB7" s="110"/>
      <c r="AC7" s="2100"/>
      <c r="AD7" s="2097"/>
      <c r="AE7" s="2097"/>
      <c r="AF7" s="2097"/>
      <c r="AG7" s="2098"/>
      <c r="AH7" s="2098"/>
      <c r="AI7" s="2098"/>
      <c r="AJ7" s="110"/>
      <c r="AK7" s="112"/>
      <c r="AL7" s="2101"/>
      <c r="AM7" s="2102"/>
      <c r="AN7" s="2102"/>
      <c r="AO7" s="2102"/>
      <c r="AP7" s="2103"/>
      <c r="AQ7" s="2103"/>
      <c r="AR7" s="2103"/>
      <c r="AS7" s="2104"/>
      <c r="AT7" s="112"/>
      <c r="AU7" s="2101"/>
      <c r="AV7" s="2102"/>
      <c r="AW7" s="2102"/>
      <c r="AX7" s="2103"/>
      <c r="AY7" s="2103"/>
      <c r="AZ7" s="2103"/>
      <c r="BA7" s="2104"/>
      <c r="BB7" s="112"/>
      <c r="BC7" s="2101"/>
      <c r="BD7" s="2102"/>
      <c r="BE7" s="2102"/>
      <c r="BF7" s="2103"/>
      <c r="BG7" s="2103"/>
      <c r="BH7" s="2103"/>
      <c r="BI7" s="2104"/>
      <c r="BJ7" s="112"/>
      <c r="BK7" s="2101"/>
      <c r="BL7" s="2102"/>
      <c r="BM7" s="2102"/>
      <c r="BN7" s="2102"/>
      <c r="BO7" s="2103"/>
      <c r="BP7" s="2103"/>
      <c r="BQ7" s="2103"/>
      <c r="BR7" s="2104"/>
      <c r="BS7" s="112"/>
      <c r="BT7" s="2101"/>
      <c r="BU7" s="2102"/>
      <c r="BV7" s="2102"/>
      <c r="BW7" s="2103"/>
      <c r="BX7" s="2103"/>
      <c r="BY7" s="2103"/>
      <c r="BZ7" s="2104"/>
      <c r="CA7" s="112"/>
      <c r="CB7" s="2101"/>
      <c r="CC7" s="2102"/>
      <c r="CD7" s="2102"/>
      <c r="CE7" s="2103"/>
      <c r="CF7" s="2103"/>
      <c r="CG7" s="2103"/>
      <c r="CH7" s="2104"/>
      <c r="CI7" s="112"/>
      <c r="CJ7" s="2101"/>
      <c r="CK7" s="2102"/>
      <c r="CL7" s="2102"/>
      <c r="CM7" s="2103"/>
      <c r="CN7" s="2103"/>
      <c r="CO7" s="2103"/>
      <c r="CP7" s="2104"/>
      <c r="CQ7" s="113"/>
      <c r="CR7" s="2105"/>
      <c r="CS7" s="2105"/>
      <c r="CT7" s="2105"/>
      <c r="CU7" s="2105">
        <f>CR7-CS7</f>
        <v>0</v>
      </c>
      <c r="CV7" s="2105">
        <f>CR7-CT7</f>
        <v>0</v>
      </c>
      <c r="CW7" s="2105"/>
      <c r="CX7" s="2106" t="str">
        <f t="shared" ref="CX7:CX39" si="4">IFERROR(CR7/CW7-1, "-")</f>
        <v>-</v>
      </c>
      <c r="CY7" s="240"/>
      <c r="CZ7" s="2098"/>
      <c r="DA7" s="2105"/>
      <c r="DB7" s="2098"/>
      <c r="DC7" s="2098"/>
      <c r="DD7" s="2098"/>
      <c r="DE7" s="110" t="e">
        <f>+CZ7/DD7-1</f>
        <v>#DIV/0!</v>
      </c>
      <c r="DF7" s="110" t="e">
        <f>+DA7/DD7-1</f>
        <v>#DIV/0!</v>
      </c>
      <c r="DG7" s="110" t="e">
        <f>+DB7/DD7-1</f>
        <v>#DIV/0!</v>
      </c>
      <c r="DH7" s="110" t="e">
        <f>+DC7/DD7-1</f>
        <v>#DIV/0!</v>
      </c>
      <c r="DJ7" s="118">
        <f t="shared" si="0"/>
        <v>0</v>
      </c>
      <c r="DK7" s="118">
        <f t="shared" si="1"/>
        <v>0</v>
      </c>
      <c r="DL7" s="118">
        <f t="shared" si="2"/>
        <v>0</v>
      </c>
      <c r="DM7" s="118">
        <f t="shared" si="3"/>
        <v>0</v>
      </c>
      <c r="DN7" s="498"/>
      <c r="DO7" s="498"/>
      <c r="DP7" s="498"/>
      <c r="DQ7" s="498"/>
      <c r="DR7" s="498"/>
      <c r="DS7" s="498"/>
      <c r="DT7" s="498"/>
      <c r="DU7" s="498"/>
      <c r="DV7" s="498"/>
      <c r="DW7" s="498"/>
      <c r="EA7" s="498"/>
    </row>
    <row r="8" spans="2:131" ht="6" customHeight="1">
      <c r="B8" s="1205"/>
      <c r="C8" s="2096" t="s">
        <v>1184</v>
      </c>
      <c r="D8" s="549"/>
      <c r="E8" s="2107"/>
      <c r="F8" s="2107"/>
      <c r="G8" s="2107"/>
      <c r="H8" s="2108"/>
      <c r="I8" s="1166"/>
      <c r="J8" s="549"/>
      <c r="K8" s="2107"/>
      <c r="L8" s="2107"/>
      <c r="M8" s="2107"/>
      <c r="N8" s="2108"/>
      <c r="O8" s="2108"/>
      <c r="P8" s="549"/>
      <c r="Q8" s="2107"/>
      <c r="R8" s="2107"/>
      <c r="S8" s="2107"/>
      <c r="T8" s="2108"/>
      <c r="U8" s="2108"/>
      <c r="V8" s="549"/>
      <c r="W8" s="2107"/>
      <c r="X8" s="2107"/>
      <c r="Y8" s="2107"/>
      <c r="Z8" s="2107"/>
      <c r="AA8" s="2107"/>
      <c r="AB8" s="2108"/>
      <c r="AC8" s="2109"/>
      <c r="AD8" s="549"/>
      <c r="AE8" s="2107"/>
      <c r="AF8" s="2107"/>
      <c r="AG8" s="2107"/>
      <c r="AH8" s="2107"/>
      <c r="AI8" s="2107"/>
      <c r="AJ8" s="2108"/>
      <c r="AK8" s="2110"/>
      <c r="AL8" s="549"/>
      <c r="AM8" s="2107"/>
      <c r="AN8" s="2107"/>
      <c r="AO8" s="2107"/>
      <c r="AP8" s="2107"/>
      <c r="AQ8" s="2107"/>
      <c r="AR8" s="2107"/>
      <c r="AS8" s="2111"/>
      <c r="AT8" s="2110"/>
      <c r="AU8" s="549"/>
      <c r="AV8" s="2107"/>
      <c r="AW8" s="2107"/>
      <c r="AX8" s="2107"/>
      <c r="AY8" s="2107"/>
      <c r="AZ8" s="2107"/>
      <c r="BA8" s="2111"/>
      <c r="BB8" s="2110"/>
      <c r="BC8" s="549"/>
      <c r="BD8" s="2107"/>
      <c r="BE8" s="2107"/>
      <c r="BF8" s="2107"/>
      <c r="BG8" s="2107"/>
      <c r="BH8" s="2107"/>
      <c r="BI8" s="2111"/>
      <c r="BJ8" s="2110"/>
      <c r="BK8" s="549"/>
      <c r="BL8" s="2107"/>
      <c r="BM8" s="2107"/>
      <c r="BN8" s="2107"/>
      <c r="BO8" s="2107"/>
      <c r="BP8" s="2107"/>
      <c r="BQ8" s="2107"/>
      <c r="BR8" s="2111"/>
      <c r="BS8" s="2110"/>
      <c r="BT8" s="549"/>
      <c r="BU8" s="2107"/>
      <c r="BV8" s="2107"/>
      <c r="BW8" s="2107"/>
      <c r="BX8" s="2107"/>
      <c r="BY8" s="2107"/>
      <c r="BZ8" s="2111"/>
      <c r="CA8" s="2110"/>
      <c r="CB8" s="549"/>
      <c r="CC8" s="2107"/>
      <c r="CD8" s="2107"/>
      <c r="CE8" s="2107"/>
      <c r="CF8" s="2107"/>
      <c r="CG8" s="2107"/>
      <c r="CH8" s="2111"/>
      <c r="CI8" s="2110"/>
      <c r="CJ8" s="549"/>
      <c r="CK8" s="2107"/>
      <c r="CL8" s="2107"/>
      <c r="CM8" s="2107"/>
      <c r="CN8" s="2107"/>
      <c r="CO8" s="2107"/>
      <c r="CP8" s="2111"/>
      <c r="CQ8" s="149"/>
      <c r="CR8" s="2107"/>
      <c r="CS8" s="2107"/>
      <c r="CT8" s="2107"/>
      <c r="CU8" s="2107"/>
      <c r="CV8" s="2107"/>
      <c r="CW8" s="2107"/>
      <c r="CX8" s="2112" t="str">
        <f t="shared" si="4"/>
        <v>-</v>
      </c>
      <c r="CY8" s="240"/>
      <c r="CZ8" s="2107"/>
      <c r="DA8" s="2107"/>
      <c r="DB8" s="2107"/>
      <c r="DC8" s="2107"/>
      <c r="DD8" s="2107"/>
      <c r="DE8" s="2108"/>
      <c r="DF8" s="2108"/>
      <c r="DG8" s="2108"/>
      <c r="DH8" s="2108"/>
      <c r="DJ8" s="118">
        <f t="shared" si="0"/>
        <v>0</v>
      </c>
      <c r="DK8" s="118">
        <f t="shared" si="1"/>
        <v>0</v>
      </c>
      <c r="DL8" s="118">
        <f t="shared" si="2"/>
        <v>0</v>
      </c>
      <c r="DM8" s="118">
        <f t="shared" si="3"/>
        <v>0</v>
      </c>
      <c r="DN8" s="498"/>
      <c r="DO8" s="498"/>
      <c r="DP8" s="498"/>
      <c r="DQ8" s="498"/>
      <c r="DR8" s="498"/>
      <c r="DS8" s="498"/>
      <c r="DT8" s="498"/>
      <c r="DU8" s="498"/>
      <c r="DV8" s="498"/>
      <c r="DW8" s="498"/>
      <c r="DX8" s="108">
        <f>CS8-CZ8</f>
        <v>0</v>
      </c>
      <c r="DY8" s="108">
        <f t="shared" ref="DY8:DY39" si="5">(CT8-DC8)*10^6</f>
        <v>0</v>
      </c>
      <c r="DZ8" s="108">
        <f>CW8-DD8</f>
        <v>0</v>
      </c>
      <c r="EA8" s="498"/>
    </row>
    <row r="9" spans="2:131" ht="13">
      <c r="B9" s="1208" t="s">
        <v>1185</v>
      </c>
      <c r="C9" s="2096" t="s">
        <v>1186</v>
      </c>
      <c r="D9" s="2113"/>
      <c r="E9" s="240"/>
      <c r="F9" s="240"/>
      <c r="G9" s="240"/>
      <c r="H9" s="147"/>
      <c r="I9" s="1166"/>
      <c r="J9" s="2113"/>
      <c r="K9" s="240"/>
      <c r="L9" s="240"/>
      <c r="M9" s="240"/>
      <c r="N9" s="147"/>
      <c r="O9" s="147"/>
      <c r="P9" s="2113"/>
      <c r="Q9" s="240"/>
      <c r="R9" s="240"/>
      <c r="S9" s="240"/>
      <c r="T9" s="147"/>
      <c r="U9" s="147"/>
      <c r="V9" s="2113"/>
      <c r="W9" s="240"/>
      <c r="X9" s="240"/>
      <c r="Y9" s="240"/>
      <c r="Z9" s="240"/>
      <c r="AA9" s="240"/>
      <c r="AB9" s="147"/>
      <c r="AC9" s="2114"/>
      <c r="AD9" s="2113"/>
      <c r="AE9" s="240"/>
      <c r="AF9" s="240"/>
      <c r="AG9" s="240"/>
      <c r="AH9" s="240"/>
      <c r="AI9" s="240"/>
      <c r="AJ9" s="147"/>
      <c r="AK9" s="149"/>
      <c r="AL9" s="2113"/>
      <c r="AM9" s="240"/>
      <c r="AN9" s="240"/>
      <c r="AO9" s="240"/>
      <c r="AP9" s="240"/>
      <c r="AQ9" s="240"/>
      <c r="AR9" s="992"/>
      <c r="AS9" s="2115"/>
      <c r="AT9" s="149"/>
      <c r="AU9" s="2113"/>
      <c r="AV9" s="240"/>
      <c r="AW9" s="240"/>
      <c r="AX9" s="240"/>
      <c r="AY9" s="240"/>
      <c r="AZ9" s="992"/>
      <c r="BA9" s="2115"/>
      <c r="BB9" s="149"/>
      <c r="BC9" s="2113"/>
      <c r="BD9" s="240"/>
      <c r="BE9" s="240"/>
      <c r="BF9" s="240"/>
      <c r="BG9" s="240"/>
      <c r="BH9" s="992"/>
      <c r="BI9" s="2115"/>
      <c r="BJ9" s="149"/>
      <c r="BK9" s="2113"/>
      <c r="BL9" s="240"/>
      <c r="BM9" s="240"/>
      <c r="BN9" s="240"/>
      <c r="BO9" s="240"/>
      <c r="BP9" s="240"/>
      <c r="BQ9" s="992"/>
      <c r="BR9" s="2115"/>
      <c r="BS9" s="149"/>
      <c r="BT9" s="2113"/>
      <c r="BU9" s="240"/>
      <c r="BV9" s="240"/>
      <c r="BW9" s="240"/>
      <c r="BX9" s="240"/>
      <c r="BY9" s="992"/>
      <c r="BZ9" s="2115"/>
      <c r="CA9" s="149"/>
      <c r="CB9" s="2113"/>
      <c r="CC9" s="240"/>
      <c r="CD9" s="240"/>
      <c r="CE9" s="240"/>
      <c r="CF9" s="240"/>
      <c r="CG9" s="992"/>
      <c r="CH9" s="2115"/>
      <c r="CI9" s="149"/>
      <c r="CJ9" s="2113"/>
      <c r="CK9" s="240"/>
      <c r="CL9" s="240"/>
      <c r="CM9" s="240"/>
      <c r="CN9" s="240"/>
      <c r="CO9" s="992"/>
      <c r="CP9" s="2115"/>
      <c r="CQ9" s="149"/>
      <c r="CR9" s="240"/>
      <c r="CS9" s="240"/>
      <c r="CT9" s="240"/>
      <c r="CU9" s="240">
        <f>CR9-CS9</f>
        <v>0</v>
      </c>
      <c r="CV9" s="240">
        <f>CR9-CT9</f>
        <v>0</v>
      </c>
      <c r="CW9" s="240"/>
      <c r="CX9" s="2116" t="str">
        <f t="shared" si="4"/>
        <v>-</v>
      </c>
      <c r="CY9" s="240"/>
      <c r="CZ9" s="240"/>
      <c r="DA9" s="240"/>
      <c r="DB9" s="240"/>
      <c r="DC9" s="240"/>
      <c r="DD9" s="240"/>
      <c r="DE9" s="147" t="e">
        <f>+CZ9/DD9-1</f>
        <v>#DIV/0!</v>
      </c>
      <c r="DF9" s="147" t="e">
        <f>+DA9/DD9-1</f>
        <v>#DIV/0!</v>
      </c>
      <c r="DG9" s="147" t="e">
        <f>+DB9/DD9-1</f>
        <v>#DIV/0!</v>
      </c>
      <c r="DH9" s="147" t="e">
        <f>+DC9/DD9-1</f>
        <v>#DIV/0!</v>
      </c>
      <c r="DJ9" s="118">
        <f t="shared" si="0"/>
        <v>0</v>
      </c>
      <c r="DK9" s="118">
        <f t="shared" si="1"/>
        <v>0</v>
      </c>
      <c r="DL9" s="118">
        <f t="shared" si="2"/>
        <v>0</v>
      </c>
      <c r="DM9" s="118">
        <f t="shared" si="3"/>
        <v>0</v>
      </c>
      <c r="DN9" s="498"/>
      <c r="DO9" s="498"/>
      <c r="DP9" s="498"/>
      <c r="DQ9" s="498"/>
      <c r="DR9" s="498"/>
      <c r="DS9" s="498"/>
      <c r="DT9" s="498"/>
      <c r="DU9" s="498"/>
      <c r="DV9" s="498"/>
      <c r="DW9" s="498"/>
      <c r="DX9" s="108">
        <f t="shared" ref="DX9:DX40" si="6">(CS9-CZ9)*10^6</f>
        <v>0</v>
      </c>
      <c r="DY9" s="108">
        <f t="shared" si="5"/>
        <v>0</v>
      </c>
      <c r="DZ9" s="108">
        <f t="shared" ref="DZ9:DZ40" si="7">(CW9-DD9)*10^6</f>
        <v>0</v>
      </c>
      <c r="EA9" s="498"/>
    </row>
    <row r="10" spans="2:131" ht="3.75" customHeight="1">
      <c r="B10" s="1208"/>
      <c r="C10" s="2096" t="s">
        <v>1187</v>
      </c>
      <c r="D10" s="415"/>
      <c r="E10" s="240"/>
      <c r="F10" s="240"/>
      <c r="G10" s="240"/>
      <c r="H10" s="147"/>
      <c r="I10" s="1166"/>
      <c r="J10" s="415"/>
      <c r="K10" s="240"/>
      <c r="L10" s="240"/>
      <c r="M10" s="240"/>
      <c r="N10" s="147"/>
      <c r="O10" s="147"/>
      <c r="P10" s="415"/>
      <c r="Q10" s="240"/>
      <c r="R10" s="240"/>
      <c r="S10" s="240"/>
      <c r="T10" s="147"/>
      <c r="U10" s="147"/>
      <c r="V10" s="415"/>
      <c r="W10" s="240"/>
      <c r="X10" s="240"/>
      <c r="Y10" s="240"/>
      <c r="Z10" s="240"/>
      <c r="AA10" s="240"/>
      <c r="AB10" s="147"/>
      <c r="AC10" s="2114"/>
      <c r="AD10" s="415"/>
      <c r="AE10" s="240"/>
      <c r="AF10" s="240"/>
      <c r="AG10" s="240"/>
      <c r="AH10" s="240"/>
      <c r="AI10" s="240"/>
      <c r="AJ10" s="147"/>
      <c r="AK10" s="149"/>
      <c r="AL10" s="415"/>
      <c r="AM10" s="240"/>
      <c r="AN10" s="240"/>
      <c r="AO10" s="240"/>
      <c r="AP10" s="240"/>
      <c r="AQ10" s="240"/>
      <c r="AR10" s="240"/>
      <c r="AS10" s="2115"/>
      <c r="AT10" s="149"/>
      <c r="AU10" s="415"/>
      <c r="AV10" s="240"/>
      <c r="AW10" s="240"/>
      <c r="AX10" s="240"/>
      <c r="AY10" s="240"/>
      <c r="AZ10" s="240"/>
      <c r="BA10" s="2115"/>
      <c r="BB10" s="149"/>
      <c r="BC10" s="415"/>
      <c r="BD10" s="240"/>
      <c r="BE10" s="240"/>
      <c r="BF10" s="240"/>
      <c r="BG10" s="240"/>
      <c r="BH10" s="240"/>
      <c r="BI10" s="2115"/>
      <c r="BJ10" s="149"/>
      <c r="BK10" s="415"/>
      <c r="BL10" s="240"/>
      <c r="BM10" s="240"/>
      <c r="BN10" s="240"/>
      <c r="BO10" s="240"/>
      <c r="BP10" s="240"/>
      <c r="BQ10" s="240"/>
      <c r="BR10" s="2115"/>
      <c r="BS10" s="149"/>
      <c r="BT10" s="415"/>
      <c r="BU10" s="240"/>
      <c r="BV10" s="240"/>
      <c r="BW10" s="240"/>
      <c r="BX10" s="240"/>
      <c r="BY10" s="240"/>
      <c r="BZ10" s="2115"/>
      <c r="CA10" s="149"/>
      <c r="CB10" s="415"/>
      <c r="CC10" s="240"/>
      <c r="CD10" s="240"/>
      <c r="CE10" s="240"/>
      <c r="CF10" s="240"/>
      <c r="CG10" s="240"/>
      <c r="CH10" s="2115"/>
      <c r="CI10" s="149"/>
      <c r="CJ10" s="415"/>
      <c r="CK10" s="240"/>
      <c r="CL10" s="240"/>
      <c r="CM10" s="240"/>
      <c r="CN10" s="240"/>
      <c r="CO10" s="240"/>
      <c r="CP10" s="2115"/>
      <c r="CQ10" s="149"/>
      <c r="CR10" s="240"/>
      <c r="CS10" s="240"/>
      <c r="CT10" s="240"/>
      <c r="CU10" s="240"/>
      <c r="CV10" s="240"/>
      <c r="CW10" s="240"/>
      <c r="CX10" s="2116" t="str">
        <f t="shared" si="4"/>
        <v>-</v>
      </c>
      <c r="CY10" s="240"/>
      <c r="CZ10" s="240"/>
      <c r="DA10" s="240"/>
      <c r="DB10" s="240"/>
      <c r="DC10" s="240"/>
      <c r="DD10" s="240"/>
      <c r="DE10" s="147"/>
      <c r="DF10" s="147"/>
      <c r="DG10" s="147"/>
      <c r="DH10" s="147"/>
      <c r="DJ10" s="118">
        <f t="shared" si="0"/>
        <v>0</v>
      </c>
      <c r="DK10" s="118">
        <f t="shared" si="1"/>
        <v>0</v>
      </c>
      <c r="DL10" s="118">
        <f t="shared" si="2"/>
        <v>0</v>
      </c>
      <c r="DM10" s="118">
        <f t="shared" si="3"/>
        <v>0</v>
      </c>
      <c r="DN10" s="498"/>
      <c r="DO10" s="498"/>
      <c r="DP10" s="498"/>
      <c r="DQ10" s="498"/>
      <c r="DR10" s="498"/>
      <c r="DS10" s="498"/>
      <c r="DT10" s="498"/>
      <c r="DU10" s="498"/>
      <c r="DV10" s="498"/>
      <c r="DW10" s="498"/>
      <c r="DX10" s="108">
        <f t="shared" si="6"/>
        <v>0</v>
      </c>
      <c r="DY10" s="108">
        <f t="shared" si="5"/>
        <v>0</v>
      </c>
      <c r="DZ10" s="108">
        <f t="shared" si="7"/>
        <v>0</v>
      </c>
      <c r="EA10" s="498"/>
    </row>
    <row r="11" spans="2:131" ht="13">
      <c r="B11" s="2117" t="s">
        <v>1188</v>
      </c>
      <c r="C11" s="2096" t="s">
        <v>1189</v>
      </c>
      <c r="D11" s="2118"/>
      <c r="E11" s="995"/>
      <c r="F11" s="995"/>
      <c r="G11" s="995"/>
      <c r="H11" s="147"/>
      <c r="I11" s="2119"/>
      <c r="J11" s="2118"/>
      <c r="K11" s="995"/>
      <c r="L11" s="995"/>
      <c r="M11" s="995"/>
      <c r="N11" s="147"/>
      <c r="O11" s="147"/>
      <c r="P11" s="2118"/>
      <c r="Q11" s="995"/>
      <c r="R11" s="995"/>
      <c r="S11" s="995"/>
      <c r="T11" s="147"/>
      <c r="U11" s="147"/>
      <c r="V11" s="2118"/>
      <c r="W11" s="995"/>
      <c r="X11" s="995"/>
      <c r="Y11" s="995"/>
      <c r="Z11" s="995"/>
      <c r="AA11" s="995"/>
      <c r="AB11" s="147"/>
      <c r="AC11" s="2114"/>
      <c r="AD11" s="2118"/>
      <c r="AE11" s="995"/>
      <c r="AF11" s="995"/>
      <c r="AG11" s="995"/>
      <c r="AH11" s="995"/>
      <c r="AI11" s="995"/>
      <c r="AJ11" s="147"/>
      <c r="AK11" s="149"/>
      <c r="AL11" s="2118"/>
      <c r="AM11" s="995"/>
      <c r="AN11" s="995"/>
      <c r="AO11" s="995"/>
      <c r="AP11" s="995"/>
      <c r="AQ11" s="995"/>
      <c r="AR11" s="995"/>
      <c r="AS11" s="2115"/>
      <c r="AT11" s="149"/>
      <c r="AU11" s="2118"/>
      <c r="AV11" s="995"/>
      <c r="AW11" s="995"/>
      <c r="AX11" s="995"/>
      <c r="AY11" s="995"/>
      <c r="AZ11" s="995"/>
      <c r="BA11" s="2115"/>
      <c r="BB11" s="149"/>
      <c r="BC11" s="2118"/>
      <c r="BD11" s="995"/>
      <c r="BE11" s="995"/>
      <c r="BF11" s="995"/>
      <c r="BG11" s="995"/>
      <c r="BH11" s="995"/>
      <c r="BI11" s="2115"/>
      <c r="BJ11" s="149"/>
      <c r="BK11" s="2118"/>
      <c r="BL11" s="995"/>
      <c r="BM11" s="995"/>
      <c r="BN11" s="995"/>
      <c r="BO11" s="995"/>
      <c r="BP11" s="995"/>
      <c r="BQ11" s="995"/>
      <c r="BR11" s="2115"/>
      <c r="BS11" s="149"/>
      <c r="BT11" s="2118"/>
      <c r="BU11" s="995"/>
      <c r="BV11" s="995"/>
      <c r="BW11" s="995"/>
      <c r="BX11" s="995"/>
      <c r="BY11" s="995"/>
      <c r="BZ11" s="2115"/>
      <c r="CA11" s="149"/>
      <c r="CB11" s="2118"/>
      <c r="CC11" s="995"/>
      <c r="CD11" s="995"/>
      <c r="CE11" s="995"/>
      <c r="CF11" s="995"/>
      <c r="CG11" s="995"/>
      <c r="CH11" s="2115"/>
      <c r="CI11" s="149"/>
      <c r="CJ11" s="2118"/>
      <c r="CK11" s="995"/>
      <c r="CL11" s="995"/>
      <c r="CM11" s="995"/>
      <c r="CN11" s="995"/>
      <c r="CO11" s="995"/>
      <c r="CP11" s="2115"/>
      <c r="CQ11" s="149"/>
      <c r="CR11" s="995"/>
      <c r="CS11" s="995"/>
      <c r="CT11" s="995"/>
      <c r="CU11" s="995">
        <f>CR11-CS11</f>
        <v>0</v>
      </c>
      <c r="CV11" s="995">
        <f>CR11-CT11</f>
        <v>0</v>
      </c>
      <c r="CW11" s="995"/>
      <c r="CX11" s="2120" t="str">
        <f t="shared" si="4"/>
        <v>-</v>
      </c>
      <c r="CY11" s="995"/>
      <c r="CZ11" s="995"/>
      <c r="DA11" s="995"/>
      <c r="DB11" s="995"/>
      <c r="DC11" s="995"/>
      <c r="DD11" s="995"/>
      <c r="DE11" s="128" t="e">
        <f>+CZ11/DD11-1</f>
        <v>#DIV/0!</v>
      </c>
      <c r="DF11" s="128" t="e">
        <f>+DA11/DD11-1</f>
        <v>#DIV/0!</v>
      </c>
      <c r="DG11" s="128" t="e">
        <f>+DB11/DD11-1</f>
        <v>#DIV/0!</v>
      </c>
      <c r="DH11" s="128" t="e">
        <f>+DC11/DD11-1</f>
        <v>#DIV/0!</v>
      </c>
      <c r="DJ11" s="118">
        <f t="shared" si="0"/>
        <v>0</v>
      </c>
      <c r="DK11" s="118">
        <f t="shared" si="1"/>
        <v>0</v>
      </c>
      <c r="DL11" s="118">
        <f t="shared" si="2"/>
        <v>0</v>
      </c>
      <c r="DM11" s="118">
        <f t="shared" si="3"/>
        <v>0</v>
      </c>
      <c r="DN11" s="498"/>
      <c r="DO11" s="498"/>
      <c r="DP11" s="498"/>
      <c r="DQ11" s="498"/>
      <c r="DR11" s="498"/>
      <c r="DS11" s="498"/>
      <c r="DT11" s="498"/>
      <c r="DU11" s="498"/>
      <c r="DV11" s="498"/>
      <c r="DW11" s="498"/>
      <c r="DX11" s="108">
        <f t="shared" si="6"/>
        <v>0</v>
      </c>
      <c r="DY11" s="108">
        <f t="shared" si="5"/>
        <v>0</v>
      </c>
      <c r="DZ11" s="108">
        <f t="shared" si="7"/>
        <v>0</v>
      </c>
      <c r="EA11" s="498"/>
    </row>
    <row r="12" spans="2:131" ht="4.5" customHeight="1">
      <c r="B12" s="1208"/>
      <c r="C12" s="2096"/>
      <c r="D12" s="415"/>
      <c r="E12" s="240"/>
      <c r="F12" s="240"/>
      <c r="G12" s="240"/>
      <c r="H12" s="147"/>
      <c r="I12" s="1166"/>
      <c r="J12" s="415"/>
      <c r="K12" s="240"/>
      <c r="L12" s="240"/>
      <c r="M12" s="240"/>
      <c r="N12" s="147"/>
      <c r="O12" s="147"/>
      <c r="P12" s="415"/>
      <c r="Q12" s="240"/>
      <c r="R12" s="240"/>
      <c r="S12" s="240"/>
      <c r="T12" s="147"/>
      <c r="U12" s="147"/>
      <c r="V12" s="415"/>
      <c r="W12" s="240"/>
      <c r="X12" s="240"/>
      <c r="Y12" s="240"/>
      <c r="Z12" s="240"/>
      <c r="AA12" s="240"/>
      <c r="AB12" s="147"/>
      <c r="AC12" s="2114"/>
      <c r="AD12" s="415"/>
      <c r="AE12" s="240"/>
      <c r="AF12" s="240"/>
      <c r="AG12" s="240"/>
      <c r="AH12" s="240"/>
      <c r="AI12" s="240"/>
      <c r="AJ12" s="147"/>
      <c r="AK12" s="149"/>
      <c r="AL12" s="415"/>
      <c r="AM12" s="240"/>
      <c r="AN12" s="240"/>
      <c r="AO12" s="240"/>
      <c r="AP12" s="240"/>
      <c r="AQ12" s="240"/>
      <c r="AR12" s="240"/>
      <c r="AS12" s="2115"/>
      <c r="AT12" s="149"/>
      <c r="AU12" s="415"/>
      <c r="AV12" s="240"/>
      <c r="AW12" s="240"/>
      <c r="AX12" s="240"/>
      <c r="AY12" s="240"/>
      <c r="AZ12" s="240"/>
      <c r="BA12" s="2115"/>
      <c r="BB12" s="149"/>
      <c r="BC12" s="415"/>
      <c r="BD12" s="240"/>
      <c r="BE12" s="240"/>
      <c r="BF12" s="240"/>
      <c r="BG12" s="240"/>
      <c r="BH12" s="240"/>
      <c r="BI12" s="2115"/>
      <c r="BJ12" s="149"/>
      <c r="BK12" s="415"/>
      <c r="BL12" s="240"/>
      <c r="BM12" s="240"/>
      <c r="BN12" s="240"/>
      <c r="BO12" s="240"/>
      <c r="BP12" s="240"/>
      <c r="BQ12" s="240"/>
      <c r="BR12" s="2115"/>
      <c r="BS12" s="149"/>
      <c r="BT12" s="415"/>
      <c r="BU12" s="240"/>
      <c r="BV12" s="240"/>
      <c r="BW12" s="240"/>
      <c r="BX12" s="240"/>
      <c r="BY12" s="240"/>
      <c r="BZ12" s="2115"/>
      <c r="CA12" s="149"/>
      <c r="CB12" s="415"/>
      <c r="CC12" s="240"/>
      <c r="CD12" s="240"/>
      <c r="CE12" s="240"/>
      <c r="CF12" s="240"/>
      <c r="CG12" s="240"/>
      <c r="CH12" s="2115"/>
      <c r="CI12" s="149"/>
      <c r="CJ12" s="415"/>
      <c r="CK12" s="240"/>
      <c r="CL12" s="240"/>
      <c r="CM12" s="240"/>
      <c r="CN12" s="240"/>
      <c r="CO12" s="240"/>
      <c r="CP12" s="2115"/>
      <c r="CQ12" s="149"/>
      <c r="CR12" s="240"/>
      <c r="CS12" s="240"/>
      <c r="CT12" s="240"/>
      <c r="CU12" s="240"/>
      <c r="CV12" s="240"/>
      <c r="CW12" s="240"/>
      <c r="CX12" s="2116" t="str">
        <f t="shared" si="4"/>
        <v>-</v>
      </c>
      <c r="CY12" s="240"/>
      <c r="CZ12" s="240"/>
      <c r="DA12" s="240"/>
      <c r="DB12" s="240"/>
      <c r="DC12" s="240"/>
      <c r="DD12" s="240"/>
      <c r="DE12" s="147"/>
      <c r="DF12" s="147"/>
      <c r="DG12" s="147"/>
      <c r="DH12" s="147"/>
      <c r="DJ12" s="118">
        <f t="shared" si="0"/>
        <v>0</v>
      </c>
      <c r="DK12" s="118">
        <f t="shared" si="1"/>
        <v>0</v>
      </c>
      <c r="DL12" s="118">
        <f t="shared" si="2"/>
        <v>0</v>
      </c>
      <c r="DM12" s="118">
        <f t="shared" si="3"/>
        <v>0</v>
      </c>
      <c r="DN12" s="498"/>
      <c r="DO12" s="498"/>
      <c r="DP12" s="498"/>
      <c r="DQ12" s="498"/>
      <c r="DR12" s="498"/>
      <c r="DS12" s="498"/>
      <c r="DT12" s="498"/>
      <c r="DU12" s="498"/>
      <c r="DV12" s="498"/>
      <c r="DW12" s="498"/>
      <c r="DX12" s="108">
        <f t="shared" si="6"/>
        <v>0</v>
      </c>
      <c r="DY12" s="108">
        <f t="shared" si="5"/>
        <v>0</v>
      </c>
      <c r="DZ12" s="108">
        <f t="shared" si="7"/>
        <v>0</v>
      </c>
      <c r="EA12" s="498"/>
    </row>
    <row r="13" spans="2:131" ht="13">
      <c r="B13" s="1208" t="s">
        <v>1190</v>
      </c>
      <c r="C13" s="2096" t="s">
        <v>1191</v>
      </c>
      <c r="D13" s="415"/>
      <c r="E13" s="240"/>
      <c r="F13" s="240"/>
      <c r="G13" s="240"/>
      <c r="H13" s="147"/>
      <c r="I13" s="1166"/>
      <c r="J13" s="415"/>
      <c r="K13" s="240"/>
      <c r="L13" s="240"/>
      <c r="M13" s="240"/>
      <c r="N13" s="147"/>
      <c r="O13" s="147"/>
      <c r="P13" s="415"/>
      <c r="Q13" s="240"/>
      <c r="R13" s="240"/>
      <c r="S13" s="240"/>
      <c r="T13" s="147"/>
      <c r="U13" s="147"/>
      <c r="V13" s="415"/>
      <c r="W13" s="240"/>
      <c r="X13" s="240"/>
      <c r="Y13" s="240"/>
      <c r="Z13" s="240"/>
      <c r="AA13" s="240"/>
      <c r="AB13" s="147"/>
      <c r="AC13" s="2114"/>
      <c r="AD13" s="415"/>
      <c r="AE13" s="240"/>
      <c r="AF13" s="240"/>
      <c r="AG13" s="240"/>
      <c r="AH13" s="240"/>
      <c r="AI13" s="240"/>
      <c r="AJ13" s="147"/>
      <c r="AK13" s="149"/>
      <c r="AL13" s="415"/>
      <c r="AM13" s="240"/>
      <c r="AN13" s="240"/>
      <c r="AO13" s="240"/>
      <c r="AP13" s="240"/>
      <c r="AQ13" s="240"/>
      <c r="AR13" s="240"/>
      <c r="AS13" s="2115"/>
      <c r="AT13" s="149"/>
      <c r="AU13" s="415"/>
      <c r="AV13" s="240"/>
      <c r="AW13" s="240"/>
      <c r="AX13" s="240"/>
      <c r="AY13" s="240"/>
      <c r="AZ13" s="240"/>
      <c r="BA13" s="2115"/>
      <c r="BB13" s="149"/>
      <c r="BC13" s="415"/>
      <c r="BD13" s="240"/>
      <c r="BE13" s="240"/>
      <c r="BF13" s="240"/>
      <c r="BG13" s="240"/>
      <c r="BH13" s="240"/>
      <c r="BI13" s="2115"/>
      <c r="BJ13" s="149"/>
      <c r="BK13" s="415"/>
      <c r="BL13" s="240"/>
      <c r="BM13" s="240"/>
      <c r="BN13" s="240"/>
      <c r="BO13" s="240"/>
      <c r="BP13" s="240"/>
      <c r="BQ13" s="240"/>
      <c r="BR13" s="2115"/>
      <c r="BS13" s="149"/>
      <c r="BT13" s="415"/>
      <c r="BU13" s="240"/>
      <c r="BV13" s="240"/>
      <c r="BW13" s="240"/>
      <c r="BX13" s="240"/>
      <c r="BY13" s="240"/>
      <c r="BZ13" s="2115"/>
      <c r="CA13" s="149"/>
      <c r="CB13" s="415"/>
      <c r="CC13" s="240"/>
      <c r="CD13" s="240"/>
      <c r="CE13" s="240"/>
      <c r="CF13" s="240"/>
      <c r="CG13" s="240"/>
      <c r="CH13" s="2115"/>
      <c r="CI13" s="149"/>
      <c r="CJ13" s="415"/>
      <c r="CK13" s="240"/>
      <c r="CL13" s="240"/>
      <c r="CM13" s="240"/>
      <c r="CN13" s="240"/>
      <c r="CO13" s="240"/>
      <c r="CP13" s="2115"/>
      <c r="CQ13" s="149"/>
      <c r="CR13" s="240"/>
      <c r="CS13" s="240"/>
      <c r="CT13" s="240"/>
      <c r="CU13" s="240"/>
      <c r="CV13" s="240"/>
      <c r="CW13" s="240"/>
      <c r="CX13" s="2116" t="str">
        <f t="shared" si="4"/>
        <v>-</v>
      </c>
      <c r="CY13" s="240"/>
      <c r="CZ13" s="240"/>
      <c r="DA13" s="240"/>
      <c r="DB13" s="240"/>
      <c r="DC13" s="240"/>
      <c r="DD13" s="240"/>
      <c r="DE13" s="147"/>
      <c r="DF13" s="147"/>
      <c r="DG13" s="147"/>
      <c r="DH13" s="147"/>
      <c r="DJ13" s="118">
        <f t="shared" si="0"/>
        <v>0</v>
      </c>
      <c r="DK13" s="118">
        <f t="shared" si="1"/>
        <v>0</v>
      </c>
      <c r="DL13" s="118">
        <f t="shared" si="2"/>
        <v>0</v>
      </c>
      <c r="DM13" s="118">
        <f t="shared" si="3"/>
        <v>0</v>
      </c>
      <c r="DN13" s="498"/>
      <c r="DO13" s="498"/>
      <c r="DP13" s="498"/>
      <c r="DQ13" s="498"/>
      <c r="DR13" s="498"/>
      <c r="DS13" s="498"/>
      <c r="DT13" s="498"/>
      <c r="DU13" s="498"/>
      <c r="DV13" s="498"/>
      <c r="DW13" s="498"/>
      <c r="DX13" s="108">
        <f t="shared" si="6"/>
        <v>0</v>
      </c>
      <c r="DY13" s="108">
        <f t="shared" si="5"/>
        <v>0</v>
      </c>
      <c r="DZ13" s="108">
        <f t="shared" si="7"/>
        <v>0</v>
      </c>
      <c r="EA13" s="498"/>
    </row>
    <row r="14" spans="2:131" ht="4.5" customHeight="1">
      <c r="B14" s="1208"/>
      <c r="C14" s="2096"/>
      <c r="D14" s="415"/>
      <c r="E14" s="240"/>
      <c r="F14" s="240"/>
      <c r="G14" s="240"/>
      <c r="H14" s="147"/>
      <c r="I14" s="1166"/>
      <c r="J14" s="415"/>
      <c r="K14" s="240"/>
      <c r="L14" s="240"/>
      <c r="M14" s="240"/>
      <c r="N14" s="147"/>
      <c r="O14" s="147"/>
      <c r="P14" s="415"/>
      <c r="Q14" s="240"/>
      <c r="R14" s="240"/>
      <c r="S14" s="240"/>
      <c r="T14" s="147"/>
      <c r="U14" s="147"/>
      <c r="V14" s="415"/>
      <c r="W14" s="240"/>
      <c r="X14" s="240"/>
      <c r="Y14" s="240"/>
      <c r="Z14" s="240"/>
      <c r="AA14" s="240"/>
      <c r="AB14" s="147"/>
      <c r="AC14" s="2114"/>
      <c r="AD14" s="415"/>
      <c r="AE14" s="240"/>
      <c r="AF14" s="240"/>
      <c r="AG14" s="240"/>
      <c r="AH14" s="240"/>
      <c r="AI14" s="240"/>
      <c r="AJ14" s="147"/>
      <c r="AK14" s="149"/>
      <c r="AL14" s="415"/>
      <c r="AM14" s="240"/>
      <c r="AN14" s="240"/>
      <c r="AO14" s="240"/>
      <c r="AP14" s="240"/>
      <c r="AQ14" s="240"/>
      <c r="AR14" s="240"/>
      <c r="AS14" s="2115"/>
      <c r="AT14" s="149"/>
      <c r="AU14" s="415"/>
      <c r="AV14" s="240"/>
      <c r="AW14" s="240"/>
      <c r="AX14" s="240"/>
      <c r="AY14" s="240"/>
      <c r="AZ14" s="240"/>
      <c r="BA14" s="2115"/>
      <c r="BB14" s="149"/>
      <c r="BC14" s="415"/>
      <c r="BD14" s="240"/>
      <c r="BE14" s="240"/>
      <c r="BF14" s="240"/>
      <c r="BG14" s="240"/>
      <c r="BH14" s="240"/>
      <c r="BI14" s="2115"/>
      <c r="BJ14" s="149"/>
      <c r="BK14" s="415"/>
      <c r="BL14" s="240"/>
      <c r="BM14" s="240"/>
      <c r="BN14" s="240"/>
      <c r="BO14" s="240"/>
      <c r="BP14" s="240"/>
      <c r="BQ14" s="240"/>
      <c r="BR14" s="2115"/>
      <c r="BS14" s="149"/>
      <c r="BT14" s="415"/>
      <c r="BU14" s="240"/>
      <c r="BV14" s="240"/>
      <c r="BW14" s="240"/>
      <c r="BX14" s="240"/>
      <c r="BY14" s="240"/>
      <c r="BZ14" s="2115"/>
      <c r="CA14" s="149"/>
      <c r="CB14" s="415"/>
      <c r="CC14" s="240"/>
      <c r="CD14" s="240"/>
      <c r="CE14" s="240"/>
      <c r="CF14" s="240"/>
      <c r="CG14" s="240"/>
      <c r="CH14" s="2115"/>
      <c r="CI14" s="149"/>
      <c r="CJ14" s="415"/>
      <c r="CK14" s="240"/>
      <c r="CL14" s="240"/>
      <c r="CM14" s="240"/>
      <c r="CN14" s="240"/>
      <c r="CO14" s="240"/>
      <c r="CP14" s="2115"/>
      <c r="CQ14" s="149"/>
      <c r="CR14" s="240"/>
      <c r="CS14" s="240"/>
      <c r="CT14" s="240"/>
      <c r="CU14" s="240"/>
      <c r="CV14" s="240"/>
      <c r="CW14" s="240"/>
      <c r="CX14" s="2116" t="str">
        <f t="shared" si="4"/>
        <v>-</v>
      </c>
      <c r="CY14" s="240"/>
      <c r="CZ14" s="240"/>
      <c r="DA14" s="240"/>
      <c r="DB14" s="240"/>
      <c r="DC14" s="240"/>
      <c r="DD14" s="240"/>
      <c r="DE14" s="147"/>
      <c r="DF14" s="147"/>
      <c r="DG14" s="147"/>
      <c r="DH14" s="147"/>
      <c r="DJ14" s="118">
        <f t="shared" si="0"/>
        <v>0</v>
      </c>
      <c r="DK14" s="118">
        <f t="shared" si="1"/>
        <v>0</v>
      </c>
      <c r="DL14" s="118">
        <f t="shared" si="2"/>
        <v>0</v>
      </c>
      <c r="DM14" s="118">
        <f t="shared" si="3"/>
        <v>0</v>
      </c>
      <c r="DN14" s="498"/>
      <c r="DO14" s="498"/>
      <c r="DP14" s="498"/>
      <c r="DQ14" s="498"/>
      <c r="DR14" s="498"/>
      <c r="DS14" s="498"/>
      <c r="DT14" s="498"/>
      <c r="DU14" s="498"/>
      <c r="DV14" s="498"/>
      <c r="DW14" s="498"/>
      <c r="DX14" s="108">
        <f t="shared" si="6"/>
        <v>0</v>
      </c>
      <c r="DY14" s="108">
        <f t="shared" si="5"/>
        <v>0</v>
      </c>
      <c r="DZ14" s="108">
        <f t="shared" si="7"/>
        <v>0</v>
      </c>
      <c r="EA14" s="498"/>
    </row>
    <row r="15" spans="2:131" ht="27" customHeight="1">
      <c r="B15" s="2121" t="s">
        <v>1192</v>
      </c>
      <c r="C15" s="2096" t="s">
        <v>1193</v>
      </c>
      <c r="D15" s="2113"/>
      <c r="E15" s="240"/>
      <c r="F15" s="240"/>
      <c r="G15" s="240"/>
      <c r="H15" s="147"/>
      <c r="I15" s="1166"/>
      <c r="J15" s="2113"/>
      <c r="K15" s="240"/>
      <c r="L15" s="240"/>
      <c r="M15" s="240"/>
      <c r="N15" s="147"/>
      <c r="O15" s="147"/>
      <c r="P15" s="2113"/>
      <c r="Q15" s="240"/>
      <c r="R15" s="240"/>
      <c r="S15" s="240"/>
      <c r="T15" s="147"/>
      <c r="U15" s="147"/>
      <c r="V15" s="2113"/>
      <c r="W15" s="240"/>
      <c r="X15" s="240"/>
      <c r="Y15" s="240"/>
      <c r="Z15" s="240"/>
      <c r="AA15" s="240"/>
      <c r="AB15" s="147"/>
      <c r="AC15" s="2114"/>
      <c r="AD15" s="2113"/>
      <c r="AE15" s="240"/>
      <c r="AF15" s="240"/>
      <c r="AG15" s="240"/>
      <c r="AH15" s="240"/>
      <c r="AI15" s="240"/>
      <c r="AJ15" s="147"/>
      <c r="AK15" s="149"/>
      <c r="AL15" s="2113"/>
      <c r="AM15" s="240"/>
      <c r="AN15" s="240"/>
      <c r="AO15" s="240"/>
      <c r="AP15" s="240"/>
      <c r="AQ15" s="240"/>
      <c r="AR15" s="240"/>
      <c r="AS15" s="2115"/>
      <c r="AT15" s="149"/>
      <c r="AU15" s="2113"/>
      <c r="AV15" s="240"/>
      <c r="AW15" s="240"/>
      <c r="AX15" s="240"/>
      <c r="AY15" s="240"/>
      <c r="AZ15" s="240"/>
      <c r="BA15" s="2115"/>
      <c r="BB15" s="149"/>
      <c r="BC15" s="2113"/>
      <c r="BD15" s="240"/>
      <c r="BE15" s="240"/>
      <c r="BF15" s="240"/>
      <c r="BG15" s="240"/>
      <c r="BH15" s="240"/>
      <c r="BI15" s="2115"/>
      <c r="BJ15" s="149"/>
      <c r="BK15" s="2113"/>
      <c r="BL15" s="240"/>
      <c r="BM15" s="240"/>
      <c r="BN15" s="240"/>
      <c r="BO15" s="240"/>
      <c r="BP15" s="240"/>
      <c r="BQ15" s="240"/>
      <c r="BR15" s="2115"/>
      <c r="BS15" s="149"/>
      <c r="BT15" s="2113"/>
      <c r="BU15" s="240"/>
      <c r="BV15" s="240"/>
      <c r="BW15" s="240"/>
      <c r="BX15" s="240"/>
      <c r="BY15" s="240"/>
      <c r="BZ15" s="2115"/>
      <c r="CA15" s="149"/>
      <c r="CB15" s="2113"/>
      <c r="CC15" s="240"/>
      <c r="CD15" s="240"/>
      <c r="CE15" s="240"/>
      <c r="CF15" s="240"/>
      <c r="CG15" s="240"/>
      <c r="CH15" s="2115"/>
      <c r="CI15" s="149"/>
      <c r="CJ15" s="2113"/>
      <c r="CK15" s="240"/>
      <c r="CL15" s="240"/>
      <c r="CM15" s="240"/>
      <c r="CN15" s="240"/>
      <c r="CO15" s="240"/>
      <c r="CP15" s="2115"/>
      <c r="CQ15" s="149"/>
      <c r="CR15" s="240"/>
      <c r="CS15" s="240"/>
      <c r="CT15" s="240"/>
      <c r="CU15" s="240">
        <f>CR15-CS15</f>
        <v>0</v>
      </c>
      <c r="CV15" s="240">
        <f>CR15-CT15</f>
        <v>0</v>
      </c>
      <c r="CW15" s="240"/>
      <c r="CX15" s="2116" t="str">
        <f t="shared" si="4"/>
        <v>-</v>
      </c>
      <c r="CY15" s="240"/>
      <c r="CZ15" s="240"/>
      <c r="DA15" s="240"/>
      <c r="DB15" s="240"/>
      <c r="DC15" s="240"/>
      <c r="DD15" s="240"/>
      <c r="DE15" s="147" t="e">
        <f>+CZ15/DD15-1</f>
        <v>#DIV/0!</v>
      </c>
      <c r="DF15" s="147" t="e">
        <f>+DA15/DD15-1</f>
        <v>#DIV/0!</v>
      </c>
      <c r="DG15" s="147" t="e">
        <f>+DB15/DD15-1</f>
        <v>#DIV/0!</v>
      </c>
      <c r="DH15" s="147" t="e">
        <f>+DC15/DD15-1</f>
        <v>#DIV/0!</v>
      </c>
      <c r="DJ15" s="118">
        <f t="shared" si="0"/>
        <v>0</v>
      </c>
      <c r="DK15" s="118">
        <f t="shared" si="1"/>
        <v>0</v>
      </c>
      <c r="DL15" s="118">
        <f t="shared" si="2"/>
        <v>0</v>
      </c>
      <c r="DM15" s="118">
        <f t="shared" si="3"/>
        <v>0</v>
      </c>
      <c r="DN15" s="498"/>
      <c r="DO15" s="498"/>
      <c r="DP15" s="498"/>
      <c r="DQ15" s="498"/>
      <c r="DR15" s="498"/>
      <c r="DS15" s="498"/>
      <c r="DT15" s="498"/>
      <c r="DU15" s="498"/>
      <c r="DV15" s="498"/>
      <c r="DW15" s="498"/>
      <c r="DX15" s="108">
        <f t="shared" si="6"/>
        <v>0</v>
      </c>
      <c r="DY15" s="108">
        <f t="shared" si="5"/>
        <v>0</v>
      </c>
      <c r="DZ15" s="108">
        <f t="shared" si="7"/>
        <v>0</v>
      </c>
      <c r="EA15" s="498"/>
    </row>
    <row r="16" spans="2:131" ht="3.75" customHeight="1">
      <c r="B16" s="1208"/>
      <c r="C16" s="2096"/>
      <c r="D16" s="415"/>
      <c r="E16" s="240"/>
      <c r="F16" s="240"/>
      <c r="G16" s="240"/>
      <c r="H16" s="147"/>
      <c r="I16" s="1166"/>
      <c r="J16" s="415"/>
      <c r="K16" s="240"/>
      <c r="L16" s="240"/>
      <c r="M16" s="240"/>
      <c r="N16" s="147"/>
      <c r="O16" s="147"/>
      <c r="P16" s="415"/>
      <c r="Q16" s="240"/>
      <c r="R16" s="240"/>
      <c r="S16" s="240"/>
      <c r="T16" s="147"/>
      <c r="U16" s="147"/>
      <c r="V16" s="415"/>
      <c r="W16" s="240"/>
      <c r="X16" s="240"/>
      <c r="Y16" s="240"/>
      <c r="Z16" s="240"/>
      <c r="AA16" s="240"/>
      <c r="AB16" s="147"/>
      <c r="AC16" s="2114"/>
      <c r="AD16" s="415"/>
      <c r="AE16" s="240"/>
      <c r="AF16" s="240"/>
      <c r="AG16" s="240"/>
      <c r="AH16" s="240"/>
      <c r="AI16" s="240"/>
      <c r="AJ16" s="147"/>
      <c r="AK16" s="149"/>
      <c r="AL16" s="415"/>
      <c r="AM16" s="240"/>
      <c r="AN16" s="240"/>
      <c r="AO16" s="240"/>
      <c r="AP16" s="240"/>
      <c r="AQ16" s="240"/>
      <c r="AR16" s="240"/>
      <c r="AS16" s="2115"/>
      <c r="AT16" s="149"/>
      <c r="AU16" s="415"/>
      <c r="AV16" s="240"/>
      <c r="AW16" s="240"/>
      <c r="AX16" s="240"/>
      <c r="AY16" s="240"/>
      <c r="AZ16" s="240"/>
      <c r="BA16" s="2115"/>
      <c r="BB16" s="149"/>
      <c r="BC16" s="415"/>
      <c r="BD16" s="240"/>
      <c r="BE16" s="240"/>
      <c r="BF16" s="240"/>
      <c r="BG16" s="240"/>
      <c r="BH16" s="240"/>
      <c r="BI16" s="2115"/>
      <c r="BJ16" s="149"/>
      <c r="BK16" s="415"/>
      <c r="BL16" s="240"/>
      <c r="BM16" s="240"/>
      <c r="BN16" s="240"/>
      <c r="BO16" s="240"/>
      <c r="BP16" s="240"/>
      <c r="BQ16" s="240"/>
      <c r="BR16" s="2115"/>
      <c r="BS16" s="149"/>
      <c r="BT16" s="415"/>
      <c r="BU16" s="240"/>
      <c r="BV16" s="240"/>
      <c r="BW16" s="240"/>
      <c r="BX16" s="240"/>
      <c r="BY16" s="240"/>
      <c r="BZ16" s="2115"/>
      <c r="CA16" s="149"/>
      <c r="CB16" s="415"/>
      <c r="CC16" s="240"/>
      <c r="CD16" s="240"/>
      <c r="CE16" s="240"/>
      <c r="CF16" s="240"/>
      <c r="CG16" s="240"/>
      <c r="CH16" s="2115"/>
      <c r="CI16" s="149"/>
      <c r="CJ16" s="415"/>
      <c r="CK16" s="240"/>
      <c r="CL16" s="240"/>
      <c r="CM16" s="240"/>
      <c r="CN16" s="240"/>
      <c r="CO16" s="240"/>
      <c r="CP16" s="2115"/>
      <c r="CQ16" s="149"/>
      <c r="CR16" s="240"/>
      <c r="CS16" s="240"/>
      <c r="CT16" s="240"/>
      <c r="CU16" s="240"/>
      <c r="CV16" s="240"/>
      <c r="CW16" s="240"/>
      <c r="CX16" s="2116" t="str">
        <f t="shared" si="4"/>
        <v>-</v>
      </c>
      <c r="CY16" s="240"/>
      <c r="CZ16" s="240"/>
      <c r="DA16" s="240"/>
      <c r="DB16" s="240"/>
      <c r="DC16" s="240"/>
      <c r="DD16" s="240"/>
      <c r="DE16" s="147"/>
      <c r="DF16" s="147"/>
      <c r="DG16" s="147"/>
      <c r="DH16" s="147"/>
      <c r="DJ16" s="118">
        <f t="shared" si="0"/>
        <v>0</v>
      </c>
      <c r="DK16" s="118">
        <f t="shared" si="1"/>
        <v>0</v>
      </c>
      <c r="DL16" s="118">
        <f t="shared" si="2"/>
        <v>0</v>
      </c>
      <c r="DM16" s="118">
        <f t="shared" si="3"/>
        <v>0</v>
      </c>
      <c r="DN16" s="498"/>
      <c r="DO16" s="498"/>
      <c r="DP16" s="498"/>
      <c r="DQ16" s="498"/>
      <c r="DR16" s="498"/>
      <c r="DS16" s="498"/>
      <c r="DT16" s="498"/>
      <c r="DU16" s="498"/>
      <c r="DV16" s="498"/>
      <c r="DW16" s="498"/>
      <c r="DX16" s="108">
        <f t="shared" si="6"/>
        <v>0</v>
      </c>
      <c r="DY16" s="108">
        <f t="shared" si="5"/>
        <v>0</v>
      </c>
      <c r="DZ16" s="108">
        <f t="shared" si="7"/>
        <v>0</v>
      </c>
      <c r="EA16" s="498"/>
    </row>
    <row r="17" spans="2:131" ht="27" customHeight="1">
      <c r="B17" s="2122" t="s">
        <v>1194</v>
      </c>
      <c r="C17" s="2096" t="s">
        <v>1195</v>
      </c>
      <c r="D17" s="415"/>
      <c r="E17" s="240"/>
      <c r="F17" s="240"/>
      <c r="G17" s="240"/>
      <c r="H17" s="147"/>
      <c r="I17" s="1166"/>
      <c r="J17" s="415"/>
      <c r="K17" s="240"/>
      <c r="L17" s="240"/>
      <c r="M17" s="240"/>
      <c r="N17" s="147"/>
      <c r="O17" s="147"/>
      <c r="P17" s="415"/>
      <c r="Q17" s="240"/>
      <c r="R17" s="240"/>
      <c r="S17" s="240"/>
      <c r="T17" s="147"/>
      <c r="U17" s="147"/>
      <c r="V17" s="415"/>
      <c r="W17" s="240"/>
      <c r="X17" s="240"/>
      <c r="Y17" s="240"/>
      <c r="Z17" s="240"/>
      <c r="AA17" s="240"/>
      <c r="AB17" s="147"/>
      <c r="AC17" s="2114"/>
      <c r="AD17" s="415"/>
      <c r="AE17" s="240"/>
      <c r="AF17" s="240"/>
      <c r="AG17" s="240"/>
      <c r="AH17" s="240"/>
      <c r="AI17" s="240"/>
      <c r="AJ17" s="147"/>
      <c r="AK17" s="149"/>
      <c r="AL17" s="415"/>
      <c r="AM17" s="240"/>
      <c r="AN17" s="240"/>
      <c r="AO17" s="240"/>
      <c r="AP17" s="240"/>
      <c r="AQ17" s="240"/>
      <c r="AR17" s="240"/>
      <c r="AS17" s="2115"/>
      <c r="AT17" s="149"/>
      <c r="AU17" s="415"/>
      <c r="AV17" s="240"/>
      <c r="AW17" s="240"/>
      <c r="AX17" s="240"/>
      <c r="AY17" s="240"/>
      <c r="AZ17" s="240"/>
      <c r="BA17" s="2115"/>
      <c r="BB17" s="149"/>
      <c r="BC17" s="415"/>
      <c r="BD17" s="240"/>
      <c r="BE17" s="240"/>
      <c r="BF17" s="240"/>
      <c r="BG17" s="240"/>
      <c r="BH17" s="240"/>
      <c r="BI17" s="2115"/>
      <c r="BJ17" s="149"/>
      <c r="BK17" s="415"/>
      <c r="BL17" s="240"/>
      <c r="BM17" s="240"/>
      <c r="BN17" s="240"/>
      <c r="BO17" s="240"/>
      <c r="BP17" s="240"/>
      <c r="BQ17" s="240"/>
      <c r="BR17" s="2115"/>
      <c r="BS17" s="149"/>
      <c r="BT17" s="415"/>
      <c r="BU17" s="240"/>
      <c r="BV17" s="240"/>
      <c r="BW17" s="240"/>
      <c r="BX17" s="240"/>
      <c r="BY17" s="240"/>
      <c r="BZ17" s="2115"/>
      <c r="CA17" s="149"/>
      <c r="CB17" s="415"/>
      <c r="CC17" s="240"/>
      <c r="CD17" s="240"/>
      <c r="CE17" s="240"/>
      <c r="CF17" s="240"/>
      <c r="CG17" s="240"/>
      <c r="CH17" s="2115"/>
      <c r="CI17" s="149"/>
      <c r="CJ17" s="415"/>
      <c r="CK17" s="240"/>
      <c r="CL17" s="240"/>
      <c r="CM17" s="240"/>
      <c r="CN17" s="240"/>
      <c r="CO17" s="240"/>
      <c r="CP17" s="2115"/>
      <c r="CQ17" s="149"/>
      <c r="CR17" s="240"/>
      <c r="CS17" s="240"/>
      <c r="CT17" s="240"/>
      <c r="CU17" s="240"/>
      <c r="CV17" s="240"/>
      <c r="CW17" s="240"/>
      <c r="CX17" s="2116" t="str">
        <f t="shared" si="4"/>
        <v>-</v>
      </c>
      <c r="CY17" s="240"/>
      <c r="CZ17" s="240"/>
      <c r="DA17" s="240"/>
      <c r="DB17" s="240"/>
      <c r="DC17" s="240"/>
      <c r="DD17" s="240"/>
      <c r="DE17" s="147"/>
      <c r="DF17" s="147"/>
      <c r="DG17" s="147"/>
      <c r="DH17" s="147"/>
      <c r="DJ17" s="118">
        <f t="shared" si="0"/>
        <v>0</v>
      </c>
      <c r="DK17" s="118">
        <f t="shared" si="1"/>
        <v>0</v>
      </c>
      <c r="DL17" s="118">
        <f t="shared" si="2"/>
        <v>0</v>
      </c>
      <c r="DM17" s="118">
        <f t="shared" si="3"/>
        <v>0</v>
      </c>
      <c r="DN17" s="498"/>
      <c r="DO17" s="498"/>
      <c r="DP17" s="498"/>
      <c r="DQ17" s="498"/>
      <c r="DR17" s="498"/>
      <c r="DS17" s="498"/>
      <c r="DT17" s="498"/>
      <c r="DU17" s="498"/>
      <c r="DV17" s="498"/>
      <c r="DW17" s="498"/>
      <c r="DX17" s="108">
        <f t="shared" si="6"/>
        <v>0</v>
      </c>
      <c r="DY17" s="108">
        <f t="shared" si="5"/>
        <v>0</v>
      </c>
      <c r="DZ17" s="108">
        <f t="shared" si="7"/>
        <v>0</v>
      </c>
      <c r="EA17" s="498"/>
    </row>
    <row r="18" spans="2:131" ht="13">
      <c r="B18" s="1208" t="s">
        <v>1196</v>
      </c>
      <c r="C18" s="2096" t="s">
        <v>1197</v>
      </c>
      <c r="D18" s="415"/>
      <c r="E18" s="240"/>
      <c r="F18" s="240"/>
      <c r="G18" s="240"/>
      <c r="H18" s="147"/>
      <c r="I18" s="1166"/>
      <c r="J18" s="415"/>
      <c r="K18" s="240"/>
      <c r="L18" s="240"/>
      <c r="M18" s="240"/>
      <c r="N18" s="147"/>
      <c r="O18" s="147"/>
      <c r="P18" s="415"/>
      <c r="Q18" s="240"/>
      <c r="R18" s="240"/>
      <c r="S18" s="240"/>
      <c r="T18" s="147"/>
      <c r="U18" s="147"/>
      <c r="V18" s="415"/>
      <c r="W18" s="240"/>
      <c r="X18" s="240"/>
      <c r="Y18" s="240"/>
      <c r="Z18" s="240"/>
      <c r="AA18" s="240"/>
      <c r="AB18" s="147"/>
      <c r="AC18" s="2114"/>
      <c r="AD18" s="415"/>
      <c r="AE18" s="240"/>
      <c r="AF18" s="240"/>
      <c r="AG18" s="240"/>
      <c r="AH18" s="240"/>
      <c r="AI18" s="240"/>
      <c r="AJ18" s="147"/>
      <c r="AK18" s="149"/>
      <c r="AL18" s="415"/>
      <c r="AM18" s="240"/>
      <c r="AN18" s="240"/>
      <c r="AO18" s="240"/>
      <c r="AP18" s="240"/>
      <c r="AQ18" s="240"/>
      <c r="AR18" s="240"/>
      <c r="AS18" s="2115"/>
      <c r="AT18" s="149"/>
      <c r="AU18" s="415"/>
      <c r="AV18" s="240"/>
      <c r="AW18" s="240"/>
      <c r="AX18" s="240"/>
      <c r="AY18" s="240"/>
      <c r="AZ18" s="240"/>
      <c r="BA18" s="2115"/>
      <c r="BB18" s="149"/>
      <c r="BC18" s="415"/>
      <c r="BD18" s="240"/>
      <c r="BE18" s="240"/>
      <c r="BF18" s="240"/>
      <c r="BG18" s="240"/>
      <c r="BH18" s="240"/>
      <c r="BI18" s="2115"/>
      <c r="BJ18" s="149"/>
      <c r="BK18" s="415"/>
      <c r="BL18" s="240"/>
      <c r="BM18" s="240"/>
      <c r="BN18" s="240"/>
      <c r="BO18" s="240"/>
      <c r="BP18" s="240"/>
      <c r="BQ18" s="240"/>
      <c r="BR18" s="2115"/>
      <c r="BS18" s="149"/>
      <c r="BT18" s="415"/>
      <c r="BU18" s="240"/>
      <c r="BV18" s="240"/>
      <c r="BW18" s="240"/>
      <c r="BX18" s="240"/>
      <c r="BY18" s="240"/>
      <c r="BZ18" s="2115"/>
      <c r="CA18" s="149"/>
      <c r="CB18" s="415"/>
      <c r="CC18" s="240"/>
      <c r="CD18" s="240"/>
      <c r="CE18" s="240"/>
      <c r="CF18" s="240"/>
      <c r="CG18" s="240"/>
      <c r="CH18" s="2115"/>
      <c r="CI18" s="149"/>
      <c r="CJ18" s="415"/>
      <c r="CK18" s="240"/>
      <c r="CL18" s="240"/>
      <c r="CM18" s="240"/>
      <c r="CN18" s="240"/>
      <c r="CO18" s="240"/>
      <c r="CP18" s="2115"/>
      <c r="CQ18" s="149"/>
      <c r="CR18" s="240"/>
      <c r="CS18" s="240"/>
      <c r="CT18" s="240"/>
      <c r="CU18" s="240"/>
      <c r="CV18" s="240"/>
      <c r="CW18" s="240"/>
      <c r="CX18" s="2116" t="str">
        <f t="shared" si="4"/>
        <v>-</v>
      </c>
      <c r="CY18" s="240"/>
      <c r="CZ18" s="240"/>
      <c r="DA18" s="240"/>
      <c r="DB18" s="240"/>
      <c r="DC18" s="240"/>
      <c r="DD18" s="240"/>
      <c r="DE18" s="147"/>
      <c r="DF18" s="147"/>
      <c r="DG18" s="147"/>
      <c r="DH18" s="147"/>
      <c r="DJ18" s="118">
        <f t="shared" si="0"/>
        <v>0</v>
      </c>
      <c r="DK18" s="118">
        <f t="shared" si="1"/>
        <v>0</v>
      </c>
      <c r="DL18" s="118">
        <f t="shared" si="2"/>
        <v>0</v>
      </c>
      <c r="DM18" s="118">
        <f t="shared" si="3"/>
        <v>0</v>
      </c>
      <c r="DN18" s="498"/>
      <c r="DO18" s="498"/>
      <c r="DP18" s="498"/>
      <c r="DQ18" s="498"/>
      <c r="DR18" s="498"/>
      <c r="DS18" s="498"/>
      <c r="DT18" s="498"/>
      <c r="DU18" s="498"/>
      <c r="DV18" s="498"/>
      <c r="DW18" s="498"/>
      <c r="DX18" s="108">
        <f t="shared" si="6"/>
        <v>0</v>
      </c>
      <c r="DY18" s="108">
        <f t="shared" si="5"/>
        <v>0</v>
      </c>
      <c r="DZ18" s="108">
        <f t="shared" si="7"/>
        <v>0</v>
      </c>
      <c r="EA18" s="498"/>
    </row>
    <row r="19" spans="2:131" ht="13">
      <c r="B19" s="2123" t="s">
        <v>1198</v>
      </c>
      <c r="C19" s="2096" t="s">
        <v>1199</v>
      </c>
      <c r="D19" s="415"/>
      <c r="E19" s="841"/>
      <c r="F19" s="841"/>
      <c r="G19" s="841"/>
      <c r="H19" s="147"/>
      <c r="I19" s="1166"/>
      <c r="J19" s="415"/>
      <c r="K19" s="841"/>
      <c r="L19" s="841"/>
      <c r="M19" s="841"/>
      <c r="N19" s="147"/>
      <c r="O19" s="147"/>
      <c r="P19" s="415"/>
      <c r="Q19" s="841"/>
      <c r="R19" s="841"/>
      <c r="S19" s="841"/>
      <c r="T19" s="147"/>
      <c r="U19" s="147"/>
      <c r="V19" s="415"/>
      <c r="W19" s="841"/>
      <c r="X19" s="841"/>
      <c r="Y19" s="841"/>
      <c r="Z19" s="841"/>
      <c r="AA19" s="841"/>
      <c r="AB19" s="147"/>
      <c r="AC19" s="2114"/>
      <c r="AD19" s="415"/>
      <c r="AE19" s="841"/>
      <c r="AF19" s="841"/>
      <c r="AG19" s="841"/>
      <c r="AH19" s="841"/>
      <c r="AI19" s="841"/>
      <c r="AJ19" s="147"/>
      <c r="AK19" s="149"/>
      <c r="AL19" s="415"/>
      <c r="AM19" s="841"/>
      <c r="AN19" s="841"/>
      <c r="AO19" s="841"/>
      <c r="AP19" s="841"/>
      <c r="AQ19" s="841"/>
      <c r="AR19" s="841"/>
      <c r="AS19" s="2115"/>
      <c r="AT19" s="149"/>
      <c r="AU19" s="415"/>
      <c r="AV19" s="841"/>
      <c r="AW19" s="841"/>
      <c r="AX19" s="841"/>
      <c r="AY19" s="841"/>
      <c r="AZ19" s="841"/>
      <c r="BA19" s="2115"/>
      <c r="BB19" s="149"/>
      <c r="BC19" s="415"/>
      <c r="BD19" s="841"/>
      <c r="BE19" s="841"/>
      <c r="BF19" s="841"/>
      <c r="BG19" s="841"/>
      <c r="BH19" s="841"/>
      <c r="BI19" s="2115"/>
      <c r="BJ19" s="149"/>
      <c r="BK19" s="415"/>
      <c r="BL19" s="841"/>
      <c r="BM19" s="841"/>
      <c r="BN19" s="841"/>
      <c r="BO19" s="841"/>
      <c r="BP19" s="841"/>
      <c r="BQ19" s="841"/>
      <c r="BR19" s="2115"/>
      <c r="BS19" s="149"/>
      <c r="BT19" s="415"/>
      <c r="BU19" s="841"/>
      <c r="BV19" s="841"/>
      <c r="BW19" s="841"/>
      <c r="BX19" s="841"/>
      <c r="BY19" s="841"/>
      <c r="BZ19" s="2115"/>
      <c r="CA19" s="149"/>
      <c r="CB19" s="415"/>
      <c r="CC19" s="841"/>
      <c r="CD19" s="841"/>
      <c r="CE19" s="841"/>
      <c r="CF19" s="841"/>
      <c r="CG19" s="841"/>
      <c r="CH19" s="2115"/>
      <c r="CI19" s="149"/>
      <c r="CJ19" s="415"/>
      <c r="CK19" s="841"/>
      <c r="CL19" s="841"/>
      <c r="CM19" s="841"/>
      <c r="CN19" s="841"/>
      <c r="CO19" s="841"/>
      <c r="CP19" s="2115"/>
      <c r="CQ19" s="149"/>
      <c r="CR19" s="841"/>
      <c r="CS19" s="841"/>
      <c r="CT19" s="841"/>
      <c r="CU19" s="841"/>
      <c r="CV19" s="841"/>
      <c r="CW19" s="841"/>
      <c r="CX19" s="2116" t="str">
        <f t="shared" si="4"/>
        <v>-</v>
      </c>
      <c r="CY19" s="240"/>
      <c r="CZ19" s="841"/>
      <c r="DA19" s="841"/>
      <c r="DB19" s="841"/>
      <c r="DC19" s="841"/>
      <c r="DD19" s="841"/>
      <c r="DE19" s="147"/>
      <c r="DF19" s="147"/>
      <c r="DG19" s="147"/>
      <c r="DH19" s="147"/>
      <c r="DJ19" s="118">
        <f t="shared" si="0"/>
        <v>0</v>
      </c>
      <c r="DK19" s="118">
        <f t="shared" si="1"/>
        <v>0</v>
      </c>
      <c r="DL19" s="118">
        <f t="shared" si="2"/>
        <v>0</v>
      </c>
      <c r="DM19" s="118">
        <f t="shared" si="3"/>
        <v>0</v>
      </c>
      <c r="DN19" s="498"/>
      <c r="DO19" s="498"/>
      <c r="DP19" s="498"/>
      <c r="DQ19" s="498"/>
      <c r="DR19" s="498"/>
      <c r="DS19" s="498"/>
      <c r="DT19" s="498"/>
      <c r="DU19" s="498"/>
      <c r="DV19" s="498"/>
      <c r="DW19" s="498"/>
      <c r="DX19" s="108">
        <f t="shared" si="6"/>
        <v>0</v>
      </c>
      <c r="DY19" s="108">
        <f t="shared" si="5"/>
        <v>0</v>
      </c>
      <c r="DZ19" s="108">
        <f t="shared" si="7"/>
        <v>0</v>
      </c>
      <c r="EA19" s="498"/>
    </row>
    <row r="20" spans="2:131" ht="13">
      <c r="B20" s="1208" t="s">
        <v>1200</v>
      </c>
      <c r="C20" s="2096" t="s">
        <v>1201</v>
      </c>
      <c r="D20" s="415"/>
      <c r="E20" s="240"/>
      <c r="F20" s="240"/>
      <c r="G20" s="240"/>
      <c r="H20" s="147"/>
      <c r="I20" s="1166"/>
      <c r="J20" s="415"/>
      <c r="K20" s="240"/>
      <c r="L20" s="240"/>
      <c r="M20" s="240"/>
      <c r="N20" s="147"/>
      <c r="O20" s="147"/>
      <c r="P20" s="415"/>
      <c r="Q20" s="240"/>
      <c r="R20" s="240"/>
      <c r="S20" s="240"/>
      <c r="T20" s="147"/>
      <c r="U20" s="147"/>
      <c r="V20" s="415"/>
      <c r="W20" s="240"/>
      <c r="X20" s="240"/>
      <c r="Y20" s="240"/>
      <c r="Z20" s="240"/>
      <c r="AA20" s="240"/>
      <c r="AB20" s="147"/>
      <c r="AC20" s="2114"/>
      <c r="AD20" s="415"/>
      <c r="AE20" s="240"/>
      <c r="AF20" s="240"/>
      <c r="AG20" s="240"/>
      <c r="AH20" s="240"/>
      <c r="AI20" s="240"/>
      <c r="AJ20" s="147"/>
      <c r="AK20" s="149"/>
      <c r="AL20" s="415"/>
      <c r="AM20" s="240"/>
      <c r="AN20" s="240"/>
      <c r="AO20" s="240"/>
      <c r="AP20" s="240"/>
      <c r="AQ20" s="240"/>
      <c r="AR20" s="240"/>
      <c r="AS20" s="2115"/>
      <c r="AT20" s="149"/>
      <c r="AU20" s="415"/>
      <c r="AV20" s="240"/>
      <c r="AW20" s="240"/>
      <c r="AX20" s="240"/>
      <c r="AY20" s="240"/>
      <c r="AZ20" s="240"/>
      <c r="BA20" s="2115"/>
      <c r="BB20" s="149"/>
      <c r="BC20" s="415"/>
      <c r="BD20" s="240"/>
      <c r="BE20" s="240"/>
      <c r="BF20" s="240"/>
      <c r="BG20" s="240"/>
      <c r="BH20" s="240"/>
      <c r="BI20" s="2115"/>
      <c r="BJ20" s="149"/>
      <c r="BK20" s="415"/>
      <c r="BL20" s="240"/>
      <c r="BM20" s="240"/>
      <c r="BN20" s="240"/>
      <c r="BO20" s="240"/>
      <c r="BP20" s="240"/>
      <c r="BQ20" s="240"/>
      <c r="BR20" s="2115"/>
      <c r="BS20" s="149"/>
      <c r="BT20" s="415"/>
      <c r="BU20" s="240"/>
      <c r="BV20" s="240"/>
      <c r="BW20" s="240"/>
      <c r="BX20" s="240"/>
      <c r="BY20" s="240"/>
      <c r="BZ20" s="2115"/>
      <c r="CA20" s="149"/>
      <c r="CB20" s="415"/>
      <c r="CC20" s="240"/>
      <c r="CD20" s="240"/>
      <c r="CE20" s="240"/>
      <c r="CF20" s="240"/>
      <c r="CG20" s="240"/>
      <c r="CH20" s="2115"/>
      <c r="CI20" s="149"/>
      <c r="CJ20" s="415"/>
      <c r="CK20" s="240"/>
      <c r="CL20" s="240"/>
      <c r="CM20" s="240"/>
      <c r="CN20" s="240"/>
      <c r="CO20" s="240"/>
      <c r="CP20" s="2115"/>
      <c r="CQ20" s="149"/>
      <c r="CR20" s="240"/>
      <c r="CS20" s="240"/>
      <c r="CT20" s="240"/>
      <c r="CU20" s="240"/>
      <c r="CV20" s="240"/>
      <c r="CW20" s="240"/>
      <c r="CX20" s="2116" t="str">
        <f t="shared" si="4"/>
        <v>-</v>
      </c>
      <c r="CY20" s="240"/>
      <c r="CZ20" s="240"/>
      <c r="DA20" s="240"/>
      <c r="DB20" s="240"/>
      <c r="DC20" s="240"/>
      <c r="DD20" s="240"/>
      <c r="DE20" s="147"/>
      <c r="DF20" s="147"/>
      <c r="DG20" s="147"/>
      <c r="DH20" s="147"/>
      <c r="DJ20" s="118">
        <f t="shared" si="0"/>
        <v>0</v>
      </c>
      <c r="DK20" s="118">
        <f t="shared" si="1"/>
        <v>0</v>
      </c>
      <c r="DL20" s="118">
        <f t="shared" si="2"/>
        <v>0</v>
      </c>
      <c r="DM20" s="118">
        <f t="shared" si="3"/>
        <v>0</v>
      </c>
      <c r="DN20" s="498"/>
      <c r="DO20" s="498"/>
      <c r="DP20" s="498"/>
      <c r="DQ20" s="498"/>
      <c r="DR20" s="498"/>
      <c r="DS20" s="498"/>
      <c r="DT20" s="498"/>
      <c r="DU20" s="498"/>
      <c r="DV20" s="498"/>
      <c r="DW20" s="498"/>
      <c r="DX20" s="108">
        <f t="shared" si="6"/>
        <v>0</v>
      </c>
      <c r="DY20" s="108">
        <f t="shared" si="5"/>
        <v>0</v>
      </c>
      <c r="DZ20" s="108">
        <f t="shared" si="7"/>
        <v>0</v>
      </c>
      <c r="EA20" s="498"/>
    </row>
    <row r="21" spans="2:131" ht="5.25" customHeight="1">
      <c r="B21" s="1211"/>
      <c r="C21" s="2096"/>
      <c r="D21" s="539"/>
      <c r="E21" s="2124"/>
      <c r="F21" s="2124"/>
      <c r="G21" s="2124"/>
      <c r="H21" s="2125"/>
      <c r="I21" s="1166"/>
      <c r="J21" s="539"/>
      <c r="K21" s="2124"/>
      <c r="L21" s="2124"/>
      <c r="M21" s="2124"/>
      <c r="N21" s="2125"/>
      <c r="O21" s="2125"/>
      <c r="P21" s="539"/>
      <c r="Q21" s="2124"/>
      <c r="R21" s="2124"/>
      <c r="S21" s="2124"/>
      <c r="T21" s="2125"/>
      <c r="U21" s="2125"/>
      <c r="V21" s="539"/>
      <c r="W21" s="2124"/>
      <c r="X21" s="2124"/>
      <c r="Y21" s="2124"/>
      <c r="Z21" s="2124"/>
      <c r="AA21" s="2124"/>
      <c r="AB21" s="2125"/>
      <c r="AC21" s="2126"/>
      <c r="AD21" s="539"/>
      <c r="AE21" s="2124"/>
      <c r="AF21" s="2124"/>
      <c r="AG21" s="2124"/>
      <c r="AH21" s="2124"/>
      <c r="AI21" s="2124"/>
      <c r="AJ21" s="2125"/>
      <c r="AK21" s="2127"/>
      <c r="AL21" s="539"/>
      <c r="AM21" s="2124"/>
      <c r="AN21" s="2124"/>
      <c r="AO21" s="2124"/>
      <c r="AP21" s="2124"/>
      <c r="AQ21" s="2124"/>
      <c r="AR21" s="2124"/>
      <c r="AS21" s="2128"/>
      <c r="AT21" s="2127"/>
      <c r="AU21" s="539"/>
      <c r="AV21" s="2124"/>
      <c r="AW21" s="2124"/>
      <c r="AX21" s="2124"/>
      <c r="AY21" s="2124"/>
      <c r="AZ21" s="2124"/>
      <c r="BA21" s="2128"/>
      <c r="BB21" s="2127"/>
      <c r="BC21" s="539"/>
      <c r="BD21" s="2124"/>
      <c r="BE21" s="2124"/>
      <c r="BF21" s="2124"/>
      <c r="BG21" s="2124"/>
      <c r="BH21" s="2124"/>
      <c r="BI21" s="2128"/>
      <c r="BJ21" s="2127"/>
      <c r="BK21" s="539"/>
      <c r="BL21" s="2124"/>
      <c r="BM21" s="2124"/>
      <c r="BN21" s="2124"/>
      <c r="BO21" s="2124"/>
      <c r="BP21" s="2124"/>
      <c r="BQ21" s="2124"/>
      <c r="BR21" s="2128"/>
      <c r="BS21" s="2127"/>
      <c r="BT21" s="539"/>
      <c r="BU21" s="2124"/>
      <c r="BV21" s="2124"/>
      <c r="BW21" s="2124"/>
      <c r="BX21" s="2124"/>
      <c r="BY21" s="2124"/>
      <c r="BZ21" s="2128"/>
      <c r="CA21" s="2127"/>
      <c r="CB21" s="539"/>
      <c r="CC21" s="2124"/>
      <c r="CD21" s="2124"/>
      <c r="CE21" s="2124"/>
      <c r="CF21" s="2124"/>
      <c r="CG21" s="2124"/>
      <c r="CH21" s="2128"/>
      <c r="CI21" s="2127"/>
      <c r="CJ21" s="539"/>
      <c r="CK21" s="2124"/>
      <c r="CL21" s="2124"/>
      <c r="CM21" s="2124"/>
      <c r="CN21" s="2124"/>
      <c r="CO21" s="2124"/>
      <c r="CP21" s="2128"/>
      <c r="CQ21" s="149"/>
      <c r="CR21" s="2124"/>
      <c r="CS21" s="2124"/>
      <c r="CT21" s="2124"/>
      <c r="CU21" s="2124"/>
      <c r="CV21" s="2124"/>
      <c r="CW21" s="2124"/>
      <c r="CX21" s="2129" t="str">
        <f t="shared" si="4"/>
        <v>-</v>
      </c>
      <c r="CY21" s="240"/>
      <c r="CZ21" s="2124"/>
      <c r="DA21" s="2124"/>
      <c r="DB21" s="2124"/>
      <c r="DC21" s="2124"/>
      <c r="DD21" s="2124"/>
      <c r="DE21" s="147"/>
      <c r="DF21" s="147"/>
      <c r="DG21" s="147"/>
      <c r="DH21" s="147"/>
      <c r="DJ21" s="118">
        <f t="shared" si="0"/>
        <v>0</v>
      </c>
      <c r="DK21" s="118">
        <f t="shared" si="1"/>
        <v>0</v>
      </c>
      <c r="DL21" s="118">
        <f t="shared" si="2"/>
        <v>0</v>
      </c>
      <c r="DM21" s="118">
        <f t="shared" si="3"/>
        <v>0</v>
      </c>
      <c r="DN21" s="498"/>
      <c r="DO21" s="498"/>
      <c r="DP21" s="498"/>
      <c r="DQ21" s="498"/>
      <c r="DR21" s="498"/>
      <c r="DS21" s="498"/>
      <c r="DT21" s="498"/>
      <c r="DU21" s="498"/>
      <c r="DV21" s="498"/>
      <c r="DW21" s="498"/>
      <c r="DX21" s="108">
        <f t="shared" si="6"/>
        <v>0</v>
      </c>
      <c r="DY21" s="108">
        <f t="shared" si="5"/>
        <v>0</v>
      </c>
      <c r="DZ21" s="108">
        <f t="shared" si="7"/>
        <v>0</v>
      </c>
      <c r="EA21" s="498"/>
    </row>
    <row r="22" spans="2:131" s="151" customFormat="1" ht="19.5" customHeight="1">
      <c r="B22" s="2130" t="s">
        <v>1202</v>
      </c>
      <c r="C22" s="2096" t="s">
        <v>1203</v>
      </c>
      <c r="D22" s="2131"/>
      <c r="E22" s="2097"/>
      <c r="F22" s="2105"/>
      <c r="G22" s="2105"/>
      <c r="H22" s="110"/>
      <c r="I22" s="399"/>
      <c r="J22" s="2131"/>
      <c r="K22" s="2097"/>
      <c r="L22" s="2105"/>
      <c r="M22" s="2105"/>
      <c r="N22" s="110"/>
      <c r="O22" s="110"/>
      <c r="P22" s="2131"/>
      <c r="Q22" s="2097"/>
      <c r="R22" s="2105"/>
      <c r="S22" s="2105"/>
      <c r="T22" s="110"/>
      <c r="U22" s="110"/>
      <c r="V22" s="2131"/>
      <c r="W22" s="2097"/>
      <c r="X22" s="2097"/>
      <c r="Y22" s="2105"/>
      <c r="Z22" s="2105"/>
      <c r="AA22" s="2105"/>
      <c r="AB22" s="110"/>
      <c r="AC22" s="2100"/>
      <c r="AD22" s="2131"/>
      <c r="AE22" s="2097"/>
      <c r="AF22" s="2097"/>
      <c r="AG22" s="2105"/>
      <c r="AH22" s="2105"/>
      <c r="AI22" s="2105"/>
      <c r="AJ22" s="110"/>
      <c r="AK22" s="112"/>
      <c r="AL22" s="2131"/>
      <c r="AM22" s="2097"/>
      <c r="AN22" s="2097"/>
      <c r="AO22" s="2097"/>
      <c r="AP22" s="2105"/>
      <c r="AQ22" s="2105"/>
      <c r="AR22" s="2105"/>
      <c r="AS22" s="2132"/>
      <c r="AT22" s="112"/>
      <c r="AU22" s="2131"/>
      <c r="AV22" s="2097"/>
      <c r="AW22" s="2097"/>
      <c r="AX22" s="2105"/>
      <c r="AY22" s="2105"/>
      <c r="AZ22" s="2105"/>
      <c r="BA22" s="2132"/>
      <c r="BB22" s="112"/>
      <c r="BC22" s="2131"/>
      <c r="BD22" s="2097"/>
      <c r="BE22" s="2097"/>
      <c r="BF22" s="2105"/>
      <c r="BG22" s="2105"/>
      <c r="BH22" s="2105"/>
      <c r="BI22" s="2132"/>
      <c r="BJ22" s="112"/>
      <c r="BK22" s="2131"/>
      <c r="BL22" s="2097"/>
      <c r="BM22" s="2097"/>
      <c r="BN22" s="2097"/>
      <c r="BO22" s="2105"/>
      <c r="BP22" s="2105"/>
      <c r="BQ22" s="2105"/>
      <c r="BR22" s="2132"/>
      <c r="BS22" s="112"/>
      <c r="BT22" s="2131"/>
      <c r="BU22" s="2097"/>
      <c r="BV22" s="2097"/>
      <c r="BW22" s="2105"/>
      <c r="BX22" s="2105"/>
      <c r="BY22" s="2105"/>
      <c r="BZ22" s="2132"/>
      <c r="CA22" s="112"/>
      <c r="CB22" s="2131"/>
      <c r="CC22" s="2097"/>
      <c r="CD22" s="2097"/>
      <c r="CE22" s="2105"/>
      <c r="CF22" s="2105"/>
      <c r="CG22" s="2105"/>
      <c r="CH22" s="2132"/>
      <c r="CI22" s="112"/>
      <c r="CJ22" s="2131"/>
      <c r="CK22" s="2097"/>
      <c r="CL22" s="2097"/>
      <c r="CM22" s="2105"/>
      <c r="CN22" s="2105"/>
      <c r="CO22" s="2105"/>
      <c r="CP22" s="2132"/>
      <c r="CQ22" s="113"/>
      <c r="CR22" s="2105"/>
      <c r="CS22" s="2105"/>
      <c r="CT22" s="2133"/>
      <c r="CU22" s="2105">
        <f>CR22-CS22</f>
        <v>0</v>
      </c>
      <c r="CV22" s="2105">
        <f>CR22-CT22</f>
        <v>0</v>
      </c>
      <c r="CW22" s="2105"/>
      <c r="CX22" s="2106" t="str">
        <f t="shared" si="4"/>
        <v>-</v>
      </c>
      <c r="CY22" s="240"/>
      <c r="CZ22" s="2105"/>
      <c r="DA22" s="2105"/>
      <c r="DB22" s="2105"/>
      <c r="DC22" s="2105"/>
      <c r="DD22" s="2105"/>
      <c r="DE22" s="116" t="e">
        <f>+CZ22/DD22-1</f>
        <v>#DIV/0!</v>
      </c>
      <c r="DF22" s="116" t="e">
        <f>+DA22/DD22-1</f>
        <v>#DIV/0!</v>
      </c>
      <c r="DG22" s="116" t="e">
        <f>+DB22/DD22-1</f>
        <v>#DIV/0!</v>
      </c>
      <c r="DH22" s="116" t="e">
        <f>+DC22/DD22-1</f>
        <v>#DIV/0!</v>
      </c>
      <c r="DJ22" s="118">
        <f t="shared" si="0"/>
        <v>0</v>
      </c>
      <c r="DK22" s="118">
        <f t="shared" si="1"/>
        <v>0</v>
      </c>
      <c r="DL22" s="118">
        <f t="shared" si="2"/>
        <v>0</v>
      </c>
      <c r="DM22" s="118">
        <f t="shared" si="3"/>
        <v>0</v>
      </c>
      <c r="DN22" s="2134"/>
      <c r="DO22" s="498"/>
      <c r="DP22" s="498"/>
      <c r="DQ22" s="498"/>
      <c r="DR22" s="498"/>
      <c r="DS22" s="498"/>
      <c r="DT22" s="498"/>
      <c r="DU22" s="498"/>
      <c r="DV22" s="498"/>
      <c r="DW22" s="498"/>
      <c r="DX22" s="108">
        <f t="shared" si="6"/>
        <v>0</v>
      </c>
      <c r="DY22" s="108">
        <f t="shared" si="5"/>
        <v>0</v>
      </c>
      <c r="DZ22" s="108">
        <f t="shared" si="7"/>
        <v>0</v>
      </c>
      <c r="EA22" s="498"/>
    </row>
    <row r="23" spans="2:131" ht="13">
      <c r="B23" s="1205"/>
      <c r="C23" s="2096"/>
      <c r="D23" s="2135"/>
      <c r="E23" s="2107"/>
      <c r="F23" s="2107"/>
      <c r="G23" s="2107"/>
      <c r="H23" s="2108"/>
      <c r="I23" s="1166"/>
      <c r="J23" s="2135"/>
      <c r="K23" s="2107"/>
      <c r="L23" s="2107"/>
      <c r="M23" s="2107"/>
      <c r="N23" s="2108"/>
      <c r="O23" s="2108"/>
      <c r="P23" s="2135"/>
      <c r="Q23" s="2107"/>
      <c r="R23" s="2107"/>
      <c r="S23" s="2107"/>
      <c r="T23" s="2108"/>
      <c r="U23" s="2108"/>
      <c r="V23" s="2135"/>
      <c r="W23" s="2107"/>
      <c r="X23" s="2107"/>
      <c r="Y23" s="2107"/>
      <c r="Z23" s="2107"/>
      <c r="AA23" s="2107"/>
      <c r="AB23" s="2108"/>
      <c r="AC23" s="2109"/>
      <c r="AD23" s="2135"/>
      <c r="AE23" s="2107"/>
      <c r="AF23" s="2107"/>
      <c r="AG23" s="2107"/>
      <c r="AH23" s="2107"/>
      <c r="AI23" s="2107"/>
      <c r="AJ23" s="2108"/>
      <c r="AK23" s="2110"/>
      <c r="AL23" s="2135"/>
      <c r="AM23" s="2107"/>
      <c r="AN23" s="2107"/>
      <c r="AO23" s="2107"/>
      <c r="AP23" s="2107"/>
      <c r="AQ23" s="2107"/>
      <c r="AR23" s="2107"/>
      <c r="AS23" s="2111"/>
      <c r="AT23" s="2110"/>
      <c r="AU23" s="2135"/>
      <c r="AV23" s="2107"/>
      <c r="AW23" s="2107"/>
      <c r="AX23" s="2107"/>
      <c r="AY23" s="2107"/>
      <c r="AZ23" s="2107"/>
      <c r="BA23" s="2111"/>
      <c r="BB23" s="2110"/>
      <c r="BC23" s="2135"/>
      <c r="BD23" s="2107"/>
      <c r="BE23" s="2107"/>
      <c r="BF23" s="2107"/>
      <c r="BG23" s="2107"/>
      <c r="BH23" s="2107"/>
      <c r="BI23" s="2111"/>
      <c r="BJ23" s="2110"/>
      <c r="BK23" s="2135"/>
      <c r="BL23" s="2107"/>
      <c r="BM23" s="2107"/>
      <c r="BN23" s="2107"/>
      <c r="BO23" s="2107"/>
      <c r="BP23" s="2107"/>
      <c r="BQ23" s="2107"/>
      <c r="BR23" s="2111"/>
      <c r="BS23" s="2110"/>
      <c r="BT23" s="2135"/>
      <c r="BU23" s="2107"/>
      <c r="BV23" s="2107"/>
      <c r="BW23" s="2107"/>
      <c r="BX23" s="2107"/>
      <c r="BY23" s="2107"/>
      <c r="BZ23" s="2111"/>
      <c r="CA23" s="2110"/>
      <c r="CB23" s="2135"/>
      <c r="CC23" s="2107"/>
      <c r="CD23" s="2107"/>
      <c r="CE23" s="2107"/>
      <c r="CF23" s="2107"/>
      <c r="CG23" s="2107"/>
      <c r="CH23" s="2111"/>
      <c r="CI23" s="2110"/>
      <c r="CJ23" s="2135"/>
      <c r="CK23" s="2107"/>
      <c r="CL23" s="2107"/>
      <c r="CM23" s="2107"/>
      <c r="CN23" s="2107"/>
      <c r="CO23" s="2107"/>
      <c r="CP23" s="2111"/>
      <c r="CQ23" s="149"/>
      <c r="CR23" s="2107"/>
      <c r="CS23" s="2107"/>
      <c r="CT23" s="2107"/>
      <c r="CU23" s="2107"/>
      <c r="CV23" s="2107"/>
      <c r="CW23" s="2107"/>
      <c r="CX23" s="2112" t="str">
        <f t="shared" si="4"/>
        <v>-</v>
      </c>
      <c r="CY23" s="240"/>
      <c r="CZ23" s="2107"/>
      <c r="DA23" s="2107"/>
      <c r="DB23" s="2107"/>
      <c r="DC23" s="2107"/>
      <c r="DD23" s="2107"/>
      <c r="DE23" s="147"/>
      <c r="DF23" s="147"/>
      <c r="DG23" s="147"/>
      <c r="DH23" s="147"/>
      <c r="DJ23" s="118">
        <f t="shared" si="0"/>
        <v>0</v>
      </c>
      <c r="DK23" s="118">
        <f t="shared" si="1"/>
        <v>0</v>
      </c>
      <c r="DL23" s="118">
        <f t="shared" si="2"/>
        <v>0</v>
      </c>
      <c r="DM23" s="118">
        <f t="shared" si="3"/>
        <v>0</v>
      </c>
      <c r="DN23" s="498"/>
      <c r="DO23" s="498"/>
      <c r="DP23" s="498"/>
      <c r="DQ23" s="498"/>
      <c r="DR23" s="498"/>
      <c r="DS23" s="498"/>
      <c r="DT23" s="498"/>
      <c r="DU23" s="498"/>
      <c r="DV23" s="498"/>
      <c r="DW23" s="498"/>
      <c r="DX23" s="108">
        <f t="shared" si="6"/>
        <v>0</v>
      </c>
      <c r="DY23" s="108">
        <f t="shared" si="5"/>
        <v>0</v>
      </c>
      <c r="DZ23" s="108">
        <f t="shared" si="7"/>
        <v>0</v>
      </c>
      <c r="EA23" s="498"/>
    </row>
    <row r="24" spans="2:131" ht="13">
      <c r="B24" s="1208" t="s">
        <v>1204</v>
      </c>
      <c r="C24" s="2096" t="s">
        <v>1205</v>
      </c>
      <c r="D24" s="2113"/>
      <c r="E24" s="240"/>
      <c r="F24" s="240"/>
      <c r="G24" s="240"/>
      <c r="H24" s="147"/>
      <c r="I24" s="1166"/>
      <c r="J24" s="2113"/>
      <c r="K24" s="240"/>
      <c r="L24" s="240"/>
      <c r="M24" s="240"/>
      <c r="N24" s="147"/>
      <c r="O24" s="147"/>
      <c r="P24" s="2113"/>
      <c r="Q24" s="240"/>
      <c r="R24" s="240"/>
      <c r="S24" s="240"/>
      <c r="T24" s="147"/>
      <c r="U24" s="147"/>
      <c r="V24" s="2113"/>
      <c r="W24" s="240"/>
      <c r="X24" s="240"/>
      <c r="Y24" s="240"/>
      <c r="Z24" s="240"/>
      <c r="AA24" s="240"/>
      <c r="AB24" s="147"/>
      <c r="AC24" s="2114"/>
      <c r="AD24" s="2113"/>
      <c r="AE24" s="240"/>
      <c r="AF24" s="240"/>
      <c r="AG24" s="240"/>
      <c r="AH24" s="240"/>
      <c r="AI24" s="240"/>
      <c r="AJ24" s="147"/>
      <c r="AK24" s="149"/>
      <c r="AL24" s="2113"/>
      <c r="AM24" s="240"/>
      <c r="AN24" s="240"/>
      <c r="AO24" s="240"/>
      <c r="AP24" s="240"/>
      <c r="AQ24" s="240"/>
      <c r="AR24" s="240"/>
      <c r="AS24" s="2115"/>
      <c r="AT24" s="149"/>
      <c r="AU24" s="2113"/>
      <c r="AV24" s="240"/>
      <c r="AW24" s="240"/>
      <c r="AX24" s="240"/>
      <c r="AY24" s="240"/>
      <c r="AZ24" s="240"/>
      <c r="BA24" s="2115"/>
      <c r="BB24" s="149"/>
      <c r="BC24" s="2113"/>
      <c r="BD24" s="240"/>
      <c r="BE24" s="240"/>
      <c r="BF24" s="240"/>
      <c r="BG24" s="240"/>
      <c r="BH24" s="240"/>
      <c r="BI24" s="2115"/>
      <c r="BJ24" s="149"/>
      <c r="BK24" s="2113"/>
      <c r="BL24" s="240"/>
      <c r="BM24" s="240"/>
      <c r="BN24" s="240"/>
      <c r="BO24" s="240"/>
      <c r="BP24" s="240"/>
      <c r="BQ24" s="240"/>
      <c r="BR24" s="2115"/>
      <c r="BS24" s="149"/>
      <c r="BT24" s="2113"/>
      <c r="BU24" s="240"/>
      <c r="BV24" s="240"/>
      <c r="BW24" s="240"/>
      <c r="BX24" s="240"/>
      <c r="BY24" s="240"/>
      <c r="BZ24" s="2115"/>
      <c r="CA24" s="149"/>
      <c r="CB24" s="2113"/>
      <c r="CC24" s="240"/>
      <c r="CD24" s="240"/>
      <c r="CE24" s="240"/>
      <c r="CF24" s="240"/>
      <c r="CG24" s="240"/>
      <c r="CH24" s="2115"/>
      <c r="CI24" s="149"/>
      <c r="CJ24" s="2113"/>
      <c r="CK24" s="240"/>
      <c r="CL24" s="240"/>
      <c r="CM24" s="240"/>
      <c r="CN24" s="240"/>
      <c r="CO24" s="240"/>
      <c r="CP24" s="2115"/>
      <c r="CQ24" s="149"/>
      <c r="CR24" s="240"/>
      <c r="CS24" s="240"/>
      <c r="CT24" s="240"/>
      <c r="CU24" s="240">
        <f>CR24-CS24</f>
        <v>0</v>
      </c>
      <c r="CV24" s="240">
        <f>CR24-CT24</f>
        <v>0</v>
      </c>
      <c r="CW24" s="240"/>
      <c r="CX24" s="2116" t="str">
        <f t="shared" si="4"/>
        <v>-</v>
      </c>
      <c r="CY24" s="240"/>
      <c r="CZ24" s="240"/>
      <c r="DA24" s="240"/>
      <c r="DB24" s="240"/>
      <c r="DC24" s="240"/>
      <c r="DD24" s="240"/>
      <c r="DE24" s="147" t="e">
        <f>+CZ24/DD24-1</f>
        <v>#DIV/0!</v>
      </c>
      <c r="DF24" s="147" t="e">
        <f>+DA24/DD24-1</f>
        <v>#DIV/0!</v>
      </c>
      <c r="DG24" s="147" t="e">
        <f>+DB24/DD24-1</f>
        <v>#DIV/0!</v>
      </c>
      <c r="DH24" s="147" t="e">
        <f>+DC24/DD24-1</f>
        <v>#DIV/0!</v>
      </c>
      <c r="DJ24" s="118">
        <f t="shared" si="0"/>
        <v>0</v>
      </c>
      <c r="DK24" s="118">
        <f t="shared" si="1"/>
        <v>0</v>
      </c>
      <c r="DL24" s="118">
        <f t="shared" si="2"/>
        <v>0</v>
      </c>
      <c r="DM24" s="118">
        <f t="shared" si="3"/>
        <v>0</v>
      </c>
      <c r="DN24" s="498"/>
      <c r="DO24" s="498"/>
      <c r="DP24" s="498"/>
      <c r="DQ24" s="498"/>
      <c r="DR24" s="498"/>
      <c r="DS24" s="498"/>
      <c r="DT24" s="498"/>
      <c r="DU24" s="498"/>
      <c r="DV24" s="498"/>
      <c r="DW24" s="498"/>
      <c r="DX24" s="108">
        <f t="shared" si="6"/>
        <v>0</v>
      </c>
      <c r="DY24" s="108">
        <f t="shared" si="5"/>
        <v>0</v>
      </c>
      <c r="DZ24" s="108">
        <f t="shared" si="7"/>
        <v>0</v>
      </c>
      <c r="EA24" s="498"/>
    </row>
    <row r="25" spans="2:131" ht="6" customHeight="1">
      <c r="B25" s="1208"/>
      <c r="C25" s="2096"/>
      <c r="D25" s="415"/>
      <c r="E25" s="240"/>
      <c r="F25" s="240"/>
      <c r="G25" s="240"/>
      <c r="H25" s="147"/>
      <c r="I25" s="1166"/>
      <c r="J25" s="415"/>
      <c r="K25" s="240"/>
      <c r="L25" s="240"/>
      <c r="M25" s="240"/>
      <c r="N25" s="147"/>
      <c r="O25" s="147"/>
      <c r="P25" s="415"/>
      <c r="Q25" s="240"/>
      <c r="R25" s="240"/>
      <c r="S25" s="240"/>
      <c r="T25" s="147"/>
      <c r="U25" s="147"/>
      <c r="V25" s="415"/>
      <c r="W25" s="240"/>
      <c r="X25" s="240"/>
      <c r="Y25" s="240"/>
      <c r="Z25" s="240"/>
      <c r="AA25" s="240"/>
      <c r="AB25" s="147"/>
      <c r="AC25" s="2114"/>
      <c r="AD25" s="415"/>
      <c r="AE25" s="240"/>
      <c r="AF25" s="240"/>
      <c r="AG25" s="240"/>
      <c r="AH25" s="240"/>
      <c r="AI25" s="240"/>
      <c r="AJ25" s="147"/>
      <c r="AK25" s="149"/>
      <c r="AL25" s="415"/>
      <c r="AM25" s="240"/>
      <c r="AN25" s="240"/>
      <c r="AO25" s="240"/>
      <c r="AP25" s="240"/>
      <c r="AQ25" s="240"/>
      <c r="AR25" s="240"/>
      <c r="AS25" s="2115"/>
      <c r="AT25" s="149"/>
      <c r="AU25" s="415"/>
      <c r="AV25" s="240"/>
      <c r="AW25" s="240"/>
      <c r="AX25" s="240"/>
      <c r="AY25" s="240"/>
      <c r="AZ25" s="240"/>
      <c r="BA25" s="2115"/>
      <c r="BB25" s="149"/>
      <c r="BC25" s="415"/>
      <c r="BD25" s="240"/>
      <c r="BE25" s="240"/>
      <c r="BF25" s="240"/>
      <c r="BG25" s="240"/>
      <c r="BH25" s="240"/>
      <c r="BI25" s="2115"/>
      <c r="BJ25" s="149"/>
      <c r="BK25" s="415"/>
      <c r="BL25" s="240"/>
      <c r="BM25" s="240"/>
      <c r="BN25" s="240"/>
      <c r="BO25" s="240"/>
      <c r="BP25" s="240"/>
      <c r="BQ25" s="240"/>
      <c r="BR25" s="2115"/>
      <c r="BS25" s="149"/>
      <c r="BT25" s="415"/>
      <c r="BU25" s="240"/>
      <c r="BV25" s="240"/>
      <c r="BW25" s="240"/>
      <c r="BX25" s="240"/>
      <c r="BY25" s="240"/>
      <c r="BZ25" s="2115"/>
      <c r="CA25" s="149"/>
      <c r="CB25" s="415"/>
      <c r="CC25" s="240"/>
      <c r="CD25" s="240"/>
      <c r="CE25" s="240"/>
      <c r="CF25" s="240"/>
      <c r="CG25" s="240"/>
      <c r="CH25" s="2115"/>
      <c r="CI25" s="149"/>
      <c r="CJ25" s="415"/>
      <c r="CK25" s="240"/>
      <c r="CL25" s="240"/>
      <c r="CM25" s="240"/>
      <c r="CN25" s="240"/>
      <c r="CO25" s="240"/>
      <c r="CP25" s="2115"/>
      <c r="CQ25" s="149"/>
      <c r="CR25" s="240"/>
      <c r="CS25" s="240"/>
      <c r="CT25" s="240"/>
      <c r="CU25" s="240"/>
      <c r="CV25" s="240"/>
      <c r="CW25" s="240"/>
      <c r="CX25" s="2116" t="str">
        <f t="shared" si="4"/>
        <v>-</v>
      </c>
      <c r="CY25" s="240"/>
      <c r="CZ25" s="240"/>
      <c r="DA25" s="240"/>
      <c r="DB25" s="240"/>
      <c r="DC25" s="240"/>
      <c r="DD25" s="240"/>
      <c r="DE25" s="147"/>
      <c r="DF25" s="147"/>
      <c r="DG25" s="147"/>
      <c r="DH25" s="147"/>
      <c r="DJ25" s="118">
        <f t="shared" si="0"/>
        <v>0</v>
      </c>
      <c r="DK25" s="118">
        <f t="shared" si="1"/>
        <v>0</v>
      </c>
      <c r="DL25" s="118">
        <f t="shared" si="2"/>
        <v>0</v>
      </c>
      <c r="DM25" s="118">
        <f t="shared" si="3"/>
        <v>0</v>
      </c>
      <c r="DN25" s="498"/>
      <c r="DO25" s="498"/>
      <c r="DP25" s="498"/>
      <c r="DQ25" s="498"/>
      <c r="DR25" s="498"/>
      <c r="DS25" s="498"/>
      <c r="DT25" s="498"/>
      <c r="DU25" s="498"/>
      <c r="DV25" s="498"/>
      <c r="DW25" s="498"/>
      <c r="DX25" s="108">
        <f t="shared" si="6"/>
        <v>0</v>
      </c>
      <c r="DY25" s="108">
        <f t="shared" si="5"/>
        <v>0</v>
      </c>
      <c r="DZ25" s="108">
        <f t="shared" si="7"/>
        <v>0</v>
      </c>
      <c r="EA25" s="498"/>
    </row>
    <row r="26" spans="2:131" ht="13">
      <c r="B26" s="1208" t="s">
        <v>1206</v>
      </c>
      <c r="C26" s="2096" t="s">
        <v>1207</v>
      </c>
      <c r="D26" s="2113"/>
      <c r="E26" s="240"/>
      <c r="F26" s="240"/>
      <c r="G26" s="240"/>
      <c r="H26" s="147"/>
      <c r="I26" s="1166"/>
      <c r="J26" s="2113"/>
      <c r="K26" s="240"/>
      <c r="L26" s="240"/>
      <c r="M26" s="240"/>
      <c r="N26" s="147"/>
      <c r="O26" s="147"/>
      <c r="P26" s="2113"/>
      <c r="Q26" s="240"/>
      <c r="R26" s="240"/>
      <c r="S26" s="240"/>
      <c r="T26" s="147"/>
      <c r="U26" s="147"/>
      <c r="V26" s="2113"/>
      <c r="W26" s="240"/>
      <c r="X26" s="240"/>
      <c r="Y26" s="240"/>
      <c r="Z26" s="240"/>
      <c r="AA26" s="240"/>
      <c r="AB26" s="147"/>
      <c r="AC26" s="2114"/>
      <c r="AD26" s="2113"/>
      <c r="AE26" s="240"/>
      <c r="AF26" s="240"/>
      <c r="AG26" s="240"/>
      <c r="AH26" s="240"/>
      <c r="AI26" s="240"/>
      <c r="AJ26" s="147"/>
      <c r="AK26" s="149"/>
      <c r="AL26" s="2113"/>
      <c r="AM26" s="240"/>
      <c r="AN26" s="240"/>
      <c r="AO26" s="240"/>
      <c r="AP26" s="240"/>
      <c r="AQ26" s="240"/>
      <c r="AR26" s="240"/>
      <c r="AS26" s="2115"/>
      <c r="AT26" s="149"/>
      <c r="AU26" s="2113"/>
      <c r="AV26" s="240"/>
      <c r="AW26" s="240"/>
      <c r="AX26" s="240"/>
      <c r="AY26" s="240"/>
      <c r="AZ26" s="240"/>
      <c r="BA26" s="2115"/>
      <c r="BB26" s="149"/>
      <c r="BC26" s="2113"/>
      <c r="BD26" s="240"/>
      <c r="BE26" s="240"/>
      <c r="BF26" s="240"/>
      <c r="BG26" s="240"/>
      <c r="BH26" s="240"/>
      <c r="BI26" s="2115"/>
      <c r="BJ26" s="149"/>
      <c r="BK26" s="2113"/>
      <c r="BL26" s="240"/>
      <c r="BM26" s="240"/>
      <c r="BN26" s="240"/>
      <c r="BO26" s="240"/>
      <c r="BP26" s="240"/>
      <c r="BQ26" s="240"/>
      <c r="BR26" s="2115"/>
      <c r="BS26" s="149"/>
      <c r="BT26" s="2113"/>
      <c r="BU26" s="240"/>
      <c r="BV26" s="240"/>
      <c r="BW26" s="240"/>
      <c r="BX26" s="240"/>
      <c r="BY26" s="240"/>
      <c r="BZ26" s="2115"/>
      <c r="CA26" s="149"/>
      <c r="CB26" s="2113"/>
      <c r="CC26" s="240"/>
      <c r="CD26" s="240"/>
      <c r="CE26" s="240"/>
      <c r="CF26" s="240"/>
      <c r="CG26" s="240"/>
      <c r="CH26" s="2115"/>
      <c r="CI26" s="149"/>
      <c r="CJ26" s="2113"/>
      <c r="CK26" s="240"/>
      <c r="CL26" s="240"/>
      <c r="CM26" s="240"/>
      <c r="CN26" s="240"/>
      <c r="CO26" s="240"/>
      <c r="CP26" s="2115"/>
      <c r="CQ26" s="149"/>
      <c r="CR26" s="240"/>
      <c r="CS26" s="240"/>
      <c r="CT26" s="240"/>
      <c r="CU26" s="240">
        <f>CR26-CS26</f>
        <v>0</v>
      </c>
      <c r="CV26" s="240">
        <f>CR26-CT26</f>
        <v>0</v>
      </c>
      <c r="CW26" s="240"/>
      <c r="CX26" s="2116" t="str">
        <f t="shared" si="4"/>
        <v>-</v>
      </c>
      <c r="CY26" s="240"/>
      <c r="CZ26" s="240"/>
      <c r="DA26" s="240"/>
      <c r="DB26" s="240"/>
      <c r="DC26" s="240"/>
      <c r="DD26" s="240"/>
      <c r="DE26" s="147"/>
      <c r="DF26" s="147"/>
      <c r="DG26" s="147"/>
      <c r="DH26" s="147"/>
      <c r="DJ26" s="118">
        <f t="shared" si="0"/>
        <v>0</v>
      </c>
      <c r="DK26" s="118">
        <f t="shared" si="1"/>
        <v>0</v>
      </c>
      <c r="DL26" s="118">
        <f t="shared" si="2"/>
        <v>0</v>
      </c>
      <c r="DM26" s="118">
        <f t="shared" si="3"/>
        <v>0</v>
      </c>
      <c r="DN26" s="498"/>
      <c r="DO26" s="498"/>
      <c r="DP26" s="498"/>
      <c r="DQ26" s="498"/>
      <c r="DR26" s="498"/>
      <c r="DS26" s="498"/>
      <c r="DT26" s="498"/>
      <c r="DU26" s="498"/>
      <c r="DV26" s="498"/>
      <c r="DW26" s="498"/>
      <c r="DX26" s="108">
        <f t="shared" si="6"/>
        <v>0</v>
      </c>
      <c r="DY26" s="108">
        <f t="shared" si="5"/>
        <v>0</v>
      </c>
      <c r="DZ26" s="108">
        <f t="shared" si="7"/>
        <v>0</v>
      </c>
      <c r="EA26" s="498"/>
    </row>
    <row r="27" spans="2:131" ht="11.25" customHeight="1">
      <c r="B27" s="1208"/>
      <c r="C27" s="2096"/>
      <c r="D27" s="2113"/>
      <c r="E27" s="240"/>
      <c r="F27" s="240"/>
      <c r="G27" s="240"/>
      <c r="H27" s="147"/>
      <c r="I27" s="1166"/>
      <c r="J27" s="2113"/>
      <c r="K27" s="240"/>
      <c r="L27" s="240"/>
      <c r="M27" s="240"/>
      <c r="N27" s="147"/>
      <c r="O27" s="147"/>
      <c r="P27" s="2113"/>
      <c r="Q27" s="240"/>
      <c r="R27" s="240"/>
      <c r="S27" s="240"/>
      <c r="T27" s="147"/>
      <c r="U27" s="147"/>
      <c r="V27" s="2113"/>
      <c r="W27" s="240"/>
      <c r="X27" s="240"/>
      <c r="Y27" s="240"/>
      <c r="Z27" s="240"/>
      <c r="AA27" s="240"/>
      <c r="AB27" s="147"/>
      <c r="AC27" s="2114"/>
      <c r="AD27" s="2113"/>
      <c r="AE27" s="240"/>
      <c r="AF27" s="240"/>
      <c r="AG27" s="240"/>
      <c r="AH27" s="240"/>
      <c r="AI27" s="240"/>
      <c r="AJ27" s="147"/>
      <c r="AK27" s="149"/>
      <c r="AL27" s="2113"/>
      <c r="AM27" s="240"/>
      <c r="AN27" s="240"/>
      <c r="AO27" s="240"/>
      <c r="AP27" s="240"/>
      <c r="AQ27" s="240"/>
      <c r="AR27" s="240"/>
      <c r="AS27" s="2115"/>
      <c r="AT27" s="149"/>
      <c r="AU27" s="2113"/>
      <c r="AV27" s="240"/>
      <c r="AW27" s="240"/>
      <c r="AX27" s="240"/>
      <c r="AY27" s="240"/>
      <c r="AZ27" s="240"/>
      <c r="BA27" s="2115"/>
      <c r="BB27" s="149"/>
      <c r="BC27" s="2113"/>
      <c r="BD27" s="240"/>
      <c r="BE27" s="240"/>
      <c r="BF27" s="240"/>
      <c r="BG27" s="240"/>
      <c r="BH27" s="240"/>
      <c r="BI27" s="2115"/>
      <c r="BJ27" s="149"/>
      <c r="BK27" s="2113"/>
      <c r="BL27" s="240"/>
      <c r="BM27" s="240"/>
      <c r="BN27" s="240"/>
      <c r="BO27" s="240"/>
      <c r="BP27" s="240"/>
      <c r="BQ27" s="240"/>
      <c r="BR27" s="2115"/>
      <c r="BS27" s="149"/>
      <c r="BT27" s="2113"/>
      <c r="BU27" s="240"/>
      <c r="BV27" s="240"/>
      <c r="BW27" s="240"/>
      <c r="BX27" s="240"/>
      <c r="BY27" s="240"/>
      <c r="BZ27" s="2115"/>
      <c r="CA27" s="149"/>
      <c r="CB27" s="2113"/>
      <c r="CC27" s="240"/>
      <c r="CD27" s="240"/>
      <c r="CE27" s="240"/>
      <c r="CF27" s="240"/>
      <c r="CG27" s="240"/>
      <c r="CH27" s="2115"/>
      <c r="CI27" s="149"/>
      <c r="CJ27" s="2113"/>
      <c r="CK27" s="240"/>
      <c r="CL27" s="240"/>
      <c r="CM27" s="240"/>
      <c r="CN27" s="240"/>
      <c r="CO27" s="240"/>
      <c r="CP27" s="2115"/>
      <c r="CQ27" s="149"/>
      <c r="CR27" s="240"/>
      <c r="CS27" s="240"/>
      <c r="CT27" s="240"/>
      <c r="CU27" s="240"/>
      <c r="CV27" s="240"/>
      <c r="CW27" s="240"/>
      <c r="CX27" s="2116" t="str">
        <f t="shared" si="4"/>
        <v>-</v>
      </c>
      <c r="CY27" s="240"/>
      <c r="CZ27" s="240"/>
      <c r="DA27" s="240"/>
      <c r="DB27" s="240"/>
      <c r="DC27" s="240"/>
      <c r="DD27" s="240"/>
      <c r="DE27" s="147"/>
      <c r="DF27" s="147"/>
      <c r="DG27" s="147"/>
      <c r="DH27" s="147"/>
      <c r="DJ27" s="118">
        <f t="shared" si="0"/>
        <v>0</v>
      </c>
      <c r="DK27" s="118">
        <f t="shared" si="1"/>
        <v>0</v>
      </c>
      <c r="DL27" s="118">
        <f t="shared" si="2"/>
        <v>0</v>
      </c>
      <c r="DM27" s="118">
        <f t="shared" si="3"/>
        <v>0</v>
      </c>
      <c r="DN27" s="498"/>
      <c r="DO27" s="498"/>
      <c r="DP27" s="498"/>
      <c r="DQ27" s="498"/>
      <c r="DR27" s="498"/>
      <c r="DS27" s="498"/>
      <c r="DT27" s="498"/>
      <c r="DU27" s="498"/>
      <c r="DV27" s="498"/>
      <c r="DW27" s="498"/>
      <c r="DX27" s="108">
        <f t="shared" si="6"/>
        <v>0</v>
      </c>
      <c r="DY27" s="108">
        <f t="shared" si="5"/>
        <v>0</v>
      </c>
      <c r="DZ27" s="108">
        <f t="shared" si="7"/>
        <v>0</v>
      </c>
      <c r="EA27" s="498"/>
    </row>
    <row r="28" spans="2:131" ht="13">
      <c r="B28" s="1208" t="s">
        <v>1208</v>
      </c>
      <c r="C28" s="2096" t="s">
        <v>1209</v>
      </c>
      <c r="D28" s="415"/>
      <c r="E28" s="240"/>
      <c r="F28" s="240"/>
      <c r="G28" s="240"/>
      <c r="H28" s="147"/>
      <c r="I28" s="1166"/>
      <c r="J28" s="415"/>
      <c r="K28" s="240"/>
      <c r="L28" s="240"/>
      <c r="M28" s="240"/>
      <c r="N28" s="147"/>
      <c r="O28" s="147"/>
      <c r="P28" s="415"/>
      <c r="Q28" s="240"/>
      <c r="R28" s="240"/>
      <c r="S28" s="240"/>
      <c r="T28" s="147"/>
      <c r="U28" s="147"/>
      <c r="V28" s="415"/>
      <c r="W28" s="240"/>
      <c r="X28" s="240"/>
      <c r="Y28" s="240"/>
      <c r="Z28" s="240"/>
      <c r="AA28" s="240"/>
      <c r="AB28" s="147"/>
      <c r="AC28" s="2114"/>
      <c r="AD28" s="415"/>
      <c r="AE28" s="240"/>
      <c r="AF28" s="240"/>
      <c r="AG28" s="240"/>
      <c r="AH28" s="240"/>
      <c r="AI28" s="240"/>
      <c r="AJ28" s="147"/>
      <c r="AK28" s="149"/>
      <c r="AL28" s="415"/>
      <c r="AM28" s="240"/>
      <c r="AN28" s="240"/>
      <c r="AO28" s="240"/>
      <c r="AP28" s="240"/>
      <c r="AQ28" s="240"/>
      <c r="AR28" s="240"/>
      <c r="AS28" s="2115"/>
      <c r="AT28" s="149"/>
      <c r="AU28" s="415"/>
      <c r="AV28" s="240"/>
      <c r="AW28" s="240"/>
      <c r="AX28" s="240"/>
      <c r="AY28" s="240"/>
      <c r="AZ28" s="240"/>
      <c r="BA28" s="2115"/>
      <c r="BB28" s="149"/>
      <c r="BC28" s="415"/>
      <c r="BD28" s="240"/>
      <c r="BE28" s="240"/>
      <c r="BF28" s="240"/>
      <c r="BG28" s="240"/>
      <c r="BH28" s="240"/>
      <c r="BI28" s="2115"/>
      <c r="BJ28" s="149"/>
      <c r="BK28" s="2113"/>
      <c r="BL28" s="240"/>
      <c r="BM28" s="240"/>
      <c r="BN28" s="240"/>
      <c r="BO28" s="240"/>
      <c r="BP28" s="240"/>
      <c r="BQ28" s="240"/>
      <c r="BR28" s="2115"/>
      <c r="BS28" s="149"/>
      <c r="BT28" s="415"/>
      <c r="BU28" s="240"/>
      <c r="BV28" s="240"/>
      <c r="BW28" s="240"/>
      <c r="BX28" s="240"/>
      <c r="BY28" s="240"/>
      <c r="BZ28" s="2115"/>
      <c r="CA28" s="149"/>
      <c r="CB28" s="415"/>
      <c r="CC28" s="240"/>
      <c r="CD28" s="240"/>
      <c r="CE28" s="240"/>
      <c r="CF28" s="240"/>
      <c r="CG28" s="240"/>
      <c r="CH28" s="2115"/>
      <c r="CI28" s="149"/>
      <c r="CJ28" s="2113"/>
      <c r="CK28" s="240"/>
      <c r="CL28" s="240"/>
      <c r="CM28" s="240"/>
      <c r="CN28" s="240"/>
      <c r="CO28" s="240"/>
      <c r="CP28" s="2115"/>
      <c r="CQ28" s="149"/>
      <c r="CR28" s="240"/>
      <c r="CS28" s="240"/>
      <c r="CT28" s="240"/>
      <c r="CU28" s="240"/>
      <c r="CV28" s="240"/>
      <c r="CW28" s="240"/>
      <c r="CX28" s="2116" t="str">
        <f t="shared" si="4"/>
        <v>-</v>
      </c>
      <c r="CY28" s="240"/>
      <c r="CZ28" s="240"/>
      <c r="DA28" s="240"/>
      <c r="DB28" s="240"/>
      <c r="DC28" s="240"/>
      <c r="DD28" s="240"/>
      <c r="DE28" s="147"/>
      <c r="DF28" s="147"/>
      <c r="DG28" s="147"/>
      <c r="DH28" s="147"/>
      <c r="DJ28" s="118">
        <f t="shared" si="0"/>
        <v>0</v>
      </c>
      <c r="DK28" s="118">
        <f t="shared" si="1"/>
        <v>0</v>
      </c>
      <c r="DL28" s="118">
        <f t="shared" si="2"/>
        <v>0</v>
      </c>
      <c r="DM28" s="118">
        <f t="shared" si="3"/>
        <v>0</v>
      </c>
      <c r="DN28" s="498"/>
      <c r="DO28" s="498"/>
      <c r="DP28" s="498"/>
      <c r="DQ28" s="498"/>
      <c r="DR28" s="498"/>
      <c r="DS28" s="498"/>
      <c r="DT28" s="498"/>
      <c r="DU28" s="498"/>
      <c r="DV28" s="498"/>
      <c r="DW28" s="498"/>
      <c r="DX28" s="108">
        <f t="shared" si="6"/>
        <v>0</v>
      </c>
      <c r="DY28" s="108">
        <f t="shared" si="5"/>
        <v>0</v>
      </c>
      <c r="DZ28" s="108">
        <f t="shared" si="7"/>
        <v>0</v>
      </c>
      <c r="EA28" s="498"/>
    </row>
    <row r="29" spans="2:131" ht="4.5" customHeight="1">
      <c r="B29" s="1208"/>
      <c r="C29" s="2096"/>
      <c r="D29" s="415"/>
      <c r="E29" s="240"/>
      <c r="F29" s="240"/>
      <c r="G29" s="240"/>
      <c r="H29" s="147"/>
      <c r="I29" s="1166"/>
      <c r="J29" s="415"/>
      <c r="K29" s="240"/>
      <c r="L29" s="240"/>
      <c r="M29" s="240"/>
      <c r="N29" s="147"/>
      <c r="O29" s="147"/>
      <c r="P29" s="415"/>
      <c r="Q29" s="240"/>
      <c r="R29" s="240"/>
      <c r="S29" s="240"/>
      <c r="T29" s="147"/>
      <c r="U29" s="147"/>
      <c r="V29" s="415"/>
      <c r="W29" s="240"/>
      <c r="X29" s="240"/>
      <c r="Y29" s="240"/>
      <c r="Z29" s="240"/>
      <c r="AA29" s="240"/>
      <c r="AB29" s="147"/>
      <c r="AC29" s="2114"/>
      <c r="AD29" s="415"/>
      <c r="AE29" s="240"/>
      <c r="AF29" s="240"/>
      <c r="AG29" s="240"/>
      <c r="AH29" s="240"/>
      <c r="AI29" s="240"/>
      <c r="AJ29" s="147"/>
      <c r="AK29" s="149"/>
      <c r="AL29" s="415"/>
      <c r="AM29" s="240"/>
      <c r="AN29" s="240"/>
      <c r="AO29" s="240"/>
      <c r="AP29" s="240"/>
      <c r="AQ29" s="240"/>
      <c r="AR29" s="240"/>
      <c r="AS29" s="2115"/>
      <c r="AT29" s="149"/>
      <c r="AU29" s="415"/>
      <c r="AV29" s="240"/>
      <c r="AW29" s="240"/>
      <c r="AX29" s="240"/>
      <c r="AY29" s="240"/>
      <c r="AZ29" s="240"/>
      <c r="BA29" s="2115"/>
      <c r="BB29" s="149"/>
      <c r="BC29" s="415"/>
      <c r="BD29" s="240"/>
      <c r="BE29" s="240"/>
      <c r="BF29" s="240"/>
      <c r="BG29" s="240"/>
      <c r="BH29" s="240"/>
      <c r="BI29" s="2115"/>
      <c r="BJ29" s="149"/>
      <c r="BK29" s="415"/>
      <c r="BL29" s="240"/>
      <c r="BM29" s="240"/>
      <c r="BN29" s="240"/>
      <c r="BO29" s="240"/>
      <c r="BP29" s="240"/>
      <c r="BQ29" s="240"/>
      <c r="BR29" s="2115"/>
      <c r="BS29" s="149"/>
      <c r="BT29" s="415"/>
      <c r="BU29" s="240"/>
      <c r="BV29" s="240"/>
      <c r="BW29" s="240"/>
      <c r="BX29" s="240"/>
      <c r="BY29" s="240"/>
      <c r="BZ29" s="2115"/>
      <c r="CA29" s="149"/>
      <c r="CB29" s="415"/>
      <c r="CC29" s="240"/>
      <c r="CD29" s="240"/>
      <c r="CE29" s="240"/>
      <c r="CF29" s="240"/>
      <c r="CG29" s="240"/>
      <c r="CH29" s="2115"/>
      <c r="CI29" s="149"/>
      <c r="CJ29" s="415"/>
      <c r="CK29" s="240"/>
      <c r="CL29" s="240"/>
      <c r="CM29" s="240"/>
      <c r="CN29" s="240"/>
      <c r="CO29" s="240"/>
      <c r="CP29" s="2115"/>
      <c r="CQ29" s="149"/>
      <c r="CR29" s="240"/>
      <c r="CS29" s="240"/>
      <c r="CT29" s="240"/>
      <c r="CU29" s="240"/>
      <c r="CV29" s="240"/>
      <c r="CW29" s="240"/>
      <c r="CX29" s="2116" t="str">
        <f t="shared" si="4"/>
        <v>-</v>
      </c>
      <c r="CY29" s="240"/>
      <c r="CZ29" s="240"/>
      <c r="DA29" s="240"/>
      <c r="DB29" s="240"/>
      <c r="DC29" s="240"/>
      <c r="DD29" s="240"/>
      <c r="DE29" s="147"/>
      <c r="DF29" s="147"/>
      <c r="DG29" s="147"/>
      <c r="DH29" s="147"/>
      <c r="DJ29" s="118">
        <f t="shared" si="0"/>
        <v>0</v>
      </c>
      <c r="DK29" s="118">
        <f t="shared" si="1"/>
        <v>0</v>
      </c>
      <c r="DL29" s="118">
        <f t="shared" si="2"/>
        <v>0</v>
      </c>
      <c r="DM29" s="118">
        <f t="shared" si="3"/>
        <v>0</v>
      </c>
      <c r="DN29" s="498"/>
      <c r="DO29" s="498"/>
      <c r="DP29" s="498"/>
      <c r="DQ29" s="498"/>
      <c r="DR29" s="498"/>
      <c r="DS29" s="498"/>
      <c r="DT29" s="498"/>
      <c r="DU29" s="498"/>
      <c r="DV29" s="498"/>
      <c r="DW29" s="498"/>
      <c r="DX29" s="108">
        <f t="shared" si="6"/>
        <v>0</v>
      </c>
      <c r="DY29" s="108">
        <f t="shared" si="5"/>
        <v>0</v>
      </c>
      <c r="DZ29" s="108">
        <f t="shared" si="7"/>
        <v>0</v>
      </c>
      <c r="EA29" s="498"/>
    </row>
    <row r="30" spans="2:131" ht="13">
      <c r="B30" s="2117" t="s">
        <v>1210</v>
      </c>
      <c r="C30" s="2096" t="s">
        <v>1211</v>
      </c>
      <c r="D30" s="2118"/>
      <c r="E30" s="995"/>
      <c r="F30" s="995"/>
      <c r="G30" s="995"/>
      <c r="H30" s="128"/>
      <c r="I30" s="2119"/>
      <c r="J30" s="2118"/>
      <c r="K30" s="995"/>
      <c r="L30" s="995"/>
      <c r="M30" s="995"/>
      <c r="N30" s="128"/>
      <c r="O30" s="128"/>
      <c r="P30" s="2118"/>
      <c r="Q30" s="995"/>
      <c r="R30" s="995"/>
      <c r="S30" s="995"/>
      <c r="T30" s="128"/>
      <c r="U30" s="128"/>
      <c r="V30" s="2118"/>
      <c r="W30" s="995"/>
      <c r="X30" s="995"/>
      <c r="Y30" s="995"/>
      <c r="Z30" s="995"/>
      <c r="AA30" s="995"/>
      <c r="AB30" s="128"/>
      <c r="AC30" s="2136"/>
      <c r="AD30" s="2118"/>
      <c r="AE30" s="995"/>
      <c r="AF30" s="995"/>
      <c r="AG30" s="995"/>
      <c r="AH30" s="995"/>
      <c r="AI30" s="995"/>
      <c r="AJ30" s="128"/>
      <c r="AK30" s="126"/>
      <c r="AL30" s="2118"/>
      <c r="AM30" s="995"/>
      <c r="AN30" s="995"/>
      <c r="AO30" s="995"/>
      <c r="AP30" s="995"/>
      <c r="AQ30" s="995"/>
      <c r="AR30" s="995"/>
      <c r="AS30" s="2137"/>
      <c r="AT30" s="126"/>
      <c r="AU30" s="2118"/>
      <c r="AV30" s="995"/>
      <c r="AW30" s="995"/>
      <c r="AX30" s="995"/>
      <c r="AY30" s="995"/>
      <c r="AZ30" s="995"/>
      <c r="BA30" s="2137"/>
      <c r="BB30" s="126"/>
      <c r="BC30" s="2118"/>
      <c r="BD30" s="995"/>
      <c r="BE30" s="995"/>
      <c r="BF30" s="995"/>
      <c r="BG30" s="995"/>
      <c r="BH30" s="995"/>
      <c r="BI30" s="2137"/>
      <c r="BJ30" s="126"/>
      <c r="BK30" s="2118"/>
      <c r="BL30" s="995"/>
      <c r="BM30" s="995"/>
      <c r="BN30" s="995"/>
      <c r="BO30" s="995"/>
      <c r="BP30" s="995"/>
      <c r="BQ30" s="995"/>
      <c r="BR30" s="2137"/>
      <c r="BS30" s="126"/>
      <c r="BT30" s="2118"/>
      <c r="BU30" s="995"/>
      <c r="BV30" s="995"/>
      <c r="BW30" s="995"/>
      <c r="BX30" s="995"/>
      <c r="BY30" s="995"/>
      <c r="BZ30" s="2137"/>
      <c r="CA30" s="126"/>
      <c r="CB30" s="2118"/>
      <c r="CC30" s="995"/>
      <c r="CD30" s="995"/>
      <c r="CE30" s="995"/>
      <c r="CF30" s="995"/>
      <c r="CG30" s="995"/>
      <c r="CH30" s="2137"/>
      <c r="CI30" s="126"/>
      <c r="CJ30" s="2118"/>
      <c r="CK30" s="995"/>
      <c r="CL30" s="995"/>
      <c r="CM30" s="995"/>
      <c r="CN30" s="995"/>
      <c r="CO30" s="995"/>
      <c r="CP30" s="2137"/>
      <c r="CQ30" s="126"/>
      <c r="CR30" s="995"/>
      <c r="CS30" s="995"/>
      <c r="CT30" s="995"/>
      <c r="CU30" s="995">
        <f>CR30-CS30</f>
        <v>0</v>
      </c>
      <c r="CV30" s="995">
        <f>CR30-CT30</f>
        <v>0</v>
      </c>
      <c r="CW30" s="995"/>
      <c r="CX30" s="2116" t="str">
        <f t="shared" si="4"/>
        <v>-</v>
      </c>
      <c r="CY30" s="240"/>
      <c r="CZ30" s="995"/>
      <c r="DA30" s="995"/>
      <c r="DB30" s="995"/>
      <c r="DC30" s="995"/>
      <c r="DD30" s="995"/>
      <c r="DE30" s="128" t="e">
        <f>+CZ30/DD30-1</f>
        <v>#DIV/0!</v>
      </c>
      <c r="DF30" s="128" t="e">
        <f>+DA30/DD30-1</f>
        <v>#DIV/0!</v>
      </c>
      <c r="DG30" s="128" t="e">
        <f>+DB30/DD30-1</f>
        <v>#DIV/0!</v>
      </c>
      <c r="DH30" s="128" t="e">
        <f>+DC30/DD30-1</f>
        <v>#DIV/0!</v>
      </c>
      <c r="DJ30" s="118">
        <f t="shared" si="0"/>
        <v>0</v>
      </c>
      <c r="DK30" s="118">
        <f t="shared" si="1"/>
        <v>0</v>
      </c>
      <c r="DL30" s="118">
        <f t="shared" si="2"/>
        <v>0</v>
      </c>
      <c r="DM30" s="118">
        <f t="shared" si="3"/>
        <v>0</v>
      </c>
      <c r="DN30" s="498"/>
      <c r="DO30" s="498"/>
      <c r="DP30" s="498"/>
      <c r="DQ30" s="498"/>
      <c r="DR30" s="498"/>
      <c r="DS30" s="498"/>
      <c r="DT30" s="498"/>
      <c r="DU30" s="498"/>
      <c r="DV30" s="498"/>
      <c r="DW30" s="498"/>
      <c r="DX30" s="108">
        <f t="shared" si="6"/>
        <v>0</v>
      </c>
      <c r="DY30" s="108">
        <f t="shared" si="5"/>
        <v>0</v>
      </c>
      <c r="DZ30" s="108">
        <f t="shared" si="7"/>
        <v>0</v>
      </c>
      <c r="EA30" s="498"/>
    </row>
    <row r="31" spans="2:131" ht="13.5" customHeight="1">
      <c r="B31" s="1208"/>
      <c r="C31" s="2096"/>
      <c r="D31" s="415"/>
      <c r="E31" s="240"/>
      <c r="F31" s="240"/>
      <c r="G31" s="240"/>
      <c r="H31" s="147"/>
      <c r="I31" s="1166"/>
      <c r="J31" s="415"/>
      <c r="K31" s="240"/>
      <c r="L31" s="240"/>
      <c r="M31" s="240"/>
      <c r="N31" s="147"/>
      <c r="O31" s="147"/>
      <c r="P31" s="415"/>
      <c r="Q31" s="240"/>
      <c r="R31" s="240"/>
      <c r="S31" s="240"/>
      <c r="T31" s="147"/>
      <c r="U31" s="147"/>
      <c r="V31" s="415"/>
      <c r="W31" s="240"/>
      <c r="X31" s="240"/>
      <c r="Y31" s="240"/>
      <c r="Z31" s="240"/>
      <c r="AA31" s="240"/>
      <c r="AB31" s="147"/>
      <c r="AC31" s="2114"/>
      <c r="AD31" s="415"/>
      <c r="AE31" s="240"/>
      <c r="AF31" s="240"/>
      <c r="AG31" s="240"/>
      <c r="AH31" s="240"/>
      <c r="AI31" s="240"/>
      <c r="AJ31" s="147"/>
      <c r="AK31" s="149"/>
      <c r="AL31" s="415"/>
      <c r="AM31" s="240"/>
      <c r="AN31" s="240"/>
      <c r="AO31" s="240"/>
      <c r="AP31" s="995"/>
      <c r="AQ31" s="995"/>
      <c r="AR31" s="240"/>
      <c r="AS31" s="2115"/>
      <c r="AT31" s="149"/>
      <c r="AU31" s="415"/>
      <c r="AV31" s="240"/>
      <c r="AW31" s="240"/>
      <c r="AX31" s="995"/>
      <c r="AY31" s="995"/>
      <c r="AZ31" s="240"/>
      <c r="BA31" s="2115"/>
      <c r="BB31" s="149"/>
      <c r="BC31" s="415"/>
      <c r="BD31" s="240"/>
      <c r="BE31" s="240"/>
      <c r="BF31" s="995"/>
      <c r="BG31" s="995"/>
      <c r="BH31" s="240"/>
      <c r="BI31" s="2115"/>
      <c r="BJ31" s="149"/>
      <c r="BK31" s="415"/>
      <c r="BL31" s="240"/>
      <c r="BM31" s="240"/>
      <c r="BN31" s="240"/>
      <c r="BO31" s="995"/>
      <c r="BP31" s="995"/>
      <c r="BQ31" s="240"/>
      <c r="BR31" s="2115"/>
      <c r="BS31" s="149"/>
      <c r="BT31" s="415"/>
      <c r="BU31" s="240"/>
      <c r="BV31" s="240"/>
      <c r="BW31" s="995"/>
      <c r="BX31" s="995"/>
      <c r="BY31" s="240"/>
      <c r="BZ31" s="2115"/>
      <c r="CA31" s="149"/>
      <c r="CB31" s="415"/>
      <c r="CC31" s="240"/>
      <c r="CD31" s="240"/>
      <c r="CE31" s="995"/>
      <c r="CF31" s="995"/>
      <c r="CG31" s="240"/>
      <c r="CH31" s="2115"/>
      <c r="CI31" s="149"/>
      <c r="CJ31" s="415"/>
      <c r="CK31" s="240"/>
      <c r="CL31" s="240"/>
      <c r="CM31" s="995"/>
      <c r="CN31" s="995"/>
      <c r="CO31" s="240"/>
      <c r="CP31" s="2115"/>
      <c r="CQ31" s="149"/>
      <c r="CR31" s="240"/>
      <c r="CS31" s="240"/>
      <c r="CT31" s="240"/>
      <c r="CU31" s="240"/>
      <c r="CV31" s="240"/>
      <c r="CW31" s="240"/>
      <c r="CX31" s="2116" t="str">
        <f t="shared" si="4"/>
        <v>-</v>
      </c>
      <c r="CY31" s="240"/>
      <c r="CZ31" s="240"/>
      <c r="DA31" s="240"/>
      <c r="DB31" s="240"/>
      <c r="DC31" s="240"/>
      <c r="DD31" s="240"/>
      <c r="DE31" s="147"/>
      <c r="DF31" s="147"/>
      <c r="DG31" s="147"/>
      <c r="DH31" s="147"/>
      <c r="DJ31" s="118">
        <f t="shared" si="0"/>
        <v>0</v>
      </c>
      <c r="DK31" s="118">
        <f t="shared" si="1"/>
        <v>0</v>
      </c>
      <c r="DL31" s="118">
        <f t="shared" si="2"/>
        <v>0</v>
      </c>
      <c r="DM31" s="118">
        <f t="shared" si="3"/>
        <v>0</v>
      </c>
      <c r="DN31" s="498"/>
      <c r="DO31" s="498"/>
      <c r="DP31" s="498"/>
      <c r="DQ31" s="498"/>
      <c r="DR31" s="498"/>
      <c r="DS31" s="498"/>
      <c r="DT31" s="498"/>
      <c r="DU31" s="498"/>
      <c r="DV31" s="498"/>
      <c r="DW31" s="498"/>
      <c r="DX31" s="108">
        <f t="shared" si="6"/>
        <v>0</v>
      </c>
      <c r="DY31" s="108">
        <f t="shared" si="5"/>
        <v>0</v>
      </c>
      <c r="DZ31" s="108">
        <f t="shared" si="7"/>
        <v>0</v>
      </c>
      <c r="EA31" s="498"/>
    </row>
    <row r="32" spans="2:131" ht="13">
      <c r="B32" s="2117" t="s">
        <v>1212</v>
      </c>
      <c r="C32" s="2096" t="s">
        <v>1213</v>
      </c>
      <c r="D32" s="2118"/>
      <c r="E32" s="240"/>
      <c r="F32" s="995"/>
      <c r="G32" s="995"/>
      <c r="H32" s="128"/>
      <c r="I32" s="2119"/>
      <c r="J32" s="2118"/>
      <c r="K32" s="240"/>
      <c r="L32" s="995"/>
      <c r="M32" s="995"/>
      <c r="N32" s="128"/>
      <c r="O32" s="128"/>
      <c r="P32" s="2118"/>
      <c r="Q32" s="240"/>
      <c r="R32" s="995"/>
      <c r="S32" s="995"/>
      <c r="T32" s="128"/>
      <c r="U32" s="128"/>
      <c r="V32" s="2118"/>
      <c r="W32" s="240"/>
      <c r="X32" s="240"/>
      <c r="Y32" s="995"/>
      <c r="Z32" s="995"/>
      <c r="AA32" s="995"/>
      <c r="AB32" s="128"/>
      <c r="AC32" s="2136"/>
      <c r="AD32" s="2118"/>
      <c r="AE32" s="240"/>
      <c r="AF32" s="240"/>
      <c r="AG32" s="995"/>
      <c r="AH32" s="995"/>
      <c r="AI32" s="995"/>
      <c r="AJ32" s="128"/>
      <c r="AK32" s="126"/>
      <c r="AL32" s="2113"/>
      <c r="AM32" s="240"/>
      <c r="AN32" s="240"/>
      <c r="AO32" s="240"/>
      <c r="AP32" s="995"/>
      <c r="AQ32" s="995"/>
      <c r="AR32" s="240"/>
      <c r="AS32" s="2137"/>
      <c r="AT32" s="126"/>
      <c r="AU32" s="2118"/>
      <c r="AV32" s="995"/>
      <c r="AW32" s="995"/>
      <c r="AX32" s="995"/>
      <c r="AY32" s="995"/>
      <c r="AZ32" s="995"/>
      <c r="BA32" s="2137"/>
      <c r="BB32" s="126"/>
      <c r="BC32" s="2118"/>
      <c r="BD32" s="995"/>
      <c r="BE32" s="995"/>
      <c r="BF32" s="995"/>
      <c r="BG32" s="995"/>
      <c r="BH32" s="995"/>
      <c r="BI32" s="2137"/>
      <c r="BJ32" s="126"/>
      <c r="BK32" s="2138"/>
      <c r="BL32" s="995"/>
      <c r="BM32" s="995"/>
      <c r="BN32" s="995"/>
      <c r="BO32" s="995"/>
      <c r="BP32" s="995"/>
      <c r="BQ32" s="995"/>
      <c r="BR32" s="2137"/>
      <c r="BS32" s="126"/>
      <c r="BT32" s="2118"/>
      <c r="BU32" s="995"/>
      <c r="BV32" s="995"/>
      <c r="BW32" s="995"/>
      <c r="BX32" s="995"/>
      <c r="BY32" s="995"/>
      <c r="BZ32" s="2137"/>
      <c r="CA32" s="126"/>
      <c r="CB32" s="2118"/>
      <c r="CC32" s="995"/>
      <c r="CD32" s="995"/>
      <c r="CE32" s="995"/>
      <c r="CF32" s="995"/>
      <c r="CG32" s="995"/>
      <c r="CH32" s="2137"/>
      <c r="CI32" s="126"/>
      <c r="CJ32" s="2118"/>
      <c r="CK32" s="995"/>
      <c r="CL32" s="995"/>
      <c r="CM32" s="995"/>
      <c r="CN32" s="995"/>
      <c r="CO32" s="995"/>
      <c r="CP32" s="2137"/>
      <c r="CQ32" s="126"/>
      <c r="CR32" s="995"/>
      <c r="CS32" s="995"/>
      <c r="CT32" s="995"/>
      <c r="CU32" s="995">
        <f>CR32-CS32</f>
        <v>0</v>
      </c>
      <c r="CV32" s="995">
        <f>CR32-CT32</f>
        <v>0</v>
      </c>
      <c r="CW32" s="995"/>
      <c r="CX32" s="2120" t="str">
        <f t="shared" si="4"/>
        <v>-</v>
      </c>
      <c r="CY32" s="240"/>
      <c r="CZ32" s="995"/>
      <c r="DA32" s="995"/>
      <c r="DB32" s="995"/>
      <c r="DC32" s="995"/>
      <c r="DD32" s="995"/>
      <c r="DE32" s="128"/>
      <c r="DF32" s="128"/>
      <c r="DG32" s="128"/>
      <c r="DH32" s="128"/>
      <c r="DJ32" s="118">
        <f t="shared" si="0"/>
        <v>0</v>
      </c>
      <c r="DK32" s="118">
        <f t="shared" si="1"/>
        <v>0</v>
      </c>
      <c r="DL32" s="118">
        <f t="shared" si="2"/>
        <v>0</v>
      </c>
      <c r="DM32" s="118">
        <f t="shared" si="3"/>
        <v>0</v>
      </c>
      <c r="DN32" s="498"/>
      <c r="DO32" s="498"/>
      <c r="DP32" s="498"/>
      <c r="DQ32" s="498"/>
      <c r="DR32" s="498"/>
      <c r="DS32" s="498"/>
      <c r="DT32" s="498"/>
      <c r="DU32" s="498"/>
      <c r="DV32" s="498"/>
      <c r="DW32" s="498"/>
      <c r="DX32" s="108">
        <f t="shared" si="6"/>
        <v>0</v>
      </c>
      <c r="DY32" s="108">
        <f t="shared" si="5"/>
        <v>0</v>
      </c>
      <c r="DZ32" s="108">
        <f t="shared" si="7"/>
        <v>0</v>
      </c>
      <c r="EA32" s="498"/>
    </row>
    <row r="33" spans="2:131" ht="14.25" customHeight="1">
      <c r="B33" s="1208" t="s">
        <v>1214</v>
      </c>
      <c r="C33" s="2096" t="s">
        <v>1215</v>
      </c>
      <c r="D33" s="2113"/>
      <c r="E33" s="240"/>
      <c r="F33" s="240"/>
      <c r="G33" s="240"/>
      <c r="H33" s="147"/>
      <c r="I33" s="1166"/>
      <c r="J33" s="2113"/>
      <c r="K33" s="240"/>
      <c r="L33" s="240"/>
      <c r="M33" s="240"/>
      <c r="N33" s="147"/>
      <c r="O33" s="147"/>
      <c r="P33" s="2113"/>
      <c r="Q33" s="240"/>
      <c r="R33" s="240"/>
      <c r="S33" s="240"/>
      <c r="T33" s="147"/>
      <c r="U33" s="147"/>
      <c r="V33" s="2113"/>
      <c r="W33" s="240"/>
      <c r="X33" s="240"/>
      <c r="Y33" s="240"/>
      <c r="Z33" s="240"/>
      <c r="AA33" s="240"/>
      <c r="AB33" s="147"/>
      <c r="AC33" s="2114"/>
      <c r="AD33" s="2113"/>
      <c r="AE33" s="240"/>
      <c r="AF33" s="240"/>
      <c r="AG33" s="240"/>
      <c r="AH33" s="240"/>
      <c r="AI33" s="240"/>
      <c r="AJ33" s="147"/>
      <c r="AK33" s="149"/>
      <c r="AL33" s="2113"/>
      <c r="AM33" s="240"/>
      <c r="AN33" s="240"/>
      <c r="AO33" s="240"/>
      <c r="AP33" s="240"/>
      <c r="AQ33" s="240"/>
      <c r="AR33" s="240"/>
      <c r="AS33" s="2115"/>
      <c r="AT33" s="149"/>
      <c r="AU33" s="2113"/>
      <c r="AV33" s="240"/>
      <c r="AW33" s="240"/>
      <c r="AX33" s="240"/>
      <c r="AY33" s="240"/>
      <c r="AZ33" s="240"/>
      <c r="BA33" s="2115"/>
      <c r="BB33" s="149"/>
      <c r="BC33" s="2113"/>
      <c r="BD33" s="240"/>
      <c r="BE33" s="240"/>
      <c r="BF33" s="240"/>
      <c r="BG33" s="240"/>
      <c r="BH33" s="240"/>
      <c r="BI33" s="2115"/>
      <c r="BJ33" s="149"/>
      <c r="BK33" s="2113"/>
      <c r="BL33" s="240"/>
      <c r="BM33" s="240"/>
      <c r="BN33" s="240"/>
      <c r="BO33" s="240"/>
      <c r="BP33" s="240"/>
      <c r="BQ33" s="240"/>
      <c r="BR33" s="2115"/>
      <c r="BS33" s="149"/>
      <c r="BT33" s="2113"/>
      <c r="BU33" s="240"/>
      <c r="BV33" s="240"/>
      <c r="BW33" s="240"/>
      <c r="BX33" s="240"/>
      <c r="BY33" s="240"/>
      <c r="BZ33" s="2115"/>
      <c r="CA33" s="149"/>
      <c r="CB33" s="2113"/>
      <c r="CC33" s="240"/>
      <c r="CD33" s="240"/>
      <c r="CE33" s="240"/>
      <c r="CF33" s="240"/>
      <c r="CG33" s="240"/>
      <c r="CH33" s="2115"/>
      <c r="CI33" s="149"/>
      <c r="CJ33" s="2113"/>
      <c r="CK33" s="240"/>
      <c r="CL33" s="240"/>
      <c r="CM33" s="240"/>
      <c r="CN33" s="240"/>
      <c r="CO33" s="240"/>
      <c r="CP33" s="2115"/>
      <c r="CQ33" s="149"/>
      <c r="CR33" s="240"/>
      <c r="CS33" s="240"/>
      <c r="CT33" s="240"/>
      <c r="CU33" s="240">
        <f>CR33-CS33</f>
        <v>0</v>
      </c>
      <c r="CV33" s="240">
        <f>CR33-CT33</f>
        <v>0</v>
      </c>
      <c r="CW33" s="240"/>
      <c r="CX33" s="2116" t="str">
        <f t="shared" si="4"/>
        <v>-</v>
      </c>
      <c r="CY33" s="240"/>
      <c r="CZ33" s="240"/>
      <c r="DA33" s="240"/>
      <c r="DB33" s="240"/>
      <c r="DC33" s="240"/>
      <c r="DD33" s="240"/>
      <c r="DE33" s="147" t="e">
        <f>+CZ33/DD33-1</f>
        <v>#DIV/0!</v>
      </c>
      <c r="DF33" s="147" t="e">
        <f>+DA33/DD33-1</f>
        <v>#DIV/0!</v>
      </c>
      <c r="DG33" s="147" t="e">
        <f>+DB33/DD33-1</f>
        <v>#DIV/0!</v>
      </c>
      <c r="DH33" s="147" t="e">
        <f>+DC33/DD33-1</f>
        <v>#DIV/0!</v>
      </c>
      <c r="DJ33" s="118">
        <f t="shared" si="0"/>
        <v>0</v>
      </c>
      <c r="DK33" s="118">
        <f t="shared" si="1"/>
        <v>0</v>
      </c>
      <c r="DL33" s="118">
        <f t="shared" si="2"/>
        <v>0</v>
      </c>
      <c r="DM33" s="118">
        <f t="shared" si="3"/>
        <v>0</v>
      </c>
      <c r="DN33" s="498"/>
      <c r="DO33" s="498"/>
      <c r="DP33" s="498"/>
      <c r="DQ33" s="498"/>
      <c r="DR33" s="498"/>
      <c r="DS33" s="498"/>
      <c r="DT33" s="498"/>
      <c r="DU33" s="498"/>
      <c r="DV33" s="498"/>
      <c r="DW33" s="498"/>
      <c r="DX33" s="108">
        <f t="shared" si="6"/>
        <v>0</v>
      </c>
      <c r="DY33" s="108">
        <f t="shared" si="5"/>
        <v>0</v>
      </c>
      <c r="DZ33" s="108">
        <f t="shared" si="7"/>
        <v>0</v>
      </c>
      <c r="EA33" s="498"/>
    </row>
    <row r="34" spans="2:131" ht="5.25" customHeight="1">
      <c r="B34" s="1211"/>
      <c r="C34" s="2096"/>
      <c r="D34" s="539"/>
      <c r="E34" s="2124"/>
      <c r="F34" s="2124"/>
      <c r="G34" s="2124"/>
      <c r="H34" s="2125"/>
      <c r="I34" s="1166"/>
      <c r="J34" s="539"/>
      <c r="K34" s="2124"/>
      <c r="L34" s="2124"/>
      <c r="M34" s="2124"/>
      <c r="N34" s="2125"/>
      <c r="O34" s="2125"/>
      <c r="P34" s="539"/>
      <c r="Q34" s="2124"/>
      <c r="R34" s="2124"/>
      <c r="S34" s="2124"/>
      <c r="T34" s="2125"/>
      <c r="U34" s="2125"/>
      <c r="V34" s="539"/>
      <c r="W34" s="2124"/>
      <c r="X34" s="2124"/>
      <c r="Y34" s="2124"/>
      <c r="Z34" s="2124"/>
      <c r="AA34" s="2124"/>
      <c r="AB34" s="2125"/>
      <c r="AC34" s="2126"/>
      <c r="AD34" s="539"/>
      <c r="AE34" s="2124"/>
      <c r="AF34" s="2124"/>
      <c r="AG34" s="2124"/>
      <c r="AH34" s="2124"/>
      <c r="AI34" s="2124"/>
      <c r="AJ34" s="2125"/>
      <c r="AK34" s="2127"/>
      <c r="AL34" s="539"/>
      <c r="AM34" s="2124"/>
      <c r="AN34" s="2124"/>
      <c r="AO34" s="2124"/>
      <c r="AP34" s="2124"/>
      <c r="AQ34" s="2124"/>
      <c r="AR34" s="2124"/>
      <c r="AS34" s="2128"/>
      <c r="AT34" s="2127"/>
      <c r="AU34" s="539"/>
      <c r="AV34" s="2124"/>
      <c r="AW34" s="2124"/>
      <c r="AX34" s="2124"/>
      <c r="AY34" s="2124"/>
      <c r="AZ34" s="2124"/>
      <c r="BA34" s="2128"/>
      <c r="BB34" s="2127"/>
      <c r="BC34" s="539"/>
      <c r="BD34" s="2124"/>
      <c r="BE34" s="2124"/>
      <c r="BF34" s="2124"/>
      <c r="BG34" s="2124"/>
      <c r="BH34" s="2124"/>
      <c r="BI34" s="2128"/>
      <c r="BJ34" s="2127"/>
      <c r="BK34" s="539"/>
      <c r="BL34" s="2124"/>
      <c r="BM34" s="2124"/>
      <c r="BN34" s="2124"/>
      <c r="BO34" s="2124"/>
      <c r="BP34" s="2124"/>
      <c r="BQ34" s="2124"/>
      <c r="BR34" s="2128"/>
      <c r="BS34" s="2127"/>
      <c r="BT34" s="539"/>
      <c r="BU34" s="2124"/>
      <c r="BV34" s="2124"/>
      <c r="BW34" s="2124"/>
      <c r="BX34" s="2124"/>
      <c r="BY34" s="2124"/>
      <c r="BZ34" s="2128"/>
      <c r="CA34" s="2127"/>
      <c r="CB34" s="539"/>
      <c r="CC34" s="2124"/>
      <c r="CD34" s="2124"/>
      <c r="CE34" s="2124"/>
      <c r="CF34" s="2124"/>
      <c r="CG34" s="2124"/>
      <c r="CH34" s="2128"/>
      <c r="CI34" s="2127"/>
      <c r="CJ34" s="539"/>
      <c r="CK34" s="2124"/>
      <c r="CL34" s="2124"/>
      <c r="CM34" s="2124"/>
      <c r="CN34" s="2124"/>
      <c r="CO34" s="2124"/>
      <c r="CP34" s="2128"/>
      <c r="CQ34" s="149"/>
      <c r="CR34" s="2124"/>
      <c r="CS34" s="2124"/>
      <c r="CT34" s="2124"/>
      <c r="CU34" s="2124"/>
      <c r="CV34" s="2124"/>
      <c r="CW34" s="2124"/>
      <c r="CX34" s="2129" t="str">
        <f t="shared" si="4"/>
        <v>-</v>
      </c>
      <c r="CY34" s="240"/>
      <c r="CZ34" s="2124"/>
      <c r="DA34" s="2124"/>
      <c r="DB34" s="2124"/>
      <c r="DC34" s="2124"/>
      <c r="DD34" s="2124"/>
      <c r="DE34" s="2125"/>
      <c r="DF34" s="2125"/>
      <c r="DG34" s="2125"/>
      <c r="DH34" s="2125"/>
      <c r="DJ34" s="118">
        <f t="shared" si="0"/>
        <v>0</v>
      </c>
      <c r="DK34" s="118">
        <f t="shared" si="1"/>
        <v>0</v>
      </c>
      <c r="DL34" s="118">
        <f t="shared" si="2"/>
        <v>0</v>
      </c>
      <c r="DM34" s="118">
        <f t="shared" si="3"/>
        <v>0</v>
      </c>
      <c r="DN34" s="498"/>
      <c r="DO34" s="498"/>
      <c r="DP34" s="498"/>
      <c r="DQ34" s="498"/>
      <c r="DR34" s="498"/>
      <c r="DS34" s="498"/>
      <c r="DT34" s="498"/>
      <c r="DU34" s="498"/>
      <c r="DV34" s="498"/>
      <c r="DW34" s="498"/>
      <c r="DX34" s="108">
        <f t="shared" si="6"/>
        <v>0</v>
      </c>
      <c r="DY34" s="108">
        <f t="shared" si="5"/>
        <v>0</v>
      </c>
      <c r="DZ34" s="108">
        <f t="shared" si="7"/>
        <v>0</v>
      </c>
      <c r="EA34" s="498"/>
    </row>
    <row r="35" spans="2:131" ht="18.75" customHeight="1">
      <c r="B35" s="2095" t="s">
        <v>1216</v>
      </c>
      <c r="C35" s="2096" t="s">
        <v>1217</v>
      </c>
      <c r="D35" s="2131"/>
      <c r="E35" s="2097"/>
      <c r="F35" s="2097"/>
      <c r="G35" s="2097"/>
      <c r="H35" s="110"/>
      <c r="I35" s="2099"/>
      <c r="J35" s="2131"/>
      <c r="K35" s="2097"/>
      <c r="L35" s="2097"/>
      <c r="M35" s="2097"/>
      <c r="N35" s="110"/>
      <c r="O35" s="110"/>
      <c r="P35" s="2131"/>
      <c r="Q35" s="2097"/>
      <c r="R35" s="2097"/>
      <c r="S35" s="2097"/>
      <c r="T35" s="110"/>
      <c r="U35" s="110"/>
      <c r="V35" s="2131"/>
      <c r="W35" s="2097"/>
      <c r="X35" s="2097"/>
      <c r="Y35" s="2097"/>
      <c r="Z35" s="2097"/>
      <c r="AA35" s="2097"/>
      <c r="AB35" s="110"/>
      <c r="AC35" s="2100"/>
      <c r="AD35" s="2131"/>
      <c r="AE35" s="2097"/>
      <c r="AF35" s="2097"/>
      <c r="AG35" s="2097"/>
      <c r="AH35" s="2097"/>
      <c r="AI35" s="2097"/>
      <c r="AJ35" s="110"/>
      <c r="AK35" s="112"/>
      <c r="AL35" s="2131"/>
      <c r="AM35" s="2097"/>
      <c r="AN35" s="2097"/>
      <c r="AO35" s="2097"/>
      <c r="AP35" s="2097"/>
      <c r="AQ35" s="2097"/>
      <c r="AR35" s="2097"/>
      <c r="AS35" s="2139"/>
      <c r="AT35" s="112"/>
      <c r="AU35" s="2131"/>
      <c r="AV35" s="2097"/>
      <c r="AW35" s="2097"/>
      <c r="AX35" s="2097"/>
      <c r="AY35" s="2097"/>
      <c r="AZ35" s="2097"/>
      <c r="BA35" s="2132"/>
      <c r="BB35" s="112"/>
      <c r="BC35" s="2131"/>
      <c r="BD35" s="2097"/>
      <c r="BE35" s="2097"/>
      <c r="BF35" s="2097"/>
      <c r="BG35" s="2097"/>
      <c r="BH35" s="2097"/>
      <c r="BI35" s="2132"/>
      <c r="BJ35" s="112"/>
      <c r="BK35" s="2131"/>
      <c r="BL35" s="2097"/>
      <c r="BM35" s="2097"/>
      <c r="BN35" s="2097"/>
      <c r="BO35" s="2097"/>
      <c r="BP35" s="2097"/>
      <c r="BQ35" s="2097"/>
      <c r="BR35" s="2132"/>
      <c r="BS35" s="112"/>
      <c r="BT35" s="2131"/>
      <c r="BU35" s="2097"/>
      <c r="BV35" s="2097"/>
      <c r="BW35" s="2097"/>
      <c r="BX35" s="2097"/>
      <c r="BY35" s="2097"/>
      <c r="BZ35" s="2132"/>
      <c r="CA35" s="112"/>
      <c r="CB35" s="2131"/>
      <c r="CC35" s="2097"/>
      <c r="CD35" s="2097"/>
      <c r="CE35" s="2097"/>
      <c r="CF35" s="2097"/>
      <c r="CG35" s="2097"/>
      <c r="CH35" s="2132"/>
      <c r="CI35" s="112"/>
      <c r="CJ35" s="2131"/>
      <c r="CK35" s="2097"/>
      <c r="CL35" s="2097"/>
      <c r="CM35" s="2097"/>
      <c r="CN35" s="2097"/>
      <c r="CO35" s="2097"/>
      <c r="CP35" s="2132"/>
      <c r="CQ35" s="113"/>
      <c r="CR35" s="2097"/>
      <c r="CS35" s="2097"/>
      <c r="CT35" s="2097"/>
      <c r="CU35" s="2097">
        <f>CR35-CS35</f>
        <v>0</v>
      </c>
      <c r="CV35" s="2097">
        <f>CR35-CT35</f>
        <v>0</v>
      </c>
      <c r="CW35" s="2097"/>
      <c r="CX35" s="2106" t="str">
        <f t="shared" si="4"/>
        <v>-</v>
      </c>
      <c r="CY35" s="240"/>
      <c r="CZ35" s="2097"/>
      <c r="DA35" s="2097"/>
      <c r="DB35" s="2097"/>
      <c r="DC35" s="2097"/>
      <c r="DD35" s="2097"/>
      <c r="DE35" s="110" t="e">
        <f>+CZ35/DD35-1</f>
        <v>#DIV/0!</v>
      </c>
      <c r="DF35" s="110" t="e">
        <f>+DA35/DD35-1</f>
        <v>#DIV/0!</v>
      </c>
      <c r="DG35" s="110" t="e">
        <f>+DB35/DD35-1</f>
        <v>#DIV/0!</v>
      </c>
      <c r="DH35" s="110" t="e">
        <f>+DC35/DD35-1</f>
        <v>#DIV/0!</v>
      </c>
      <c r="DJ35" s="118">
        <f t="shared" si="0"/>
        <v>0</v>
      </c>
      <c r="DK35" s="118">
        <f t="shared" si="1"/>
        <v>0</v>
      </c>
      <c r="DL35" s="118">
        <f t="shared" si="2"/>
        <v>0</v>
      </c>
      <c r="DM35" s="118">
        <f t="shared" si="3"/>
        <v>0</v>
      </c>
      <c r="DN35" s="498"/>
      <c r="DO35" s="498"/>
      <c r="DP35" s="498"/>
      <c r="DQ35" s="498"/>
      <c r="DR35" s="498"/>
      <c r="DS35" s="498"/>
      <c r="DT35" s="498"/>
      <c r="DU35" s="498"/>
      <c r="DV35" s="498"/>
      <c r="DW35" s="498"/>
      <c r="DX35" s="108">
        <f t="shared" si="6"/>
        <v>0</v>
      </c>
      <c r="DY35" s="108">
        <f t="shared" si="5"/>
        <v>0</v>
      </c>
      <c r="DZ35" s="108">
        <f t="shared" si="7"/>
        <v>0</v>
      </c>
      <c r="EA35" s="498"/>
    </row>
    <row r="36" spans="2:131" ht="3.75" customHeight="1">
      <c r="B36" s="1205"/>
      <c r="C36" s="2096" t="s">
        <v>1218</v>
      </c>
      <c r="D36" s="549"/>
      <c r="E36" s="2107"/>
      <c r="F36" s="2107"/>
      <c r="G36" s="2107"/>
      <c r="H36" s="2108"/>
      <c r="I36" s="1166"/>
      <c r="J36" s="549"/>
      <c r="K36" s="2107"/>
      <c r="L36" s="2107"/>
      <c r="M36" s="2107"/>
      <c r="N36" s="2108"/>
      <c r="O36" s="2108"/>
      <c r="P36" s="549"/>
      <c r="Q36" s="2107"/>
      <c r="R36" s="2107"/>
      <c r="S36" s="2107"/>
      <c r="T36" s="2108"/>
      <c r="U36" s="2108"/>
      <c r="V36" s="549"/>
      <c r="W36" s="2107"/>
      <c r="X36" s="2107"/>
      <c r="Y36" s="2107"/>
      <c r="Z36" s="2107"/>
      <c r="AA36" s="2107"/>
      <c r="AB36" s="2108"/>
      <c r="AC36" s="2109"/>
      <c r="AD36" s="549"/>
      <c r="AE36" s="2107"/>
      <c r="AF36" s="2107"/>
      <c r="AG36" s="2107"/>
      <c r="AH36" s="2107"/>
      <c r="AI36" s="2107"/>
      <c r="AJ36" s="2108"/>
      <c r="AK36" s="2110"/>
      <c r="AL36" s="549"/>
      <c r="AM36" s="2107"/>
      <c r="AN36" s="2107"/>
      <c r="AO36" s="2107"/>
      <c r="AP36" s="2107"/>
      <c r="AQ36" s="2107"/>
      <c r="AR36" s="2107"/>
      <c r="AS36" s="2111"/>
      <c r="AT36" s="2110"/>
      <c r="AU36" s="549"/>
      <c r="AV36" s="2107"/>
      <c r="AW36" s="2107"/>
      <c r="AX36" s="2107"/>
      <c r="AY36" s="2107"/>
      <c r="AZ36" s="2107"/>
      <c r="BA36" s="2111"/>
      <c r="BB36" s="2110"/>
      <c r="BC36" s="549"/>
      <c r="BD36" s="2107"/>
      <c r="BE36" s="2107"/>
      <c r="BF36" s="2107"/>
      <c r="BG36" s="2107"/>
      <c r="BH36" s="2107"/>
      <c r="BI36" s="2111"/>
      <c r="BJ36" s="2110"/>
      <c r="BK36" s="549"/>
      <c r="BL36" s="2107"/>
      <c r="BM36" s="2107"/>
      <c r="BN36" s="2107"/>
      <c r="BO36" s="2107"/>
      <c r="BP36" s="2107"/>
      <c r="BQ36" s="2107"/>
      <c r="BR36" s="2111"/>
      <c r="BS36" s="2110"/>
      <c r="BT36" s="549"/>
      <c r="BU36" s="2107"/>
      <c r="BV36" s="2107"/>
      <c r="BW36" s="2107"/>
      <c r="BX36" s="2107"/>
      <c r="BY36" s="2107"/>
      <c r="BZ36" s="2111"/>
      <c r="CA36" s="2110"/>
      <c r="CB36" s="549"/>
      <c r="CC36" s="2107"/>
      <c r="CD36" s="2107"/>
      <c r="CE36" s="2107"/>
      <c r="CF36" s="2107"/>
      <c r="CG36" s="2107"/>
      <c r="CH36" s="2111"/>
      <c r="CI36" s="2110"/>
      <c r="CJ36" s="549"/>
      <c r="CK36" s="2107"/>
      <c r="CL36" s="2107"/>
      <c r="CM36" s="2107"/>
      <c r="CN36" s="2107"/>
      <c r="CO36" s="2107"/>
      <c r="CP36" s="2111"/>
      <c r="CQ36" s="149"/>
      <c r="CR36" s="2107"/>
      <c r="CS36" s="2107"/>
      <c r="CT36" s="2107"/>
      <c r="CU36" s="2107"/>
      <c r="CV36" s="2107"/>
      <c r="CW36" s="2107"/>
      <c r="CX36" s="2112" t="str">
        <f t="shared" si="4"/>
        <v>-</v>
      </c>
      <c r="CY36" s="240"/>
      <c r="CZ36" s="2107"/>
      <c r="DA36" s="2107"/>
      <c r="DB36" s="2107"/>
      <c r="DC36" s="2107"/>
      <c r="DD36" s="2107"/>
      <c r="DE36" s="2108"/>
      <c r="DF36" s="2108"/>
      <c r="DG36" s="2108"/>
      <c r="DH36" s="2108"/>
      <c r="DJ36" s="118">
        <f t="shared" si="0"/>
        <v>0</v>
      </c>
      <c r="DK36" s="118">
        <f t="shared" si="1"/>
        <v>0</v>
      </c>
      <c r="DL36" s="118">
        <f t="shared" si="2"/>
        <v>0</v>
      </c>
      <c r="DM36" s="118">
        <f t="shared" si="3"/>
        <v>0</v>
      </c>
      <c r="DN36" s="498"/>
      <c r="DO36" s="498"/>
      <c r="DP36" s="498"/>
      <c r="DQ36" s="498"/>
      <c r="DR36" s="498"/>
      <c r="DS36" s="498"/>
      <c r="DT36" s="498"/>
      <c r="DU36" s="498"/>
      <c r="DV36" s="498"/>
      <c r="DW36" s="498"/>
      <c r="DX36" s="108">
        <f t="shared" si="6"/>
        <v>0</v>
      </c>
      <c r="DY36" s="108">
        <f t="shared" si="5"/>
        <v>0</v>
      </c>
      <c r="DZ36" s="108">
        <f t="shared" si="7"/>
        <v>0</v>
      </c>
      <c r="EA36" s="498"/>
    </row>
    <row r="37" spans="2:131" ht="13">
      <c r="B37" s="1208" t="s">
        <v>1219</v>
      </c>
      <c r="C37" s="2096" t="s">
        <v>1220</v>
      </c>
      <c r="D37" s="2113"/>
      <c r="E37" s="240"/>
      <c r="F37" s="240"/>
      <c r="G37" s="240"/>
      <c r="H37" s="147"/>
      <c r="I37" s="1166"/>
      <c r="J37" s="2113"/>
      <c r="K37" s="240"/>
      <c r="L37" s="240"/>
      <c r="M37" s="240"/>
      <c r="N37" s="147"/>
      <c r="O37" s="147"/>
      <c r="P37" s="2113"/>
      <c r="Q37" s="240"/>
      <c r="R37" s="240"/>
      <c r="S37" s="240"/>
      <c r="T37" s="147"/>
      <c r="U37" s="147"/>
      <c r="V37" s="2113"/>
      <c r="W37" s="240"/>
      <c r="X37" s="240"/>
      <c r="Y37" s="240"/>
      <c r="Z37" s="240"/>
      <c r="AA37" s="240"/>
      <c r="AB37" s="147"/>
      <c r="AC37" s="2114"/>
      <c r="AD37" s="2113"/>
      <c r="AE37" s="240"/>
      <c r="AF37" s="240"/>
      <c r="AG37" s="240"/>
      <c r="AH37" s="240"/>
      <c r="AI37" s="240"/>
      <c r="AJ37" s="147"/>
      <c r="AK37" s="149"/>
      <c r="AL37" s="2113"/>
      <c r="AM37" s="240"/>
      <c r="AN37" s="240"/>
      <c r="AO37" s="240"/>
      <c r="AP37" s="240"/>
      <c r="AQ37" s="240"/>
      <c r="AR37" s="240"/>
      <c r="AS37" s="2115"/>
      <c r="AT37" s="149"/>
      <c r="AU37" s="2113"/>
      <c r="AV37" s="240"/>
      <c r="AW37" s="240"/>
      <c r="AX37" s="240"/>
      <c r="AY37" s="240"/>
      <c r="AZ37" s="240"/>
      <c r="BA37" s="2115"/>
      <c r="BB37" s="149"/>
      <c r="BC37" s="2113"/>
      <c r="BD37" s="240"/>
      <c r="BE37" s="240"/>
      <c r="BF37" s="240"/>
      <c r="BG37" s="240"/>
      <c r="BH37" s="240"/>
      <c r="BI37" s="2115"/>
      <c r="BJ37" s="149"/>
      <c r="BK37" s="2113"/>
      <c r="BL37" s="240"/>
      <c r="BM37" s="240"/>
      <c r="BN37" s="240"/>
      <c r="BO37" s="240"/>
      <c r="BP37" s="240"/>
      <c r="BQ37" s="240"/>
      <c r="BR37" s="2115"/>
      <c r="BS37" s="149"/>
      <c r="BT37" s="2113"/>
      <c r="BU37" s="240"/>
      <c r="BV37" s="240"/>
      <c r="BW37" s="240"/>
      <c r="BX37" s="240"/>
      <c r="BY37" s="240"/>
      <c r="BZ37" s="2115"/>
      <c r="CA37" s="149"/>
      <c r="CB37" s="2113"/>
      <c r="CC37" s="240"/>
      <c r="CD37" s="240"/>
      <c r="CE37" s="240"/>
      <c r="CF37" s="240"/>
      <c r="CG37" s="240"/>
      <c r="CH37" s="2115"/>
      <c r="CI37" s="149"/>
      <c r="CJ37" s="2113"/>
      <c r="CK37" s="240"/>
      <c r="CL37" s="240"/>
      <c r="CM37" s="240"/>
      <c r="CN37" s="240"/>
      <c r="CO37" s="240"/>
      <c r="CP37" s="2115"/>
      <c r="CQ37" s="149"/>
      <c r="CR37" s="240"/>
      <c r="CS37" s="240"/>
      <c r="CT37" s="240"/>
      <c r="CU37" s="240">
        <f>CR37-CS37</f>
        <v>0</v>
      </c>
      <c r="CV37" s="240">
        <f>CR37-CT37</f>
        <v>0</v>
      </c>
      <c r="CW37" s="240"/>
      <c r="CX37" s="2116" t="str">
        <f t="shared" si="4"/>
        <v>-</v>
      </c>
      <c r="CY37" s="240"/>
      <c r="CZ37" s="240"/>
      <c r="DA37" s="240"/>
      <c r="DB37" s="240"/>
      <c r="DC37" s="240"/>
      <c r="DD37" s="240"/>
      <c r="DE37" s="147" t="e">
        <f>+CZ37/DD37-1</f>
        <v>#DIV/0!</v>
      </c>
      <c r="DF37" s="147" t="e">
        <f>+DA37/DD37-1</f>
        <v>#DIV/0!</v>
      </c>
      <c r="DG37" s="147" t="e">
        <f>+DB37/DD37-1</f>
        <v>#DIV/0!</v>
      </c>
      <c r="DH37" s="147" t="e">
        <f>+DC37/DD37-1</f>
        <v>#DIV/0!</v>
      </c>
      <c r="DJ37" s="118">
        <f t="shared" si="0"/>
        <v>0</v>
      </c>
      <c r="DK37" s="118">
        <f t="shared" si="1"/>
        <v>0</v>
      </c>
      <c r="DL37" s="118">
        <f t="shared" si="2"/>
        <v>0</v>
      </c>
      <c r="DM37" s="118">
        <f t="shared" si="3"/>
        <v>0</v>
      </c>
      <c r="DN37" s="498"/>
      <c r="DO37" s="498"/>
      <c r="DP37" s="498"/>
      <c r="DQ37" s="498"/>
      <c r="DR37" s="498"/>
      <c r="DS37" s="498"/>
      <c r="DT37" s="498"/>
      <c r="DU37" s="498"/>
      <c r="DV37" s="498"/>
      <c r="DW37" s="498"/>
      <c r="DX37" s="108">
        <f t="shared" si="6"/>
        <v>0</v>
      </c>
      <c r="DY37" s="108">
        <f t="shared" si="5"/>
        <v>0</v>
      </c>
      <c r="DZ37" s="108">
        <f t="shared" si="7"/>
        <v>0</v>
      </c>
      <c r="EA37" s="498"/>
    </row>
    <row r="38" spans="2:131" ht="13">
      <c r="B38" s="1211" t="s">
        <v>1221</v>
      </c>
      <c r="C38" s="2096" t="s">
        <v>1222</v>
      </c>
      <c r="D38" s="2140"/>
      <c r="E38" s="2124"/>
      <c r="F38" s="2124"/>
      <c r="G38" s="2124"/>
      <c r="H38" s="2125"/>
      <c r="I38" s="1166"/>
      <c r="J38" s="2140"/>
      <c r="K38" s="2124"/>
      <c r="L38" s="2124"/>
      <c r="M38" s="2124"/>
      <c r="N38" s="2125"/>
      <c r="O38" s="2125"/>
      <c r="P38" s="2140"/>
      <c r="Q38" s="2124"/>
      <c r="R38" s="2124"/>
      <c r="S38" s="2124"/>
      <c r="T38" s="2125"/>
      <c r="U38" s="2125"/>
      <c r="V38" s="2140"/>
      <c r="W38" s="2124"/>
      <c r="X38" s="2124"/>
      <c r="Y38" s="2124"/>
      <c r="Z38" s="2124"/>
      <c r="AA38" s="2124"/>
      <c r="AB38" s="2125"/>
      <c r="AC38" s="2126"/>
      <c r="AD38" s="2140"/>
      <c r="AE38" s="2124"/>
      <c r="AF38" s="2124"/>
      <c r="AG38" s="2124"/>
      <c r="AH38" s="2124"/>
      <c r="AI38" s="2124"/>
      <c r="AJ38" s="2125"/>
      <c r="AK38" s="2127"/>
      <c r="AL38" s="2140"/>
      <c r="AM38" s="2124"/>
      <c r="AN38" s="2124"/>
      <c r="AO38" s="2124"/>
      <c r="AP38" s="2124"/>
      <c r="AQ38" s="2124"/>
      <c r="AR38" s="2124"/>
      <c r="AS38" s="2128"/>
      <c r="AT38" s="2127"/>
      <c r="AU38" s="2140"/>
      <c r="AV38" s="2124"/>
      <c r="AW38" s="2124"/>
      <c r="AX38" s="2124"/>
      <c r="AY38" s="2124"/>
      <c r="AZ38" s="2124"/>
      <c r="BA38" s="2128"/>
      <c r="BB38" s="2127"/>
      <c r="BC38" s="2140"/>
      <c r="BD38" s="2124"/>
      <c r="BE38" s="2124"/>
      <c r="BF38" s="2124"/>
      <c r="BG38" s="2124"/>
      <c r="BH38" s="2124"/>
      <c r="BI38" s="2128"/>
      <c r="BJ38" s="2127"/>
      <c r="BK38" s="2140"/>
      <c r="BL38" s="2124"/>
      <c r="BM38" s="2124"/>
      <c r="BN38" s="2124"/>
      <c r="BO38" s="2124"/>
      <c r="BP38" s="2124"/>
      <c r="BQ38" s="2124"/>
      <c r="BR38" s="2128"/>
      <c r="BS38" s="2127"/>
      <c r="BT38" s="2140"/>
      <c r="BU38" s="2124"/>
      <c r="BV38" s="2124"/>
      <c r="BW38" s="2124"/>
      <c r="BX38" s="2124"/>
      <c r="BY38" s="2124"/>
      <c r="BZ38" s="2128"/>
      <c r="CA38" s="2127"/>
      <c r="CB38" s="2140"/>
      <c r="CC38" s="2124"/>
      <c r="CD38" s="2124"/>
      <c r="CE38" s="2124"/>
      <c r="CF38" s="2124"/>
      <c r="CG38" s="2124"/>
      <c r="CH38" s="2128"/>
      <c r="CI38" s="2127"/>
      <c r="CJ38" s="2140"/>
      <c r="CK38" s="2124"/>
      <c r="CL38" s="2124"/>
      <c r="CM38" s="2124"/>
      <c r="CN38" s="2124"/>
      <c r="CO38" s="2124"/>
      <c r="CP38" s="2128"/>
      <c r="CQ38" s="149"/>
      <c r="CR38" s="240"/>
      <c r="CS38" s="240"/>
      <c r="CT38" s="240"/>
      <c r="CU38" s="2124">
        <f>CR38-CS38</f>
        <v>0</v>
      </c>
      <c r="CV38" s="2124">
        <f>CR38-CT38</f>
        <v>0</v>
      </c>
      <c r="CW38" s="240"/>
      <c r="CX38" s="2129" t="str">
        <f t="shared" si="4"/>
        <v>-</v>
      </c>
      <c r="CY38" s="240"/>
      <c r="CZ38" s="2124"/>
      <c r="DA38" s="240"/>
      <c r="DB38" s="2124"/>
      <c r="DC38" s="2124"/>
      <c r="DD38" s="2124"/>
      <c r="DE38" s="147" t="e">
        <f>+CZ38/DD38-1</f>
        <v>#DIV/0!</v>
      </c>
      <c r="DF38" s="147" t="e">
        <f>+DA38/DD38-1</f>
        <v>#DIV/0!</v>
      </c>
      <c r="DG38" s="147" t="e">
        <f>+DB38/DD38-1</f>
        <v>#DIV/0!</v>
      </c>
      <c r="DH38" s="147" t="e">
        <f>+DC38/DD38-1</f>
        <v>#DIV/0!</v>
      </c>
      <c r="DJ38" s="118">
        <f t="shared" si="0"/>
        <v>0</v>
      </c>
      <c r="DK38" s="118">
        <f t="shared" si="1"/>
        <v>0</v>
      </c>
      <c r="DL38" s="118">
        <f t="shared" si="2"/>
        <v>0</v>
      </c>
      <c r="DM38" s="118">
        <f t="shared" si="3"/>
        <v>0</v>
      </c>
      <c r="DN38" s="498"/>
      <c r="DO38" s="498"/>
      <c r="DP38" s="498"/>
      <c r="DQ38" s="498"/>
      <c r="DR38" s="498"/>
      <c r="DS38" s="498"/>
      <c r="DT38" s="498"/>
      <c r="DU38" s="498"/>
      <c r="DV38" s="498"/>
      <c r="DW38" s="498"/>
      <c r="DX38" s="108">
        <f t="shared" si="6"/>
        <v>0</v>
      </c>
      <c r="DY38" s="108">
        <f t="shared" si="5"/>
        <v>0</v>
      </c>
      <c r="DZ38" s="108">
        <f t="shared" si="7"/>
        <v>0</v>
      </c>
      <c r="EA38" s="498"/>
    </row>
    <row r="39" spans="2:131" ht="18.75" customHeight="1">
      <c r="B39" s="2095" t="s">
        <v>1223</v>
      </c>
      <c r="C39" s="2096" t="s">
        <v>1224</v>
      </c>
      <c r="D39" s="2141"/>
      <c r="E39" s="2142"/>
      <c r="F39" s="2142"/>
      <c r="G39" s="2142"/>
      <c r="H39" s="2143"/>
      <c r="I39" s="2144"/>
      <c r="J39" s="2141"/>
      <c r="K39" s="2142"/>
      <c r="L39" s="2142"/>
      <c r="M39" s="2142"/>
      <c r="N39" s="2143"/>
      <c r="O39" s="110"/>
      <c r="P39" s="2141"/>
      <c r="Q39" s="2142"/>
      <c r="R39" s="2142"/>
      <c r="S39" s="2142"/>
      <c r="T39" s="2143"/>
      <c r="U39" s="110"/>
      <c r="V39" s="2141"/>
      <c r="W39" s="2142"/>
      <c r="X39" s="2142"/>
      <c r="Y39" s="2142"/>
      <c r="Z39" s="2142"/>
      <c r="AA39" s="2142"/>
      <c r="AB39" s="2143"/>
      <c r="AC39" s="2100"/>
      <c r="AD39" s="2141"/>
      <c r="AE39" s="2142"/>
      <c r="AF39" s="2142"/>
      <c r="AG39" s="2142"/>
      <c r="AH39" s="2142"/>
      <c r="AI39" s="2142"/>
      <c r="AJ39" s="2143"/>
      <c r="AK39" s="2145"/>
      <c r="AL39" s="2141"/>
      <c r="AM39" s="2142"/>
      <c r="AN39" s="2142"/>
      <c r="AO39" s="2142"/>
      <c r="AP39" s="2142"/>
      <c r="AQ39" s="2142"/>
      <c r="AR39" s="2142"/>
      <c r="AS39" s="2143"/>
      <c r="AT39" s="2145"/>
      <c r="AU39" s="2141"/>
      <c r="AV39" s="2142"/>
      <c r="AW39" s="2142"/>
      <c r="AX39" s="2142"/>
      <c r="AY39" s="2142"/>
      <c r="AZ39" s="2142"/>
      <c r="BA39" s="2143"/>
      <c r="BB39" s="2146"/>
      <c r="BC39" s="2141"/>
      <c r="BD39" s="2142"/>
      <c r="BE39" s="2142"/>
      <c r="BF39" s="2142"/>
      <c r="BG39" s="2142"/>
      <c r="BH39" s="2142"/>
      <c r="BI39" s="2143"/>
      <c r="BJ39" s="2145"/>
      <c r="BK39" s="2141"/>
      <c r="BL39" s="2142"/>
      <c r="BM39" s="2142"/>
      <c r="BN39" s="2142"/>
      <c r="BO39" s="2142"/>
      <c r="BP39" s="2142"/>
      <c r="BQ39" s="2142"/>
      <c r="BR39" s="2143"/>
      <c r="BS39" s="2145"/>
      <c r="BT39" s="2141"/>
      <c r="BU39" s="2142"/>
      <c r="BV39" s="2142"/>
      <c r="BW39" s="2142"/>
      <c r="BX39" s="2142"/>
      <c r="BY39" s="2142"/>
      <c r="BZ39" s="2143"/>
      <c r="CA39" s="2145"/>
      <c r="CB39" s="2141"/>
      <c r="CC39" s="2142"/>
      <c r="CD39" s="2142"/>
      <c r="CE39" s="2142"/>
      <c r="CF39" s="2142"/>
      <c r="CG39" s="2142"/>
      <c r="CH39" s="2143"/>
      <c r="CI39" s="2145"/>
      <c r="CJ39" s="2147"/>
      <c r="CK39" s="2142"/>
      <c r="CL39" s="2142"/>
      <c r="CM39" s="2142"/>
      <c r="CN39" s="2142"/>
      <c r="CO39" s="2142"/>
      <c r="CP39" s="2143"/>
      <c r="CQ39" s="2148"/>
      <c r="CR39" s="2097"/>
      <c r="CS39" s="2097"/>
      <c r="CT39" s="2097"/>
      <c r="CU39" s="2097">
        <f>CR39-CS39</f>
        <v>0</v>
      </c>
      <c r="CV39" s="2097">
        <f>CR39-CT39</f>
        <v>0</v>
      </c>
      <c r="CW39" s="2097"/>
      <c r="CX39" s="2106" t="str">
        <f t="shared" si="4"/>
        <v>-</v>
      </c>
      <c r="CY39" s="240"/>
      <c r="CZ39" s="2142"/>
      <c r="DA39" s="2142"/>
      <c r="DB39" s="2142"/>
      <c r="DC39" s="2142"/>
      <c r="DD39" s="2142"/>
      <c r="DE39" s="2149" t="e">
        <f>+CZ39/DD39-1</f>
        <v>#DIV/0!</v>
      </c>
      <c r="DF39" s="2149" t="e">
        <f>+DA39/DD39-1</f>
        <v>#DIV/0!</v>
      </c>
      <c r="DG39" s="2149" t="e">
        <f>+DB39/DD39-1</f>
        <v>#DIV/0!</v>
      </c>
      <c r="DH39" s="2149" t="e">
        <f>+DC39/DD39-1</f>
        <v>#DIV/0!</v>
      </c>
      <c r="DJ39" s="118">
        <f t="shared" si="0"/>
        <v>0</v>
      </c>
      <c r="DK39" s="118">
        <f t="shared" si="1"/>
        <v>0</v>
      </c>
      <c r="DL39" s="118">
        <f t="shared" si="2"/>
        <v>0</v>
      </c>
      <c r="DM39" s="118">
        <f t="shared" si="3"/>
        <v>0</v>
      </c>
      <c r="DN39" s="498"/>
      <c r="DO39" s="498"/>
      <c r="DP39" s="498"/>
      <c r="DQ39" s="498"/>
      <c r="DR39" s="498"/>
      <c r="DS39" s="498"/>
      <c r="DT39" s="498"/>
      <c r="DU39" s="498"/>
      <c r="DV39" s="498"/>
      <c r="DW39" s="498"/>
      <c r="DX39" s="108">
        <f t="shared" si="6"/>
        <v>0</v>
      </c>
      <c r="DY39" s="108">
        <f t="shared" si="5"/>
        <v>0</v>
      </c>
      <c r="DZ39" s="108">
        <f t="shared" si="7"/>
        <v>0</v>
      </c>
      <c r="EA39" s="498"/>
    </row>
    <row r="40" spans="2:131" ht="6.75" customHeight="1">
      <c r="J40" s="2150"/>
      <c r="K40" s="2150"/>
      <c r="L40" s="2150"/>
      <c r="M40" s="2150"/>
      <c r="N40" s="2150"/>
      <c r="O40" s="2150"/>
      <c r="P40" s="2150"/>
      <c r="Q40" s="2150"/>
      <c r="R40" s="2150"/>
      <c r="S40" s="2150"/>
      <c r="T40" s="2150"/>
      <c r="U40" s="2150"/>
      <c r="V40" s="2150"/>
      <c r="W40" s="2150"/>
      <c r="X40" s="2150"/>
      <c r="Y40" s="2150"/>
      <c r="Z40" s="2150"/>
      <c r="AA40" s="2150"/>
      <c r="AB40" s="2150"/>
      <c r="AC40" s="2150"/>
      <c r="AD40" s="2150"/>
      <c r="AE40" s="2150"/>
      <c r="AF40" s="2150"/>
      <c r="AG40" s="2150"/>
      <c r="AH40" s="2150"/>
      <c r="AI40" s="2150"/>
      <c r="AJ40" s="2150"/>
      <c r="AK40" s="2150"/>
      <c r="AL40" s="2150"/>
      <c r="AM40" s="2150"/>
      <c r="AN40" s="2150"/>
      <c r="AO40" s="2150"/>
      <c r="AP40" s="2150"/>
      <c r="AQ40" s="2150"/>
      <c r="AR40" s="2150"/>
      <c r="AS40" s="2150"/>
      <c r="AT40" s="2150"/>
      <c r="AU40" s="2150"/>
      <c r="AV40" s="2150"/>
      <c r="AW40" s="2150"/>
      <c r="AX40" s="2150"/>
      <c r="AY40" s="2150"/>
      <c r="AZ40" s="2150"/>
      <c r="BA40" s="2150"/>
      <c r="BB40" s="2151"/>
      <c r="BC40" s="2150"/>
      <c r="BD40" s="2150"/>
      <c r="BE40" s="2150"/>
      <c r="BF40" s="2150"/>
      <c r="BG40" s="2150"/>
      <c r="BH40" s="2150"/>
      <c r="BI40" s="2150"/>
      <c r="BJ40" s="2150"/>
      <c r="BK40" s="2150"/>
      <c r="BL40" s="2150"/>
      <c r="BM40" s="2150"/>
      <c r="BN40" s="2150"/>
      <c r="BO40" s="2150"/>
      <c r="BP40" s="2150"/>
      <c r="BQ40" s="2150"/>
      <c r="BR40" s="2150"/>
      <c r="BS40" s="2150"/>
      <c r="BT40" s="2150"/>
      <c r="BU40" s="2150"/>
      <c r="BV40" s="2150"/>
      <c r="BW40" s="2150"/>
      <c r="BX40" s="2150"/>
      <c r="BY40" s="2150"/>
      <c r="BZ40" s="2150"/>
      <c r="CA40" s="2150"/>
      <c r="CB40" s="2150"/>
      <c r="CC40" s="2150"/>
      <c r="CD40" s="2150"/>
      <c r="CE40" s="2150"/>
      <c r="CF40" s="2150"/>
      <c r="CG40" s="2150"/>
      <c r="CH40" s="2150"/>
      <c r="CI40" s="2150"/>
      <c r="CJ40" s="2150"/>
      <c r="CK40" s="2150"/>
      <c r="CL40" s="2150"/>
      <c r="CM40" s="2150"/>
      <c r="CN40" s="2150"/>
      <c r="CO40" s="2150"/>
      <c r="CP40" s="2150"/>
      <c r="CQ40" s="2150"/>
      <c r="CR40" s="50"/>
      <c r="CS40" s="239"/>
      <c r="CT40" s="239"/>
      <c r="CU40" s="239"/>
      <c r="CV40" s="239"/>
      <c r="CW40" s="239"/>
      <c r="CX40" s="2150"/>
      <c r="CY40" s="212"/>
      <c r="CZ40" s="660"/>
      <c r="DA40" s="2150"/>
      <c r="DB40" s="2150"/>
      <c r="DC40" s="2150"/>
      <c r="DD40" s="282"/>
      <c r="DE40" s="239"/>
      <c r="DF40" s="239"/>
      <c r="DG40" s="239"/>
      <c r="DH40" s="239"/>
      <c r="DJ40" s="118">
        <f t="shared" si="0"/>
        <v>0</v>
      </c>
      <c r="DK40" s="118">
        <f t="shared" si="1"/>
        <v>0</v>
      </c>
      <c r="DL40" s="118">
        <f t="shared" si="2"/>
        <v>0</v>
      </c>
      <c r="DM40" s="118">
        <f t="shared" si="3"/>
        <v>0</v>
      </c>
      <c r="DN40" s="498"/>
      <c r="DO40" s="498"/>
      <c r="DP40" s="498"/>
      <c r="DQ40" s="498"/>
      <c r="DR40" s="498"/>
      <c r="DS40" s="498"/>
      <c r="DT40" s="498"/>
      <c r="DU40" s="498"/>
      <c r="DV40" s="498"/>
      <c r="DW40" s="498"/>
      <c r="DX40" s="108">
        <f t="shared" si="6"/>
        <v>0</v>
      </c>
      <c r="DY40" s="108">
        <f t="shared" ref="DY40:DY71" si="8">(CT40-DC40)*10^6</f>
        <v>0</v>
      </c>
      <c r="DZ40" s="108">
        <f t="shared" si="7"/>
        <v>0</v>
      </c>
      <c r="EA40" s="498"/>
    </row>
    <row r="41" spans="2:131" s="49" customFormat="1" ht="15.75" hidden="1" customHeight="1" outlineLevel="1">
      <c r="B41" s="50"/>
      <c r="C41" s="2152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2153"/>
      <c r="BC41" s="50"/>
      <c r="BD41" s="50"/>
      <c r="BE41" s="50"/>
      <c r="BF41" s="50"/>
      <c r="BG41" s="50"/>
      <c r="BH41" s="50"/>
      <c r="BI41" s="46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2154">
        <f>(-55594830000+CR35)/1000000-CR39/1000000</f>
        <v>-55594.83</v>
      </c>
      <c r="CS41" s="50"/>
      <c r="CT41" s="50"/>
      <c r="CU41" s="2155"/>
      <c r="CV41" s="2155"/>
      <c r="CW41" s="50"/>
      <c r="CX41" s="46"/>
      <c r="CZ41" s="282"/>
      <c r="DA41" s="50"/>
      <c r="DB41" s="50"/>
      <c r="DC41" s="50"/>
      <c r="DD41" s="282"/>
      <c r="DE41" s="50"/>
      <c r="DF41" s="46"/>
      <c r="DG41" s="46"/>
      <c r="DH41" s="50"/>
      <c r="DJ41" s="118"/>
      <c r="DK41" s="118"/>
      <c r="DL41" s="118"/>
      <c r="DM41" s="118"/>
      <c r="DN41" s="498"/>
      <c r="DO41" s="498"/>
      <c r="DP41" s="498"/>
      <c r="DQ41" s="498"/>
      <c r="DR41" s="498"/>
      <c r="DS41" s="498"/>
      <c r="DT41" s="498"/>
      <c r="DU41" s="498"/>
      <c r="DV41" s="498"/>
      <c r="DW41" s="498"/>
      <c r="DX41" s="389">
        <f t="shared" ref="DX41:DX72" si="9">(CS41-CZ41)*10^6</f>
        <v>0</v>
      </c>
      <c r="DY41" s="389">
        <f t="shared" si="8"/>
        <v>0</v>
      </c>
      <c r="DZ41" s="389">
        <f t="shared" ref="DZ41:DZ72" si="10">(CW41-DD41)*10^6</f>
        <v>0</v>
      </c>
      <c r="EA41" s="498"/>
    </row>
    <row r="42" spans="2:131" ht="15" hidden="1" customHeight="1" outlineLevel="1">
      <c r="B42" s="273" t="s">
        <v>1225</v>
      </c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3"/>
      <c r="BI42" s="2156"/>
      <c r="BJ42" s="273"/>
      <c r="BK42" s="273"/>
      <c r="BL42" s="273"/>
      <c r="BM42" s="273"/>
      <c r="BN42" s="273"/>
      <c r="BO42" s="273"/>
      <c r="BP42" s="273"/>
      <c r="BQ42" s="273"/>
      <c r="BR42" s="273"/>
      <c r="BS42" s="273"/>
      <c r="BT42" s="273"/>
      <c r="BU42" s="273"/>
      <c r="BV42" s="273"/>
      <c r="BW42" s="273"/>
      <c r="BX42" s="273"/>
      <c r="BY42" s="273"/>
      <c r="BZ42" s="273"/>
      <c r="CA42" s="273"/>
      <c r="CB42" s="273"/>
      <c r="CC42" s="273"/>
      <c r="CD42" s="273"/>
      <c r="CE42" s="273"/>
      <c r="CF42" s="273"/>
      <c r="CG42" s="273"/>
      <c r="CH42" s="273"/>
      <c r="CI42" s="273"/>
      <c r="CJ42" s="273"/>
      <c r="CK42" s="273"/>
      <c r="CL42" s="273"/>
      <c r="CM42" s="273"/>
      <c r="CN42" s="273"/>
      <c r="CO42" s="273"/>
      <c r="CP42" s="273"/>
      <c r="CQ42" s="273"/>
      <c r="CR42" s="269">
        <f>CR7/1000000-'P&amp;L conso'!CR31</f>
        <v>0</v>
      </c>
      <c r="CS42" s="2157"/>
      <c r="CT42" s="2157"/>
      <c r="CU42" s="2158"/>
      <c r="CV42" s="2158"/>
      <c r="CW42" s="2159"/>
      <c r="CY42" s="212"/>
      <c r="DA42" s="49"/>
      <c r="DB42" s="212"/>
      <c r="DC42" s="212"/>
      <c r="DE42" s="212"/>
      <c r="DF42" s="47"/>
      <c r="DH42" s="212"/>
      <c r="DJ42" s="118"/>
      <c r="DK42" s="118"/>
      <c r="DL42" s="118"/>
      <c r="DM42" s="118"/>
      <c r="DN42" s="498"/>
      <c r="DO42" s="498"/>
      <c r="DP42" s="498"/>
      <c r="DQ42" s="498"/>
      <c r="DR42" s="498"/>
      <c r="DS42" s="498"/>
      <c r="DT42" s="498"/>
      <c r="DU42" s="498"/>
      <c r="DV42" s="498"/>
      <c r="DW42" s="498"/>
      <c r="DX42" s="389">
        <f t="shared" si="9"/>
        <v>0</v>
      </c>
      <c r="DY42" s="389">
        <f t="shared" si="8"/>
        <v>0</v>
      </c>
      <c r="DZ42" s="389">
        <f t="shared" si="10"/>
        <v>0</v>
      </c>
      <c r="EA42" s="498"/>
    </row>
    <row r="43" spans="2:131" ht="15" hidden="1" customHeight="1" outlineLevel="1">
      <c r="B43" s="273" t="s">
        <v>1226</v>
      </c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3"/>
      <c r="AF43" s="273"/>
      <c r="AG43" s="273"/>
      <c r="AH43" s="273"/>
      <c r="AI43" s="273"/>
      <c r="AJ43" s="273"/>
      <c r="AK43" s="273"/>
      <c r="AL43" s="273"/>
      <c r="AM43" s="273"/>
      <c r="AN43" s="273"/>
      <c r="AO43" s="273"/>
      <c r="AP43" s="273"/>
      <c r="AQ43" s="273"/>
      <c r="AR43" s="273"/>
      <c r="AS43" s="273"/>
      <c r="AT43" s="273"/>
      <c r="AU43" s="273"/>
      <c r="AV43" s="273"/>
      <c r="AW43" s="273"/>
      <c r="AX43" s="273"/>
      <c r="AY43" s="273"/>
      <c r="AZ43" s="273"/>
      <c r="BA43" s="273"/>
      <c r="BB43" s="273"/>
      <c r="BC43" s="273"/>
      <c r="BD43" s="273"/>
      <c r="BE43" s="273"/>
      <c r="BF43" s="273"/>
      <c r="BG43" s="273"/>
      <c r="BH43" s="273"/>
      <c r="BI43" s="2156"/>
      <c r="BJ43" s="273"/>
      <c r="BK43" s="273"/>
      <c r="BL43" s="273"/>
      <c r="BM43" s="273"/>
      <c r="BN43" s="273"/>
      <c r="BO43" s="273"/>
      <c r="BP43" s="273"/>
      <c r="BQ43" s="273"/>
      <c r="BR43" s="273"/>
      <c r="BS43" s="273"/>
      <c r="BT43" s="273"/>
      <c r="BU43" s="273"/>
      <c r="BV43" s="273"/>
      <c r="BW43" s="273"/>
      <c r="BX43" s="273"/>
      <c r="BY43" s="273"/>
      <c r="BZ43" s="273"/>
      <c r="CA43" s="273"/>
      <c r="CB43" s="273"/>
      <c r="CC43" s="273"/>
      <c r="CD43" s="273"/>
      <c r="CE43" s="273"/>
      <c r="CF43" s="273"/>
      <c r="CG43" s="273"/>
      <c r="CH43" s="273"/>
      <c r="CI43" s="273"/>
      <c r="CJ43" s="273"/>
      <c r="CK43" s="273"/>
      <c r="CL43" s="273"/>
      <c r="CM43" s="273"/>
      <c r="CN43" s="273"/>
      <c r="CO43" s="273"/>
      <c r="CP43" s="273"/>
      <c r="CQ43" s="273"/>
      <c r="CR43" s="2160">
        <f>CR9/1000000-'Opex Consolidés'!CR184</f>
        <v>0</v>
      </c>
      <c r="CS43" s="2157">
        <v>-60.937851000000002</v>
      </c>
      <c r="CT43" s="2157"/>
      <c r="CU43" s="2159"/>
      <c r="CV43" s="2159"/>
      <c r="CW43" s="2159"/>
      <c r="CX43" s="2161"/>
      <c r="CY43" s="2159"/>
      <c r="CZ43" s="2162"/>
      <c r="DA43" s="2163"/>
      <c r="DB43" s="2159"/>
      <c r="DC43" s="2159"/>
      <c r="DD43" s="2162"/>
      <c r="DE43" s="212"/>
      <c r="DF43" s="47"/>
      <c r="DH43" s="212"/>
      <c r="DJ43" s="498"/>
      <c r="DK43" s="498"/>
      <c r="DL43" s="498"/>
      <c r="DM43" s="498"/>
      <c r="DN43" s="498"/>
      <c r="DO43" s="498"/>
      <c r="DP43" s="498"/>
      <c r="DQ43" s="498"/>
      <c r="DR43" s="498"/>
      <c r="DS43" s="498"/>
      <c r="DT43" s="498"/>
      <c r="DU43" s="498"/>
      <c r="DV43" s="498"/>
      <c r="DW43" s="498"/>
      <c r="DX43" s="389">
        <f t="shared" si="9"/>
        <v>-60937851</v>
      </c>
      <c r="DY43" s="389">
        <f t="shared" si="8"/>
        <v>0</v>
      </c>
      <c r="DZ43" s="389">
        <f t="shared" si="10"/>
        <v>0</v>
      </c>
      <c r="EA43" s="498"/>
    </row>
    <row r="44" spans="2:131" ht="15" hidden="1" customHeight="1" outlineLevel="1">
      <c r="B44" s="273" t="s">
        <v>1227</v>
      </c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273"/>
      <c r="BI44" s="2156"/>
      <c r="BJ44" s="273"/>
      <c r="BK44" s="273"/>
      <c r="BL44" s="273"/>
      <c r="BM44" s="273"/>
      <c r="BN44" s="273"/>
      <c r="BO44" s="273"/>
      <c r="BP44" s="273"/>
      <c r="BQ44" s="273"/>
      <c r="BR44" s="273"/>
      <c r="BS44" s="273"/>
      <c r="BT44" s="273"/>
      <c r="BU44" s="273"/>
      <c r="BV44" s="273"/>
      <c r="BW44" s="273"/>
      <c r="BX44" s="273"/>
      <c r="BY44" s="273"/>
      <c r="BZ44" s="273"/>
      <c r="CA44" s="273"/>
      <c r="CB44" s="273"/>
      <c r="CC44" s="273"/>
      <c r="CD44" s="273"/>
      <c r="CE44" s="273"/>
      <c r="CF44" s="273"/>
      <c r="CG44" s="273"/>
      <c r="CH44" s="273"/>
      <c r="CI44" s="273"/>
      <c r="CJ44" s="273"/>
      <c r="CK44" s="273"/>
      <c r="CL44" s="273"/>
      <c r="CM44" s="273"/>
      <c r="CN44" s="273"/>
      <c r="CO44" s="273"/>
      <c r="CP44" s="273"/>
      <c r="CQ44" s="273"/>
      <c r="CR44" s="2160">
        <f>CR15/1000000+'Capex Consolidés'!CR7</f>
        <v>0</v>
      </c>
      <c r="CS44" s="2157"/>
      <c r="CT44" s="2157"/>
      <c r="DA44" s="49"/>
      <c r="DF44" s="47"/>
      <c r="DJ44" s="498"/>
      <c r="DK44" s="498"/>
      <c r="DL44" s="498"/>
      <c r="DM44" s="498"/>
      <c r="DN44" s="498"/>
      <c r="DO44" s="498"/>
      <c r="DP44" s="498"/>
      <c r="DQ44" s="498"/>
      <c r="DR44" s="498"/>
      <c r="DS44" s="498"/>
      <c r="DT44" s="498"/>
      <c r="DU44" s="498"/>
      <c r="DV44" s="498"/>
      <c r="DW44" s="498"/>
      <c r="DX44" s="389">
        <f t="shared" si="9"/>
        <v>0</v>
      </c>
      <c r="DY44" s="389">
        <f t="shared" si="8"/>
        <v>0</v>
      </c>
      <c r="DZ44" s="389">
        <f t="shared" si="10"/>
        <v>0</v>
      </c>
      <c r="EA44" s="498"/>
    </row>
    <row r="45" spans="2:131" ht="15" hidden="1" customHeight="1" outlineLevel="1">
      <c r="B45" s="273" t="s">
        <v>1228</v>
      </c>
      <c r="C45" s="2164"/>
      <c r="D45" s="247"/>
      <c r="E45" s="247"/>
      <c r="F45" s="247"/>
      <c r="G45" s="247"/>
      <c r="H45" s="247"/>
      <c r="I45" s="247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  <c r="AN45" s="273"/>
      <c r="AO45" s="273"/>
      <c r="AP45" s="273"/>
      <c r="AQ45" s="273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3"/>
      <c r="BI45" s="2156"/>
      <c r="BJ45" s="273"/>
      <c r="BK45" s="273"/>
      <c r="BL45" s="273"/>
      <c r="BM45" s="273"/>
      <c r="BN45" s="273"/>
      <c r="BO45" s="273"/>
      <c r="BP45" s="273"/>
      <c r="BQ45" s="273"/>
      <c r="BR45" s="273"/>
      <c r="BS45" s="273"/>
      <c r="BT45" s="273"/>
      <c r="BU45" s="273"/>
      <c r="BV45" s="273"/>
      <c r="BW45" s="273"/>
      <c r="BX45" s="273"/>
      <c r="BY45" s="273"/>
      <c r="BZ45" s="273"/>
      <c r="CA45" s="273"/>
      <c r="CB45" s="273"/>
      <c r="CC45" s="273"/>
      <c r="CD45" s="273"/>
      <c r="CE45" s="273"/>
      <c r="CF45" s="273"/>
      <c r="CG45" s="273"/>
      <c r="CH45" s="273"/>
      <c r="CI45" s="273"/>
      <c r="CJ45" s="273"/>
      <c r="CK45" s="273"/>
      <c r="CL45" s="273"/>
      <c r="CM45" s="273"/>
      <c r="CN45" s="273"/>
      <c r="CO45" s="273"/>
      <c r="CP45" s="273"/>
      <c r="CQ45" s="273"/>
      <c r="CR45" s="2165">
        <f>CR22/1000000-'Réalisé de trésorerie'!E36</f>
        <v>0</v>
      </c>
      <c r="CS45" s="2157"/>
      <c r="CT45" s="2157">
        <f>1548000000-CR33</f>
        <v>1548000000</v>
      </c>
      <c r="DA45" s="49"/>
      <c r="DF45" s="47"/>
      <c r="DJ45" s="498"/>
      <c r="DK45" s="498"/>
      <c r="DL45" s="498"/>
      <c r="DM45" s="498"/>
      <c r="DN45" s="498"/>
      <c r="DO45" s="498"/>
      <c r="DP45" s="498"/>
      <c r="DQ45" s="498"/>
      <c r="DR45" s="498"/>
      <c r="DS45" s="498"/>
      <c r="DT45" s="498"/>
      <c r="DU45" s="498"/>
      <c r="DV45" s="498"/>
      <c r="DW45" s="498"/>
      <c r="DX45" s="389">
        <f t="shared" si="9"/>
        <v>0</v>
      </c>
      <c r="DY45" s="389">
        <f t="shared" si="8"/>
        <v>1548000000000000</v>
      </c>
      <c r="DZ45" s="389">
        <f t="shared" si="10"/>
        <v>0</v>
      </c>
      <c r="EA45" s="498"/>
    </row>
    <row r="46" spans="2:131" ht="15" hidden="1" customHeight="1" outlineLevel="1">
      <c r="B46" s="273" t="s">
        <v>1229</v>
      </c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3"/>
      <c r="BI46" s="2156"/>
      <c r="BJ46" s="273"/>
      <c r="BK46" s="273"/>
      <c r="BL46" s="273"/>
      <c r="BM46" s="273"/>
      <c r="BN46" s="273"/>
      <c r="BO46" s="273"/>
      <c r="BP46" s="273"/>
      <c r="BQ46" s="273"/>
      <c r="BR46" s="273"/>
      <c r="BS46" s="273"/>
      <c r="BT46" s="273"/>
      <c r="BU46" s="273"/>
      <c r="BV46" s="273"/>
      <c r="BW46" s="273"/>
      <c r="BX46" s="273"/>
      <c r="BY46" s="273"/>
      <c r="BZ46" s="273"/>
      <c r="CA46" s="273"/>
      <c r="CB46" s="273"/>
      <c r="CC46" s="273"/>
      <c r="CD46" s="273"/>
      <c r="CE46" s="273"/>
      <c r="CF46" s="273"/>
      <c r="CG46" s="273"/>
      <c r="CH46" s="273"/>
      <c r="CI46" s="273"/>
      <c r="CJ46" s="273"/>
      <c r="CK46" s="273"/>
      <c r="CL46" s="273"/>
      <c r="CM46" s="273"/>
      <c r="CN46" s="273"/>
      <c r="CO46" s="273"/>
      <c r="CP46" s="273"/>
      <c r="CQ46" s="273"/>
      <c r="CR46" s="2160">
        <f>CR24+'Réalisé de trésorerie'!E48*1000000</f>
        <v>0</v>
      </c>
      <c r="CS46" s="2157"/>
      <c r="CT46" s="2157"/>
      <c r="CW46" s="2370"/>
      <c r="CX46" s="2370"/>
      <c r="CY46" s="2370"/>
      <c r="CZ46" s="2370"/>
      <c r="DA46" s="2163"/>
      <c r="DB46" s="2166"/>
      <c r="DC46" s="2166"/>
      <c r="DF46" s="47"/>
      <c r="DJ46" s="498"/>
      <c r="DK46" s="498"/>
      <c r="DL46" s="498"/>
      <c r="DM46" s="498"/>
      <c r="DN46" s="498"/>
      <c r="DO46" s="498"/>
      <c r="DP46" s="498"/>
      <c r="DQ46" s="498"/>
      <c r="DR46" s="498"/>
      <c r="DS46" s="498"/>
      <c r="DT46" s="498"/>
      <c r="DU46" s="498"/>
      <c r="DV46" s="498"/>
      <c r="DW46" s="498"/>
      <c r="DX46" s="389">
        <f t="shared" si="9"/>
        <v>0</v>
      </c>
      <c r="DY46" s="389">
        <f t="shared" si="8"/>
        <v>0</v>
      </c>
      <c r="DZ46" s="389">
        <f t="shared" si="10"/>
        <v>0</v>
      </c>
      <c r="EA46" s="498"/>
    </row>
    <row r="47" spans="2:131" ht="15" hidden="1" customHeight="1" outlineLevel="1">
      <c r="B47" s="273" t="s">
        <v>1230</v>
      </c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/>
      <c r="BF47" s="273"/>
      <c r="BG47" s="273"/>
      <c r="BH47" s="273"/>
      <c r="BI47" s="2156"/>
      <c r="BJ47" s="273"/>
      <c r="BK47" s="273"/>
      <c r="BL47" s="273"/>
      <c r="BM47" s="273"/>
      <c r="BN47" s="273"/>
      <c r="BO47" s="273"/>
      <c r="BP47" s="273"/>
      <c r="BQ47" s="273"/>
      <c r="BR47" s="273"/>
      <c r="BS47" s="273"/>
      <c r="BT47" s="273"/>
      <c r="BU47" s="273"/>
      <c r="BV47" s="273"/>
      <c r="BW47" s="273"/>
      <c r="BX47" s="273"/>
      <c r="BY47" s="273"/>
      <c r="BZ47" s="273"/>
      <c r="CA47" s="273"/>
      <c r="CB47" s="273"/>
      <c r="CC47" s="273"/>
      <c r="CD47" s="273"/>
      <c r="CE47" s="273"/>
      <c r="CF47" s="273"/>
      <c r="CG47" s="273"/>
      <c r="CH47" s="273"/>
      <c r="CI47" s="273"/>
      <c r="CJ47" s="273"/>
      <c r="CK47" s="273"/>
      <c r="CL47" s="273"/>
      <c r="CM47" s="273"/>
      <c r="CN47" s="273"/>
      <c r="CO47" s="273"/>
      <c r="CP47" s="273"/>
      <c r="CQ47" s="273"/>
      <c r="CR47" s="2167">
        <f>CR37+'Réalisé de trésorerie'!Q77*1000000</f>
        <v>0</v>
      </c>
      <c r="CS47" s="2157"/>
      <c r="CT47" s="2157"/>
      <c r="CW47" s="2370"/>
      <c r="CX47" s="2370"/>
      <c r="CY47" s="2370"/>
      <c r="CZ47" s="2370"/>
      <c r="DA47" s="2163"/>
      <c r="DB47" s="2166"/>
      <c r="DC47" s="2166"/>
      <c r="DF47" s="47"/>
      <c r="DJ47" s="498"/>
      <c r="DK47" s="498"/>
      <c r="DL47" s="498"/>
      <c r="DM47" s="498"/>
      <c r="DN47" s="498"/>
      <c r="DO47" s="498"/>
      <c r="DP47" s="498"/>
      <c r="DQ47" s="498"/>
      <c r="DR47" s="498"/>
      <c r="DS47" s="498"/>
      <c r="DT47" s="498"/>
      <c r="DU47" s="498"/>
      <c r="DV47" s="498"/>
      <c r="DW47" s="498"/>
      <c r="DX47" s="389">
        <f t="shared" si="9"/>
        <v>0</v>
      </c>
      <c r="DY47" s="389">
        <f t="shared" si="8"/>
        <v>0</v>
      </c>
      <c r="DZ47" s="389">
        <f t="shared" si="10"/>
        <v>0</v>
      </c>
      <c r="EA47" s="498"/>
    </row>
    <row r="48" spans="2:131" ht="15" customHeight="1"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  <c r="AN48" s="273"/>
      <c r="AO48" s="273"/>
      <c r="AP48" s="273"/>
      <c r="AQ48" s="273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D48" s="273"/>
      <c r="BE48" s="273"/>
      <c r="BF48" s="273"/>
      <c r="BG48" s="273"/>
      <c r="BH48" s="273"/>
      <c r="BI48" s="2156"/>
      <c r="BJ48" s="273"/>
      <c r="BK48" s="273"/>
      <c r="BL48" s="273"/>
      <c r="BM48" s="273"/>
      <c r="BN48" s="273"/>
      <c r="BO48" s="273"/>
      <c r="BP48" s="273"/>
      <c r="BQ48" s="273"/>
      <c r="BR48" s="273"/>
      <c r="BS48" s="273"/>
      <c r="BT48" s="273"/>
      <c r="BU48" s="273"/>
      <c r="BV48" s="273"/>
      <c r="BW48" s="273"/>
      <c r="BX48" s="273"/>
      <c r="BY48" s="273"/>
      <c r="BZ48" s="273"/>
      <c r="CA48" s="273"/>
      <c r="CB48" s="273"/>
      <c r="CC48" s="273"/>
      <c r="CD48" s="273"/>
      <c r="CE48" s="273"/>
      <c r="CF48" s="273"/>
      <c r="CG48" s="273"/>
      <c r="CH48" s="273"/>
      <c r="CI48" s="273"/>
      <c r="CJ48" s="273"/>
      <c r="CK48" s="273"/>
      <c r="CL48" s="273"/>
      <c r="CM48" s="273"/>
      <c r="CN48" s="273"/>
      <c r="CO48" s="273"/>
      <c r="CP48" s="273"/>
      <c r="CQ48" s="273"/>
      <c r="CR48" s="2168">
        <f>CR7-SUM(CJ7,CB7,BT7,BK7,BC7,AU7,AL7,AD7,V7,P7,J7,D7)</f>
        <v>0</v>
      </c>
      <c r="CS48" s="2169"/>
      <c r="CT48" s="2169"/>
      <c r="CW48" s="2370"/>
      <c r="CX48" s="2370"/>
      <c r="CY48" s="2370"/>
      <c r="CZ48" s="2370"/>
      <c r="DA48" s="2163"/>
      <c r="DB48" s="2166"/>
      <c r="DC48" s="2166"/>
      <c r="DF48" s="47"/>
      <c r="DX48" s="389">
        <f t="shared" si="9"/>
        <v>0</v>
      </c>
      <c r="DY48" s="389">
        <f t="shared" si="8"/>
        <v>0</v>
      </c>
      <c r="DZ48" s="389">
        <f t="shared" si="10"/>
        <v>0</v>
      </c>
    </row>
    <row r="49" spans="2:130" ht="12.75" customHeight="1">
      <c r="B49" s="1128"/>
      <c r="J49" s="2170"/>
      <c r="CJ49" s="2170"/>
      <c r="CR49" s="269"/>
      <c r="CS49" s="239"/>
      <c r="CT49" s="239"/>
      <c r="CZ49" s="277"/>
      <c r="DA49" s="145"/>
      <c r="DB49" s="240"/>
      <c r="DC49" s="240"/>
      <c r="DD49" s="277"/>
      <c r="DE49" s="240"/>
      <c r="DF49" s="245"/>
      <c r="DG49" s="245"/>
      <c r="DH49" s="240"/>
      <c r="DX49" s="389">
        <f t="shared" si="9"/>
        <v>0</v>
      </c>
      <c r="DY49" s="389">
        <f t="shared" si="8"/>
        <v>0</v>
      </c>
      <c r="DZ49" s="389">
        <f t="shared" si="10"/>
        <v>0</v>
      </c>
    </row>
    <row r="50" spans="2:130" ht="12.75" customHeight="1">
      <c r="B50" s="1128"/>
      <c r="CR50" s="239"/>
      <c r="CS50" s="239"/>
      <c r="CT50" s="239"/>
      <c r="CZ50" s="277"/>
      <c r="DA50" s="145"/>
      <c r="DB50" s="240"/>
      <c r="DC50" s="240"/>
      <c r="DD50" s="277"/>
      <c r="DE50" s="240"/>
      <c r="DF50" s="245"/>
      <c r="DG50" s="245"/>
      <c r="DH50" s="240"/>
      <c r="DX50" s="389">
        <f t="shared" si="9"/>
        <v>0</v>
      </c>
      <c r="DY50" s="389">
        <f t="shared" si="8"/>
        <v>0</v>
      </c>
      <c r="DZ50" s="389">
        <f t="shared" si="10"/>
        <v>0</v>
      </c>
    </row>
    <row r="51" spans="2:130" ht="12.75" customHeight="1">
      <c r="B51" s="1128"/>
      <c r="CR51" s="239"/>
      <c r="CS51" s="239"/>
      <c r="CT51" s="239"/>
      <c r="CZ51" s="277"/>
      <c r="DA51" s="145"/>
      <c r="DB51" s="240"/>
      <c r="DC51" s="240"/>
      <c r="DD51" s="277"/>
      <c r="DE51" s="240"/>
      <c r="DF51" s="245"/>
      <c r="DG51" s="245"/>
      <c r="DH51" s="240"/>
      <c r="DX51" s="389">
        <f t="shared" si="9"/>
        <v>0</v>
      </c>
      <c r="DY51" s="389">
        <f t="shared" si="8"/>
        <v>0</v>
      </c>
      <c r="DZ51" s="389">
        <f t="shared" si="10"/>
        <v>0</v>
      </c>
    </row>
    <row r="52" spans="2:130" ht="13">
      <c r="B52" s="1128"/>
      <c r="CR52" s="239"/>
      <c r="CS52" s="239"/>
      <c r="CT52" s="239"/>
      <c r="DA52" s="49"/>
      <c r="DF52" s="47"/>
      <c r="DX52" s="389">
        <f t="shared" si="9"/>
        <v>0</v>
      </c>
      <c r="DY52" s="389">
        <f t="shared" si="8"/>
        <v>0</v>
      </c>
      <c r="DZ52" s="389">
        <f t="shared" si="10"/>
        <v>0</v>
      </c>
    </row>
    <row r="53" spans="2:130" ht="13">
      <c r="CK53" s="239"/>
      <c r="CS53" s="239"/>
      <c r="CT53" s="239"/>
      <c r="DA53" s="49"/>
      <c r="DF53" s="47"/>
      <c r="DX53" s="389">
        <f t="shared" si="9"/>
        <v>0</v>
      </c>
      <c r="DY53" s="389">
        <f t="shared" si="8"/>
        <v>0</v>
      </c>
      <c r="DZ53" s="389">
        <f t="shared" si="10"/>
        <v>0</v>
      </c>
    </row>
    <row r="54" spans="2:130" ht="13">
      <c r="DA54" s="49"/>
      <c r="DF54" s="47"/>
      <c r="DX54" s="389">
        <f t="shared" si="9"/>
        <v>0</v>
      </c>
      <c r="DY54" s="389">
        <f t="shared" si="8"/>
        <v>0</v>
      </c>
      <c r="DZ54" s="389">
        <f t="shared" si="10"/>
        <v>0</v>
      </c>
    </row>
    <row r="55" spans="2:130" ht="13">
      <c r="DA55" s="49"/>
      <c r="DF55" s="47"/>
      <c r="DX55" s="389">
        <f t="shared" si="9"/>
        <v>0</v>
      </c>
      <c r="DY55" s="389">
        <f t="shared" si="8"/>
        <v>0</v>
      </c>
      <c r="DZ55" s="389">
        <f t="shared" si="10"/>
        <v>0</v>
      </c>
    </row>
    <row r="56" spans="2:130" ht="13">
      <c r="DA56" s="49"/>
      <c r="DF56" s="47"/>
      <c r="DX56" s="389">
        <f t="shared" si="9"/>
        <v>0</v>
      </c>
      <c r="DY56" s="389">
        <f t="shared" si="8"/>
        <v>0</v>
      </c>
      <c r="DZ56" s="389">
        <f t="shared" si="10"/>
        <v>0</v>
      </c>
    </row>
    <row r="57" spans="2:130" ht="13">
      <c r="DA57" s="49"/>
      <c r="DF57" s="47"/>
      <c r="DX57" s="389">
        <f t="shared" si="9"/>
        <v>0</v>
      </c>
      <c r="DY57" s="389">
        <f t="shared" si="8"/>
        <v>0</v>
      </c>
      <c r="DZ57" s="389">
        <f t="shared" si="10"/>
        <v>0</v>
      </c>
    </row>
    <row r="58" spans="2:130" ht="13">
      <c r="DA58" s="49"/>
      <c r="DF58" s="47"/>
      <c r="DX58" s="389">
        <f t="shared" si="9"/>
        <v>0</v>
      </c>
      <c r="DY58" s="389">
        <f t="shared" si="8"/>
        <v>0</v>
      </c>
      <c r="DZ58" s="389">
        <f t="shared" si="10"/>
        <v>0</v>
      </c>
    </row>
    <row r="59" spans="2:130" ht="13">
      <c r="CR59" s="46"/>
      <c r="DA59" s="49"/>
      <c r="DF59" s="47"/>
      <c r="DX59" s="389">
        <f t="shared" si="9"/>
        <v>0</v>
      </c>
      <c r="DY59" s="389">
        <f t="shared" si="8"/>
        <v>0</v>
      </c>
      <c r="DZ59" s="389">
        <f t="shared" si="10"/>
        <v>0</v>
      </c>
    </row>
    <row r="60" spans="2:130" ht="13">
      <c r="DX60" s="389">
        <f t="shared" si="9"/>
        <v>0</v>
      </c>
      <c r="DY60" s="389">
        <f t="shared" si="8"/>
        <v>0</v>
      </c>
      <c r="DZ60" s="389">
        <f t="shared" si="10"/>
        <v>0</v>
      </c>
    </row>
    <row r="61" spans="2:130" ht="13">
      <c r="DX61" s="389">
        <f t="shared" si="9"/>
        <v>0</v>
      </c>
      <c r="DY61" s="389">
        <f t="shared" si="8"/>
        <v>0</v>
      </c>
      <c r="DZ61" s="389">
        <f t="shared" si="10"/>
        <v>0</v>
      </c>
    </row>
    <row r="62" spans="2:130" ht="13">
      <c r="DX62" s="389">
        <f t="shared" si="9"/>
        <v>0</v>
      </c>
      <c r="DY62" s="389">
        <f t="shared" si="8"/>
        <v>0</v>
      </c>
      <c r="DZ62" s="389">
        <f t="shared" si="10"/>
        <v>0</v>
      </c>
    </row>
    <row r="63" spans="2:130" ht="13">
      <c r="DX63" s="389">
        <f t="shared" si="9"/>
        <v>0</v>
      </c>
      <c r="DY63" s="389">
        <f t="shared" si="8"/>
        <v>0</v>
      </c>
      <c r="DZ63" s="389">
        <f t="shared" si="10"/>
        <v>0</v>
      </c>
    </row>
    <row r="64" spans="2:130" ht="13">
      <c r="DX64" s="389">
        <f t="shared" si="9"/>
        <v>0</v>
      </c>
      <c r="DY64" s="389">
        <f t="shared" si="8"/>
        <v>0</v>
      </c>
      <c r="DZ64" s="389">
        <f t="shared" si="10"/>
        <v>0</v>
      </c>
    </row>
    <row r="65" spans="128:130" ht="13">
      <c r="DX65" s="389">
        <f t="shared" si="9"/>
        <v>0</v>
      </c>
      <c r="DY65" s="389">
        <f t="shared" si="8"/>
        <v>0</v>
      </c>
      <c r="DZ65" s="389">
        <f t="shared" si="10"/>
        <v>0</v>
      </c>
    </row>
    <row r="66" spans="128:130" ht="13">
      <c r="DX66" s="389">
        <f t="shared" si="9"/>
        <v>0</v>
      </c>
      <c r="DY66" s="389">
        <f t="shared" si="8"/>
        <v>0</v>
      </c>
      <c r="DZ66" s="389">
        <f t="shared" si="10"/>
        <v>0</v>
      </c>
    </row>
    <row r="67" spans="128:130" ht="13">
      <c r="DX67" s="389">
        <f t="shared" si="9"/>
        <v>0</v>
      </c>
      <c r="DY67" s="389">
        <f t="shared" si="8"/>
        <v>0</v>
      </c>
      <c r="DZ67" s="389">
        <f t="shared" si="10"/>
        <v>0</v>
      </c>
    </row>
    <row r="68" spans="128:130" ht="13">
      <c r="DX68" s="389">
        <f t="shared" si="9"/>
        <v>0</v>
      </c>
      <c r="DY68" s="389">
        <f t="shared" si="8"/>
        <v>0</v>
      </c>
      <c r="DZ68" s="389">
        <f t="shared" si="10"/>
        <v>0</v>
      </c>
    </row>
    <row r="69" spans="128:130" ht="13">
      <c r="DX69" s="389">
        <f t="shared" si="9"/>
        <v>0</v>
      </c>
      <c r="DY69" s="389">
        <f t="shared" si="8"/>
        <v>0</v>
      </c>
      <c r="DZ69" s="389">
        <f t="shared" si="10"/>
        <v>0</v>
      </c>
    </row>
    <row r="70" spans="128:130" ht="13">
      <c r="DX70" s="389">
        <f t="shared" si="9"/>
        <v>0</v>
      </c>
      <c r="DY70" s="389">
        <f t="shared" si="8"/>
        <v>0</v>
      </c>
      <c r="DZ70" s="389">
        <f t="shared" si="10"/>
        <v>0</v>
      </c>
    </row>
    <row r="71" spans="128:130" ht="13">
      <c r="DX71" s="389">
        <f t="shared" si="9"/>
        <v>0</v>
      </c>
      <c r="DY71" s="389">
        <f t="shared" si="8"/>
        <v>0</v>
      </c>
      <c r="DZ71" s="389">
        <f t="shared" si="10"/>
        <v>0</v>
      </c>
    </row>
    <row r="72" spans="128:130" ht="13">
      <c r="DX72" s="389">
        <f t="shared" si="9"/>
        <v>0</v>
      </c>
      <c r="DY72" s="389">
        <f t="shared" ref="DY72:DY103" si="11">(CT72-DC72)*10^6</f>
        <v>0</v>
      </c>
      <c r="DZ72" s="389">
        <f t="shared" si="10"/>
        <v>0</v>
      </c>
    </row>
    <row r="73" spans="128:130" ht="13">
      <c r="DX73" s="389">
        <f t="shared" ref="DX73:DX104" si="12">(CS73-CZ73)*10^6</f>
        <v>0</v>
      </c>
      <c r="DY73" s="389">
        <f t="shared" si="11"/>
        <v>0</v>
      </c>
      <c r="DZ73" s="389">
        <f t="shared" ref="DZ73:DZ104" si="13">(CW73-DD73)*10^6</f>
        <v>0</v>
      </c>
    </row>
    <row r="74" spans="128:130" ht="13">
      <c r="DX74" s="389">
        <f t="shared" si="12"/>
        <v>0</v>
      </c>
      <c r="DY74" s="389">
        <f t="shared" si="11"/>
        <v>0</v>
      </c>
      <c r="DZ74" s="389">
        <f t="shared" si="13"/>
        <v>0</v>
      </c>
    </row>
    <row r="75" spans="128:130" ht="13">
      <c r="DX75" s="389">
        <f t="shared" si="12"/>
        <v>0</v>
      </c>
      <c r="DY75" s="389">
        <f t="shared" si="11"/>
        <v>0</v>
      </c>
      <c r="DZ75" s="389">
        <f t="shared" si="13"/>
        <v>0</v>
      </c>
    </row>
    <row r="76" spans="128:130" ht="13">
      <c r="DX76" s="389">
        <f t="shared" si="12"/>
        <v>0</v>
      </c>
      <c r="DY76" s="389">
        <f t="shared" si="11"/>
        <v>0</v>
      </c>
      <c r="DZ76" s="389">
        <f t="shared" si="13"/>
        <v>0</v>
      </c>
    </row>
    <row r="77" spans="128:130" ht="13">
      <c r="DX77" s="389">
        <f t="shared" si="12"/>
        <v>0</v>
      </c>
      <c r="DY77" s="389">
        <f t="shared" si="11"/>
        <v>0</v>
      </c>
      <c r="DZ77" s="389">
        <f t="shared" si="13"/>
        <v>0</v>
      </c>
    </row>
    <row r="78" spans="128:130" ht="13">
      <c r="DX78" s="389">
        <f t="shared" si="12"/>
        <v>0</v>
      </c>
      <c r="DY78" s="389">
        <f t="shared" si="11"/>
        <v>0</v>
      </c>
      <c r="DZ78" s="389">
        <f t="shared" si="13"/>
        <v>0</v>
      </c>
    </row>
    <row r="79" spans="128:130" ht="13">
      <c r="DX79" s="389">
        <f t="shared" si="12"/>
        <v>0</v>
      </c>
      <c r="DY79" s="389">
        <f t="shared" si="11"/>
        <v>0</v>
      </c>
      <c r="DZ79" s="389">
        <f t="shared" si="13"/>
        <v>0</v>
      </c>
    </row>
    <row r="80" spans="128:130" ht="13">
      <c r="DX80" s="389">
        <f t="shared" si="12"/>
        <v>0</v>
      </c>
      <c r="DY80" s="389">
        <f t="shared" si="11"/>
        <v>0</v>
      </c>
      <c r="DZ80" s="389">
        <f t="shared" si="13"/>
        <v>0</v>
      </c>
    </row>
    <row r="81" spans="128:130" ht="13">
      <c r="DX81" s="389">
        <f t="shared" si="12"/>
        <v>0</v>
      </c>
      <c r="DY81" s="389">
        <f t="shared" si="11"/>
        <v>0</v>
      </c>
      <c r="DZ81" s="389">
        <f t="shared" si="13"/>
        <v>0</v>
      </c>
    </row>
    <row r="82" spans="128:130" ht="13">
      <c r="DX82" s="389">
        <f t="shared" si="12"/>
        <v>0</v>
      </c>
      <c r="DY82" s="389">
        <f t="shared" si="11"/>
        <v>0</v>
      </c>
      <c r="DZ82" s="389">
        <f t="shared" si="13"/>
        <v>0</v>
      </c>
    </row>
    <row r="83" spans="128:130" ht="13">
      <c r="DX83" s="389">
        <f t="shared" si="12"/>
        <v>0</v>
      </c>
      <c r="DY83" s="389">
        <f t="shared" si="11"/>
        <v>0</v>
      </c>
      <c r="DZ83" s="389">
        <f t="shared" si="13"/>
        <v>0</v>
      </c>
    </row>
    <row r="84" spans="128:130" ht="13">
      <c r="DX84" s="389">
        <f t="shared" si="12"/>
        <v>0</v>
      </c>
      <c r="DY84" s="389">
        <f t="shared" si="11"/>
        <v>0</v>
      </c>
      <c r="DZ84" s="389">
        <f t="shared" si="13"/>
        <v>0</v>
      </c>
    </row>
    <row r="85" spans="128:130" ht="13">
      <c r="DX85" s="389">
        <f t="shared" si="12"/>
        <v>0</v>
      </c>
      <c r="DY85" s="389">
        <f t="shared" si="11"/>
        <v>0</v>
      </c>
      <c r="DZ85" s="389">
        <f t="shared" si="13"/>
        <v>0</v>
      </c>
    </row>
    <row r="86" spans="128:130" ht="13">
      <c r="DX86" s="389">
        <f t="shared" si="12"/>
        <v>0</v>
      </c>
      <c r="DY86" s="389">
        <f t="shared" si="11"/>
        <v>0</v>
      </c>
      <c r="DZ86" s="389">
        <f t="shared" si="13"/>
        <v>0</v>
      </c>
    </row>
    <row r="87" spans="128:130" ht="13">
      <c r="DX87" s="389">
        <f t="shared" si="12"/>
        <v>0</v>
      </c>
      <c r="DY87" s="389">
        <f t="shared" si="11"/>
        <v>0</v>
      </c>
      <c r="DZ87" s="389">
        <f t="shared" si="13"/>
        <v>0</v>
      </c>
    </row>
    <row r="88" spans="128:130" ht="13">
      <c r="DX88" s="389">
        <f t="shared" si="12"/>
        <v>0</v>
      </c>
      <c r="DY88" s="389">
        <f t="shared" si="11"/>
        <v>0</v>
      </c>
      <c r="DZ88" s="389">
        <f t="shared" si="13"/>
        <v>0</v>
      </c>
    </row>
    <row r="89" spans="128:130" ht="13">
      <c r="DX89" s="389">
        <f t="shared" si="12"/>
        <v>0</v>
      </c>
      <c r="DY89" s="389">
        <f t="shared" si="11"/>
        <v>0</v>
      </c>
      <c r="DZ89" s="389">
        <f t="shared" si="13"/>
        <v>0</v>
      </c>
    </row>
    <row r="90" spans="128:130" ht="13">
      <c r="DX90" s="389">
        <f t="shared" si="12"/>
        <v>0</v>
      </c>
      <c r="DY90" s="389">
        <f t="shared" si="11"/>
        <v>0</v>
      </c>
      <c r="DZ90" s="389">
        <f t="shared" si="13"/>
        <v>0</v>
      </c>
    </row>
    <row r="91" spans="128:130" ht="13">
      <c r="DX91" s="389">
        <f t="shared" si="12"/>
        <v>0</v>
      </c>
      <c r="DY91" s="389">
        <f t="shared" si="11"/>
        <v>0</v>
      </c>
      <c r="DZ91" s="389">
        <f t="shared" si="13"/>
        <v>0</v>
      </c>
    </row>
    <row r="92" spans="128:130" ht="13">
      <c r="DX92" s="389">
        <f t="shared" si="12"/>
        <v>0</v>
      </c>
      <c r="DY92" s="389">
        <f t="shared" si="11"/>
        <v>0</v>
      </c>
      <c r="DZ92" s="389">
        <f t="shared" si="13"/>
        <v>0</v>
      </c>
    </row>
    <row r="93" spans="128:130" ht="13">
      <c r="DX93" s="389">
        <f t="shared" si="12"/>
        <v>0</v>
      </c>
      <c r="DY93" s="389">
        <f t="shared" si="11"/>
        <v>0</v>
      </c>
      <c r="DZ93" s="389">
        <f t="shared" si="13"/>
        <v>0</v>
      </c>
    </row>
    <row r="94" spans="128:130" ht="13">
      <c r="DX94" s="389">
        <f t="shared" si="12"/>
        <v>0</v>
      </c>
      <c r="DY94" s="389">
        <f t="shared" si="11"/>
        <v>0</v>
      </c>
      <c r="DZ94" s="389">
        <f t="shared" si="13"/>
        <v>0</v>
      </c>
    </row>
    <row r="95" spans="128:130" ht="13">
      <c r="DX95" s="389">
        <f t="shared" si="12"/>
        <v>0</v>
      </c>
      <c r="DY95" s="389">
        <f t="shared" si="11"/>
        <v>0</v>
      </c>
      <c r="DZ95" s="389">
        <f t="shared" si="13"/>
        <v>0</v>
      </c>
    </row>
    <row r="96" spans="128:130" ht="13">
      <c r="DX96" s="389">
        <f t="shared" si="12"/>
        <v>0</v>
      </c>
      <c r="DY96" s="389">
        <f t="shared" si="11"/>
        <v>0</v>
      </c>
      <c r="DZ96" s="389">
        <f t="shared" si="13"/>
        <v>0</v>
      </c>
    </row>
    <row r="97" spans="128:130" ht="13">
      <c r="DX97" s="389">
        <f t="shared" si="12"/>
        <v>0</v>
      </c>
      <c r="DY97" s="389">
        <f t="shared" si="11"/>
        <v>0</v>
      </c>
      <c r="DZ97" s="389">
        <f t="shared" si="13"/>
        <v>0</v>
      </c>
    </row>
    <row r="98" spans="128:130" ht="13">
      <c r="DX98" s="389">
        <f t="shared" si="12"/>
        <v>0</v>
      </c>
      <c r="DY98" s="389">
        <f t="shared" si="11"/>
        <v>0</v>
      </c>
      <c r="DZ98" s="389">
        <f t="shared" si="13"/>
        <v>0</v>
      </c>
    </row>
    <row r="99" spans="128:130" ht="13">
      <c r="DX99" s="389">
        <f t="shared" si="12"/>
        <v>0</v>
      </c>
      <c r="DY99" s="389">
        <f t="shared" si="11"/>
        <v>0</v>
      </c>
      <c r="DZ99" s="389">
        <f t="shared" si="13"/>
        <v>0</v>
      </c>
    </row>
    <row r="100" spans="128:130" ht="13">
      <c r="DX100" s="389">
        <f t="shared" si="12"/>
        <v>0</v>
      </c>
      <c r="DY100" s="389">
        <f t="shared" si="11"/>
        <v>0</v>
      </c>
      <c r="DZ100" s="389">
        <f t="shared" si="13"/>
        <v>0</v>
      </c>
    </row>
    <row r="101" spans="128:130" ht="13">
      <c r="DX101" s="389">
        <f t="shared" si="12"/>
        <v>0</v>
      </c>
      <c r="DY101" s="389">
        <f t="shared" si="11"/>
        <v>0</v>
      </c>
      <c r="DZ101" s="389">
        <f t="shared" si="13"/>
        <v>0</v>
      </c>
    </row>
    <row r="102" spans="128:130" ht="13">
      <c r="DX102" s="389">
        <f t="shared" si="12"/>
        <v>0</v>
      </c>
      <c r="DY102" s="389">
        <f t="shared" si="11"/>
        <v>0</v>
      </c>
      <c r="DZ102" s="389">
        <f t="shared" si="13"/>
        <v>0</v>
      </c>
    </row>
    <row r="103" spans="128:130" ht="13">
      <c r="DX103" s="389">
        <f t="shared" si="12"/>
        <v>0</v>
      </c>
      <c r="DY103" s="389">
        <f t="shared" si="11"/>
        <v>0</v>
      </c>
      <c r="DZ103" s="389">
        <f t="shared" si="13"/>
        <v>0</v>
      </c>
    </row>
    <row r="104" spans="128:130" ht="13">
      <c r="DX104" s="389">
        <f t="shared" si="12"/>
        <v>0</v>
      </c>
      <c r="DY104" s="389">
        <f t="shared" ref="DY104:DY135" si="14">(CT104-DC104)*10^6</f>
        <v>0</v>
      </c>
      <c r="DZ104" s="389">
        <f t="shared" si="13"/>
        <v>0</v>
      </c>
    </row>
    <row r="105" spans="128:130" ht="13">
      <c r="DX105" s="389">
        <f t="shared" ref="DX105:DX136" si="15">(CS105-CZ105)*10^6</f>
        <v>0</v>
      </c>
      <c r="DY105" s="389">
        <f t="shared" si="14"/>
        <v>0</v>
      </c>
      <c r="DZ105" s="389">
        <f t="shared" ref="DZ105:DZ136" si="16">(CW105-DD105)*10^6</f>
        <v>0</v>
      </c>
    </row>
    <row r="106" spans="128:130" ht="13">
      <c r="DX106" s="389">
        <f t="shared" si="15"/>
        <v>0</v>
      </c>
      <c r="DY106" s="389">
        <f t="shared" si="14"/>
        <v>0</v>
      </c>
      <c r="DZ106" s="389">
        <f t="shared" si="16"/>
        <v>0</v>
      </c>
    </row>
    <row r="107" spans="128:130" ht="13">
      <c r="DX107" s="389">
        <f t="shared" si="15"/>
        <v>0</v>
      </c>
      <c r="DY107" s="389">
        <f t="shared" si="14"/>
        <v>0</v>
      </c>
      <c r="DZ107" s="389">
        <f t="shared" si="16"/>
        <v>0</v>
      </c>
    </row>
    <row r="108" spans="128:130" ht="13">
      <c r="DX108" s="389">
        <f t="shared" si="15"/>
        <v>0</v>
      </c>
      <c r="DY108" s="389">
        <f t="shared" si="14"/>
        <v>0</v>
      </c>
      <c r="DZ108" s="389">
        <f t="shared" si="16"/>
        <v>0</v>
      </c>
    </row>
    <row r="109" spans="128:130" ht="13">
      <c r="DX109" s="389">
        <f t="shared" si="15"/>
        <v>0</v>
      </c>
      <c r="DY109" s="389">
        <f t="shared" si="14"/>
        <v>0</v>
      </c>
      <c r="DZ109" s="389">
        <f t="shared" si="16"/>
        <v>0</v>
      </c>
    </row>
    <row r="110" spans="128:130" ht="13">
      <c r="DX110" s="389">
        <f t="shared" si="15"/>
        <v>0</v>
      </c>
      <c r="DY110" s="389">
        <f t="shared" si="14"/>
        <v>0</v>
      </c>
      <c r="DZ110" s="389">
        <f t="shared" si="16"/>
        <v>0</v>
      </c>
    </row>
    <row r="111" spans="128:130" ht="13">
      <c r="DX111" s="389">
        <f t="shared" si="15"/>
        <v>0</v>
      </c>
      <c r="DY111" s="389">
        <f t="shared" si="14"/>
        <v>0</v>
      </c>
      <c r="DZ111" s="389">
        <f t="shared" si="16"/>
        <v>0</v>
      </c>
    </row>
    <row r="112" spans="128:130" ht="13">
      <c r="DX112" s="389">
        <f t="shared" si="15"/>
        <v>0</v>
      </c>
      <c r="DY112" s="389">
        <f t="shared" si="14"/>
        <v>0</v>
      </c>
      <c r="DZ112" s="389">
        <f t="shared" si="16"/>
        <v>0</v>
      </c>
    </row>
    <row r="113" spans="128:130" ht="13">
      <c r="DX113" s="389">
        <f t="shared" si="15"/>
        <v>0</v>
      </c>
      <c r="DY113" s="389">
        <f t="shared" si="14"/>
        <v>0</v>
      </c>
      <c r="DZ113" s="389">
        <f t="shared" si="16"/>
        <v>0</v>
      </c>
    </row>
    <row r="114" spans="128:130" ht="13">
      <c r="DX114" s="389">
        <f t="shared" si="15"/>
        <v>0</v>
      </c>
      <c r="DY114" s="389">
        <f t="shared" si="14"/>
        <v>0</v>
      </c>
      <c r="DZ114" s="389">
        <f t="shared" si="16"/>
        <v>0</v>
      </c>
    </row>
    <row r="115" spans="128:130" ht="13">
      <c r="DX115" s="389">
        <f t="shared" si="15"/>
        <v>0</v>
      </c>
      <c r="DY115" s="389">
        <f t="shared" si="14"/>
        <v>0</v>
      </c>
      <c r="DZ115" s="389">
        <f t="shared" si="16"/>
        <v>0</v>
      </c>
    </row>
    <row r="116" spans="128:130" ht="13">
      <c r="DX116" s="389">
        <f t="shared" si="15"/>
        <v>0</v>
      </c>
      <c r="DY116" s="389">
        <f t="shared" si="14"/>
        <v>0</v>
      </c>
      <c r="DZ116" s="389">
        <f t="shared" si="16"/>
        <v>0</v>
      </c>
    </row>
    <row r="117" spans="128:130" ht="13">
      <c r="DX117" s="389">
        <f t="shared" si="15"/>
        <v>0</v>
      </c>
      <c r="DY117" s="389">
        <f t="shared" si="14"/>
        <v>0</v>
      </c>
      <c r="DZ117" s="389">
        <f t="shared" si="16"/>
        <v>0</v>
      </c>
    </row>
    <row r="118" spans="128:130" ht="13">
      <c r="DX118" s="389">
        <f t="shared" si="15"/>
        <v>0</v>
      </c>
      <c r="DY118" s="389">
        <f t="shared" si="14"/>
        <v>0</v>
      </c>
      <c r="DZ118" s="389">
        <f t="shared" si="16"/>
        <v>0</v>
      </c>
    </row>
    <row r="119" spans="128:130" ht="13">
      <c r="DX119" s="389">
        <f t="shared" si="15"/>
        <v>0</v>
      </c>
      <c r="DY119" s="389">
        <f t="shared" si="14"/>
        <v>0</v>
      </c>
      <c r="DZ119" s="389">
        <f t="shared" si="16"/>
        <v>0</v>
      </c>
    </row>
    <row r="120" spans="128:130" ht="13">
      <c r="DX120" s="389">
        <f t="shared" si="15"/>
        <v>0</v>
      </c>
      <c r="DY120" s="389">
        <f t="shared" si="14"/>
        <v>0</v>
      </c>
      <c r="DZ120" s="389">
        <f t="shared" si="16"/>
        <v>0</v>
      </c>
    </row>
    <row r="121" spans="128:130" ht="13">
      <c r="DX121" s="389">
        <f t="shared" si="15"/>
        <v>0</v>
      </c>
      <c r="DY121" s="389">
        <f t="shared" si="14"/>
        <v>0</v>
      </c>
      <c r="DZ121" s="389">
        <f t="shared" si="16"/>
        <v>0</v>
      </c>
    </row>
    <row r="122" spans="128:130" ht="13">
      <c r="DX122" s="389">
        <f t="shared" si="15"/>
        <v>0</v>
      </c>
      <c r="DY122" s="389">
        <f t="shared" si="14"/>
        <v>0</v>
      </c>
      <c r="DZ122" s="389">
        <f t="shared" si="16"/>
        <v>0</v>
      </c>
    </row>
    <row r="123" spans="128:130" ht="13">
      <c r="DX123" s="389">
        <f t="shared" si="15"/>
        <v>0</v>
      </c>
      <c r="DY123" s="389">
        <f t="shared" si="14"/>
        <v>0</v>
      </c>
      <c r="DZ123" s="389">
        <f t="shared" si="16"/>
        <v>0</v>
      </c>
    </row>
    <row r="124" spans="128:130" ht="13">
      <c r="DX124" s="389">
        <f t="shared" si="15"/>
        <v>0</v>
      </c>
      <c r="DY124" s="389">
        <f t="shared" si="14"/>
        <v>0</v>
      </c>
      <c r="DZ124" s="389">
        <f t="shared" si="16"/>
        <v>0</v>
      </c>
    </row>
    <row r="125" spans="128:130" ht="13">
      <c r="DX125" s="389">
        <f t="shared" si="15"/>
        <v>0</v>
      </c>
      <c r="DY125" s="389">
        <f t="shared" si="14"/>
        <v>0</v>
      </c>
      <c r="DZ125" s="389">
        <f t="shared" si="16"/>
        <v>0</v>
      </c>
    </row>
    <row r="126" spans="128:130" ht="13">
      <c r="DX126" s="389">
        <f t="shared" si="15"/>
        <v>0</v>
      </c>
      <c r="DY126" s="389">
        <f t="shared" si="14"/>
        <v>0</v>
      </c>
      <c r="DZ126" s="389">
        <f t="shared" si="16"/>
        <v>0</v>
      </c>
    </row>
    <row r="127" spans="128:130" ht="13">
      <c r="DX127" s="389">
        <f t="shared" si="15"/>
        <v>0</v>
      </c>
      <c r="DY127" s="389">
        <f t="shared" si="14"/>
        <v>0</v>
      </c>
      <c r="DZ127" s="389">
        <f t="shared" si="16"/>
        <v>0</v>
      </c>
    </row>
    <row r="128" spans="128:130" ht="13">
      <c r="DX128" s="389">
        <f t="shared" si="15"/>
        <v>0</v>
      </c>
      <c r="DY128" s="389">
        <f t="shared" si="14"/>
        <v>0</v>
      </c>
      <c r="DZ128" s="389">
        <f t="shared" si="16"/>
        <v>0</v>
      </c>
    </row>
    <row r="129" spans="128:130" ht="13">
      <c r="DX129" s="389">
        <f t="shared" si="15"/>
        <v>0</v>
      </c>
      <c r="DY129" s="389">
        <f t="shared" si="14"/>
        <v>0</v>
      </c>
      <c r="DZ129" s="389">
        <f t="shared" si="16"/>
        <v>0</v>
      </c>
    </row>
    <row r="130" spans="128:130" ht="13">
      <c r="DX130" s="389">
        <f t="shared" si="15"/>
        <v>0</v>
      </c>
      <c r="DY130" s="389">
        <f t="shared" si="14"/>
        <v>0</v>
      </c>
      <c r="DZ130" s="389">
        <f t="shared" si="16"/>
        <v>0</v>
      </c>
    </row>
    <row r="131" spans="128:130" ht="13">
      <c r="DX131" s="389">
        <f t="shared" si="15"/>
        <v>0</v>
      </c>
      <c r="DY131" s="389">
        <f t="shared" si="14"/>
        <v>0</v>
      </c>
      <c r="DZ131" s="389">
        <f t="shared" si="16"/>
        <v>0</v>
      </c>
    </row>
    <row r="132" spans="128:130" ht="13">
      <c r="DX132" s="389">
        <f t="shared" si="15"/>
        <v>0</v>
      </c>
      <c r="DY132" s="389">
        <f t="shared" si="14"/>
        <v>0</v>
      </c>
      <c r="DZ132" s="389">
        <f t="shared" si="16"/>
        <v>0</v>
      </c>
    </row>
    <row r="133" spans="128:130" ht="13">
      <c r="DX133" s="389">
        <f t="shared" si="15"/>
        <v>0</v>
      </c>
      <c r="DY133" s="389">
        <f t="shared" si="14"/>
        <v>0</v>
      </c>
      <c r="DZ133" s="389">
        <f t="shared" si="16"/>
        <v>0</v>
      </c>
    </row>
    <row r="134" spans="128:130" ht="13">
      <c r="DX134" s="389">
        <f t="shared" si="15"/>
        <v>0</v>
      </c>
      <c r="DY134" s="389">
        <f t="shared" si="14"/>
        <v>0</v>
      </c>
      <c r="DZ134" s="389">
        <f t="shared" si="16"/>
        <v>0</v>
      </c>
    </row>
    <row r="135" spans="128:130" ht="13">
      <c r="DX135" s="389">
        <f t="shared" si="15"/>
        <v>0</v>
      </c>
      <c r="DY135" s="389">
        <f t="shared" si="14"/>
        <v>0</v>
      </c>
      <c r="DZ135" s="389">
        <f t="shared" si="16"/>
        <v>0</v>
      </c>
    </row>
    <row r="136" spans="128:130" ht="13">
      <c r="DX136" s="389">
        <f t="shared" si="15"/>
        <v>0</v>
      </c>
      <c r="DY136" s="389">
        <f t="shared" ref="DY136:DY167" si="17">(CT136-DC136)*10^6</f>
        <v>0</v>
      </c>
      <c r="DZ136" s="389">
        <f t="shared" si="16"/>
        <v>0</v>
      </c>
    </row>
    <row r="137" spans="128:130" ht="13">
      <c r="DX137" s="389">
        <f t="shared" ref="DX137:DX168" si="18">(CS137-CZ137)*10^6</f>
        <v>0</v>
      </c>
      <c r="DY137" s="389">
        <f t="shared" si="17"/>
        <v>0</v>
      </c>
      <c r="DZ137" s="389">
        <f t="shared" ref="DZ137:DZ168" si="19">(CW137-DD137)*10^6</f>
        <v>0</v>
      </c>
    </row>
    <row r="138" spans="128:130" ht="13">
      <c r="DX138" s="389">
        <f t="shared" si="18"/>
        <v>0</v>
      </c>
      <c r="DY138" s="389">
        <f t="shared" si="17"/>
        <v>0</v>
      </c>
      <c r="DZ138" s="389">
        <f t="shared" si="19"/>
        <v>0</v>
      </c>
    </row>
    <row r="139" spans="128:130" ht="13">
      <c r="DX139" s="389">
        <f t="shared" si="18"/>
        <v>0</v>
      </c>
      <c r="DY139" s="389">
        <f t="shared" si="17"/>
        <v>0</v>
      </c>
      <c r="DZ139" s="389">
        <f t="shared" si="19"/>
        <v>0</v>
      </c>
    </row>
    <row r="140" spans="128:130" ht="13">
      <c r="DX140" s="389">
        <f t="shared" si="18"/>
        <v>0</v>
      </c>
      <c r="DY140" s="389">
        <f t="shared" si="17"/>
        <v>0</v>
      </c>
      <c r="DZ140" s="389">
        <f t="shared" si="19"/>
        <v>0</v>
      </c>
    </row>
    <row r="141" spans="128:130" ht="13">
      <c r="DX141" s="389">
        <f t="shared" si="18"/>
        <v>0</v>
      </c>
      <c r="DY141" s="389">
        <f t="shared" si="17"/>
        <v>0</v>
      </c>
      <c r="DZ141" s="389">
        <f t="shared" si="19"/>
        <v>0</v>
      </c>
    </row>
    <row r="142" spans="128:130" ht="13">
      <c r="DX142" s="389">
        <f t="shared" si="18"/>
        <v>0</v>
      </c>
      <c r="DY142" s="389">
        <f t="shared" si="17"/>
        <v>0</v>
      </c>
      <c r="DZ142" s="389">
        <f t="shared" si="19"/>
        <v>0</v>
      </c>
    </row>
    <row r="143" spans="128:130" ht="13">
      <c r="DX143" s="389">
        <f t="shared" si="18"/>
        <v>0</v>
      </c>
      <c r="DY143" s="389">
        <f t="shared" si="17"/>
        <v>0</v>
      </c>
      <c r="DZ143" s="389">
        <f t="shared" si="19"/>
        <v>0</v>
      </c>
    </row>
    <row r="144" spans="128:130" ht="13">
      <c r="DX144" s="389">
        <f t="shared" si="18"/>
        <v>0</v>
      </c>
      <c r="DY144" s="389">
        <f t="shared" si="17"/>
        <v>0</v>
      </c>
      <c r="DZ144" s="389">
        <f t="shared" si="19"/>
        <v>0</v>
      </c>
    </row>
    <row r="145" spans="128:130" ht="13">
      <c r="DX145" s="389">
        <f t="shared" si="18"/>
        <v>0</v>
      </c>
      <c r="DY145" s="389">
        <f t="shared" si="17"/>
        <v>0</v>
      </c>
      <c r="DZ145" s="389">
        <f t="shared" si="19"/>
        <v>0</v>
      </c>
    </row>
    <row r="146" spans="128:130" ht="13">
      <c r="DX146" s="389">
        <f t="shared" si="18"/>
        <v>0</v>
      </c>
      <c r="DY146" s="389">
        <f t="shared" si="17"/>
        <v>0</v>
      </c>
      <c r="DZ146" s="389">
        <f t="shared" si="19"/>
        <v>0</v>
      </c>
    </row>
    <row r="147" spans="128:130" ht="13">
      <c r="DX147" s="389">
        <f t="shared" si="18"/>
        <v>0</v>
      </c>
      <c r="DY147" s="389">
        <f t="shared" si="17"/>
        <v>0</v>
      </c>
      <c r="DZ147" s="389">
        <f t="shared" si="19"/>
        <v>0</v>
      </c>
    </row>
    <row r="148" spans="128:130" ht="13">
      <c r="DX148" s="389">
        <f t="shared" si="18"/>
        <v>0</v>
      </c>
      <c r="DY148" s="389">
        <f t="shared" si="17"/>
        <v>0</v>
      </c>
      <c r="DZ148" s="389">
        <f t="shared" si="19"/>
        <v>0</v>
      </c>
    </row>
    <row r="149" spans="128:130" ht="13">
      <c r="DX149" s="389">
        <f t="shared" si="18"/>
        <v>0</v>
      </c>
      <c r="DY149" s="389">
        <f t="shared" si="17"/>
        <v>0</v>
      </c>
      <c r="DZ149" s="389">
        <f t="shared" si="19"/>
        <v>0</v>
      </c>
    </row>
    <row r="150" spans="128:130" ht="13">
      <c r="DX150" s="389">
        <f t="shared" si="18"/>
        <v>0</v>
      </c>
      <c r="DY150" s="389">
        <f t="shared" si="17"/>
        <v>0</v>
      </c>
      <c r="DZ150" s="389">
        <f t="shared" si="19"/>
        <v>0</v>
      </c>
    </row>
    <row r="151" spans="128:130" ht="13">
      <c r="DX151" s="389">
        <f t="shared" si="18"/>
        <v>0</v>
      </c>
      <c r="DY151" s="389">
        <f t="shared" si="17"/>
        <v>0</v>
      </c>
      <c r="DZ151" s="389">
        <f t="shared" si="19"/>
        <v>0</v>
      </c>
    </row>
    <row r="152" spans="128:130" ht="13">
      <c r="DX152" s="389">
        <f t="shared" si="18"/>
        <v>0</v>
      </c>
      <c r="DY152" s="389">
        <f t="shared" si="17"/>
        <v>0</v>
      </c>
      <c r="DZ152" s="389">
        <f t="shared" si="19"/>
        <v>0</v>
      </c>
    </row>
    <row r="153" spans="128:130" ht="13">
      <c r="DX153" s="389">
        <f t="shared" si="18"/>
        <v>0</v>
      </c>
      <c r="DY153" s="389">
        <f t="shared" si="17"/>
        <v>0</v>
      </c>
      <c r="DZ153" s="389">
        <f t="shared" si="19"/>
        <v>0</v>
      </c>
    </row>
    <row r="154" spans="128:130" ht="13">
      <c r="DX154" s="389">
        <f t="shared" si="18"/>
        <v>0</v>
      </c>
      <c r="DY154" s="389">
        <f t="shared" si="17"/>
        <v>0</v>
      </c>
      <c r="DZ154" s="389">
        <f t="shared" si="19"/>
        <v>0</v>
      </c>
    </row>
    <row r="155" spans="128:130" ht="13">
      <c r="DX155" s="389">
        <f t="shared" si="18"/>
        <v>0</v>
      </c>
      <c r="DY155" s="389">
        <f t="shared" si="17"/>
        <v>0</v>
      </c>
      <c r="DZ155" s="389">
        <f t="shared" si="19"/>
        <v>0</v>
      </c>
    </row>
    <row r="156" spans="128:130" ht="13">
      <c r="DX156" s="389">
        <f t="shared" si="18"/>
        <v>0</v>
      </c>
      <c r="DY156" s="389">
        <f t="shared" si="17"/>
        <v>0</v>
      </c>
      <c r="DZ156" s="389">
        <f t="shared" si="19"/>
        <v>0</v>
      </c>
    </row>
    <row r="157" spans="128:130" ht="13">
      <c r="DX157" s="389">
        <f t="shared" si="18"/>
        <v>0</v>
      </c>
      <c r="DY157" s="389">
        <f t="shared" si="17"/>
        <v>0</v>
      </c>
      <c r="DZ157" s="389">
        <f t="shared" si="19"/>
        <v>0</v>
      </c>
    </row>
    <row r="158" spans="128:130" ht="13">
      <c r="DX158" s="389">
        <f t="shared" si="18"/>
        <v>0</v>
      </c>
      <c r="DY158" s="389">
        <f t="shared" si="17"/>
        <v>0</v>
      </c>
      <c r="DZ158" s="389">
        <f t="shared" si="19"/>
        <v>0</v>
      </c>
    </row>
    <row r="159" spans="128:130" ht="13">
      <c r="DX159" s="389">
        <f t="shared" si="18"/>
        <v>0</v>
      </c>
      <c r="DY159" s="389">
        <f t="shared" si="17"/>
        <v>0</v>
      </c>
      <c r="DZ159" s="389">
        <f t="shared" si="19"/>
        <v>0</v>
      </c>
    </row>
    <row r="160" spans="128:130" ht="13">
      <c r="DX160" s="389">
        <f t="shared" si="18"/>
        <v>0</v>
      </c>
      <c r="DY160" s="389">
        <f t="shared" si="17"/>
        <v>0</v>
      </c>
      <c r="DZ160" s="389">
        <f t="shared" si="19"/>
        <v>0</v>
      </c>
    </row>
    <row r="161" spans="128:130" ht="13">
      <c r="DX161" s="389">
        <f t="shared" si="18"/>
        <v>0</v>
      </c>
      <c r="DY161" s="389">
        <f t="shared" si="17"/>
        <v>0</v>
      </c>
      <c r="DZ161" s="389">
        <f t="shared" si="19"/>
        <v>0</v>
      </c>
    </row>
    <row r="162" spans="128:130" ht="13">
      <c r="DX162" s="389">
        <f t="shared" si="18"/>
        <v>0</v>
      </c>
      <c r="DY162" s="389">
        <f t="shared" si="17"/>
        <v>0</v>
      </c>
      <c r="DZ162" s="389">
        <f t="shared" si="19"/>
        <v>0</v>
      </c>
    </row>
    <row r="163" spans="128:130" ht="13">
      <c r="DX163" s="389">
        <f t="shared" si="18"/>
        <v>0</v>
      </c>
      <c r="DY163" s="389">
        <f t="shared" si="17"/>
        <v>0</v>
      </c>
      <c r="DZ163" s="389">
        <f t="shared" si="19"/>
        <v>0</v>
      </c>
    </row>
    <row r="164" spans="128:130" ht="13">
      <c r="DX164" s="389">
        <f t="shared" si="18"/>
        <v>0</v>
      </c>
      <c r="DY164" s="389">
        <f t="shared" si="17"/>
        <v>0</v>
      </c>
      <c r="DZ164" s="389">
        <f t="shared" si="19"/>
        <v>0</v>
      </c>
    </row>
    <row r="165" spans="128:130" ht="13">
      <c r="DX165" s="389">
        <f t="shared" si="18"/>
        <v>0</v>
      </c>
      <c r="DY165" s="389">
        <f t="shared" si="17"/>
        <v>0</v>
      </c>
      <c r="DZ165" s="389">
        <f t="shared" si="19"/>
        <v>0</v>
      </c>
    </row>
    <row r="166" spans="128:130" ht="13">
      <c r="DX166" s="389">
        <f t="shared" si="18"/>
        <v>0</v>
      </c>
      <c r="DY166" s="389">
        <f t="shared" si="17"/>
        <v>0</v>
      </c>
      <c r="DZ166" s="389">
        <f t="shared" si="19"/>
        <v>0</v>
      </c>
    </row>
    <row r="167" spans="128:130" ht="13">
      <c r="DX167" s="389">
        <f t="shared" si="18"/>
        <v>0</v>
      </c>
      <c r="DY167" s="389">
        <f t="shared" si="17"/>
        <v>0</v>
      </c>
      <c r="DZ167" s="389">
        <f t="shared" si="19"/>
        <v>0</v>
      </c>
    </row>
    <row r="168" spans="128:130" ht="13">
      <c r="DX168" s="389">
        <f t="shared" si="18"/>
        <v>0</v>
      </c>
      <c r="DY168" s="389">
        <f t="shared" ref="DY168:DY189" si="20">(CT168-DC168)*10^6</f>
        <v>0</v>
      </c>
      <c r="DZ168" s="389">
        <f t="shared" si="19"/>
        <v>0</v>
      </c>
    </row>
    <row r="169" spans="128:130" ht="13">
      <c r="DX169" s="389">
        <f t="shared" ref="DX169:DX189" si="21">(CS169-CZ169)*10^6</f>
        <v>0</v>
      </c>
      <c r="DY169" s="389">
        <f t="shared" si="20"/>
        <v>0</v>
      </c>
      <c r="DZ169" s="389">
        <f t="shared" ref="DZ169:DZ189" si="22">(CW169-DD169)*10^6</f>
        <v>0</v>
      </c>
    </row>
    <row r="170" spans="128:130" ht="13">
      <c r="DX170" s="389">
        <f t="shared" si="21"/>
        <v>0</v>
      </c>
      <c r="DY170" s="389">
        <f t="shared" si="20"/>
        <v>0</v>
      </c>
      <c r="DZ170" s="389">
        <f t="shared" si="22"/>
        <v>0</v>
      </c>
    </row>
    <row r="171" spans="128:130" ht="13">
      <c r="DX171" s="389">
        <f t="shared" si="21"/>
        <v>0</v>
      </c>
      <c r="DY171" s="389">
        <f t="shared" si="20"/>
        <v>0</v>
      </c>
      <c r="DZ171" s="389">
        <f t="shared" si="22"/>
        <v>0</v>
      </c>
    </row>
    <row r="172" spans="128:130" ht="13">
      <c r="DX172" s="389">
        <f t="shared" si="21"/>
        <v>0</v>
      </c>
      <c r="DY172" s="389">
        <f t="shared" si="20"/>
        <v>0</v>
      </c>
      <c r="DZ172" s="389">
        <f t="shared" si="22"/>
        <v>0</v>
      </c>
    </row>
    <row r="173" spans="128:130" ht="13">
      <c r="DX173" s="389">
        <f t="shared" si="21"/>
        <v>0</v>
      </c>
      <c r="DY173" s="389">
        <f t="shared" si="20"/>
        <v>0</v>
      </c>
      <c r="DZ173" s="389">
        <f t="shared" si="22"/>
        <v>0</v>
      </c>
    </row>
    <row r="174" spans="128:130" ht="13">
      <c r="DX174" s="389">
        <f t="shared" si="21"/>
        <v>0</v>
      </c>
      <c r="DY174" s="389">
        <f t="shared" si="20"/>
        <v>0</v>
      </c>
      <c r="DZ174" s="389">
        <f t="shared" si="22"/>
        <v>0</v>
      </c>
    </row>
    <row r="175" spans="128:130" ht="13">
      <c r="DX175" s="389">
        <f t="shared" si="21"/>
        <v>0</v>
      </c>
      <c r="DY175" s="389">
        <f t="shared" si="20"/>
        <v>0</v>
      </c>
      <c r="DZ175" s="389">
        <f t="shared" si="22"/>
        <v>0</v>
      </c>
    </row>
    <row r="176" spans="128:130" ht="13">
      <c r="DX176" s="389">
        <f t="shared" si="21"/>
        <v>0</v>
      </c>
      <c r="DY176" s="389">
        <f t="shared" si="20"/>
        <v>0</v>
      </c>
      <c r="DZ176" s="389">
        <f t="shared" si="22"/>
        <v>0</v>
      </c>
    </row>
    <row r="177" spans="128:130" ht="13">
      <c r="DX177" s="389">
        <f t="shared" si="21"/>
        <v>0</v>
      </c>
      <c r="DY177" s="389">
        <f t="shared" si="20"/>
        <v>0</v>
      </c>
      <c r="DZ177" s="389">
        <f t="shared" si="22"/>
        <v>0</v>
      </c>
    </row>
    <row r="178" spans="128:130" ht="13">
      <c r="DX178" s="389">
        <f t="shared" si="21"/>
        <v>0</v>
      </c>
      <c r="DY178" s="389">
        <f t="shared" si="20"/>
        <v>0</v>
      </c>
      <c r="DZ178" s="389">
        <f t="shared" si="22"/>
        <v>0</v>
      </c>
    </row>
    <row r="179" spans="128:130" ht="13">
      <c r="DX179" s="389">
        <f t="shared" si="21"/>
        <v>0</v>
      </c>
      <c r="DY179" s="389">
        <f t="shared" si="20"/>
        <v>0</v>
      </c>
      <c r="DZ179" s="389">
        <f t="shared" si="22"/>
        <v>0</v>
      </c>
    </row>
    <row r="180" spans="128:130" ht="13">
      <c r="DX180" s="389">
        <f t="shared" si="21"/>
        <v>0</v>
      </c>
      <c r="DY180" s="389">
        <f t="shared" si="20"/>
        <v>0</v>
      </c>
      <c r="DZ180" s="389">
        <f t="shared" si="22"/>
        <v>0</v>
      </c>
    </row>
    <row r="181" spans="128:130" ht="13">
      <c r="DX181" s="389">
        <f t="shared" si="21"/>
        <v>0</v>
      </c>
      <c r="DY181" s="389">
        <f t="shared" si="20"/>
        <v>0</v>
      </c>
      <c r="DZ181" s="389">
        <f t="shared" si="22"/>
        <v>0</v>
      </c>
    </row>
    <row r="182" spans="128:130" ht="13">
      <c r="DX182" s="389">
        <f t="shared" si="21"/>
        <v>0</v>
      </c>
      <c r="DY182" s="389">
        <f t="shared" si="20"/>
        <v>0</v>
      </c>
      <c r="DZ182" s="389">
        <f t="shared" si="22"/>
        <v>0</v>
      </c>
    </row>
    <row r="183" spans="128:130" ht="13">
      <c r="DX183" s="389">
        <f t="shared" si="21"/>
        <v>0</v>
      </c>
      <c r="DY183" s="389">
        <f t="shared" si="20"/>
        <v>0</v>
      </c>
      <c r="DZ183" s="389">
        <f t="shared" si="22"/>
        <v>0</v>
      </c>
    </row>
    <row r="184" spans="128:130" ht="13">
      <c r="DX184" s="389">
        <f t="shared" si="21"/>
        <v>0</v>
      </c>
      <c r="DY184" s="389">
        <f t="shared" si="20"/>
        <v>0</v>
      </c>
      <c r="DZ184" s="389">
        <f t="shared" si="22"/>
        <v>0</v>
      </c>
    </row>
    <row r="185" spans="128:130" ht="13">
      <c r="DX185" s="389">
        <f t="shared" si="21"/>
        <v>0</v>
      </c>
      <c r="DY185" s="389">
        <f t="shared" si="20"/>
        <v>0</v>
      </c>
      <c r="DZ185" s="389">
        <f t="shared" si="22"/>
        <v>0</v>
      </c>
    </row>
    <row r="186" spans="128:130" ht="13">
      <c r="DX186" s="389">
        <f t="shared" si="21"/>
        <v>0</v>
      </c>
      <c r="DY186" s="389">
        <f t="shared" si="20"/>
        <v>0</v>
      </c>
      <c r="DZ186" s="389">
        <f t="shared" si="22"/>
        <v>0</v>
      </c>
    </row>
    <row r="187" spans="128:130" ht="13">
      <c r="DX187" s="389">
        <f t="shared" si="21"/>
        <v>0</v>
      </c>
      <c r="DY187" s="389">
        <f t="shared" si="20"/>
        <v>0</v>
      </c>
      <c r="DZ187" s="389">
        <f t="shared" si="22"/>
        <v>0</v>
      </c>
    </row>
    <row r="188" spans="128:130" ht="13">
      <c r="DX188" s="389">
        <f t="shared" si="21"/>
        <v>0</v>
      </c>
      <c r="DY188" s="389">
        <f t="shared" si="20"/>
        <v>0</v>
      </c>
      <c r="DZ188" s="389">
        <f t="shared" si="22"/>
        <v>0</v>
      </c>
    </row>
    <row r="189" spans="128:130" ht="13">
      <c r="DX189" s="389">
        <f t="shared" si="21"/>
        <v>0</v>
      </c>
      <c r="DY189" s="389">
        <f t="shared" si="20"/>
        <v>0</v>
      </c>
      <c r="DZ189" s="389">
        <f t="shared" si="22"/>
        <v>0</v>
      </c>
    </row>
    <row r="306" spans="128:130">
      <c r="DX306" s="212"/>
      <c r="DY306" s="212"/>
      <c r="DZ306" s="212"/>
    </row>
    <row r="307" spans="128:130">
      <c r="DX307" s="212"/>
      <c r="DY307" s="212"/>
      <c r="DZ307" s="212"/>
    </row>
    <row r="308" spans="128:130">
      <c r="DX308" s="212"/>
      <c r="DY308" s="212"/>
      <c r="DZ308" s="212"/>
    </row>
    <row r="309" spans="128:130">
      <c r="DX309" s="212"/>
      <c r="DY309" s="212"/>
      <c r="DZ309" s="212"/>
    </row>
    <row r="310" spans="128:130">
      <c r="DX310" s="212"/>
      <c r="DY310" s="212"/>
      <c r="DZ310" s="212"/>
    </row>
    <row r="311" spans="128:130">
      <c r="DX311" s="212"/>
      <c r="DY311" s="212"/>
      <c r="DZ311" s="212"/>
    </row>
    <row r="312" spans="128:130">
      <c r="DX312" s="212"/>
      <c r="DY312" s="212"/>
      <c r="DZ312" s="212"/>
    </row>
    <row r="313" spans="128:130">
      <c r="DX313" s="212"/>
      <c r="DY313" s="212"/>
      <c r="DZ313" s="212"/>
    </row>
  </sheetData>
  <mergeCells count="15">
    <mergeCell ref="CB4:CH4"/>
    <mergeCell ref="CJ4:CP4"/>
    <mergeCell ref="CR4:CX4"/>
    <mergeCell ref="CZ4:DH4"/>
    <mergeCell ref="CW46:CZ48"/>
    <mergeCell ref="AL4:AS4"/>
    <mergeCell ref="AU4:BA4"/>
    <mergeCell ref="BC4:BI4"/>
    <mergeCell ref="BK4:BR4"/>
    <mergeCell ref="BT4:BZ4"/>
    <mergeCell ref="D4:H4"/>
    <mergeCell ref="J4:N4"/>
    <mergeCell ref="P4:T4"/>
    <mergeCell ref="V4:AB4"/>
    <mergeCell ref="AD4:AJ4"/>
  </mergeCells>
  <printOptions horizontalCentered="1"/>
  <pageMargins left="0.15763888888888899" right="0.15763888888888899" top="0.51180555555555596" bottom="0.55069444444444404" header="0.511811023622047" footer="0.196527777777778"/>
  <pageSetup paperSize="9" scale="15" orientation="landscape" horizontalDpi="300" verticalDpi="300" r:id="rId1"/>
  <headerFooter>
    <oddFooter>&amp;LMoov Bénin&amp;C&amp;P/&amp;N&amp;RTBG 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C141"/>
  <sheetViews>
    <sheetView showGridLines="0" view="pageBreakPreview" zoomScaleNormal="70" workbookViewId="0">
      <selection activeCell="G31" sqref="G31"/>
    </sheetView>
  </sheetViews>
  <sheetFormatPr defaultColWidth="11.54296875" defaultRowHeight="12.5" outlineLevelRow="1"/>
  <cols>
    <col min="1" max="1" width="11.453125"/>
    <col min="2" max="2" width="4.453125" customWidth="1"/>
    <col min="3" max="3" width="52.54296875" customWidth="1"/>
    <col min="4" max="4" width="16.453125" customWidth="1"/>
    <col min="5" max="5" width="15.36328125" customWidth="1"/>
    <col min="6" max="6" width="21.81640625" customWidth="1"/>
    <col min="7" max="7" width="14.453125" customWidth="1"/>
    <col min="8" max="8" width="17.54296875" customWidth="1"/>
    <col min="9" max="9" width="16.81640625" hidden="1" customWidth="1"/>
    <col min="10" max="10" width="16.6328125" hidden="1" customWidth="1"/>
    <col min="11" max="11" width="17.81640625" hidden="1" customWidth="1"/>
    <col min="12" max="12" width="16.453125" hidden="1" customWidth="1"/>
    <col min="13" max="13" width="17.81640625" customWidth="1"/>
    <col min="14" max="14" width="15.81640625" customWidth="1"/>
    <col min="15" max="15" width="16.6328125" customWidth="1"/>
    <col min="16" max="16" width="15.81640625" customWidth="1"/>
    <col min="17" max="18" width="18.6328125" customWidth="1"/>
    <col min="19" max="19" width="19.36328125" customWidth="1"/>
    <col min="20" max="20" width="21.453125" customWidth="1"/>
    <col min="21" max="1024" width="11.453125"/>
  </cols>
  <sheetData>
    <row r="1" spans="1:28" s="2171" customFormat="1" ht="21">
      <c r="B1" s="2172"/>
      <c r="C1" s="2172"/>
      <c r="D1" s="2172"/>
      <c r="E1" s="2172"/>
      <c r="F1" s="2172"/>
      <c r="G1" s="2172"/>
      <c r="H1" s="2172"/>
      <c r="I1" s="2172"/>
      <c r="J1" s="2172"/>
      <c r="K1" s="2172"/>
      <c r="L1" s="2173"/>
      <c r="M1" s="2173"/>
      <c r="N1" s="2173"/>
      <c r="O1" s="2173"/>
      <c r="P1" s="2173"/>
      <c r="Q1" s="2174"/>
      <c r="R1" s="2174"/>
    </row>
    <row r="2" spans="1:28" s="2171" customFormat="1" ht="14">
      <c r="F2" s="2171">
        <v>0</v>
      </c>
      <c r="G2" s="2175"/>
      <c r="H2" s="2176"/>
      <c r="I2" s="2176"/>
      <c r="J2" s="2176"/>
      <c r="K2" s="2176">
        <v>0</v>
      </c>
      <c r="L2" s="2177">
        <v>0</v>
      </c>
      <c r="M2" s="2177"/>
      <c r="N2" s="2177"/>
      <c r="O2" s="2177"/>
      <c r="P2" s="2177"/>
      <c r="Q2" s="2174"/>
      <c r="R2" s="2174"/>
    </row>
    <row r="3" spans="1:28" s="2178" customFormat="1" ht="34.5" customHeight="1">
      <c r="B3" s="2371" t="s">
        <v>1231</v>
      </c>
      <c r="C3" s="2371"/>
      <c r="D3" s="2372" t="s">
        <v>1232</v>
      </c>
      <c r="E3" s="2372" t="s">
        <v>1233</v>
      </c>
      <c r="F3" s="2179" t="s">
        <v>1234</v>
      </c>
      <c r="G3" s="2373" t="s">
        <v>1234</v>
      </c>
      <c r="H3" s="2373"/>
      <c r="I3" s="2373"/>
      <c r="J3" s="2373"/>
      <c r="K3" s="2373"/>
      <c r="L3" s="2373"/>
      <c r="M3" s="2373"/>
      <c r="N3" s="2373"/>
      <c r="O3" s="2373"/>
      <c r="P3" s="2373"/>
      <c r="Q3" s="2373"/>
      <c r="R3" s="2180"/>
    </row>
    <row r="4" spans="1:28" s="2178" customFormat="1" ht="21.75" customHeight="1">
      <c r="B4" s="2371"/>
      <c r="C4" s="2371"/>
      <c r="D4" s="2372"/>
      <c r="E4" s="2372"/>
      <c r="F4" s="2181" t="s">
        <v>1235</v>
      </c>
      <c r="G4" s="2182" t="s">
        <v>1236</v>
      </c>
      <c r="H4" s="2183" t="s">
        <v>1237</v>
      </c>
      <c r="I4" s="2183" t="s">
        <v>1238</v>
      </c>
      <c r="J4" s="2183" t="s">
        <v>1239</v>
      </c>
      <c r="K4" s="2183" t="s">
        <v>1240</v>
      </c>
      <c r="L4" s="2183" t="s">
        <v>1241</v>
      </c>
      <c r="M4" s="2183" t="s">
        <v>1242</v>
      </c>
      <c r="N4" s="2183" t="s">
        <v>1243</v>
      </c>
      <c r="O4" s="2183" t="s">
        <v>1244</v>
      </c>
      <c r="P4" s="2183" t="s">
        <v>1245</v>
      </c>
      <c r="Q4" s="2183" t="s">
        <v>1246</v>
      </c>
      <c r="R4" s="2180"/>
    </row>
    <row r="5" spans="1:28" s="2189" customFormat="1" ht="9.75" customHeight="1">
      <c r="A5" s="2374" t="s">
        <v>1247</v>
      </c>
      <c r="B5" s="2184"/>
      <c r="C5" s="2185"/>
      <c r="D5" s="2186"/>
      <c r="E5" s="2186"/>
      <c r="F5" s="2187"/>
      <c r="G5" s="2187"/>
      <c r="H5" s="2187"/>
      <c r="I5" s="2187"/>
      <c r="J5" s="2187"/>
      <c r="K5" s="2187"/>
      <c r="L5" s="2187"/>
      <c r="M5" s="2187"/>
      <c r="N5" s="2187"/>
      <c r="O5" s="2187"/>
      <c r="P5" s="2187"/>
      <c r="Q5" s="2187"/>
      <c r="R5" s="2188"/>
    </row>
    <row r="6" spans="1:28" s="2194" customFormat="1" ht="14">
      <c r="A6" s="2374"/>
      <c r="B6" s="2190" t="s">
        <v>1248</v>
      </c>
      <c r="C6" s="2191" t="s">
        <v>1249</v>
      </c>
      <c r="D6" s="2192"/>
      <c r="E6" s="2192">
        <f>SUM(F6:Q6)</f>
        <v>0</v>
      </c>
      <c r="F6" s="2192"/>
      <c r="G6" s="2192"/>
      <c r="H6" s="2192"/>
      <c r="I6" s="2192"/>
      <c r="J6" s="2192"/>
      <c r="K6" s="2192"/>
      <c r="L6" s="2192"/>
      <c r="M6" s="2192"/>
      <c r="N6" s="2192"/>
      <c r="O6" s="2192"/>
      <c r="P6" s="2192"/>
      <c r="Q6" s="2192"/>
      <c r="R6" s="2193"/>
      <c r="S6" s="2193"/>
      <c r="T6" s="2193"/>
      <c r="U6" s="2193"/>
      <c r="V6" s="2193"/>
      <c r="W6" s="2193"/>
      <c r="X6" s="2193"/>
      <c r="Y6" s="2193"/>
      <c r="Z6" s="2193"/>
      <c r="AA6" s="2193"/>
      <c r="AB6" s="2193"/>
    </row>
    <row r="7" spans="1:28" s="2194" customFormat="1" ht="14">
      <c r="A7" s="2374"/>
      <c r="B7" s="2190" t="s">
        <v>1248</v>
      </c>
      <c r="C7" s="2191" t="s">
        <v>1250</v>
      </c>
      <c r="D7" s="2192"/>
      <c r="E7" s="2192">
        <f>SUM(F7:Q7)</f>
        <v>0</v>
      </c>
      <c r="F7" s="2192"/>
      <c r="G7" s="2192"/>
      <c r="H7" s="2192"/>
      <c r="I7" s="2192"/>
      <c r="J7" s="2192"/>
      <c r="K7" s="2192"/>
      <c r="L7" s="2192"/>
      <c r="M7" s="2192"/>
      <c r="N7" s="2192"/>
      <c r="O7" s="2192"/>
      <c r="P7" s="2192"/>
      <c r="Q7" s="2192"/>
      <c r="R7" s="2193"/>
      <c r="S7" s="2193"/>
      <c r="T7" s="2193"/>
      <c r="U7" s="2193"/>
      <c r="V7" s="2193"/>
      <c r="W7" s="2193"/>
      <c r="X7" s="2193"/>
      <c r="Y7" s="2193"/>
      <c r="Z7" s="2193"/>
      <c r="AA7" s="2193"/>
      <c r="AB7" s="2193"/>
    </row>
    <row r="8" spans="1:28" s="2194" customFormat="1" ht="14">
      <c r="A8" s="2374"/>
      <c r="B8" s="2190" t="s">
        <v>1248</v>
      </c>
      <c r="C8" s="2191" t="s">
        <v>1251</v>
      </c>
      <c r="D8" s="2192"/>
      <c r="E8" s="2192">
        <f>SUM(F8:Q8)</f>
        <v>0</v>
      </c>
      <c r="F8" s="2192"/>
      <c r="G8" s="2192"/>
      <c r="H8" s="2192"/>
      <c r="I8" s="2192"/>
      <c r="J8" s="2192"/>
      <c r="K8" s="2192"/>
      <c r="L8" s="2192"/>
      <c r="M8" s="2192"/>
      <c r="N8" s="2192"/>
      <c r="O8" s="2192"/>
      <c r="P8" s="2192"/>
      <c r="Q8" s="2192"/>
      <c r="R8" s="2193">
        <v>0</v>
      </c>
      <c r="S8" s="2193"/>
      <c r="T8" s="2193"/>
      <c r="U8" s="2193"/>
      <c r="V8" s="2193"/>
      <c r="W8" s="2193"/>
      <c r="X8" s="2193"/>
      <c r="Y8" s="2193"/>
      <c r="Z8" s="2193"/>
      <c r="AA8" s="2193"/>
      <c r="AB8" s="2193"/>
    </row>
    <row r="9" spans="1:28" s="2194" customFormat="1" ht="14">
      <c r="A9" s="2374"/>
      <c r="B9" s="2190" t="s">
        <v>1248</v>
      </c>
      <c r="C9" s="2191" t="s">
        <v>1252</v>
      </c>
      <c r="D9" s="2192"/>
      <c r="E9" s="2192">
        <f>SUM(F9:Q9)</f>
        <v>0</v>
      </c>
      <c r="F9" s="2192"/>
      <c r="G9" s="2192"/>
      <c r="H9" s="2192"/>
      <c r="I9" s="2192"/>
      <c r="J9" s="2192"/>
      <c r="K9" s="2192"/>
      <c r="L9" s="2192"/>
      <c r="M9" s="2192"/>
      <c r="N9" s="2192"/>
      <c r="O9" s="2192"/>
      <c r="P9" s="2192"/>
      <c r="Q9" s="2192"/>
      <c r="R9" s="2193"/>
      <c r="S9" s="2193"/>
      <c r="T9" s="2193"/>
      <c r="U9" s="2193"/>
      <c r="V9" s="2193"/>
      <c r="W9" s="2193"/>
      <c r="X9" s="2193"/>
      <c r="Y9" s="2193"/>
      <c r="Z9" s="2193"/>
      <c r="AA9" s="2193"/>
      <c r="AB9" s="2193"/>
    </row>
    <row r="10" spans="1:28" s="2194" customFormat="1" ht="7.5" customHeight="1">
      <c r="A10" s="2374"/>
      <c r="B10" s="2190"/>
      <c r="C10" s="2191"/>
      <c r="D10" s="2195"/>
      <c r="E10" s="2192"/>
      <c r="F10" s="2192"/>
      <c r="G10" s="2192"/>
      <c r="H10" s="2192"/>
      <c r="I10" s="2192"/>
      <c r="J10" s="2192"/>
      <c r="K10" s="2192"/>
      <c r="L10" s="2192"/>
      <c r="M10" s="2192"/>
      <c r="N10" s="2192"/>
      <c r="O10" s="2192"/>
      <c r="P10" s="2192"/>
      <c r="Q10" s="2192"/>
      <c r="R10" s="2193"/>
      <c r="S10" s="2193"/>
      <c r="T10" s="2193"/>
      <c r="U10" s="2193"/>
      <c r="V10" s="2193"/>
      <c r="W10" s="2193"/>
      <c r="X10" s="2193"/>
      <c r="Y10" s="2193"/>
      <c r="Z10" s="2193"/>
      <c r="AA10" s="2193"/>
      <c r="AB10" s="2193"/>
    </row>
    <row r="11" spans="1:28" s="2194" customFormat="1" ht="14">
      <c r="A11" s="2374"/>
      <c r="B11" s="2196" t="s">
        <v>1253</v>
      </c>
      <c r="C11" s="2197"/>
      <c r="D11" s="2198"/>
      <c r="E11" s="2198">
        <f t="shared" ref="E11:E35" si="0">SUM(F11:Q11)</f>
        <v>0</v>
      </c>
      <c r="F11" s="2198"/>
      <c r="G11" s="2198"/>
      <c r="H11" s="2198"/>
      <c r="I11" s="2198"/>
      <c r="J11" s="2198"/>
      <c r="K11" s="2198"/>
      <c r="L11" s="2198"/>
      <c r="M11" s="2198"/>
      <c r="N11" s="2198"/>
      <c r="O11" s="2198"/>
      <c r="P11" s="2198"/>
      <c r="Q11" s="2198"/>
      <c r="R11" s="2193"/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</row>
    <row r="12" spans="1:28" s="2194" customFormat="1" ht="15.75" customHeight="1">
      <c r="A12" s="2374"/>
      <c r="B12" s="2199"/>
      <c r="C12" s="2200" t="s">
        <v>1254</v>
      </c>
      <c r="D12" s="2201"/>
      <c r="E12" s="2202">
        <f t="shared" si="0"/>
        <v>0</v>
      </c>
      <c r="F12" s="2202"/>
      <c r="G12" s="2202"/>
      <c r="H12" s="2202"/>
      <c r="I12" s="2202"/>
      <c r="J12" s="2202"/>
      <c r="K12" s="2202"/>
      <c r="L12" s="2202"/>
      <c r="M12" s="2202"/>
      <c r="N12" s="2202"/>
      <c r="O12" s="2202"/>
      <c r="P12" s="2202"/>
      <c r="Q12" s="2202"/>
      <c r="R12" s="2193"/>
      <c r="S12" s="2193"/>
      <c r="T12" s="2193"/>
      <c r="U12" s="2193"/>
      <c r="V12" s="2193"/>
      <c r="W12" s="2193"/>
      <c r="X12" s="2193"/>
      <c r="Y12" s="2193"/>
      <c r="Z12" s="2193"/>
      <c r="AA12" s="2193"/>
      <c r="AB12" s="2193"/>
    </row>
    <row r="13" spans="1:28" s="2206" customFormat="1" ht="7.5" customHeight="1">
      <c r="A13" s="2374"/>
      <c r="B13" s="2203"/>
      <c r="C13" s="2204"/>
      <c r="D13" s="2204"/>
      <c r="E13" s="2205">
        <f t="shared" si="0"/>
        <v>0</v>
      </c>
      <c r="F13" s="2205"/>
      <c r="G13" s="2205"/>
      <c r="H13" s="2205"/>
      <c r="I13" s="2205"/>
      <c r="J13" s="2205"/>
      <c r="K13" s="2205"/>
      <c r="L13" s="2205"/>
      <c r="M13" s="2205"/>
      <c r="N13" s="2205"/>
      <c r="O13" s="2205"/>
      <c r="P13" s="2205"/>
      <c r="Q13" s="2205"/>
      <c r="R13" s="2193"/>
      <c r="S13" s="2193"/>
      <c r="T13" s="2193"/>
      <c r="U13" s="2193"/>
      <c r="V13" s="2193"/>
      <c r="W13" s="2193"/>
      <c r="X13" s="2193"/>
      <c r="Y13" s="2193"/>
      <c r="Z13" s="2193"/>
      <c r="AA13" s="2193"/>
      <c r="AB13" s="2193"/>
    </row>
    <row r="14" spans="1:28" s="2194" customFormat="1" ht="14">
      <c r="A14" s="2374"/>
      <c r="B14" s="2207"/>
      <c r="C14" s="2208" t="s">
        <v>1255</v>
      </c>
      <c r="D14" s="2209"/>
      <c r="E14" s="2209">
        <f t="shared" si="0"/>
        <v>0</v>
      </c>
      <c r="F14" s="2209"/>
      <c r="G14" s="2209"/>
      <c r="H14" s="2209"/>
      <c r="I14" s="2209"/>
      <c r="J14" s="2209"/>
      <c r="K14" s="2209"/>
      <c r="L14" s="2209"/>
      <c r="M14" s="2209"/>
      <c r="N14" s="2209"/>
      <c r="O14" s="2209"/>
      <c r="P14" s="2209"/>
      <c r="Q14" s="2209"/>
      <c r="R14" s="2193"/>
      <c r="S14" s="2193"/>
      <c r="T14" s="2193"/>
      <c r="U14" s="2193"/>
      <c r="V14" s="2193"/>
      <c r="W14" s="2193"/>
      <c r="X14" s="2193"/>
      <c r="Y14" s="2193"/>
      <c r="Z14" s="2193"/>
      <c r="AA14" s="2193"/>
      <c r="AB14" s="2193"/>
    </row>
    <row r="15" spans="1:28" s="2194" customFormat="1" ht="14">
      <c r="A15" s="2374"/>
      <c r="B15" s="2190" t="s">
        <v>1248</v>
      </c>
      <c r="C15" s="2191" t="s">
        <v>1256</v>
      </c>
      <c r="D15" s="2192"/>
      <c r="E15" s="2192">
        <f t="shared" si="0"/>
        <v>0</v>
      </c>
      <c r="F15" s="2192"/>
      <c r="G15" s="2192"/>
      <c r="H15" s="2192"/>
      <c r="I15" s="2192"/>
      <c r="J15" s="2192"/>
      <c r="K15" s="2192"/>
      <c r="L15" s="2192"/>
      <c r="M15" s="2192"/>
      <c r="N15" s="2192"/>
      <c r="O15" s="2192"/>
      <c r="P15" s="2192"/>
      <c r="Q15" s="2192"/>
      <c r="R15" s="2193">
        <v>0</v>
      </c>
      <c r="S15" s="2193"/>
      <c r="T15" s="2193"/>
      <c r="U15" s="2193"/>
      <c r="V15" s="2193"/>
      <c r="W15" s="2193"/>
      <c r="X15" s="2193"/>
      <c r="Y15" s="2193"/>
      <c r="Z15" s="2193"/>
      <c r="AA15" s="2193"/>
      <c r="AB15" s="2193"/>
    </row>
    <row r="16" spans="1:28" s="2194" customFormat="1" ht="14">
      <c r="A16" s="2374"/>
      <c r="B16" s="2190" t="s">
        <v>1248</v>
      </c>
      <c r="C16" s="2191" t="s">
        <v>1257</v>
      </c>
      <c r="D16" s="2192"/>
      <c r="E16" s="2192">
        <f t="shared" si="0"/>
        <v>0</v>
      </c>
      <c r="F16" s="2192"/>
      <c r="G16" s="2192"/>
      <c r="H16" s="2192"/>
      <c r="I16" s="2192"/>
      <c r="J16" s="2192"/>
      <c r="K16" s="2192"/>
      <c r="L16" s="2192"/>
      <c r="M16" s="2192"/>
      <c r="N16" s="2192"/>
      <c r="O16" s="2192"/>
      <c r="P16" s="2192"/>
      <c r="Q16" s="2192"/>
      <c r="R16" s="2193"/>
      <c r="S16" s="2193"/>
      <c r="T16" s="2193"/>
      <c r="U16" s="2193"/>
      <c r="V16" s="2193"/>
      <c r="W16" s="2193"/>
      <c r="X16" s="2193"/>
      <c r="Y16" s="2193"/>
      <c r="Z16" s="2193"/>
      <c r="AA16" s="2193"/>
      <c r="AB16" s="2193"/>
    </row>
    <row r="17" spans="1:29" s="2194" customFormat="1" ht="14">
      <c r="A17" s="2374"/>
      <c r="B17" s="2190" t="s">
        <v>1248</v>
      </c>
      <c r="C17" s="2191" t="s">
        <v>1258</v>
      </c>
      <c r="D17" s="2192"/>
      <c r="E17" s="2192">
        <f t="shared" si="0"/>
        <v>0</v>
      </c>
      <c r="F17" s="2192"/>
      <c r="G17" s="2192"/>
      <c r="H17" s="2192"/>
      <c r="I17" s="2192"/>
      <c r="J17" s="2192"/>
      <c r="K17" s="2192"/>
      <c r="L17" s="2192"/>
      <c r="M17" s="2192"/>
      <c r="N17" s="2192"/>
      <c r="O17" s="2192"/>
      <c r="P17" s="2192"/>
      <c r="Q17" s="2192"/>
      <c r="R17" s="2193"/>
      <c r="S17" s="2193"/>
      <c r="T17" s="2193"/>
      <c r="U17" s="2193"/>
      <c r="V17" s="2193"/>
      <c r="W17" s="2193"/>
      <c r="X17" s="2193"/>
      <c r="Y17" s="2193"/>
      <c r="Z17" s="2193"/>
      <c r="AA17" s="2193"/>
      <c r="AB17" s="2193"/>
    </row>
    <row r="18" spans="1:29" s="2194" customFormat="1" ht="14">
      <c r="A18" s="2374"/>
      <c r="B18" s="2190" t="s">
        <v>1248</v>
      </c>
      <c r="C18" s="2191" t="s">
        <v>1259</v>
      </c>
      <c r="D18" s="2192"/>
      <c r="E18" s="2192">
        <f t="shared" si="0"/>
        <v>0</v>
      </c>
      <c r="F18" s="2192"/>
      <c r="G18" s="2192"/>
      <c r="H18" s="2192"/>
      <c r="I18" s="2192"/>
      <c r="J18" s="2192"/>
      <c r="K18" s="2192"/>
      <c r="L18" s="2192"/>
      <c r="M18" s="2192"/>
      <c r="N18" s="2192"/>
      <c r="O18" s="2192"/>
      <c r="P18" s="2192"/>
      <c r="Q18" s="2192"/>
      <c r="R18" s="2193"/>
      <c r="S18" s="2193"/>
      <c r="T18" s="2193"/>
      <c r="U18" s="2193"/>
      <c r="V18" s="2193"/>
      <c r="W18" s="2193"/>
      <c r="X18" s="2193"/>
      <c r="Y18" s="2193"/>
      <c r="Z18" s="2193"/>
      <c r="AA18" s="2193"/>
      <c r="AB18" s="2193"/>
    </row>
    <row r="19" spans="1:29" s="2194" customFormat="1" ht="14">
      <c r="A19" s="2374"/>
      <c r="B19" s="2190" t="s">
        <v>1248</v>
      </c>
      <c r="C19" s="2191" t="s">
        <v>1260</v>
      </c>
      <c r="D19" s="2192"/>
      <c r="E19" s="2192">
        <f t="shared" si="0"/>
        <v>0</v>
      </c>
      <c r="F19" s="2192"/>
      <c r="G19" s="2192"/>
      <c r="H19" s="2192"/>
      <c r="I19" s="2192"/>
      <c r="J19" s="2192"/>
      <c r="K19" s="2192"/>
      <c r="L19" s="2192"/>
      <c r="M19" s="2192"/>
      <c r="N19" s="2192"/>
      <c r="O19" s="2192"/>
      <c r="P19" s="2192"/>
      <c r="Q19" s="2192"/>
      <c r="R19" s="2193"/>
      <c r="S19" s="2193"/>
      <c r="T19" s="2193"/>
      <c r="U19" s="2193"/>
      <c r="V19" s="2193"/>
      <c r="W19" s="2193"/>
      <c r="X19" s="2193"/>
      <c r="Y19" s="2193"/>
      <c r="Z19" s="2193"/>
      <c r="AA19" s="2193"/>
      <c r="AB19" s="2193"/>
    </row>
    <row r="20" spans="1:29" s="2194" customFormat="1" ht="14">
      <c r="A20" s="2374"/>
      <c r="B20" s="2190" t="s">
        <v>1248</v>
      </c>
      <c r="C20" s="2191" t="s">
        <v>1261</v>
      </c>
      <c r="D20" s="2192"/>
      <c r="E20" s="2192">
        <f t="shared" si="0"/>
        <v>0</v>
      </c>
      <c r="F20" s="2192"/>
      <c r="G20" s="2192"/>
      <c r="H20" s="2192"/>
      <c r="I20" s="2192"/>
      <c r="J20" s="2192"/>
      <c r="K20" s="2192"/>
      <c r="L20" s="2192"/>
      <c r="M20" s="2192"/>
      <c r="N20" s="2192"/>
      <c r="O20" s="2192"/>
      <c r="P20" s="2192"/>
      <c r="Q20" s="2192"/>
      <c r="R20" s="2193"/>
      <c r="S20" s="2193"/>
      <c r="T20" s="2193"/>
      <c r="U20" s="2193"/>
      <c r="V20" s="2193"/>
      <c r="W20" s="2193"/>
      <c r="X20" s="2193"/>
      <c r="Y20" s="2193"/>
      <c r="Z20" s="2193"/>
      <c r="AA20" s="2193"/>
      <c r="AB20" s="2193"/>
    </row>
    <row r="21" spans="1:29" s="2194" customFormat="1" ht="14">
      <c r="A21" s="2374"/>
      <c r="B21" s="2190" t="s">
        <v>1248</v>
      </c>
      <c r="C21" s="2191" t="s">
        <v>1262</v>
      </c>
      <c r="D21" s="2192"/>
      <c r="E21" s="2192">
        <f t="shared" si="0"/>
        <v>0</v>
      </c>
      <c r="F21" s="2192"/>
      <c r="G21" s="2192"/>
      <c r="H21" s="2192"/>
      <c r="I21" s="2192"/>
      <c r="J21" s="2192"/>
      <c r="K21" s="2192"/>
      <c r="L21" s="2192"/>
      <c r="M21" s="2192"/>
      <c r="N21" s="2192"/>
      <c r="O21" s="2192"/>
      <c r="P21" s="2192"/>
      <c r="Q21" s="2192"/>
      <c r="R21" s="2193"/>
      <c r="S21" s="2193"/>
      <c r="T21" s="2193"/>
      <c r="U21" s="2193"/>
      <c r="V21" s="2193"/>
      <c r="W21" s="2193"/>
      <c r="X21" s="2193"/>
      <c r="Y21" s="2193"/>
      <c r="Z21" s="2193"/>
      <c r="AA21" s="2193"/>
      <c r="AB21" s="2193"/>
    </row>
    <row r="22" spans="1:29" s="2194" customFormat="1" ht="18" customHeight="1">
      <c r="A22" s="2374"/>
      <c r="B22" s="2190" t="s">
        <v>1248</v>
      </c>
      <c r="C22" s="2191" t="s">
        <v>1263</v>
      </c>
      <c r="D22" s="2191"/>
      <c r="E22" s="2192">
        <f t="shared" si="0"/>
        <v>0</v>
      </c>
      <c r="F22" s="2192"/>
      <c r="G22" s="2192"/>
      <c r="H22" s="2192"/>
      <c r="I22" s="2192"/>
      <c r="J22" s="2192"/>
      <c r="K22" s="2192"/>
      <c r="L22" s="2192"/>
      <c r="M22" s="2192"/>
      <c r="N22" s="2192"/>
      <c r="O22" s="2192"/>
      <c r="P22" s="2192"/>
      <c r="Q22" s="2192"/>
      <c r="R22" s="2193"/>
      <c r="S22" s="2193"/>
      <c r="T22" s="2193"/>
      <c r="U22" s="2193"/>
      <c r="V22" s="2193"/>
      <c r="W22" s="2193"/>
      <c r="X22" s="2193"/>
      <c r="Y22" s="2193"/>
      <c r="Z22" s="2193"/>
      <c r="AA22" s="2193"/>
      <c r="AB22" s="2193"/>
    </row>
    <row r="23" spans="1:29" s="2194" customFormat="1" ht="18" customHeight="1">
      <c r="A23" s="2374"/>
      <c r="B23" s="2207"/>
      <c r="C23" s="2208" t="s">
        <v>1264</v>
      </c>
      <c r="D23" s="2209"/>
      <c r="E23" s="2209">
        <f t="shared" si="0"/>
        <v>0</v>
      </c>
      <c r="F23" s="2209"/>
      <c r="G23" s="2209"/>
      <c r="H23" s="2209"/>
      <c r="I23" s="2209"/>
      <c r="J23" s="2209"/>
      <c r="K23" s="2209"/>
      <c r="L23" s="2209"/>
      <c r="M23" s="2209"/>
      <c r="N23" s="2209"/>
      <c r="O23" s="2209"/>
      <c r="P23" s="2209"/>
      <c r="Q23" s="2209"/>
      <c r="R23" s="2193"/>
      <c r="S23" s="2193"/>
      <c r="T23" s="2193"/>
      <c r="U23" s="2193"/>
      <c r="V23" s="2193"/>
      <c r="W23" s="2193"/>
      <c r="X23" s="2193"/>
      <c r="Y23" s="2193"/>
      <c r="Z23" s="2193"/>
      <c r="AA23" s="2193"/>
      <c r="AB23" s="2193"/>
    </row>
    <row r="24" spans="1:29" s="2194" customFormat="1" ht="31.5" customHeight="1">
      <c r="A24" s="2374"/>
      <c r="B24" s="2210" t="s">
        <v>1248</v>
      </c>
      <c r="C24" s="2211" t="s">
        <v>1265</v>
      </c>
      <c r="D24" s="2192"/>
      <c r="E24" s="2192">
        <f t="shared" si="0"/>
        <v>0</v>
      </c>
      <c r="F24" s="2192"/>
      <c r="G24" s="2192"/>
      <c r="H24" s="2192"/>
      <c r="I24" s="2192"/>
      <c r="J24" s="2192"/>
      <c r="K24" s="2192"/>
      <c r="L24" s="2192"/>
      <c r="M24" s="2192"/>
      <c r="N24" s="2192"/>
      <c r="O24" s="2192"/>
      <c r="P24" s="2192"/>
      <c r="Q24" s="2192"/>
      <c r="R24" s="2193"/>
      <c r="S24" s="2193"/>
      <c r="T24" s="2193"/>
      <c r="U24" s="2193"/>
      <c r="V24" s="2193"/>
      <c r="W24" s="2193"/>
      <c r="X24" s="2193"/>
      <c r="Y24" s="2193"/>
      <c r="Z24" s="2193"/>
      <c r="AA24" s="2193"/>
      <c r="AB24" s="2193"/>
    </row>
    <row r="25" spans="1:29" s="2194" customFormat="1" ht="12.75" customHeight="1">
      <c r="A25" s="2374"/>
      <c r="B25" s="2210" t="s">
        <v>1248</v>
      </c>
      <c r="C25" s="2211" t="s">
        <v>1266</v>
      </c>
      <c r="D25" s="2192"/>
      <c r="E25" s="2192">
        <f t="shared" si="0"/>
        <v>0</v>
      </c>
      <c r="F25" s="2192"/>
      <c r="G25" s="2192"/>
      <c r="H25" s="2192"/>
      <c r="I25" s="2192"/>
      <c r="J25" s="2192"/>
      <c r="K25" s="2192"/>
      <c r="L25" s="2192"/>
      <c r="M25" s="2192"/>
      <c r="N25" s="2192"/>
      <c r="O25" s="2192"/>
      <c r="P25" s="2192"/>
      <c r="Q25" s="2192"/>
      <c r="R25" s="2193"/>
      <c r="S25" s="2193"/>
      <c r="T25" s="2193"/>
      <c r="U25" s="2193"/>
      <c r="V25" s="2193"/>
      <c r="W25" s="2193"/>
      <c r="X25" s="2193"/>
      <c r="Y25" s="2193"/>
      <c r="Z25" s="2193"/>
      <c r="AA25" s="2193"/>
      <c r="AB25" s="2193"/>
      <c r="AC25" s="2193"/>
    </row>
    <row r="26" spans="1:29" s="2194" customFormat="1" ht="14">
      <c r="A26" s="2374"/>
      <c r="B26" s="2190" t="s">
        <v>1248</v>
      </c>
      <c r="C26" s="2191" t="s">
        <v>1267</v>
      </c>
      <c r="D26" s="2192"/>
      <c r="E26" s="2192">
        <f t="shared" si="0"/>
        <v>0</v>
      </c>
      <c r="F26" s="2192"/>
      <c r="G26" s="2192"/>
      <c r="H26" s="2192"/>
      <c r="I26" s="2192"/>
      <c r="J26" s="2192"/>
      <c r="K26" s="2192"/>
      <c r="L26" s="2192"/>
      <c r="M26" s="2192"/>
      <c r="N26" s="2192"/>
      <c r="O26" s="2192"/>
      <c r="P26" s="2192"/>
      <c r="Q26" s="2192"/>
      <c r="R26" s="2193"/>
      <c r="S26" s="2193"/>
      <c r="T26" s="2193"/>
      <c r="U26" s="2193"/>
      <c r="V26" s="2193"/>
      <c r="W26" s="2193"/>
      <c r="X26" s="2193"/>
      <c r="Y26" s="2193"/>
      <c r="Z26" s="2193"/>
      <c r="AA26" s="2193"/>
      <c r="AB26" s="2193"/>
      <c r="AC26" s="2193"/>
    </row>
    <row r="27" spans="1:29" s="2194" customFormat="1" ht="14">
      <c r="A27" s="2374"/>
      <c r="B27" s="2190" t="s">
        <v>1248</v>
      </c>
      <c r="C27" s="2191" t="s">
        <v>1268</v>
      </c>
      <c r="D27" s="2192"/>
      <c r="E27" s="2192">
        <f t="shared" si="0"/>
        <v>0</v>
      </c>
      <c r="F27" s="2192"/>
      <c r="G27" s="2192"/>
      <c r="H27" s="2192"/>
      <c r="I27" s="2192"/>
      <c r="J27" s="2192"/>
      <c r="K27" s="2192"/>
      <c r="L27" s="2192"/>
      <c r="M27" s="2192"/>
      <c r="N27" s="2192"/>
      <c r="O27" s="2192"/>
      <c r="P27" s="2192"/>
      <c r="Q27" s="2192"/>
      <c r="R27" s="2193"/>
      <c r="S27" s="2193"/>
      <c r="T27" s="2193"/>
      <c r="U27" s="2193"/>
      <c r="V27" s="2193"/>
      <c r="W27" s="2193"/>
      <c r="X27" s="2193"/>
      <c r="Y27" s="2193"/>
      <c r="Z27" s="2193"/>
      <c r="AA27" s="2193"/>
      <c r="AB27" s="2193"/>
    </row>
    <row r="28" spans="1:29" s="2194" customFormat="1" ht="14">
      <c r="A28" s="2374"/>
      <c r="B28" s="2190" t="s">
        <v>1248</v>
      </c>
      <c r="C28" s="2191" t="s">
        <v>1269</v>
      </c>
      <c r="D28" s="2192"/>
      <c r="E28" s="2192">
        <f t="shared" si="0"/>
        <v>0</v>
      </c>
      <c r="F28" s="2192"/>
      <c r="G28" s="2192"/>
      <c r="H28" s="2192"/>
      <c r="I28" s="2192"/>
      <c r="J28" s="2192"/>
      <c r="K28" s="2192"/>
      <c r="L28" s="2192"/>
      <c r="M28" s="2192"/>
      <c r="N28" s="2192"/>
      <c r="O28" s="2192"/>
      <c r="P28" s="2192"/>
      <c r="Q28" s="2192"/>
      <c r="R28" s="2193"/>
      <c r="S28" s="2193"/>
      <c r="T28" s="2193"/>
      <c r="U28" s="2193"/>
      <c r="V28" s="2193"/>
      <c r="W28" s="2193"/>
      <c r="X28" s="2193"/>
      <c r="Y28" s="2193"/>
      <c r="Z28" s="2193"/>
      <c r="AA28" s="2193"/>
      <c r="AB28" s="2193"/>
    </row>
    <row r="29" spans="1:29" s="2194" customFormat="1" ht="14">
      <c r="A29" s="2374"/>
      <c r="B29" s="2190" t="s">
        <v>1248</v>
      </c>
      <c r="C29" s="2191" t="s">
        <v>1270</v>
      </c>
      <c r="D29" s="2192"/>
      <c r="E29" s="2192">
        <f t="shared" si="0"/>
        <v>0</v>
      </c>
      <c r="F29" s="2192"/>
      <c r="G29" s="2192"/>
      <c r="H29" s="2192"/>
      <c r="I29" s="2192"/>
      <c r="J29" s="2192"/>
      <c r="K29" s="2192"/>
      <c r="L29" s="2192"/>
      <c r="M29" s="2192"/>
      <c r="N29" s="2192"/>
      <c r="O29" s="2192"/>
      <c r="P29" s="2192"/>
      <c r="Q29" s="2192"/>
      <c r="R29" s="2193"/>
      <c r="S29" s="2193"/>
      <c r="T29" s="2193"/>
      <c r="U29" s="2193"/>
      <c r="V29" s="2193"/>
      <c r="W29" s="2193"/>
      <c r="X29" s="2193"/>
      <c r="Y29" s="2193"/>
      <c r="Z29" s="2193"/>
      <c r="AA29" s="2193"/>
      <c r="AB29" s="2193"/>
    </row>
    <row r="30" spans="1:29" s="2194" customFormat="1" ht="14">
      <c r="A30" s="2374"/>
      <c r="B30" s="2190" t="s">
        <v>1248</v>
      </c>
      <c r="C30" s="2191" t="s">
        <v>1271</v>
      </c>
      <c r="D30" s="2192"/>
      <c r="E30" s="2192">
        <f t="shared" si="0"/>
        <v>0</v>
      </c>
      <c r="F30" s="2192"/>
      <c r="G30" s="2192"/>
      <c r="H30" s="2192"/>
      <c r="I30" s="2192"/>
      <c r="J30" s="2192"/>
      <c r="K30" s="2192"/>
      <c r="L30" s="2192"/>
      <c r="M30" s="2192"/>
      <c r="N30" s="2192"/>
      <c r="O30" s="2192"/>
      <c r="P30" s="2192"/>
      <c r="Q30" s="2192"/>
      <c r="R30" s="2193"/>
      <c r="S30" s="2193"/>
      <c r="T30" s="2193"/>
      <c r="U30" s="2193"/>
      <c r="V30" s="2193"/>
      <c r="W30" s="2193"/>
      <c r="X30" s="2193"/>
      <c r="Y30" s="2193"/>
      <c r="Z30" s="2193"/>
      <c r="AA30" s="2193"/>
      <c r="AB30" s="2193"/>
    </row>
    <row r="31" spans="1:29" s="2194" customFormat="1" ht="7.5" customHeight="1">
      <c r="A31" s="2374"/>
      <c r="B31" s="2212"/>
      <c r="C31" s="2191"/>
      <c r="D31" s="2191"/>
      <c r="E31" s="2192">
        <f t="shared" si="0"/>
        <v>0</v>
      </c>
      <c r="F31" s="2192"/>
      <c r="G31" s="2192"/>
      <c r="H31" s="2192"/>
      <c r="I31" s="2192"/>
      <c r="J31" s="2192"/>
      <c r="K31" s="2192"/>
      <c r="L31" s="2192"/>
      <c r="M31" s="2192"/>
      <c r="N31" s="2192"/>
      <c r="O31" s="2192"/>
      <c r="P31" s="2192"/>
      <c r="Q31" s="2192"/>
      <c r="R31" s="2193"/>
      <c r="S31" s="2193"/>
      <c r="T31" s="2193"/>
      <c r="U31" s="2193"/>
      <c r="V31" s="2193"/>
      <c r="W31" s="2193"/>
      <c r="X31" s="2193"/>
      <c r="Y31" s="2193"/>
      <c r="Z31" s="2193"/>
      <c r="AA31" s="2193"/>
      <c r="AB31" s="2193"/>
    </row>
    <row r="32" spans="1:29" s="2194" customFormat="1" ht="14">
      <c r="A32" s="2374"/>
      <c r="B32" s="2213" t="s">
        <v>1272</v>
      </c>
      <c r="C32" s="2214"/>
      <c r="D32" s="2215"/>
      <c r="E32" s="2215">
        <f t="shared" si="0"/>
        <v>0</v>
      </c>
      <c r="F32" s="2215"/>
      <c r="G32" s="2215"/>
      <c r="H32" s="2215"/>
      <c r="I32" s="2215"/>
      <c r="J32" s="2215"/>
      <c r="K32" s="2215"/>
      <c r="L32" s="2215"/>
      <c r="M32" s="2215"/>
      <c r="N32" s="2215"/>
      <c r="O32" s="2215"/>
      <c r="P32" s="2215"/>
      <c r="Q32" s="2215"/>
      <c r="R32" s="2193"/>
      <c r="S32" s="2193"/>
      <c r="T32" s="2193"/>
      <c r="U32" s="2193"/>
      <c r="V32" s="2193"/>
      <c r="W32" s="2193"/>
      <c r="X32" s="2193"/>
      <c r="Y32" s="2193"/>
      <c r="Z32" s="2193"/>
      <c r="AA32" s="2193"/>
      <c r="AB32" s="2193"/>
    </row>
    <row r="33" spans="1:28" s="2194" customFormat="1" ht="15.75" customHeight="1">
      <c r="A33" s="2374"/>
      <c r="B33" s="2216"/>
      <c r="C33" s="2217" t="s">
        <v>1273</v>
      </c>
      <c r="D33" s="2218"/>
      <c r="E33" s="2219">
        <f t="shared" si="0"/>
        <v>0</v>
      </c>
      <c r="F33" s="2219"/>
      <c r="G33" s="2219"/>
      <c r="H33" s="2219"/>
      <c r="I33" s="2219"/>
      <c r="J33" s="2219"/>
      <c r="K33" s="2219"/>
      <c r="L33" s="2219"/>
      <c r="M33" s="2219"/>
      <c r="N33" s="2219"/>
      <c r="O33" s="2219"/>
      <c r="P33" s="2219"/>
      <c r="Q33" s="2219"/>
      <c r="R33" s="2193"/>
      <c r="S33" s="2193"/>
      <c r="T33" s="2193"/>
      <c r="U33" s="2193"/>
      <c r="V33" s="2193"/>
      <c r="W33" s="2193"/>
      <c r="X33" s="2193"/>
      <c r="Y33" s="2193"/>
      <c r="Z33" s="2193"/>
      <c r="AA33" s="2193"/>
      <c r="AB33" s="2193"/>
    </row>
    <row r="34" spans="1:28" s="2220" customFormat="1" ht="15.5">
      <c r="A34" s="2374"/>
      <c r="C34" s="2220" t="s">
        <v>1274</v>
      </c>
      <c r="E34" s="2220">
        <f t="shared" si="0"/>
        <v>0</v>
      </c>
      <c r="K34" s="2221"/>
      <c r="R34" s="2193"/>
      <c r="S34" s="2193"/>
      <c r="T34" s="2193"/>
      <c r="U34" s="2193"/>
      <c r="V34" s="2193"/>
      <c r="W34" s="2193"/>
      <c r="X34" s="2193"/>
      <c r="Y34" s="2193"/>
      <c r="Z34" s="2193"/>
      <c r="AA34" s="2193"/>
      <c r="AB34" s="2193"/>
    </row>
    <row r="35" spans="1:28" s="2194" customFormat="1" ht="14">
      <c r="A35" s="2374"/>
      <c r="B35" s="2222" t="s">
        <v>1275</v>
      </c>
      <c r="C35" s="2223"/>
      <c r="D35" s="2224"/>
      <c r="E35" s="2225">
        <f t="shared" si="0"/>
        <v>0</v>
      </c>
      <c r="F35" s="2225"/>
      <c r="G35" s="2225"/>
      <c r="H35" s="2225"/>
      <c r="I35" s="2225"/>
      <c r="J35" s="2225"/>
      <c r="K35" s="2225"/>
      <c r="L35" s="2225"/>
      <c r="M35" s="2225"/>
      <c r="N35" s="2225"/>
      <c r="O35" s="2225"/>
      <c r="P35" s="2225"/>
      <c r="Q35" s="2225"/>
      <c r="R35" s="2193"/>
      <c r="S35" s="2193"/>
      <c r="T35" s="2193"/>
      <c r="U35" s="2193"/>
      <c r="V35" s="2193"/>
      <c r="W35" s="2193"/>
      <c r="X35" s="2193"/>
      <c r="Y35" s="2193"/>
      <c r="Z35" s="2193"/>
      <c r="AA35" s="2193"/>
      <c r="AB35" s="2193"/>
    </row>
    <row r="36" spans="1:28" s="2194" customFormat="1" ht="15.75" customHeight="1">
      <c r="A36" s="2374"/>
      <c r="B36" s="2226"/>
      <c r="C36" s="2227" t="s">
        <v>1276</v>
      </c>
      <c r="D36" s="2228"/>
      <c r="E36" s="2229">
        <f>+Q36</f>
        <v>0</v>
      </c>
      <c r="F36" s="2229"/>
      <c r="G36" s="2229"/>
      <c r="H36" s="2229"/>
      <c r="I36" s="2229"/>
      <c r="J36" s="2229"/>
      <c r="K36" s="2229"/>
      <c r="L36" s="2229"/>
      <c r="M36" s="2229"/>
      <c r="N36" s="2229"/>
      <c r="O36" s="2229"/>
      <c r="P36" s="2229"/>
      <c r="Q36" s="2229"/>
      <c r="R36" s="2193"/>
      <c r="S36" s="2193"/>
      <c r="T36" s="2193"/>
      <c r="U36" s="2193"/>
      <c r="V36" s="2193"/>
      <c r="W36" s="2193"/>
      <c r="X36" s="2193"/>
      <c r="Y36" s="2193"/>
      <c r="Z36" s="2193"/>
      <c r="AA36" s="2193"/>
      <c r="AB36" s="2193"/>
    </row>
    <row r="37" spans="1:28" s="2189" customFormat="1" ht="18" customHeight="1">
      <c r="E37" s="2230">
        <f t="shared" ref="E37:E64" si="1">SUM(F37:Q37)</f>
        <v>0</v>
      </c>
      <c r="F37" s="2230"/>
      <c r="G37" s="2230"/>
      <c r="H37" s="2230"/>
      <c r="I37" s="2230"/>
      <c r="J37" s="2230"/>
      <c r="K37" s="2230"/>
      <c r="L37" s="2230"/>
      <c r="M37" s="2230"/>
      <c r="N37" s="2230"/>
      <c r="O37" s="2230"/>
      <c r="P37" s="2230"/>
      <c r="Q37" s="2230"/>
      <c r="R37" s="2193"/>
      <c r="S37" s="2193"/>
      <c r="T37" s="2193"/>
      <c r="U37" s="2193"/>
      <c r="V37" s="2193"/>
      <c r="W37" s="2193"/>
      <c r="X37" s="2193"/>
      <c r="Y37" s="2193"/>
      <c r="Z37" s="2193"/>
      <c r="AA37" s="2193"/>
      <c r="AB37" s="2193"/>
    </row>
    <row r="38" spans="1:28" s="2194" customFormat="1" ht="3" customHeight="1">
      <c r="A38" s="2375" t="s">
        <v>1277</v>
      </c>
      <c r="B38" s="2231"/>
      <c r="C38" s="2232"/>
      <c r="D38" s="2232"/>
      <c r="E38" s="2233">
        <f t="shared" si="1"/>
        <v>0</v>
      </c>
      <c r="F38" s="2233"/>
      <c r="G38" s="2233"/>
      <c r="H38" s="2233"/>
      <c r="I38" s="2233"/>
      <c r="J38" s="2233"/>
      <c r="K38" s="2233"/>
      <c r="L38" s="2233"/>
      <c r="M38" s="2233"/>
      <c r="N38" s="2233"/>
      <c r="O38" s="2233"/>
      <c r="P38" s="2233"/>
      <c r="Q38" s="2233"/>
      <c r="R38" s="2193"/>
      <c r="S38" s="2193"/>
      <c r="T38" s="2193"/>
      <c r="U38" s="2193"/>
      <c r="V38" s="2193"/>
      <c r="W38" s="2193"/>
      <c r="X38" s="2193"/>
      <c r="Y38" s="2193"/>
      <c r="Z38" s="2193"/>
      <c r="AA38" s="2193"/>
      <c r="AB38" s="2193"/>
    </row>
    <row r="39" spans="1:28" s="2194" customFormat="1" ht="18" customHeight="1">
      <c r="A39" s="2375"/>
      <c r="B39" s="2207"/>
      <c r="C39" s="2208" t="s">
        <v>1278</v>
      </c>
      <c r="D39" s="2209"/>
      <c r="E39" s="2209">
        <f t="shared" si="1"/>
        <v>0</v>
      </c>
      <c r="F39" s="2209"/>
      <c r="G39" s="2209"/>
      <c r="H39" s="2209"/>
      <c r="I39" s="2209"/>
      <c r="J39" s="2209"/>
      <c r="K39" s="2209"/>
      <c r="L39" s="2209"/>
      <c r="M39" s="2209"/>
      <c r="N39" s="2209"/>
      <c r="O39" s="2209"/>
      <c r="P39" s="2209"/>
      <c r="Q39" s="2209"/>
      <c r="R39" s="2193"/>
      <c r="S39" s="2193"/>
      <c r="T39" s="2193"/>
      <c r="U39" s="2193"/>
      <c r="V39" s="2193"/>
      <c r="W39" s="2193"/>
      <c r="X39" s="2193"/>
      <c r="Y39" s="2193"/>
      <c r="Z39" s="2193"/>
      <c r="AA39" s="2193"/>
      <c r="AB39" s="2193"/>
    </row>
    <row r="40" spans="1:28" s="2194" customFormat="1" ht="15.5">
      <c r="A40" s="2375"/>
      <c r="B40" s="2190" t="s">
        <v>1248</v>
      </c>
      <c r="C40" s="2191" t="s">
        <v>1279</v>
      </c>
      <c r="D40" s="2209"/>
      <c r="E40" s="2234">
        <f t="shared" si="1"/>
        <v>0</v>
      </c>
      <c r="F40" s="2234"/>
      <c r="G40" s="2234"/>
      <c r="H40" s="2234"/>
      <c r="I40" s="2234"/>
      <c r="J40" s="2234"/>
      <c r="K40" s="2234"/>
      <c r="L40" s="2234"/>
      <c r="M40" s="2234"/>
      <c r="N40" s="2234"/>
      <c r="O40" s="2234"/>
      <c r="P40" s="2234"/>
      <c r="Q40" s="2234"/>
      <c r="R40" s="2193"/>
      <c r="S40" s="2193"/>
      <c r="T40" s="2193"/>
      <c r="U40" s="2193"/>
      <c r="V40" s="2193"/>
      <c r="W40" s="2193"/>
      <c r="X40" s="2193"/>
      <c r="Y40" s="2193"/>
      <c r="Z40" s="2193"/>
      <c r="AA40" s="2193"/>
      <c r="AB40" s="2193"/>
    </row>
    <row r="41" spans="1:28" s="2194" customFormat="1" ht="15.5">
      <c r="A41" s="2375"/>
      <c r="B41" s="2190" t="s">
        <v>1248</v>
      </c>
      <c r="C41" s="2191" t="s">
        <v>1280</v>
      </c>
      <c r="D41" s="2209"/>
      <c r="E41" s="2234">
        <f t="shared" si="1"/>
        <v>0</v>
      </c>
      <c r="F41" s="2234"/>
      <c r="G41" s="2234"/>
      <c r="H41" s="2234"/>
      <c r="I41" s="2234"/>
      <c r="J41" s="2234"/>
      <c r="K41" s="2234"/>
      <c r="L41" s="2234"/>
      <c r="M41" s="2234"/>
      <c r="N41" s="2234"/>
      <c r="O41" s="2234"/>
      <c r="P41" s="2234"/>
      <c r="Q41" s="2234"/>
      <c r="R41" s="2193"/>
      <c r="S41" s="2193"/>
      <c r="T41" s="2193"/>
      <c r="U41" s="2193"/>
      <c r="V41" s="2193"/>
      <c r="W41" s="2193"/>
      <c r="X41" s="2193"/>
      <c r="Y41" s="2193"/>
      <c r="Z41" s="2193"/>
      <c r="AA41" s="2193"/>
      <c r="AB41" s="2193"/>
    </row>
    <row r="42" spans="1:28" s="2194" customFormat="1" ht="15.5">
      <c r="A42" s="2375"/>
      <c r="B42" s="2235"/>
      <c r="C42" s="2236"/>
      <c r="D42" s="2237"/>
      <c r="E42" s="2238">
        <f t="shared" si="1"/>
        <v>0</v>
      </c>
      <c r="F42" s="2238"/>
      <c r="G42" s="2238"/>
      <c r="H42" s="2238"/>
      <c r="I42" s="2238"/>
      <c r="J42" s="2238"/>
      <c r="K42" s="2238"/>
      <c r="L42" s="2238"/>
      <c r="M42" s="2238"/>
      <c r="N42" s="2238"/>
      <c r="O42" s="2238"/>
      <c r="P42" s="2238"/>
      <c r="Q42" s="2238"/>
      <c r="R42" s="2193"/>
      <c r="S42" s="2193"/>
      <c r="T42" s="2193"/>
      <c r="U42" s="2193"/>
      <c r="V42" s="2193"/>
      <c r="W42" s="2193"/>
      <c r="X42" s="2193"/>
      <c r="Y42" s="2193"/>
      <c r="Z42" s="2193"/>
      <c r="AA42" s="2193"/>
      <c r="AB42" s="2193"/>
    </row>
    <row r="43" spans="1:28" s="2194" customFormat="1" ht="8.25" customHeight="1">
      <c r="A43" s="2375"/>
      <c r="B43" s="2189"/>
      <c r="C43" s="2189"/>
      <c r="D43" s="2189"/>
      <c r="E43" s="2189">
        <f t="shared" si="1"/>
        <v>0</v>
      </c>
      <c r="F43" s="2189"/>
      <c r="G43" s="2189"/>
      <c r="H43" s="2189"/>
      <c r="I43" s="2189"/>
      <c r="J43" s="2189"/>
      <c r="K43" s="2189"/>
      <c r="L43" s="2189"/>
      <c r="M43" s="2189"/>
      <c r="N43" s="2189"/>
      <c r="O43" s="2189"/>
      <c r="P43" s="2189"/>
      <c r="Q43" s="2189"/>
      <c r="R43" s="2193"/>
      <c r="S43" s="2193"/>
      <c r="T43" s="2193"/>
      <c r="U43" s="2193"/>
      <c r="V43" s="2193"/>
      <c r="W43" s="2193"/>
      <c r="X43" s="2193"/>
      <c r="Y43" s="2193"/>
      <c r="Z43" s="2193"/>
      <c r="AA43" s="2193"/>
      <c r="AB43" s="2193"/>
    </row>
    <row r="44" spans="1:28" s="2194" customFormat="1" ht="14">
      <c r="A44" s="2375"/>
      <c r="B44" s="2222" t="s">
        <v>1281</v>
      </c>
      <c r="C44" s="2223"/>
      <c r="D44" s="2224"/>
      <c r="E44" s="2224">
        <f t="shared" si="1"/>
        <v>0</v>
      </c>
      <c r="F44" s="2224"/>
      <c r="G44" s="2224"/>
      <c r="H44" s="2224"/>
      <c r="I44" s="2224"/>
      <c r="J44" s="2224"/>
      <c r="K44" s="2224"/>
      <c r="L44" s="2224"/>
      <c r="M44" s="2224"/>
      <c r="N44" s="2224"/>
      <c r="O44" s="2224"/>
      <c r="P44" s="2224"/>
      <c r="Q44" s="2224"/>
      <c r="R44" s="2193"/>
      <c r="S44" s="2193"/>
      <c r="T44" s="2193"/>
      <c r="U44" s="2193"/>
      <c r="V44" s="2193"/>
      <c r="W44" s="2193"/>
      <c r="X44" s="2193"/>
      <c r="Y44" s="2193"/>
      <c r="Z44" s="2193"/>
      <c r="AA44" s="2193"/>
      <c r="AB44" s="2193"/>
    </row>
    <row r="45" spans="1:28" s="2194" customFormat="1" ht="15.75" customHeight="1">
      <c r="A45" s="2375"/>
      <c r="B45" s="2226"/>
      <c r="C45" s="2227" t="s">
        <v>1276</v>
      </c>
      <c r="D45" s="2228"/>
      <c r="E45" s="2239">
        <f t="shared" si="1"/>
        <v>0</v>
      </c>
      <c r="F45" s="2239"/>
      <c r="G45" s="2239"/>
      <c r="H45" s="2239"/>
      <c r="I45" s="2239"/>
      <c r="J45" s="2239"/>
      <c r="K45" s="2239"/>
      <c r="L45" s="2239"/>
      <c r="M45" s="2239"/>
      <c r="N45" s="2239"/>
      <c r="O45" s="2239"/>
      <c r="P45" s="2239"/>
      <c r="Q45" s="2239"/>
      <c r="R45" s="2193"/>
      <c r="S45" s="2193"/>
      <c r="T45" s="2193"/>
      <c r="U45" s="2193"/>
      <c r="V45" s="2193"/>
      <c r="W45" s="2193"/>
      <c r="X45" s="2193"/>
      <c r="Y45" s="2193"/>
      <c r="Z45" s="2193"/>
      <c r="AA45" s="2193"/>
      <c r="AB45" s="2193"/>
    </row>
    <row r="46" spans="1:28" s="2189" customFormat="1" ht="16.5" customHeight="1">
      <c r="E46" s="2189">
        <f t="shared" si="1"/>
        <v>0</v>
      </c>
      <c r="R46" s="2193">
        <v>0</v>
      </c>
      <c r="S46" s="2193"/>
      <c r="T46" s="2193"/>
      <c r="U46" s="2193"/>
      <c r="V46" s="2193"/>
      <c r="W46" s="2193"/>
      <c r="X46" s="2193"/>
      <c r="Y46" s="2193"/>
      <c r="Z46" s="2193"/>
      <c r="AA46" s="2193"/>
      <c r="AB46" s="2193"/>
    </row>
    <row r="47" spans="1:28" s="2243" customFormat="1" ht="18" customHeight="1">
      <c r="A47" s="2376" t="s">
        <v>1282</v>
      </c>
      <c r="B47" s="2240"/>
      <c r="C47" s="2241" t="s">
        <v>1283</v>
      </c>
      <c r="D47" s="2242"/>
      <c r="E47" s="2242">
        <f t="shared" si="1"/>
        <v>0</v>
      </c>
      <c r="F47" s="2242"/>
      <c r="G47" s="2242"/>
      <c r="H47" s="2242"/>
      <c r="I47" s="2242"/>
      <c r="J47" s="2242"/>
      <c r="K47" s="2242"/>
      <c r="L47" s="2242"/>
      <c r="M47" s="2242"/>
      <c r="N47" s="2242"/>
      <c r="O47" s="2242"/>
      <c r="P47" s="2242"/>
      <c r="Q47" s="2242"/>
      <c r="R47" s="2193"/>
      <c r="S47" s="2193"/>
      <c r="T47" s="2193"/>
      <c r="U47" s="2193"/>
      <c r="V47" s="2193"/>
      <c r="W47" s="2193"/>
      <c r="X47" s="2193"/>
      <c r="Y47" s="2193"/>
      <c r="Z47" s="2193"/>
      <c r="AA47" s="2193"/>
      <c r="AB47" s="2193"/>
    </row>
    <row r="48" spans="1:28" s="2194" customFormat="1" ht="18" customHeight="1">
      <c r="A48" s="2376"/>
      <c r="B48" s="2190" t="s">
        <v>1248</v>
      </c>
      <c r="C48" s="2191" t="s">
        <v>1284</v>
      </c>
      <c r="D48" s="2192"/>
      <c r="E48" s="2192">
        <f t="shared" si="1"/>
        <v>0</v>
      </c>
      <c r="F48" s="2192"/>
      <c r="G48" s="2192"/>
      <c r="H48" s="2192"/>
      <c r="I48" s="2192"/>
      <c r="J48" s="2192"/>
      <c r="K48" s="2192"/>
      <c r="L48" s="2192"/>
      <c r="M48" s="2192"/>
      <c r="N48" s="2192"/>
      <c r="O48" s="2192"/>
      <c r="P48" s="2192"/>
      <c r="Q48" s="2192"/>
      <c r="R48" s="2193"/>
      <c r="S48" s="2193"/>
      <c r="T48" s="2193"/>
      <c r="U48" s="2193"/>
      <c r="V48" s="2193"/>
      <c r="W48" s="2193"/>
      <c r="X48" s="2193"/>
      <c r="Y48" s="2193"/>
      <c r="Z48" s="2193"/>
      <c r="AA48" s="2193"/>
      <c r="AB48" s="2193"/>
    </row>
    <row r="49" spans="1:28" s="2194" customFormat="1" ht="14">
      <c r="A49" s="2376"/>
      <c r="B49" s="2190" t="s">
        <v>1248</v>
      </c>
      <c r="C49" s="2191" t="s">
        <v>1285</v>
      </c>
      <c r="D49" s="2192"/>
      <c r="E49" s="2192">
        <f t="shared" si="1"/>
        <v>0</v>
      </c>
      <c r="F49" s="2192"/>
      <c r="G49" s="2192"/>
      <c r="H49" s="2192"/>
      <c r="I49" s="2192"/>
      <c r="J49" s="2192"/>
      <c r="K49" s="2192"/>
      <c r="L49" s="2192"/>
      <c r="M49" s="2192"/>
      <c r="N49" s="2192"/>
      <c r="O49" s="2192"/>
      <c r="P49" s="2192"/>
      <c r="Q49" s="2192"/>
      <c r="R49" s="2193"/>
      <c r="S49" s="2193"/>
      <c r="T49" s="2193"/>
      <c r="U49" s="2193"/>
      <c r="V49" s="2193"/>
      <c r="W49" s="2193"/>
      <c r="X49" s="2193"/>
      <c r="Y49" s="2193"/>
      <c r="Z49" s="2193"/>
      <c r="AA49" s="2193"/>
      <c r="AB49" s="2193"/>
    </row>
    <row r="50" spans="1:28" s="2194" customFormat="1" ht="14">
      <c r="A50" s="2376"/>
      <c r="B50" s="2190" t="s">
        <v>1248</v>
      </c>
      <c r="C50" s="2191" t="s">
        <v>1286</v>
      </c>
      <c r="D50" s="2192"/>
      <c r="E50" s="2192">
        <f t="shared" si="1"/>
        <v>0</v>
      </c>
      <c r="F50" s="2192"/>
      <c r="G50" s="2192"/>
      <c r="H50" s="2192"/>
      <c r="I50" s="2192"/>
      <c r="J50" s="2192"/>
      <c r="K50" s="2192"/>
      <c r="L50" s="2192"/>
      <c r="M50" s="2192"/>
      <c r="N50" s="2192"/>
      <c r="O50" s="2192"/>
      <c r="P50" s="2192"/>
      <c r="Q50" s="2192"/>
      <c r="R50" s="2193"/>
      <c r="S50" s="2193"/>
      <c r="T50" s="2193"/>
      <c r="U50" s="2193"/>
      <c r="V50" s="2193"/>
      <c r="W50" s="2193"/>
      <c r="X50" s="2193"/>
      <c r="Y50" s="2193"/>
      <c r="Z50" s="2193"/>
      <c r="AA50" s="2193"/>
      <c r="AB50" s="2193"/>
    </row>
    <row r="51" spans="1:28" s="2194" customFormat="1" ht="14">
      <c r="A51" s="2376"/>
      <c r="B51" s="2190" t="s">
        <v>1248</v>
      </c>
      <c r="C51" s="2191" t="s">
        <v>1287</v>
      </c>
      <c r="D51" s="2192"/>
      <c r="E51" s="2192">
        <f t="shared" si="1"/>
        <v>0</v>
      </c>
      <c r="F51" s="2192"/>
      <c r="G51" s="2192"/>
      <c r="H51" s="2192"/>
      <c r="I51" s="2192"/>
      <c r="J51" s="2192"/>
      <c r="K51" s="2192"/>
      <c r="L51" s="2192"/>
      <c r="M51" s="2192"/>
      <c r="N51" s="2192"/>
      <c r="O51" s="2192"/>
      <c r="P51" s="2192"/>
      <c r="Q51" s="2192"/>
      <c r="R51" s="2193"/>
      <c r="S51" s="2193"/>
      <c r="T51" s="2193"/>
      <c r="U51" s="2193"/>
      <c r="V51" s="2193"/>
      <c r="W51" s="2193"/>
      <c r="X51" s="2193"/>
      <c r="Y51" s="2193"/>
      <c r="Z51" s="2193"/>
      <c r="AA51" s="2193"/>
      <c r="AB51" s="2193"/>
    </row>
    <row r="52" spans="1:28" s="2194" customFormat="1" ht="14">
      <c r="A52" s="2376"/>
      <c r="B52" s="2190" t="s">
        <v>1248</v>
      </c>
      <c r="C52" s="2191" t="s">
        <v>1288</v>
      </c>
      <c r="D52" s="2192"/>
      <c r="E52" s="2192">
        <f t="shared" si="1"/>
        <v>0</v>
      </c>
      <c r="F52" s="2192"/>
      <c r="G52" s="2192"/>
      <c r="H52" s="2192"/>
      <c r="I52" s="2192"/>
      <c r="J52" s="2192"/>
      <c r="K52" s="2192"/>
      <c r="L52" s="2192"/>
      <c r="M52" s="2192"/>
      <c r="N52" s="2192"/>
      <c r="O52" s="2192"/>
      <c r="P52" s="2192"/>
      <c r="Q52" s="2192"/>
      <c r="R52" s="2193"/>
      <c r="S52" s="2193"/>
      <c r="T52" s="2193"/>
      <c r="U52" s="2193"/>
      <c r="V52" s="2193"/>
      <c r="W52" s="2193"/>
      <c r="X52" s="2193"/>
      <c r="Y52" s="2193"/>
      <c r="Z52" s="2193"/>
      <c r="AA52" s="2193"/>
      <c r="AB52" s="2193"/>
    </row>
    <row r="53" spans="1:28" s="2194" customFormat="1" ht="14">
      <c r="A53" s="2376"/>
      <c r="B53" s="2190" t="s">
        <v>1248</v>
      </c>
      <c r="C53" s="2191" t="s">
        <v>1289</v>
      </c>
      <c r="D53" s="2192"/>
      <c r="E53" s="2192">
        <f t="shared" si="1"/>
        <v>0</v>
      </c>
      <c r="F53" s="2192"/>
      <c r="G53" s="2192"/>
      <c r="H53" s="2192"/>
      <c r="I53" s="2192"/>
      <c r="J53" s="2192"/>
      <c r="K53" s="2192"/>
      <c r="L53" s="2192"/>
      <c r="M53" s="2192"/>
      <c r="N53" s="2192"/>
      <c r="O53" s="2192"/>
      <c r="P53" s="2192"/>
      <c r="Q53" s="2192"/>
      <c r="R53" s="2193"/>
      <c r="S53" s="2193"/>
      <c r="T53" s="2193"/>
      <c r="U53" s="2193"/>
      <c r="V53" s="2193"/>
      <c r="W53" s="2193"/>
      <c r="X53" s="2193"/>
      <c r="Y53" s="2193"/>
      <c r="Z53" s="2193"/>
      <c r="AA53" s="2193"/>
      <c r="AB53" s="2193"/>
    </row>
    <row r="54" spans="1:28" s="2194" customFormat="1" ht="14">
      <c r="A54" s="2376"/>
      <c r="B54" s="2235" t="s">
        <v>1248</v>
      </c>
      <c r="C54" s="2236" t="s">
        <v>1290</v>
      </c>
      <c r="D54" s="2244"/>
      <c r="E54" s="2244">
        <f t="shared" si="1"/>
        <v>0</v>
      </c>
      <c r="F54" s="2244"/>
      <c r="G54" s="2244"/>
      <c r="H54" s="2244"/>
      <c r="I54" s="2244"/>
      <c r="J54" s="2244"/>
      <c r="K54" s="2244"/>
      <c r="L54" s="2244"/>
      <c r="M54" s="2244"/>
      <c r="N54" s="2244"/>
      <c r="O54" s="2244"/>
      <c r="P54" s="2244"/>
      <c r="Q54" s="2244"/>
      <c r="R54" s="2193"/>
      <c r="S54" s="2193"/>
      <c r="T54" s="2193"/>
      <c r="U54" s="2193"/>
      <c r="V54" s="2193"/>
      <c r="W54" s="2193"/>
      <c r="X54" s="2193"/>
      <c r="Y54" s="2193"/>
      <c r="Z54" s="2193"/>
      <c r="AA54" s="2193"/>
      <c r="AB54" s="2193"/>
    </row>
    <row r="55" spans="1:28" s="2194" customFormat="1" ht="3" customHeight="1">
      <c r="A55" s="2376"/>
      <c r="B55" s="2189"/>
      <c r="C55" s="2189"/>
      <c r="D55" s="2189"/>
      <c r="E55" s="2189">
        <f t="shared" si="1"/>
        <v>0</v>
      </c>
      <c r="F55" s="2189"/>
      <c r="G55" s="2189"/>
      <c r="H55" s="2189"/>
      <c r="I55" s="2189"/>
      <c r="J55" s="2189"/>
      <c r="K55" s="2189"/>
      <c r="L55" s="2189"/>
      <c r="M55" s="2189"/>
      <c r="N55" s="2189"/>
      <c r="O55" s="2189"/>
      <c r="P55" s="2189"/>
      <c r="Q55" s="2189"/>
      <c r="R55" s="2193"/>
      <c r="S55" s="2193"/>
      <c r="T55" s="2193"/>
      <c r="U55" s="2193"/>
      <c r="V55" s="2193"/>
      <c r="W55" s="2193"/>
      <c r="X55" s="2193"/>
      <c r="Y55" s="2193"/>
      <c r="Z55" s="2193"/>
      <c r="AA55" s="2193"/>
      <c r="AB55" s="2193"/>
    </row>
    <row r="56" spans="1:28" s="2194" customFormat="1" ht="5.25" customHeight="1">
      <c r="A56" s="2376"/>
      <c r="B56" s="2189"/>
      <c r="C56" s="2189"/>
      <c r="D56" s="2189"/>
      <c r="E56" s="2189">
        <f t="shared" si="1"/>
        <v>0</v>
      </c>
      <c r="F56" s="2189"/>
      <c r="G56" s="2189"/>
      <c r="H56" s="2189"/>
      <c r="I56" s="2189"/>
      <c r="J56" s="2189"/>
      <c r="K56" s="2189"/>
      <c r="L56" s="2189"/>
      <c r="M56" s="2189"/>
      <c r="N56" s="2189"/>
      <c r="O56" s="2189"/>
      <c r="P56" s="2189"/>
      <c r="Q56" s="2189"/>
      <c r="R56" s="2193"/>
      <c r="S56" s="2193"/>
      <c r="T56" s="2193"/>
      <c r="U56" s="2193"/>
      <c r="V56" s="2193"/>
      <c r="W56" s="2193"/>
      <c r="X56" s="2193"/>
      <c r="Y56" s="2193"/>
      <c r="Z56" s="2193"/>
      <c r="AA56" s="2193"/>
      <c r="AB56" s="2193"/>
    </row>
    <row r="57" spans="1:28" s="2194" customFormat="1" ht="14">
      <c r="A57" s="2376"/>
      <c r="B57" s="2245" t="s">
        <v>1291</v>
      </c>
      <c r="C57" s="2223"/>
      <c r="D57" s="2224"/>
      <c r="E57" s="2224">
        <f t="shared" si="1"/>
        <v>0</v>
      </c>
      <c r="F57" s="2224"/>
      <c r="G57" s="2224"/>
      <c r="H57" s="2224"/>
      <c r="I57" s="2224"/>
      <c r="J57" s="2224"/>
      <c r="K57" s="2224"/>
      <c r="L57" s="2224"/>
      <c r="M57" s="2224"/>
      <c r="N57" s="2224"/>
      <c r="O57" s="2224"/>
      <c r="P57" s="2224"/>
      <c r="Q57" s="2224"/>
      <c r="R57" s="2193"/>
      <c r="S57" s="2193"/>
      <c r="T57" s="2193"/>
      <c r="U57" s="2193"/>
      <c r="V57" s="2193"/>
      <c r="W57" s="2193"/>
      <c r="X57" s="2193"/>
      <c r="Y57" s="2193"/>
      <c r="Z57" s="2193"/>
      <c r="AA57" s="2193"/>
      <c r="AB57" s="2193"/>
    </row>
    <row r="58" spans="1:28" s="2194" customFormat="1" ht="15.75" customHeight="1">
      <c r="A58" s="2376"/>
      <c r="B58" s="2246"/>
      <c r="C58" s="2247" t="s">
        <v>1273</v>
      </c>
      <c r="D58" s="2228"/>
      <c r="E58" s="2239">
        <f t="shared" si="1"/>
        <v>0</v>
      </c>
      <c r="F58" s="2239"/>
      <c r="G58" s="2239"/>
      <c r="H58" s="2239"/>
      <c r="I58" s="2239"/>
      <c r="J58" s="2239"/>
      <c r="K58" s="2239"/>
      <c r="L58" s="2239"/>
      <c r="M58" s="2239"/>
      <c r="N58" s="2239"/>
      <c r="O58" s="2239"/>
      <c r="P58" s="2239"/>
      <c r="Q58" s="2239"/>
      <c r="R58" s="2193"/>
      <c r="S58" s="2193"/>
      <c r="T58" s="2193"/>
      <c r="U58" s="2193"/>
      <c r="V58" s="2193"/>
      <c r="W58" s="2193"/>
      <c r="X58" s="2193"/>
      <c r="Y58" s="2193"/>
      <c r="Z58" s="2193"/>
      <c r="AA58" s="2193"/>
      <c r="AB58" s="2193"/>
    </row>
    <row r="59" spans="1:28" s="2189" customFormat="1" ht="27.75" customHeight="1">
      <c r="E59" s="2189">
        <f t="shared" si="1"/>
        <v>0</v>
      </c>
      <c r="R59" s="2193"/>
      <c r="S59" s="2193"/>
      <c r="T59" s="2193"/>
      <c r="U59" s="2193"/>
      <c r="V59" s="2193"/>
      <c r="W59" s="2193"/>
      <c r="X59" s="2193"/>
      <c r="Y59" s="2193"/>
      <c r="Z59" s="2193"/>
      <c r="AA59" s="2193"/>
      <c r="AB59" s="2193"/>
    </row>
    <row r="60" spans="1:28" s="2194" customFormat="1" ht="17.25" customHeight="1">
      <c r="A60" s="2376" t="s">
        <v>1292</v>
      </c>
      <c r="B60" s="2231"/>
      <c r="C60" s="2248"/>
      <c r="D60" s="2249"/>
      <c r="E60" s="2250">
        <f t="shared" si="1"/>
        <v>0</v>
      </c>
      <c r="F60" s="2250"/>
      <c r="G60" s="2250"/>
      <c r="H60" s="2250"/>
      <c r="I60" s="2250"/>
      <c r="J60" s="2250"/>
      <c r="K60" s="2250"/>
      <c r="L60" s="2250"/>
      <c r="M60" s="2250"/>
      <c r="N60" s="2250"/>
      <c r="O60" s="2250"/>
      <c r="P60" s="2250"/>
      <c r="Q60" s="2250"/>
      <c r="R60" s="2193"/>
      <c r="S60" s="2193"/>
      <c r="T60" s="2193"/>
      <c r="U60" s="2193"/>
      <c r="V60" s="2193"/>
      <c r="W60" s="2193"/>
      <c r="X60" s="2193"/>
      <c r="Y60" s="2193"/>
      <c r="Z60" s="2193"/>
      <c r="AA60" s="2193"/>
      <c r="AB60" s="2193"/>
    </row>
    <row r="61" spans="1:28" s="2194" customFormat="1" ht="30.75" customHeight="1">
      <c r="A61" s="2376"/>
      <c r="B61" s="2251"/>
      <c r="C61" s="2252" t="s">
        <v>1293</v>
      </c>
      <c r="D61" s="2234"/>
      <c r="E61" s="2234">
        <f t="shared" si="1"/>
        <v>0</v>
      </c>
      <c r="F61" s="2234"/>
      <c r="G61" s="2234"/>
      <c r="H61" s="2234"/>
      <c r="I61" s="2234"/>
      <c r="J61" s="2234"/>
      <c r="K61" s="2234"/>
      <c r="L61" s="2234"/>
      <c r="M61" s="2234"/>
      <c r="N61" s="2234"/>
      <c r="O61" s="2234"/>
      <c r="P61" s="2234"/>
      <c r="Q61" s="2234"/>
      <c r="R61" s="2193"/>
      <c r="S61" s="2193"/>
      <c r="T61" s="2193"/>
      <c r="U61" s="2193"/>
      <c r="V61" s="2193"/>
      <c r="W61" s="2193"/>
      <c r="X61" s="2193"/>
      <c r="Y61" s="2193"/>
      <c r="Z61" s="2193"/>
      <c r="AA61" s="2193"/>
      <c r="AB61" s="2193"/>
    </row>
    <row r="62" spans="1:28" s="2194" customFormat="1" ht="30.75" customHeight="1">
      <c r="A62" s="2376"/>
      <c r="B62" s="2251"/>
      <c r="C62" s="2252" t="s">
        <v>1294</v>
      </c>
      <c r="D62" s="2234"/>
      <c r="E62" s="2234">
        <f t="shared" si="1"/>
        <v>0</v>
      </c>
      <c r="F62" s="2234"/>
      <c r="G62" s="2234"/>
      <c r="H62" s="2234"/>
      <c r="I62" s="2234"/>
      <c r="J62" s="2234"/>
      <c r="K62" s="2234"/>
      <c r="L62" s="2234"/>
      <c r="M62" s="2234"/>
      <c r="N62" s="2234"/>
      <c r="O62" s="2234"/>
      <c r="P62" s="2234"/>
      <c r="Q62" s="2234"/>
      <c r="R62" s="2193"/>
      <c r="S62" s="2193"/>
      <c r="T62" s="2193"/>
      <c r="U62" s="2193"/>
      <c r="V62" s="2193"/>
      <c r="W62" s="2193"/>
      <c r="X62" s="2193"/>
      <c r="Y62" s="2193"/>
      <c r="Z62" s="2193"/>
      <c r="AA62" s="2193"/>
      <c r="AB62" s="2193"/>
    </row>
    <row r="63" spans="1:28" s="2194" customFormat="1" ht="25.5" customHeight="1">
      <c r="A63" s="2376"/>
      <c r="B63" s="2251"/>
      <c r="C63" s="2253"/>
      <c r="D63" s="2234"/>
      <c r="E63" s="2234">
        <f t="shared" si="1"/>
        <v>0</v>
      </c>
      <c r="F63" s="2234"/>
      <c r="G63" s="2234"/>
      <c r="H63" s="2234"/>
      <c r="I63" s="2234"/>
      <c r="J63" s="2234"/>
      <c r="K63" s="2234"/>
      <c r="L63" s="2234"/>
      <c r="M63" s="2234"/>
      <c r="N63" s="2234"/>
      <c r="O63" s="2234"/>
      <c r="P63" s="2234"/>
      <c r="Q63" s="2234"/>
      <c r="R63" s="2193"/>
      <c r="S63" s="2193"/>
      <c r="T63" s="2193"/>
      <c r="U63" s="2193"/>
      <c r="V63" s="2193"/>
      <c r="W63" s="2193"/>
      <c r="X63" s="2193"/>
      <c r="Y63" s="2193"/>
      <c r="Z63" s="2193"/>
      <c r="AA63" s="2193"/>
      <c r="AB63" s="2193"/>
    </row>
    <row r="64" spans="1:28" s="2194" customFormat="1" ht="15.5">
      <c r="A64" s="2376"/>
      <c r="B64" s="2254"/>
      <c r="C64" s="2255"/>
      <c r="D64" s="2255"/>
      <c r="E64" s="2238">
        <f t="shared" si="1"/>
        <v>0</v>
      </c>
      <c r="F64" s="2238"/>
      <c r="G64" s="2238"/>
      <c r="H64" s="2238"/>
      <c r="I64" s="2238"/>
      <c r="J64" s="2238"/>
      <c r="K64" s="2238"/>
      <c r="L64" s="2238"/>
      <c r="M64" s="2238"/>
      <c r="N64" s="2238"/>
      <c r="O64" s="2238"/>
      <c r="P64" s="2238"/>
      <c r="Q64" s="2238"/>
      <c r="R64" s="2193"/>
      <c r="S64" s="2193"/>
      <c r="T64" s="2193"/>
      <c r="U64" s="2193"/>
      <c r="V64" s="2193"/>
      <c r="W64" s="2193"/>
      <c r="X64" s="2193"/>
      <c r="Y64" s="2193"/>
      <c r="Z64" s="2193"/>
      <c r="AA64" s="2193"/>
      <c r="AB64" s="2193"/>
    </row>
    <row r="65" spans="1:28" s="2206" customFormat="1" ht="7.5" customHeight="1">
      <c r="R65" s="2193"/>
      <c r="S65" s="2193"/>
      <c r="T65" s="2193"/>
      <c r="U65" s="2193"/>
      <c r="V65" s="2193"/>
      <c r="W65" s="2193"/>
      <c r="X65" s="2193"/>
      <c r="Y65" s="2193"/>
      <c r="Z65" s="2193"/>
      <c r="AA65" s="2193"/>
      <c r="AB65" s="2193"/>
    </row>
    <row r="66" spans="1:28" s="2206" customFormat="1" ht="17.25" customHeight="1">
      <c r="R66" s="2193"/>
      <c r="S66" s="2193"/>
      <c r="T66" s="2193"/>
      <c r="U66" s="2193"/>
      <c r="V66" s="2193"/>
      <c r="W66" s="2193"/>
      <c r="X66" s="2193"/>
      <c r="Y66" s="2193"/>
      <c r="Z66" s="2193"/>
      <c r="AA66" s="2193"/>
      <c r="AB66" s="2193"/>
    </row>
    <row r="67" spans="1:28" s="2194" customFormat="1" ht="18" customHeight="1">
      <c r="A67" s="2376" t="s">
        <v>1295</v>
      </c>
      <c r="B67" s="2256" t="s">
        <v>1</v>
      </c>
      <c r="C67" s="2248" t="s">
        <v>1296</v>
      </c>
      <c r="D67" s="2248"/>
      <c r="E67" s="2257">
        <f>SUM(F67:Q67)</f>
        <v>0</v>
      </c>
      <c r="F67" s="2250"/>
      <c r="G67" s="2250"/>
      <c r="H67" s="2250"/>
      <c r="I67" s="2250"/>
      <c r="J67" s="2250"/>
      <c r="K67" s="2250"/>
      <c r="L67" s="2250"/>
      <c r="M67" s="2250"/>
      <c r="N67" s="2250"/>
      <c r="O67" s="2250"/>
      <c r="P67" s="2250"/>
      <c r="Q67" s="2250"/>
      <c r="R67" s="2193"/>
      <c r="S67" s="2193"/>
      <c r="T67" s="2193"/>
      <c r="U67" s="2193"/>
      <c r="V67" s="2193"/>
      <c r="W67" s="2193"/>
      <c r="X67" s="2193"/>
      <c r="Y67" s="2193"/>
      <c r="Z67" s="2193"/>
      <c r="AA67" s="2193"/>
      <c r="AB67" s="2193"/>
    </row>
    <row r="68" spans="1:28" s="2194" customFormat="1" ht="18" customHeight="1">
      <c r="A68" s="2376"/>
      <c r="B68" s="2258"/>
      <c r="C68" s="2252" t="s">
        <v>1297</v>
      </c>
      <c r="D68" s="2252"/>
      <c r="E68" s="2259">
        <f>SUM(F68:Q68)</f>
        <v>0</v>
      </c>
      <c r="F68" s="2234"/>
      <c r="G68" s="2234"/>
      <c r="H68" s="2234"/>
      <c r="I68" s="2234"/>
      <c r="J68" s="2234"/>
      <c r="K68" s="2234"/>
      <c r="L68" s="2234"/>
      <c r="M68" s="2234"/>
      <c r="N68" s="2234"/>
      <c r="O68" s="2234"/>
      <c r="P68" s="2234"/>
      <c r="Q68" s="2234"/>
      <c r="R68" s="2193"/>
      <c r="S68" s="2193"/>
      <c r="T68" s="2193"/>
      <c r="U68" s="2193"/>
      <c r="V68" s="2193"/>
      <c r="W68" s="2193"/>
      <c r="X68" s="2193"/>
      <c r="Y68" s="2193"/>
      <c r="Z68" s="2193"/>
      <c r="AA68" s="2193"/>
      <c r="AB68" s="2193"/>
    </row>
    <row r="69" spans="1:28" s="2194" customFormat="1" ht="18" customHeight="1">
      <c r="A69" s="2376"/>
      <c r="B69" s="2258"/>
      <c r="C69" s="2252" t="s">
        <v>1298</v>
      </c>
      <c r="D69" s="2234"/>
      <c r="E69" s="2259">
        <f>Q69</f>
        <v>0</v>
      </c>
      <c r="F69" s="2234"/>
      <c r="G69" s="2234"/>
      <c r="H69" s="2234"/>
      <c r="I69" s="2234"/>
      <c r="J69" s="2234"/>
      <c r="K69" s="2234"/>
      <c r="L69" s="2234"/>
      <c r="M69" s="2234"/>
      <c r="N69" s="2234"/>
      <c r="O69" s="2234"/>
      <c r="P69" s="2234"/>
      <c r="Q69" s="2234"/>
      <c r="R69" s="2193"/>
      <c r="S69" s="2193"/>
      <c r="T69" s="2193"/>
      <c r="U69" s="2193"/>
      <c r="V69" s="2193"/>
      <c r="W69" s="2193"/>
      <c r="X69" s="2193"/>
      <c r="Y69" s="2193"/>
      <c r="Z69" s="2193"/>
      <c r="AA69" s="2193"/>
      <c r="AB69" s="2193"/>
    </row>
    <row r="70" spans="1:28" s="2194" customFormat="1" ht="19.5" customHeight="1">
      <c r="A70" s="2376"/>
      <c r="B70" s="2260" t="s">
        <v>1</v>
      </c>
      <c r="C70" s="2261" t="s">
        <v>1299</v>
      </c>
      <c r="D70" s="2261"/>
      <c r="E70" s="2262">
        <f>SUM(E67:E69)</f>
        <v>0</v>
      </c>
      <c r="F70" s="2262"/>
      <c r="G70" s="2262"/>
      <c r="H70" s="2262"/>
      <c r="I70" s="2262"/>
      <c r="J70" s="2262"/>
      <c r="K70" s="2262"/>
      <c r="L70" s="2262"/>
      <c r="M70" s="2262"/>
      <c r="N70" s="2262"/>
      <c r="O70" s="2262"/>
      <c r="P70" s="2262"/>
      <c r="Q70" s="2262"/>
      <c r="R70" s="2193"/>
      <c r="S70" s="2193"/>
      <c r="T70" s="2193"/>
      <c r="U70" s="2193"/>
      <c r="V70" s="2193"/>
      <c r="W70" s="2193"/>
      <c r="X70" s="2193"/>
      <c r="Y70" s="2193"/>
      <c r="Z70" s="2193"/>
      <c r="AA70" s="2193"/>
      <c r="AB70" s="2193"/>
    </row>
    <row r="71" spans="1:28" s="2194" customFormat="1" ht="8.25" customHeight="1">
      <c r="A71" s="2376"/>
      <c r="B71" s="2258"/>
      <c r="C71" s="2189"/>
      <c r="D71" s="2263"/>
      <c r="E71" s="2263"/>
      <c r="F71" s="2263"/>
      <c r="G71" s="2263"/>
      <c r="H71" s="2263"/>
      <c r="I71" s="2263"/>
      <c r="J71" s="2263"/>
      <c r="K71" s="2263"/>
      <c r="L71" s="2263"/>
      <c r="M71" s="2263"/>
      <c r="N71" s="2263"/>
      <c r="O71" s="2263"/>
      <c r="P71" s="2263"/>
      <c r="Q71" s="2263"/>
      <c r="R71" s="2193"/>
      <c r="S71" s="2193"/>
      <c r="T71" s="2193"/>
      <c r="U71" s="2193"/>
      <c r="V71" s="2193"/>
      <c r="W71" s="2193"/>
      <c r="X71" s="2193"/>
      <c r="Y71" s="2193"/>
      <c r="Z71" s="2193"/>
      <c r="AA71" s="2193"/>
      <c r="AB71" s="2193"/>
    </row>
    <row r="72" spans="1:28" s="2194" customFormat="1" ht="18" customHeight="1">
      <c r="A72" s="2376"/>
      <c r="B72" s="2256" t="s">
        <v>1</v>
      </c>
      <c r="C72" s="2248" t="s">
        <v>1300</v>
      </c>
      <c r="D72" s="2264"/>
      <c r="E72" s="2257">
        <f>Q72</f>
        <v>0</v>
      </c>
      <c r="F72" s="2250"/>
      <c r="G72" s="2250"/>
      <c r="H72" s="2250"/>
      <c r="I72" s="2250"/>
      <c r="J72" s="2250"/>
      <c r="K72" s="2250"/>
      <c r="L72" s="2250"/>
      <c r="M72" s="2250"/>
      <c r="N72" s="2250"/>
      <c r="O72" s="2250"/>
      <c r="P72" s="2250"/>
      <c r="Q72" s="2250"/>
      <c r="R72" s="2193"/>
      <c r="S72" s="2193"/>
      <c r="T72" s="2193"/>
      <c r="U72" s="2193"/>
      <c r="V72" s="2193"/>
      <c r="W72" s="2193"/>
      <c r="X72" s="2193"/>
      <c r="Y72" s="2193"/>
      <c r="Z72" s="2193"/>
      <c r="AA72" s="2193"/>
      <c r="AB72" s="2193"/>
    </row>
    <row r="73" spans="1:28" s="2194" customFormat="1" ht="18" customHeight="1">
      <c r="A73" s="2376"/>
      <c r="B73" s="2258"/>
      <c r="C73" s="2252" t="s">
        <v>1301</v>
      </c>
      <c r="D73" s="2265"/>
      <c r="E73" s="2259">
        <f>Q73</f>
        <v>0</v>
      </c>
      <c r="F73" s="2234"/>
      <c r="G73" s="2234"/>
      <c r="H73" s="2234"/>
      <c r="I73" s="2234"/>
      <c r="J73" s="2234"/>
      <c r="K73" s="2234"/>
      <c r="L73" s="2234"/>
      <c r="M73" s="2234"/>
      <c r="N73" s="2234"/>
      <c r="O73" s="2234"/>
      <c r="P73" s="2234"/>
      <c r="Q73" s="2234"/>
      <c r="R73" s="2193"/>
      <c r="S73" s="2193"/>
      <c r="T73" s="2193"/>
      <c r="U73" s="2193"/>
      <c r="V73" s="2193"/>
      <c r="W73" s="2193"/>
      <c r="X73" s="2193"/>
      <c r="Y73" s="2193"/>
      <c r="Z73" s="2193"/>
      <c r="AA73" s="2193"/>
      <c r="AB73" s="2193"/>
    </row>
    <row r="74" spans="1:28" s="2194" customFormat="1" ht="18" customHeight="1">
      <c r="A74" s="2376"/>
      <c r="B74" s="2258"/>
      <c r="C74" s="2252" t="s">
        <v>1302</v>
      </c>
      <c r="D74" s="2265"/>
      <c r="E74" s="2259">
        <f>Q74</f>
        <v>0</v>
      </c>
      <c r="F74" s="2234"/>
      <c r="G74" s="2234"/>
      <c r="H74" s="2234"/>
      <c r="I74" s="2234"/>
      <c r="J74" s="2234"/>
      <c r="K74" s="2234"/>
      <c r="L74" s="2234"/>
      <c r="M74" s="2234"/>
      <c r="N74" s="2234"/>
      <c r="O74" s="2234"/>
      <c r="P74" s="2234"/>
      <c r="Q74" s="2234"/>
      <c r="R74" s="2193"/>
      <c r="S74" s="2193"/>
      <c r="T74" s="2193"/>
      <c r="U74" s="2193"/>
      <c r="V74" s="2193"/>
      <c r="W74" s="2193"/>
      <c r="X74" s="2193"/>
      <c r="Y74" s="2193"/>
      <c r="Z74" s="2193"/>
      <c r="AA74" s="2193"/>
      <c r="AB74" s="2193"/>
    </row>
    <row r="75" spans="1:28" s="2194" customFormat="1" ht="18" customHeight="1">
      <c r="A75" s="2376"/>
      <c r="B75" s="2258"/>
      <c r="C75" s="2252" t="s">
        <v>1303</v>
      </c>
      <c r="D75" s="2265"/>
      <c r="E75" s="2259">
        <f>Q75</f>
        <v>0</v>
      </c>
      <c r="F75" s="2234"/>
      <c r="G75" s="2234"/>
      <c r="H75" s="2234"/>
      <c r="I75" s="2234"/>
      <c r="J75" s="2234"/>
      <c r="K75" s="2234"/>
      <c r="L75" s="2234"/>
      <c r="M75" s="2234"/>
      <c r="N75" s="2234"/>
      <c r="O75" s="2234"/>
      <c r="P75" s="2234"/>
      <c r="Q75" s="2234"/>
      <c r="R75" s="2193"/>
      <c r="S75" s="2193"/>
      <c r="T75" s="2193"/>
      <c r="U75" s="2193"/>
      <c r="V75" s="2193"/>
      <c r="W75" s="2193"/>
      <c r="X75" s="2193"/>
      <c r="Y75" s="2193"/>
      <c r="Z75" s="2193"/>
      <c r="AA75" s="2193"/>
      <c r="AB75" s="2193"/>
    </row>
    <row r="76" spans="1:28" s="2194" customFormat="1" ht="18" customHeight="1">
      <c r="A76" s="2376"/>
      <c r="B76" s="2258"/>
      <c r="C76" s="2252" t="s">
        <v>1304</v>
      </c>
      <c r="D76" s="2265"/>
      <c r="E76" s="2259">
        <f>Q76</f>
        <v>0</v>
      </c>
      <c r="F76" s="2234"/>
      <c r="G76" s="2234"/>
      <c r="H76" s="2234"/>
      <c r="I76" s="2234"/>
      <c r="J76" s="2234"/>
      <c r="K76" s="2234"/>
      <c r="L76" s="2234"/>
      <c r="M76" s="2234"/>
      <c r="N76" s="2234"/>
      <c r="O76" s="2234"/>
      <c r="P76" s="2234"/>
      <c r="Q76" s="2234"/>
      <c r="R76" s="2193"/>
      <c r="S76" s="2193"/>
      <c r="T76" s="2193"/>
      <c r="U76" s="2193"/>
      <c r="V76" s="2193"/>
      <c r="W76" s="2193"/>
      <c r="X76" s="2193"/>
      <c r="Y76" s="2193"/>
      <c r="Z76" s="2193"/>
      <c r="AA76" s="2193"/>
      <c r="AB76" s="2193"/>
    </row>
    <row r="77" spans="1:28" s="2194" customFormat="1" ht="19.5" customHeight="1">
      <c r="A77" s="2376"/>
      <c r="B77" s="2260" t="s">
        <v>1</v>
      </c>
      <c r="C77" s="2261" t="s">
        <v>1305</v>
      </c>
      <c r="D77" s="2262"/>
      <c r="E77" s="2262">
        <f>SUM(E72:E76)</f>
        <v>0</v>
      </c>
      <c r="F77" s="2262"/>
      <c r="G77" s="2262"/>
      <c r="H77" s="2262"/>
      <c r="I77" s="2262"/>
      <c r="J77" s="2262"/>
      <c r="K77" s="2262"/>
      <c r="L77" s="2262"/>
      <c r="M77" s="2262"/>
      <c r="N77" s="2262"/>
      <c r="O77" s="2262"/>
      <c r="P77" s="2262"/>
      <c r="Q77" s="2262"/>
      <c r="R77" s="2193"/>
      <c r="S77" s="2193"/>
      <c r="T77" s="2193"/>
      <c r="U77" s="2193"/>
      <c r="V77" s="2193"/>
      <c r="W77" s="2193"/>
      <c r="X77" s="2193"/>
      <c r="Y77" s="2193"/>
      <c r="Z77" s="2193"/>
      <c r="AA77" s="2193"/>
      <c r="AB77" s="2193"/>
    </row>
    <row r="78" spans="1:28" s="2206" customFormat="1" ht="14" hidden="1">
      <c r="D78" s="2206">
        <v>69627.539120999994</v>
      </c>
      <c r="E78" s="2206">
        <f>E70-E77</f>
        <v>0</v>
      </c>
      <c r="R78" s="2266"/>
      <c r="S78" s="2194"/>
    </row>
    <row r="79" spans="1:28" s="49" customFormat="1" ht="14" hidden="1">
      <c r="A79" s="2206" t="s">
        <v>1306</v>
      </c>
      <c r="B79" s="2206"/>
      <c r="C79" s="2206"/>
      <c r="D79" s="2206"/>
      <c r="E79" s="2206">
        <f>E78-D78</f>
        <v>-69627.539120999994</v>
      </c>
      <c r="F79" s="2206"/>
      <c r="G79" s="2206"/>
      <c r="H79" s="2206"/>
      <c r="I79" s="2206"/>
      <c r="J79" s="2206"/>
      <c r="K79" s="2206"/>
      <c r="L79" s="2206"/>
      <c r="M79" s="2206"/>
      <c r="N79" s="2206"/>
      <c r="O79" s="2206"/>
      <c r="P79" s="2206"/>
      <c r="Q79" s="2206"/>
      <c r="R79" s="2266"/>
      <c r="S79" s="2194"/>
    </row>
    <row r="80" spans="1:28" s="49" customFormat="1" ht="14" hidden="1">
      <c r="A80" s="2206" t="s">
        <v>1307</v>
      </c>
      <c r="B80" s="2206"/>
      <c r="C80" s="2206"/>
      <c r="D80" s="2206"/>
      <c r="E80" s="2206">
        <v>-105971.93436374</v>
      </c>
      <c r="F80" s="2206"/>
      <c r="G80" s="2206"/>
      <c r="H80" s="2206"/>
      <c r="I80" s="2206"/>
      <c r="J80" s="2206"/>
      <c r="K80" s="2206"/>
      <c r="L80" s="2206"/>
      <c r="M80" s="2206"/>
      <c r="N80" s="2206"/>
      <c r="O80" s="2206"/>
      <c r="P80" s="2206"/>
      <c r="Q80" s="2206"/>
      <c r="R80" s="2266"/>
      <c r="S80" s="2194"/>
    </row>
    <row r="81" spans="1:19" s="49" customFormat="1" ht="14" hidden="1">
      <c r="A81" s="2206" t="s">
        <v>1308</v>
      </c>
      <c r="B81" s="2206"/>
      <c r="C81" s="2206"/>
      <c r="D81" s="2206"/>
      <c r="E81" s="2206">
        <f>E78-E80</f>
        <v>105971.93436374</v>
      </c>
      <c r="F81" s="2206"/>
      <c r="G81" s="2206"/>
      <c r="H81" s="2206"/>
      <c r="I81" s="2206"/>
      <c r="J81" s="2206"/>
      <c r="K81" s="2206"/>
      <c r="L81" s="2206"/>
      <c r="M81" s="2206"/>
      <c r="N81" s="2206"/>
      <c r="O81" s="2206"/>
      <c r="P81" s="2206"/>
      <c r="Q81" s="2206"/>
      <c r="S81" s="2194"/>
    </row>
    <row r="82" spans="1:19" s="49" customFormat="1" ht="14" hidden="1">
      <c r="A82" s="2206"/>
      <c r="B82" s="2206"/>
      <c r="C82" s="2206"/>
      <c r="D82" s="2206"/>
      <c r="E82" s="2206"/>
      <c r="F82" s="2206"/>
      <c r="G82" s="2206"/>
      <c r="H82" s="2206"/>
      <c r="I82" s="2206"/>
      <c r="J82" s="2206"/>
      <c r="K82" s="2206"/>
      <c r="L82" s="2206"/>
      <c r="M82" s="2206"/>
      <c r="N82" s="2206"/>
      <c r="O82" s="2206"/>
      <c r="P82" s="2206"/>
      <c r="Q82" s="2206"/>
      <c r="S82" s="2194"/>
    </row>
    <row r="83" spans="1:19" s="49" customFormat="1" ht="14" hidden="1">
      <c r="A83" s="2206"/>
      <c r="B83" s="2206"/>
      <c r="C83" s="2206"/>
      <c r="D83" s="2206"/>
      <c r="E83" s="2206"/>
      <c r="F83" s="2206"/>
      <c r="G83" s="2206"/>
      <c r="H83" s="2206"/>
      <c r="I83" s="2206"/>
      <c r="J83" s="2206"/>
      <c r="K83" s="2206"/>
      <c r="L83" s="2206"/>
      <c r="M83" s="2206"/>
      <c r="N83" s="2206"/>
      <c r="O83" s="2206"/>
      <c r="P83" s="2206"/>
      <c r="Q83" s="2206"/>
      <c r="S83" s="2194"/>
    </row>
    <row r="84" spans="1:19" s="49" customFormat="1" ht="14" hidden="1">
      <c r="A84" s="2206" t="s">
        <v>1309</v>
      </c>
      <c r="B84" s="2206"/>
      <c r="C84" s="2206"/>
      <c r="D84" s="2206"/>
      <c r="E84" s="2206">
        <f>+D77-E49-E50-E51-E52-E77</f>
        <v>0</v>
      </c>
      <c r="F84" s="2206"/>
      <c r="G84" s="2206"/>
      <c r="H84" s="2206"/>
      <c r="I84" s="2206"/>
      <c r="J84" s="2206"/>
      <c r="K84" s="2206"/>
      <c r="L84" s="2206"/>
      <c r="M84" s="2206"/>
      <c r="N84" s="2206"/>
      <c r="O84" s="2206"/>
      <c r="P84" s="2206"/>
      <c r="Q84" s="2206"/>
      <c r="S84" s="2194"/>
    </row>
    <row r="85" spans="1:19" s="49" customFormat="1" ht="14" hidden="1">
      <c r="A85" s="2206" t="s">
        <v>1310</v>
      </c>
      <c r="B85" s="2206"/>
      <c r="C85" s="2206"/>
      <c r="D85" s="2206"/>
      <c r="E85" s="2206">
        <f>+E49+E50+E51+E52</f>
        <v>0</v>
      </c>
      <c r="F85" s="2206"/>
      <c r="G85" s="2206"/>
      <c r="H85" s="2206"/>
      <c r="I85" s="2206"/>
      <c r="J85" s="2206"/>
      <c r="K85" s="2206"/>
      <c r="L85" s="2206"/>
      <c r="M85" s="2206"/>
      <c r="N85" s="2206"/>
      <c r="O85" s="2206"/>
      <c r="P85" s="2206"/>
      <c r="Q85" s="2206"/>
      <c r="S85" s="2194"/>
    </row>
    <row r="86" spans="1:19" s="49" customFormat="1" ht="14" hidden="1">
      <c r="A86" s="2206" t="s">
        <v>1311</v>
      </c>
      <c r="B86" s="2206"/>
      <c r="C86" s="2206"/>
      <c r="D86" s="2206"/>
      <c r="E86" s="2206">
        <f>+(E70-E77)-(D70-D77)-E62</f>
        <v>0</v>
      </c>
      <c r="F86" s="2206"/>
      <c r="G86" s="2206"/>
      <c r="H86" s="2206"/>
      <c r="I86" s="2206"/>
      <c r="J86" s="2206"/>
      <c r="K86" s="2206"/>
      <c r="L86" s="2206"/>
      <c r="M86" s="2206"/>
      <c r="N86" s="2206"/>
      <c r="O86" s="2206"/>
      <c r="P86" s="2206"/>
      <c r="Q86" s="2206"/>
      <c r="S86" s="2194"/>
    </row>
    <row r="87" spans="1:19" s="49" customFormat="1" ht="14" hidden="1">
      <c r="A87" s="2206"/>
      <c r="B87" s="2206"/>
      <c r="C87" s="2206"/>
      <c r="D87" s="2206"/>
      <c r="E87" s="2206"/>
      <c r="F87" s="2206"/>
      <c r="G87" s="2206"/>
      <c r="H87" s="2206"/>
      <c r="I87" s="2206"/>
      <c r="J87" s="2206"/>
      <c r="K87" s="2206"/>
      <c r="L87" s="2206"/>
      <c r="M87" s="2206"/>
      <c r="N87" s="2206"/>
      <c r="O87" s="2206"/>
      <c r="P87" s="2206"/>
      <c r="Q87" s="2206"/>
      <c r="S87" s="2194"/>
    </row>
    <row r="88" spans="1:19" s="49" customFormat="1" ht="14" hidden="1">
      <c r="S88" s="2194"/>
    </row>
    <row r="89" spans="1:19" s="49" customFormat="1" ht="14" hidden="1">
      <c r="S89" s="2194"/>
    </row>
    <row r="90" spans="1:19" s="49" customFormat="1" ht="14" hidden="1">
      <c r="S90" s="2194"/>
    </row>
    <row r="91" spans="1:19" s="49" customFormat="1" ht="14" hidden="1">
      <c r="S91" s="2194"/>
    </row>
    <row r="92" spans="1:19" s="49" customFormat="1" ht="14" hidden="1">
      <c r="S92" s="2194"/>
    </row>
    <row r="93" spans="1:19" s="49" customFormat="1" ht="14" hidden="1">
      <c r="S93" s="2194"/>
    </row>
    <row r="94" spans="1:19" ht="14" hidden="1">
      <c r="S94" s="2194"/>
    </row>
    <row r="95" spans="1:19" ht="14" hidden="1">
      <c r="S95" s="2194"/>
    </row>
    <row r="96" spans="1:19" ht="14" hidden="1">
      <c r="S96" s="2194"/>
    </row>
    <row r="97" spans="5:19" ht="14" hidden="1">
      <c r="S97" s="2194"/>
    </row>
    <row r="98" spans="5:19" ht="14" hidden="1">
      <c r="S98" s="2194"/>
    </row>
    <row r="99" spans="5:19" ht="14" hidden="1">
      <c r="E99" s="49" t="s">
        <v>1312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S99" s="2194"/>
    </row>
    <row r="100" spans="5:19" ht="14" hidden="1">
      <c r="S100" s="2194"/>
    </row>
    <row r="101" spans="5:19" ht="14" hidden="1">
      <c r="E101" s="49" t="s">
        <v>1313</v>
      </c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S101" s="2194"/>
    </row>
    <row r="102" spans="5:19" ht="14" hidden="1">
      <c r="S102" s="2194"/>
    </row>
    <row r="103" spans="5:19" ht="14" hidden="1">
      <c r="E103" s="49" t="s">
        <v>1314</v>
      </c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S103" s="2194"/>
    </row>
    <row r="104" spans="5:19" ht="14" hidden="1">
      <c r="S104" s="2194"/>
    </row>
    <row r="105" spans="5:19" ht="14" hidden="1">
      <c r="E105" t="s">
        <v>1315</v>
      </c>
      <c r="S105" s="2194"/>
    </row>
    <row r="106" spans="5:19" ht="14" hidden="1">
      <c r="S106" s="2194"/>
    </row>
    <row r="107" spans="5:19" ht="14" hidden="1">
      <c r="E107" s="2267" t="s">
        <v>1316</v>
      </c>
      <c r="F107" s="2267"/>
      <c r="G107" s="2267"/>
      <c r="H107" s="2267"/>
      <c r="I107" s="2267"/>
      <c r="J107" s="2267"/>
      <c r="K107" s="2267"/>
      <c r="L107" s="2267"/>
      <c r="M107" s="2267"/>
      <c r="N107" s="2267"/>
      <c r="O107" s="2267"/>
      <c r="P107" s="2267"/>
      <c r="Q107" s="2267"/>
      <c r="S107" s="2194"/>
    </row>
    <row r="108" spans="5:19" ht="14" hidden="1">
      <c r="S108" s="2194"/>
    </row>
    <row r="109" spans="5:19" ht="14" hidden="1">
      <c r="S109" s="2194"/>
    </row>
    <row r="110" spans="5:19" ht="14" hidden="1">
      <c r="E110" s="2268" t="s">
        <v>1316</v>
      </c>
      <c r="F110" s="2268"/>
      <c r="G110" s="2268"/>
      <c r="H110" s="2268"/>
      <c r="I110" s="2268"/>
      <c r="J110" s="2268"/>
      <c r="K110" s="2268"/>
      <c r="L110" s="2268"/>
      <c r="M110" s="2268"/>
      <c r="N110" s="2268"/>
      <c r="O110" s="2268"/>
      <c r="P110" s="2268"/>
      <c r="Q110" s="2268"/>
      <c r="S110" s="2194"/>
    </row>
    <row r="111" spans="5:19" ht="14" hidden="1"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S111" s="2194"/>
    </row>
    <row r="112" spans="5:19" ht="14" hidden="1">
      <c r="S112" s="2194"/>
    </row>
    <row r="113" spans="5:19" ht="14" hidden="1">
      <c r="E113" t="s">
        <v>1315</v>
      </c>
      <c r="S113" s="2194"/>
    </row>
    <row r="114" spans="5:19" ht="14" hidden="1">
      <c r="S114" s="2194"/>
    </row>
    <row r="115" spans="5:19" ht="14" hidden="1">
      <c r="E115" s="2267"/>
      <c r="F115" s="2267"/>
      <c r="G115" s="2267"/>
      <c r="H115" s="2267"/>
      <c r="I115" s="2267"/>
      <c r="J115" s="2267"/>
      <c r="K115" s="2267"/>
      <c r="L115" s="2267"/>
      <c r="M115" s="2267"/>
      <c r="N115" s="2267"/>
      <c r="O115" s="2267"/>
      <c r="P115" s="2267"/>
      <c r="Q115" s="2267"/>
      <c r="S115" s="2194"/>
    </row>
    <row r="116" spans="5:19" ht="14" hidden="1">
      <c r="S116" s="2194"/>
    </row>
    <row r="117" spans="5:19" ht="14" hidden="1">
      <c r="S117" s="2194"/>
    </row>
    <row r="118" spans="5:19" ht="14" hidden="1">
      <c r="S118" s="2194"/>
    </row>
    <row r="119" spans="5:19" ht="14" hidden="1">
      <c r="E119" s="2268" t="s">
        <v>1317</v>
      </c>
      <c r="F119" s="2268"/>
      <c r="G119" s="2268"/>
      <c r="H119" s="2268"/>
      <c r="I119" s="2268"/>
      <c r="J119" s="2268"/>
      <c r="K119" s="2268"/>
      <c r="L119" s="2268"/>
      <c r="M119" s="2268"/>
      <c r="N119" s="2268"/>
      <c r="O119" s="2268"/>
      <c r="P119" s="2268"/>
      <c r="Q119" s="2268"/>
      <c r="S119" s="2194"/>
    </row>
    <row r="120" spans="5:19" ht="14" hidden="1">
      <c r="S120" s="2194"/>
    </row>
    <row r="121" spans="5:19" ht="14" hidden="1">
      <c r="E121" t="s">
        <v>1315</v>
      </c>
      <c r="S121" s="2194"/>
    </row>
    <row r="122" spans="5:19" ht="14" hidden="1">
      <c r="E122" s="2267"/>
      <c r="F122" s="2267"/>
      <c r="G122" s="2267"/>
      <c r="H122" s="2267"/>
      <c r="I122" s="2267"/>
      <c r="J122" s="2267"/>
      <c r="K122" s="2267"/>
      <c r="L122" s="2267"/>
      <c r="M122" s="2267"/>
      <c r="N122" s="2267"/>
      <c r="O122" s="2267"/>
      <c r="P122" s="2267"/>
      <c r="Q122" s="2267"/>
      <c r="S122" s="2194"/>
    </row>
    <row r="123" spans="5:19" ht="14" hidden="1">
      <c r="S123" s="2194"/>
    </row>
    <row r="124" spans="5:19" ht="14" hidden="1">
      <c r="S124" s="2194"/>
    </row>
    <row r="125" spans="5:19" ht="14" hidden="1">
      <c r="E125" s="2269" t="s">
        <v>1318</v>
      </c>
      <c r="F125" s="2269"/>
      <c r="G125" s="2269"/>
      <c r="H125" s="2269"/>
      <c r="I125" s="2269"/>
      <c r="J125" s="2269"/>
      <c r="K125" s="2269"/>
      <c r="L125" s="2269"/>
      <c r="M125" s="2269"/>
      <c r="N125" s="2269"/>
      <c r="O125" s="2269"/>
      <c r="P125" s="2269"/>
      <c r="Q125" s="2269"/>
      <c r="S125" s="2194"/>
    </row>
    <row r="126" spans="5:19" ht="14" hidden="1">
      <c r="S126" s="2194"/>
    </row>
    <row r="127" spans="5:19" ht="14" hidden="1"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S127" s="2194"/>
    </row>
    <row r="128" spans="5:19" ht="14" hidden="1">
      <c r="S128" s="2194"/>
    </row>
    <row r="129" spans="5:19" ht="14" hidden="1">
      <c r="S129" s="2194"/>
    </row>
    <row r="130" spans="5:19" ht="14" hidden="1">
      <c r="S130" s="2194"/>
    </row>
    <row r="131" spans="5:19" ht="14" hidden="1">
      <c r="S131" s="2194"/>
    </row>
    <row r="132" spans="5:19" ht="6.75" hidden="1" customHeight="1"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S132" s="2194"/>
    </row>
    <row r="133" spans="5:19" ht="14" outlineLevel="1">
      <c r="E133" s="49"/>
      <c r="F133" s="49"/>
      <c r="G133" s="49"/>
      <c r="H133" s="49"/>
      <c r="I133" s="49"/>
      <c r="J133" s="49"/>
      <c r="K133" s="49"/>
      <c r="L133" s="2270"/>
      <c r="M133" s="2270"/>
      <c r="N133" s="2270"/>
      <c r="O133" s="2270"/>
      <c r="P133" s="2270"/>
      <c r="Q133" s="49"/>
      <c r="S133" s="2194"/>
    </row>
    <row r="134" spans="5:19" outlineLevel="1">
      <c r="E134" s="2271"/>
      <c r="F134" s="2272">
        <v>0</v>
      </c>
      <c r="G134" s="2272"/>
      <c r="H134" s="2272"/>
      <c r="I134" s="2272"/>
      <c r="J134" s="2272">
        <v>0.27361000000018998</v>
      </c>
      <c r="K134" s="2272"/>
      <c r="L134" s="49"/>
      <c r="M134" s="49"/>
      <c r="N134" s="49"/>
      <c r="O134" s="49"/>
      <c r="P134" s="49">
        <v>0</v>
      </c>
      <c r="Q134" s="49"/>
    </row>
    <row r="135" spans="5:19" outlineLevel="1">
      <c r="H135" s="49"/>
      <c r="I135" s="49"/>
      <c r="J135" s="49"/>
      <c r="K135" s="49"/>
      <c r="L135" s="49"/>
      <c r="M135" s="49"/>
      <c r="N135" s="49"/>
      <c r="O135" s="49"/>
      <c r="P135" s="49"/>
      <c r="Q135" s="280"/>
    </row>
    <row r="136" spans="5:19">
      <c r="H136" s="49"/>
      <c r="I136" s="49"/>
      <c r="J136" s="49"/>
      <c r="K136" s="49"/>
    </row>
    <row r="137" spans="5:19">
      <c r="H137" s="49"/>
      <c r="I137" s="49"/>
      <c r="J137" s="49"/>
      <c r="K137" s="49"/>
      <c r="L137" s="2273"/>
      <c r="M137" s="2273"/>
      <c r="N137" s="2273"/>
      <c r="O137" s="2273"/>
      <c r="P137" s="2273"/>
      <c r="Q137" s="2273"/>
    </row>
    <row r="138" spans="5:19">
      <c r="E138" s="2274"/>
      <c r="F138" s="2274"/>
      <c r="G138" s="2274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</row>
    <row r="139" spans="5:19">
      <c r="L139" s="280"/>
      <c r="M139" s="280"/>
      <c r="N139" s="280"/>
      <c r="O139" s="280"/>
      <c r="P139" s="280"/>
      <c r="Q139" s="280"/>
    </row>
    <row r="140" spans="5:19">
      <c r="G140" s="280"/>
    </row>
    <row r="141" spans="5:19"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</row>
  </sheetData>
  <mergeCells count="9">
    <mergeCell ref="A38:A45"/>
    <mergeCell ref="A47:A58"/>
    <mergeCell ref="A60:A64"/>
    <mergeCell ref="A67:A77"/>
    <mergeCell ref="B3:C4"/>
    <mergeCell ref="D3:D4"/>
    <mergeCell ref="E3:E4"/>
    <mergeCell ref="G3:Q3"/>
    <mergeCell ref="A5:A36"/>
  </mergeCells>
  <printOptions horizontalCentered="1"/>
  <pageMargins left="0.15763888888888899" right="0.15763888888888899" top="0.51180555555555596" bottom="0.55069444444444404" header="0.511811023622047" footer="0.196527777777778"/>
  <pageSetup paperSize="9" scale="43" orientation="landscape" horizontalDpi="300" verticalDpi="300" r:id="rId1"/>
  <headerFooter>
    <oddFooter>&amp;LMoov Bénin&amp;C&amp;P/&amp;N&amp;RTBG 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25"/>
  <sheetViews>
    <sheetView showGridLines="0" view="pageBreakPreview" zoomScaleNormal="85" workbookViewId="0">
      <selection activeCell="Q23" sqref="Q23"/>
    </sheetView>
  </sheetViews>
  <sheetFormatPr defaultColWidth="11.54296875" defaultRowHeight="12.5"/>
  <cols>
    <col min="1" max="1" width="2.81640625" customWidth="1"/>
    <col min="2" max="2" width="44.453125" customWidth="1"/>
    <col min="3" max="3" width="0.54296875" customWidth="1"/>
    <col min="4" max="12" width="9.36328125" customWidth="1"/>
    <col min="13" max="13" width="8.54296875" customWidth="1"/>
    <col min="14" max="14" width="8" customWidth="1"/>
    <col min="15" max="15" width="8.36328125" customWidth="1"/>
    <col min="16" max="16" width="3.1796875" customWidth="1"/>
    <col min="17" max="51" width="11.453125"/>
    <col min="52" max="52" width="9.1796875" customWidth="1"/>
    <col min="53" max="1024" width="11.453125"/>
  </cols>
  <sheetData>
    <row r="1" spans="1:17" ht="8.25" customHeight="1"/>
    <row r="2" spans="1:17" ht="20">
      <c r="A2" s="51" t="s">
        <v>1319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</row>
    <row r="4" spans="1:17" s="2275" customFormat="1" ht="18.75" customHeight="1">
      <c r="D4" s="2276">
        <v>45292</v>
      </c>
      <c r="E4" s="2277">
        <v>45323</v>
      </c>
      <c r="F4" s="2277">
        <v>45352</v>
      </c>
      <c r="G4" s="2278">
        <v>45383</v>
      </c>
      <c r="H4" s="2277">
        <v>45413</v>
      </c>
      <c r="I4" s="2277">
        <v>45444</v>
      </c>
      <c r="J4" s="2277">
        <v>45474</v>
      </c>
      <c r="K4" s="2277">
        <v>45505</v>
      </c>
      <c r="L4" s="2277">
        <v>45536</v>
      </c>
      <c r="M4" s="2277">
        <v>45566</v>
      </c>
      <c r="N4" s="2277">
        <v>45597</v>
      </c>
      <c r="O4" s="2278">
        <v>45627</v>
      </c>
    </row>
    <row r="5" spans="1:17" ht="11.25" customHeight="1">
      <c r="B5" s="2279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7" s="151" customFormat="1" ht="26.25" customHeight="1">
      <c r="A6" s="2280"/>
      <c r="B6" s="2281" t="s">
        <v>1320</v>
      </c>
      <c r="C6" s="129"/>
      <c r="D6" s="2282"/>
      <c r="E6" s="2283"/>
      <c r="F6" s="2284"/>
      <c r="G6" s="2283"/>
      <c r="H6" s="2283"/>
      <c r="I6" s="2283"/>
      <c r="J6" s="2283"/>
      <c r="K6" s="2283"/>
      <c r="L6" s="2283"/>
      <c r="M6" s="2285"/>
      <c r="N6" s="2283"/>
      <c r="O6" s="2283"/>
      <c r="P6" s="2286"/>
      <c r="Q6" s="2286"/>
    </row>
    <row r="7" spans="1:17" ht="3.75" customHeight="1">
      <c r="D7" s="2287"/>
      <c r="E7" s="205"/>
      <c r="F7" s="45"/>
      <c r="G7" s="205"/>
      <c r="H7" s="205"/>
      <c r="I7" s="205"/>
      <c r="J7" s="205"/>
      <c r="K7" s="205"/>
      <c r="L7" s="205"/>
      <c r="M7" s="414"/>
      <c r="N7" s="205"/>
      <c r="O7" s="205"/>
    </row>
    <row r="8" spans="1:17" ht="3" customHeight="1">
      <c r="A8" s="15"/>
      <c r="B8" s="15"/>
      <c r="D8" s="2287"/>
      <c r="E8" s="205"/>
      <c r="F8" s="45"/>
      <c r="G8" s="205"/>
      <c r="H8" s="205"/>
      <c r="I8" s="205"/>
      <c r="J8" s="205"/>
      <c r="K8" s="205"/>
      <c r="L8" s="205"/>
      <c r="M8" s="414"/>
      <c r="N8" s="205"/>
      <c r="O8" s="205"/>
    </row>
    <row r="9" spans="1:17" ht="18" customHeight="1">
      <c r="A9" s="2280"/>
      <c r="B9" s="2281" t="s">
        <v>1321</v>
      </c>
      <c r="D9" s="2288"/>
      <c r="E9" s="2289"/>
      <c r="F9" s="2290"/>
      <c r="G9" s="2289"/>
      <c r="H9" s="2289"/>
      <c r="I9" s="2289"/>
      <c r="J9" s="2289"/>
      <c r="K9" s="2289"/>
      <c r="L9" s="2289"/>
      <c r="M9" s="2291"/>
      <c r="N9" s="2289"/>
      <c r="O9" s="2289"/>
    </row>
    <row r="10" spans="1:17" s="2294" customFormat="1" ht="18" customHeight="1">
      <c r="A10" s="2292"/>
      <c r="B10" s="2293" t="s">
        <v>960</v>
      </c>
      <c r="D10" s="2295"/>
      <c r="E10" s="2296"/>
      <c r="F10" s="2297"/>
      <c r="G10" s="2296"/>
      <c r="H10" s="2296"/>
      <c r="I10" s="2296"/>
      <c r="J10" s="2296"/>
      <c r="K10" s="2296"/>
      <c r="L10" s="2296"/>
      <c r="M10" s="2298"/>
      <c r="N10" s="2296"/>
      <c r="O10" s="2296"/>
      <c r="Q10" s="2299"/>
    </row>
    <row r="11" spans="1:17" s="2294" customFormat="1" ht="18" customHeight="1">
      <c r="A11" s="2300"/>
      <c r="B11" s="2301" t="s">
        <v>961</v>
      </c>
      <c r="D11" s="2295"/>
      <c r="E11" s="2296"/>
      <c r="F11" s="2297"/>
      <c r="G11" s="2296"/>
      <c r="H11" s="2296"/>
      <c r="I11" s="2296"/>
      <c r="J11" s="2296"/>
      <c r="K11" s="2296"/>
      <c r="L11" s="2296"/>
      <c r="M11" s="2298"/>
      <c r="N11" s="2296"/>
      <c r="O11" s="2296"/>
      <c r="Q11" s="2299"/>
    </row>
    <row r="12" spans="1:17" s="2294" customFormat="1" ht="18" customHeight="1">
      <c r="A12" s="2302"/>
      <c r="B12" s="2303" t="s">
        <v>962</v>
      </c>
      <c r="C12" s="2304"/>
      <c r="D12" s="2305"/>
      <c r="E12" s="2306"/>
      <c r="F12" s="2307"/>
      <c r="G12" s="2306"/>
      <c r="H12" s="2306"/>
      <c r="I12" s="2306"/>
      <c r="J12" s="2306"/>
      <c r="K12" s="2306"/>
      <c r="L12" s="2306"/>
      <c r="M12" s="2308"/>
      <c r="N12" s="2306"/>
      <c r="O12" s="2306"/>
      <c r="Q12" s="2299"/>
    </row>
    <row r="13" spans="1:17" s="2294" customFormat="1" ht="18" customHeight="1">
      <c r="A13" s="2302"/>
      <c r="B13" s="2303" t="s">
        <v>1322</v>
      </c>
      <c r="C13" s="2304"/>
      <c r="D13" s="2305"/>
      <c r="E13" s="2306"/>
      <c r="F13" s="2307"/>
      <c r="G13" s="2306"/>
      <c r="H13" s="2306"/>
      <c r="I13" s="2306"/>
      <c r="J13" s="2306"/>
      <c r="K13" s="2306"/>
      <c r="L13" s="2306"/>
      <c r="M13" s="2308"/>
      <c r="N13" s="2306"/>
      <c r="O13" s="2306"/>
      <c r="Q13" s="2299"/>
    </row>
    <row r="15" spans="1:17">
      <c r="O15" s="247"/>
    </row>
    <row r="25" spans="7:9" ht="30">
      <c r="G25" s="2166"/>
      <c r="H25" s="2166"/>
      <c r="I25" s="2166"/>
    </row>
  </sheetData>
  <printOptions horizontalCentered="1"/>
  <pageMargins left="0.15763888888888899" right="0.15763888888888899" top="0.51180555555555596" bottom="0.55069444444444404" header="0.511811023622047" footer="0.196527777777778"/>
  <pageSetup paperSize="9" scale="92" orientation="landscape" horizontalDpi="300" verticalDpi="300" r:id="rId1"/>
  <headerFooter>
    <oddFooter>&amp;LMoov Bénin&amp;C&amp;P/&amp;N&amp;RTBG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5"/>
  <sheetViews>
    <sheetView view="pageBreakPreview" zoomScaleNormal="100" workbookViewId="0">
      <selection activeCell="G33" sqref="G33"/>
    </sheetView>
  </sheetViews>
  <sheetFormatPr defaultColWidth="11.54296875" defaultRowHeight="12.5"/>
  <cols>
    <col min="1" max="1" width="8.6328125" customWidth="1"/>
    <col min="2" max="2" width="32.453125" customWidth="1"/>
    <col min="3" max="3" width="12" customWidth="1"/>
    <col min="4" max="4" width="11.6328125" style="2309" customWidth="1"/>
    <col min="5" max="5" width="12" style="2309" customWidth="1"/>
    <col min="6" max="8" width="11.6328125" style="2309" customWidth="1"/>
    <col min="9" max="9" width="12" style="2309" customWidth="1"/>
    <col min="10" max="10" width="11.453125" style="2309" customWidth="1"/>
    <col min="11" max="12" width="12" style="2309" customWidth="1"/>
    <col min="13" max="13" width="11.1796875" style="2309" customWidth="1"/>
    <col min="14" max="14" width="11.453125" style="2309" customWidth="1"/>
    <col min="15" max="15" width="11.453125" style="2079" customWidth="1"/>
    <col min="16" max="16" width="10.81640625" customWidth="1"/>
    <col min="17" max="17" width="17.6328125" hidden="1" customWidth="1"/>
    <col min="18" max="18" width="2.453125" customWidth="1"/>
    <col min="19" max="19" width="13.6328125" style="44" customWidth="1"/>
  </cols>
  <sheetData>
    <row r="1" spans="1:19" ht="14.5">
      <c r="A1" s="2310"/>
      <c r="B1" s="2311"/>
      <c r="C1" s="2312" t="s">
        <v>1323</v>
      </c>
      <c r="D1" s="2313" t="s">
        <v>1324</v>
      </c>
      <c r="E1" s="2313" t="s">
        <v>1325</v>
      </c>
      <c r="F1" s="2313" t="s">
        <v>1326</v>
      </c>
      <c r="G1" s="2313" t="s">
        <v>1327</v>
      </c>
      <c r="H1" s="2313" t="s">
        <v>1328</v>
      </c>
      <c r="I1" s="2313" t="s">
        <v>1329</v>
      </c>
      <c r="J1" s="2313" t="s">
        <v>1330</v>
      </c>
      <c r="K1" s="2313" t="s">
        <v>1331</v>
      </c>
      <c r="L1" s="2313" t="s">
        <v>1332</v>
      </c>
      <c r="M1" s="2313" t="s">
        <v>1333</v>
      </c>
      <c r="N1" s="2313" t="s">
        <v>1334</v>
      </c>
      <c r="O1" s="2314" t="s">
        <v>3</v>
      </c>
      <c r="P1" s="2315"/>
      <c r="Q1" s="2315"/>
      <c r="R1" s="2316"/>
    </row>
    <row r="2" spans="1:19" ht="14.5">
      <c r="A2" s="2317" t="s">
        <v>1335</v>
      </c>
      <c r="B2" s="2318" t="s">
        <v>1336</v>
      </c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20"/>
      <c r="P2" s="2321"/>
      <c r="Q2" s="2322"/>
      <c r="R2" s="2316"/>
    </row>
    <row r="3" spans="1:19" ht="14.5">
      <c r="A3" s="2323" t="s">
        <v>1337</v>
      </c>
      <c r="B3" s="2324" t="s">
        <v>1338</v>
      </c>
      <c r="C3" s="2319"/>
      <c r="D3" s="2319"/>
      <c r="E3" s="2319"/>
      <c r="F3" s="2319"/>
      <c r="G3" s="2319"/>
      <c r="H3" s="2319"/>
      <c r="I3" s="2319"/>
      <c r="J3" s="2319"/>
      <c r="K3" s="2319"/>
      <c r="L3" s="2319"/>
      <c r="M3" s="2319"/>
      <c r="N3" s="2319"/>
      <c r="O3" s="2320"/>
      <c r="P3" s="2321"/>
      <c r="Q3" s="2322"/>
      <c r="R3" s="2316"/>
      <c r="S3" s="2325"/>
    </row>
    <row r="4" spans="1:19" ht="14.5">
      <c r="A4" s="2323" t="s">
        <v>1339</v>
      </c>
      <c r="B4" s="2324" t="s">
        <v>1340</v>
      </c>
      <c r="C4" s="2319"/>
      <c r="D4" s="2319"/>
      <c r="E4" s="2319"/>
      <c r="F4" s="2319"/>
      <c r="G4" s="2319"/>
      <c r="H4" s="2319"/>
      <c r="I4" s="2319"/>
      <c r="J4" s="2319"/>
      <c r="K4" s="2319"/>
      <c r="L4" s="2319"/>
      <c r="M4" s="2319"/>
      <c r="N4" s="2319"/>
      <c r="O4" s="2320"/>
      <c r="P4" s="2321"/>
      <c r="Q4" s="2322"/>
      <c r="R4" s="2316"/>
      <c r="S4" s="2325"/>
    </row>
    <row r="5" spans="1:19" ht="14.5">
      <c r="A5" s="2326"/>
      <c r="B5" s="2324" t="s">
        <v>87</v>
      </c>
      <c r="C5" s="2327"/>
      <c r="D5" s="2327"/>
      <c r="E5" s="2327"/>
      <c r="F5" s="2327"/>
      <c r="G5" s="2327"/>
      <c r="H5" s="2327"/>
      <c r="I5" s="2327"/>
      <c r="J5" s="2327"/>
      <c r="K5" s="2327"/>
      <c r="L5" s="2327"/>
      <c r="M5" s="2327"/>
      <c r="N5" s="2327"/>
      <c r="O5" s="2320"/>
      <c r="P5" s="2321"/>
      <c r="Q5" s="2322"/>
      <c r="R5" s="2316"/>
    </row>
    <row r="6" spans="1:19" ht="14.5">
      <c r="A6" s="2328"/>
      <c r="B6" s="2328"/>
      <c r="C6" s="2329"/>
      <c r="D6" s="2330"/>
      <c r="E6" s="2330"/>
      <c r="F6" s="2330"/>
      <c r="G6" s="2330"/>
      <c r="H6" s="2330"/>
      <c r="I6" s="2330"/>
      <c r="J6" s="2330"/>
      <c r="K6" s="2330"/>
      <c r="L6" s="2330"/>
      <c r="M6" s="2330"/>
      <c r="N6" s="2330"/>
      <c r="O6" s="2331"/>
      <c r="P6" s="2321"/>
      <c r="Q6" s="2322"/>
      <c r="R6" s="2316"/>
    </row>
    <row r="7" spans="1:19" s="2334" customFormat="1" ht="14.5">
      <c r="A7" s="2317" t="s">
        <v>1341</v>
      </c>
      <c r="B7" s="2318" t="s">
        <v>1342</v>
      </c>
      <c r="C7" s="2332"/>
      <c r="D7" s="2333"/>
      <c r="E7" s="2333"/>
      <c r="F7" s="2333"/>
      <c r="G7" s="2333"/>
      <c r="H7" s="2333"/>
      <c r="I7" s="2333"/>
      <c r="J7" s="2333"/>
      <c r="K7" s="2333"/>
      <c r="L7" s="2333"/>
      <c r="M7" s="2333"/>
      <c r="N7" s="2333"/>
      <c r="O7" s="2332"/>
      <c r="P7" s="2321"/>
      <c r="Q7" s="2322"/>
      <c r="R7" s="2316"/>
      <c r="S7" s="44"/>
    </row>
    <row r="10" spans="1:19" ht="14.5">
      <c r="A10" s="2335"/>
      <c r="B10" s="896"/>
      <c r="C10" s="896"/>
      <c r="D10" s="896"/>
      <c r="E10" s="896"/>
      <c r="F10" s="896"/>
      <c r="G10" s="896"/>
      <c r="H10" s="896"/>
      <c r="I10" s="896"/>
      <c r="J10" s="896"/>
      <c r="K10" s="896"/>
      <c r="L10" s="896"/>
      <c r="M10" s="896"/>
      <c r="N10" s="896"/>
      <c r="O10" s="896"/>
      <c r="P10" s="2336"/>
      <c r="Q10" s="2315"/>
      <c r="R10" s="2316"/>
      <c r="S10" s="2321"/>
    </row>
    <row r="11" spans="1:19" ht="14.5">
      <c r="B11" s="44"/>
      <c r="C11" s="896"/>
    </row>
    <row r="12" spans="1:19" ht="14.5">
      <c r="B12" s="44"/>
      <c r="C12" s="896"/>
    </row>
    <row r="13" spans="1:19" ht="14.5">
      <c r="B13" s="44"/>
      <c r="C13" s="896"/>
    </row>
    <row r="14" spans="1:19" ht="14.5">
      <c r="B14" s="44"/>
      <c r="C14" s="896"/>
    </row>
    <row r="15" spans="1:19" ht="14.5">
      <c r="B15" s="44"/>
      <c r="C15" s="896"/>
    </row>
  </sheetData>
  <pageMargins left="0.7" right="0.7" top="0.75" bottom="0.75" header="0.511811023622047" footer="0.511811023622047"/>
  <pageSetup paperSize="9" scale="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Cover</vt:lpstr>
      <vt:lpstr>P&amp;L conso</vt:lpstr>
      <vt:lpstr>Opex Consolidés</vt:lpstr>
      <vt:lpstr>CA Mobile</vt:lpstr>
      <vt:lpstr>Marge Mobile</vt:lpstr>
      <vt:lpstr>Trafic mobile</vt:lpstr>
      <vt:lpstr>Mobile Money</vt:lpstr>
      <vt:lpstr>Data Mobile</vt:lpstr>
      <vt:lpstr>Parc Mobile </vt:lpstr>
      <vt:lpstr>Indicateurs Mobile</vt:lpstr>
      <vt:lpstr>Capex Consolidés</vt:lpstr>
      <vt:lpstr>Détail projets Capex</vt:lpstr>
      <vt:lpstr>Cash conso</vt:lpstr>
      <vt:lpstr>Réalisé de trésorerie</vt:lpstr>
      <vt:lpstr>RH et QS</vt:lpstr>
      <vt:lpstr>Impacts IFRS 16</vt:lpstr>
      <vt:lpstr>CB</vt:lpstr>
      <vt:lpstr>'CA Mobile'!Print_Area</vt:lpstr>
      <vt:lpstr>'Capex Consolidés'!Print_Area</vt:lpstr>
      <vt:lpstr>'Cash conso'!Print_Area</vt:lpstr>
      <vt:lpstr>Cover!Print_Area</vt:lpstr>
      <vt:lpstr>'Data Mobile'!Print_Area</vt:lpstr>
      <vt:lpstr>'Impacts IFRS 16'!Print_Area</vt:lpstr>
      <vt:lpstr>'Indicateurs Mobile'!Print_Area</vt:lpstr>
      <vt:lpstr>'Marge Mobile'!Print_Area</vt:lpstr>
      <vt:lpstr>'Opex Consolidés'!Print_Area</vt:lpstr>
      <vt:lpstr>'P&amp;L conso'!Print_Area</vt:lpstr>
      <vt:lpstr>'Parc Mobile '!Print_Area</vt:lpstr>
      <vt:lpstr>'Réalisé de trésorerie'!Print_Area</vt:lpstr>
      <vt:lpstr>'RH et QS'!Print_Area</vt:lpstr>
      <vt:lpstr>'Trafic mobile'!Print_Area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Oulad Jelloul Mohamed Said</dc:creator>
  <dc:description/>
  <cp:lastModifiedBy>MKHAOUAD YOUSSEF</cp:lastModifiedBy>
  <cp:revision>4</cp:revision>
  <dcterms:created xsi:type="dcterms:W3CDTF">2011-09-28T08:40:34Z</dcterms:created>
  <dcterms:modified xsi:type="dcterms:W3CDTF">2025-09-03T10:33:33Z</dcterms:modified>
  <dc:language>en-IN</dc:language>
</cp:coreProperties>
</file>